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aB Vojta\Downloads\"/>
    </mc:Choice>
  </mc:AlternateContent>
  <bookViews>
    <workbookView xWindow="0" yWindow="0" windowWidth="0" windowHeight="0"/>
  </bookViews>
  <sheets>
    <sheet name="Rekapitulace stavby" sheetId="1" r:id="rId1"/>
    <sheet name="D.1.1. - Architektonicko-..." sheetId="2" r:id="rId2"/>
    <sheet name="D.1.4a - Zdravotně techni..." sheetId="3" r:id="rId3"/>
    <sheet name="D.1.4.B - Vytápění" sheetId="4" r:id="rId4"/>
    <sheet name="D.1.4.C.1 - Silnoproudé r..." sheetId="5" r:id="rId5"/>
    <sheet name="D.1.4.C.2 - Slaboproudé r..." sheetId="6" r:id="rId6"/>
    <sheet name="D.1.4.C.3 - Fotovoltaická..." sheetId="7" r:id="rId7"/>
    <sheet name="D.1.4.C.4 - Komunikační s..." sheetId="8" r:id="rId8"/>
    <sheet name="D.1.4.D - Vzduchotechnika" sheetId="9" r:id="rId9"/>
    <sheet name="D.1.4.E - Gastrotechnologie" sheetId="10" r:id="rId10"/>
    <sheet name="D.1.5 - Interiér" sheetId="11" r:id="rId11"/>
    <sheet name="SO02 - Kryté parkovací stání" sheetId="12" r:id="rId12"/>
    <sheet name="SO03 - Opěrné stěny, oplo..." sheetId="13" r:id="rId13"/>
    <sheet name="SO04 - Zpevněné plochy" sheetId="14" r:id="rId14"/>
    <sheet name="SO05 - Zahradní altán" sheetId="15" r:id="rId15"/>
    <sheet name="DEM_SO01 - Demolice stáva..." sheetId="16" r:id="rId16"/>
    <sheet name="DEM_SO02 - Demolice stáva..." sheetId="17" r:id="rId17"/>
    <sheet name="DEM_SO03 - Demolice stáva..." sheetId="18" r:id="rId18"/>
    <sheet name="DEM_SO04 - Demolice stáva..." sheetId="19" r:id="rId19"/>
    <sheet name="DEM_OST - Demolice stávaj..." sheetId="20" r:id="rId20"/>
    <sheet name="IO.01, IO.02 - Vodovodní ..." sheetId="21" r:id="rId21"/>
    <sheet name="IO.03, IO.04 - Splašková ..." sheetId="22" r:id="rId22"/>
    <sheet name="IO.05 - Dešťová kanalizac..." sheetId="23" r:id="rId23"/>
    <sheet name="IO.07 - Domovní vedení el..." sheetId="24" r:id="rId24"/>
    <sheet name="VRN - Vedlejší rozpočtové..." sheetId="25" r:id="rId25"/>
    <sheet name="Seznam figur" sheetId="26" r:id="rId26"/>
    <sheet name="Pokyny pro vyplnění" sheetId="27" r:id="rId27"/>
  </sheets>
  <definedNames>
    <definedName name="_xlnm.Print_Area" localSheetId="0">'Rekapitulace stavby'!$D$4:$AO$36,'Rekapitulace stavby'!$C$42:$AQ$84</definedName>
    <definedName name="_xlnm.Print_Titles" localSheetId="0">'Rekapitulace stavby'!$52:$52</definedName>
    <definedName name="_xlnm._FilterDatabase" localSheetId="1" hidden="1">'D.1.1. - Architektonicko-...'!$C$117:$K$4514</definedName>
    <definedName name="_xlnm.Print_Area" localSheetId="1">'D.1.1. - Architektonicko-...'!$C$4:$J$43,'D.1.1. - Architektonicko-...'!$C$49:$J$95,'D.1.1. - Architektonicko-...'!$C$101:$K$4514</definedName>
    <definedName name="_xlnm.Print_Titles" localSheetId="1">'D.1.1. - Architektonicko-...'!$117:$117</definedName>
    <definedName name="_xlnm._FilterDatabase" localSheetId="2" hidden="1">'D.1.4a - Zdravotně techni...'!$C$101:$K$597</definedName>
    <definedName name="_xlnm.Print_Area" localSheetId="2">'D.1.4a - Zdravotně techni...'!$C$4:$J$43,'D.1.4a - Zdravotně techni...'!$C$49:$J$79,'D.1.4a - Zdravotně techni...'!$C$85:$K$597</definedName>
    <definedName name="_xlnm.Print_Titles" localSheetId="2">'D.1.4a - Zdravotně techni...'!$101:$101</definedName>
    <definedName name="_xlnm._FilterDatabase" localSheetId="3" hidden="1">'D.1.4.B - Vytápění'!$C$97:$K$294</definedName>
    <definedName name="_xlnm.Print_Area" localSheetId="3">'D.1.4.B - Vytápění'!$C$4:$J$43,'D.1.4.B - Vytápění'!$C$49:$J$75,'D.1.4.B - Vytápění'!$C$81:$K$294</definedName>
    <definedName name="_xlnm.Print_Titles" localSheetId="3">'D.1.4.B - Vytápění'!$97:$97</definedName>
    <definedName name="_xlnm._FilterDatabase" localSheetId="4" hidden="1">'D.1.4.C.1 - Silnoproudé r...'!$C$99:$K$356</definedName>
    <definedName name="_xlnm.Print_Area" localSheetId="4">'D.1.4.C.1 - Silnoproudé r...'!$C$4:$J$43,'D.1.4.C.1 - Silnoproudé r...'!$C$49:$J$77,'D.1.4.C.1 - Silnoproudé r...'!$C$83:$K$356</definedName>
    <definedName name="_xlnm.Print_Titles" localSheetId="4">'D.1.4.C.1 - Silnoproudé r...'!$99:$99</definedName>
    <definedName name="_xlnm._FilterDatabase" localSheetId="5" hidden="1">'D.1.4.C.2 - Slaboproudé r...'!$C$96:$K$215</definedName>
    <definedName name="_xlnm.Print_Area" localSheetId="5">'D.1.4.C.2 - Slaboproudé r...'!$C$4:$J$43,'D.1.4.C.2 - Slaboproudé r...'!$C$49:$J$74,'D.1.4.C.2 - Slaboproudé r...'!$C$80:$K$215</definedName>
    <definedName name="_xlnm.Print_Titles" localSheetId="5">'D.1.4.C.2 - Slaboproudé r...'!$96:$96</definedName>
    <definedName name="_xlnm._FilterDatabase" localSheetId="6" hidden="1">'D.1.4.C.3 - Fotovoltaická...'!$C$95:$K$151</definedName>
    <definedName name="_xlnm.Print_Area" localSheetId="6">'D.1.4.C.3 - Fotovoltaická...'!$C$4:$J$43,'D.1.4.C.3 - Fotovoltaická...'!$C$49:$J$73,'D.1.4.C.3 - Fotovoltaická...'!$C$79:$K$151</definedName>
    <definedName name="_xlnm.Print_Titles" localSheetId="6">'D.1.4.C.3 - Fotovoltaická...'!$95:$95</definedName>
    <definedName name="_xlnm._FilterDatabase" localSheetId="7" hidden="1">'D.1.4.C.4 - Komunikační s...'!$C$93:$K$146</definedName>
    <definedName name="_xlnm.Print_Area" localSheetId="7">'D.1.4.C.4 - Komunikační s...'!$C$4:$J$43,'D.1.4.C.4 - Komunikační s...'!$C$49:$J$71,'D.1.4.C.4 - Komunikační s...'!$C$77:$K$146</definedName>
    <definedName name="_xlnm.Print_Titles" localSheetId="7">'D.1.4.C.4 - Komunikační s...'!$93:$93</definedName>
    <definedName name="_xlnm._FilterDatabase" localSheetId="8" hidden="1">'D.1.4.D - Vzduchotechnika'!$C$97:$K$355</definedName>
    <definedName name="_xlnm.Print_Area" localSheetId="8">'D.1.4.D - Vzduchotechnika'!$C$4:$J$43,'D.1.4.D - Vzduchotechnika'!$C$49:$J$75,'D.1.4.D - Vzduchotechnika'!$C$81:$K$355</definedName>
    <definedName name="_xlnm.Print_Titles" localSheetId="8">'D.1.4.D - Vzduchotechnika'!$97:$97</definedName>
    <definedName name="_xlnm._FilterDatabase" localSheetId="9" hidden="1">'D.1.4.E - Gastrotechnologie'!$C$91:$K$104</definedName>
    <definedName name="_xlnm.Print_Area" localSheetId="9">'D.1.4.E - Gastrotechnologie'!$C$4:$J$43,'D.1.4.E - Gastrotechnologie'!$C$49:$J$69,'D.1.4.E - Gastrotechnologie'!$C$75:$K$104</definedName>
    <definedName name="_xlnm.Print_Titles" localSheetId="9">'D.1.4.E - Gastrotechnologie'!$91:$91</definedName>
    <definedName name="_xlnm._FilterDatabase" localSheetId="10" hidden="1">'D.1.5 - Interiér'!$C$91:$K$109</definedName>
    <definedName name="_xlnm.Print_Area" localSheetId="10">'D.1.5 - Interiér'!$C$4:$J$43,'D.1.5 - Interiér'!$C$49:$J$69,'D.1.5 - Interiér'!$C$75:$K$109</definedName>
    <definedName name="_xlnm.Print_Titles" localSheetId="10">'D.1.5 - Interiér'!$91:$91</definedName>
    <definedName name="_xlnm._FilterDatabase" localSheetId="11" hidden="1">'SO02 - Kryté parkovací stání'!$C$102:$K$1003</definedName>
    <definedName name="_xlnm.Print_Area" localSheetId="11">'SO02 - Kryté parkovací stání'!$C$4:$J$41,'SO02 - Kryté parkovací stání'!$C$47:$J$82,'SO02 - Kryté parkovací stání'!$C$88:$K$1003</definedName>
    <definedName name="_xlnm.Print_Titles" localSheetId="11">'SO02 - Kryté parkovací stání'!$102:$102</definedName>
    <definedName name="_xlnm._FilterDatabase" localSheetId="12" hidden="1">'SO03 - Opěrné stěny, oplo...'!$C$95:$K$314</definedName>
    <definedName name="_xlnm.Print_Area" localSheetId="12">'SO03 - Opěrné stěny, oplo...'!$C$4:$J$41,'SO03 - Opěrné stěny, oplo...'!$C$47:$J$75,'SO03 - Opěrné stěny, oplo...'!$C$81:$K$314</definedName>
    <definedName name="_xlnm.Print_Titles" localSheetId="12">'SO03 - Opěrné stěny, oplo...'!$95:$95</definedName>
    <definedName name="_xlnm._FilterDatabase" localSheetId="13" hidden="1">'SO04 - Zpevněné plochy'!$C$90:$K$514</definedName>
    <definedName name="_xlnm.Print_Area" localSheetId="13">'SO04 - Zpevněné plochy'!$C$4:$J$41,'SO04 - Zpevněné plochy'!$C$47:$J$70,'SO04 - Zpevněné plochy'!$C$76:$K$514</definedName>
    <definedName name="_xlnm.Print_Titles" localSheetId="13">'SO04 - Zpevněné plochy'!$90:$90</definedName>
    <definedName name="_xlnm._FilterDatabase" localSheetId="14" hidden="1">'SO05 - Zahradní altán'!$C$91:$K$140</definedName>
    <definedName name="_xlnm.Print_Area" localSheetId="14">'SO05 - Zahradní altán'!$C$4:$J$41,'SO05 - Zahradní altán'!$C$47:$J$71,'SO05 - Zahradní altán'!$C$77:$K$140</definedName>
    <definedName name="_xlnm.Print_Titles" localSheetId="14">'SO05 - Zahradní altán'!$91:$91</definedName>
    <definedName name="_xlnm._FilterDatabase" localSheetId="15" hidden="1">'DEM_SO01 - Demolice stáva...'!$C$93:$K$141</definedName>
    <definedName name="_xlnm.Print_Area" localSheetId="15">'DEM_SO01 - Demolice stáva...'!$C$4:$J$43,'DEM_SO01 - Demolice stáva...'!$C$49:$J$71,'DEM_SO01 - Demolice stáva...'!$C$77:$K$141</definedName>
    <definedName name="_xlnm.Print_Titles" localSheetId="15">'DEM_SO01 - Demolice stáva...'!$93:$93</definedName>
    <definedName name="_xlnm._FilterDatabase" localSheetId="16" hidden="1">'DEM_SO02 - Demolice stáva...'!$C$95:$K$150</definedName>
    <definedName name="_xlnm.Print_Area" localSheetId="16">'DEM_SO02 - Demolice stáva...'!$C$4:$J$43,'DEM_SO02 - Demolice stáva...'!$C$49:$J$73,'DEM_SO02 - Demolice stáva...'!$C$79:$K$150</definedName>
    <definedName name="_xlnm.Print_Titles" localSheetId="16">'DEM_SO02 - Demolice stáva...'!$95:$95</definedName>
    <definedName name="_xlnm._FilterDatabase" localSheetId="17" hidden="1">'DEM_SO03 - Demolice stáva...'!$C$95:$K$143</definedName>
    <definedName name="_xlnm.Print_Area" localSheetId="17">'DEM_SO03 - Demolice stáva...'!$C$4:$J$43,'DEM_SO03 - Demolice stáva...'!$C$49:$J$73,'DEM_SO03 - Demolice stáva...'!$C$79:$K$143</definedName>
    <definedName name="_xlnm.Print_Titles" localSheetId="17">'DEM_SO03 - Demolice stáva...'!$95:$95</definedName>
    <definedName name="_xlnm._FilterDatabase" localSheetId="18" hidden="1">'DEM_SO04 - Demolice stáva...'!$C$96:$K$176</definedName>
    <definedName name="_xlnm.Print_Area" localSheetId="18">'DEM_SO04 - Demolice stáva...'!$C$4:$J$43,'DEM_SO04 - Demolice stáva...'!$C$49:$J$74,'DEM_SO04 - Demolice stáva...'!$C$80:$K$176</definedName>
    <definedName name="_xlnm.Print_Titles" localSheetId="18">'DEM_SO04 - Demolice stáva...'!$96:$96</definedName>
    <definedName name="_xlnm._FilterDatabase" localSheetId="19" hidden="1">'DEM_OST - Demolice stávaj...'!$C$97:$K$210</definedName>
    <definedName name="_xlnm.Print_Area" localSheetId="19">'DEM_OST - Demolice stávaj...'!$C$4:$J$43,'DEM_OST - Demolice stávaj...'!$C$49:$J$75,'DEM_OST - Demolice stávaj...'!$C$81:$K$210</definedName>
    <definedName name="_xlnm.Print_Titles" localSheetId="19">'DEM_OST - Demolice stávaj...'!$97:$97</definedName>
    <definedName name="_xlnm._FilterDatabase" localSheetId="20" hidden="1">'IO.01, IO.02 - Vodovodní ...'!$C$92:$K$273</definedName>
    <definedName name="_xlnm.Print_Area" localSheetId="20">'IO.01, IO.02 - Vodovodní ...'!$C$4:$J$41,'IO.01, IO.02 - Vodovodní ...'!$C$47:$J$72,'IO.01, IO.02 - Vodovodní ...'!$C$78:$K$273</definedName>
    <definedName name="_xlnm.Print_Titles" localSheetId="20">'IO.01, IO.02 - Vodovodní ...'!$92:$92</definedName>
    <definedName name="_xlnm._FilterDatabase" localSheetId="21" hidden="1">'IO.03, IO.04 - Splašková ...'!$C$89:$K$246</definedName>
    <definedName name="_xlnm.Print_Area" localSheetId="21">'IO.03, IO.04 - Splašková ...'!$C$4:$J$41,'IO.03, IO.04 - Splašková ...'!$C$47:$J$69,'IO.03, IO.04 - Splašková ...'!$C$75:$K$246</definedName>
    <definedName name="_xlnm.Print_Titles" localSheetId="21">'IO.03, IO.04 - Splašková ...'!$89:$89</definedName>
    <definedName name="_xlnm._FilterDatabase" localSheetId="22" hidden="1">'IO.05 - Dešťová kanalizac...'!$C$94:$K$430</definedName>
    <definedName name="_xlnm.Print_Area" localSheetId="22">'IO.05 - Dešťová kanalizac...'!$C$4:$J$41,'IO.05 - Dešťová kanalizac...'!$C$47:$J$74,'IO.05 - Dešťová kanalizac...'!$C$80:$K$430</definedName>
    <definedName name="_xlnm.Print_Titles" localSheetId="22">'IO.05 - Dešťová kanalizac...'!$94:$94</definedName>
    <definedName name="_xlnm._FilterDatabase" localSheetId="23" hidden="1">'IO.07 - Domovní vedení el...'!$C$93:$K$169</definedName>
    <definedName name="_xlnm.Print_Area" localSheetId="23">'IO.07 - Domovní vedení el...'!$C$4:$J$41,'IO.07 - Domovní vedení el...'!$C$47:$J$73,'IO.07 - Domovní vedení el...'!$C$79:$K$169</definedName>
    <definedName name="_xlnm.Print_Titles" localSheetId="23">'IO.07 - Domovní vedení el...'!$93:$93</definedName>
    <definedName name="_xlnm._FilterDatabase" localSheetId="24" hidden="1">'VRN - Vedlejší rozpočtové...'!$C$88:$K$126</definedName>
    <definedName name="_xlnm.Print_Area" localSheetId="24">'VRN - Vedlejší rozpočtové...'!$C$4:$J$41,'VRN - Vedlejší rozpočtové...'!$C$47:$J$68,'VRN - Vedlejší rozpočtové...'!$C$74:$K$126</definedName>
    <definedName name="_xlnm.Print_Titles" localSheetId="24">'VRN - Vedlejší rozpočtové...'!$88:$88</definedName>
    <definedName name="_xlnm.Print_Area" localSheetId="25">'Seznam figur'!$C$4:$G$1342</definedName>
    <definedName name="_xlnm.Print_Titles" localSheetId="25">'Seznam figur'!$9:$9</definedName>
    <definedName name="_xlnm.Print_Area" localSheetId="2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6" l="1" r="D7"/>
  <c i="25" r="J39"/>
  <c r="J38"/>
  <c i="1" r="AY83"/>
  <c i="25" r="J37"/>
  <c i="1" r="AX83"/>
  <c i="2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59"/>
  <c r="J19"/>
  <c r="J14"/>
  <c r="J83"/>
  <c r="E7"/>
  <c r="E77"/>
  <c i="24" r="J39"/>
  <c r="J38"/>
  <c i="1" r="AY82"/>
  <c i="24" r="J37"/>
  <c i="1" r="AX82"/>
  <c i="24" r="BI168"/>
  <c r="BH168"/>
  <c r="BG168"/>
  <c r="BF168"/>
  <c r="T168"/>
  <c r="T167"/>
  <c r="R168"/>
  <c r="R167"/>
  <c r="P168"/>
  <c r="P167"/>
  <c r="BI165"/>
  <c r="BH165"/>
  <c r="BG165"/>
  <c r="BF165"/>
  <c r="T165"/>
  <c r="T164"/>
  <c r="T163"/>
  <c r="R165"/>
  <c r="R164"/>
  <c r="R163"/>
  <c r="P165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23" r="J39"/>
  <c r="J38"/>
  <c i="1" r="AY81"/>
  <c i="23" r="J37"/>
  <c i="1" r="AX81"/>
  <c i="23" r="BI429"/>
  <c r="BH429"/>
  <c r="BG429"/>
  <c r="BF429"/>
  <c r="T429"/>
  <c r="R429"/>
  <c r="P429"/>
  <c r="BI425"/>
  <c r="BH425"/>
  <c r="BG425"/>
  <c r="BF425"/>
  <c r="T425"/>
  <c r="R425"/>
  <c r="P425"/>
  <c r="BI419"/>
  <c r="BH419"/>
  <c r="BG419"/>
  <c r="BF419"/>
  <c r="T419"/>
  <c r="T418"/>
  <c r="R419"/>
  <c r="R418"/>
  <c r="P419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22" r="J39"/>
  <c r="J38"/>
  <c i="1" r="AY80"/>
  <c i="22" r="J37"/>
  <c i="1" r="AX80"/>
  <c i="22" r="BI243"/>
  <c r="BH243"/>
  <c r="BG243"/>
  <c r="BF243"/>
  <c r="T243"/>
  <c r="T242"/>
  <c r="R243"/>
  <c r="R242"/>
  <c r="P243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21" r="J39"/>
  <c r="J38"/>
  <c i="1" r="AY79"/>
  <c i="21" r="J37"/>
  <c i="1" r="AX79"/>
  <c i="21"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T173"/>
  <c r="R174"/>
  <c r="R173"/>
  <c r="P174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50"/>
  <c i="20" r="J41"/>
  <c r="J40"/>
  <c i="1" r="AY78"/>
  <c i="20" r="J39"/>
  <c i="1" r="AX78"/>
  <c i="20" r="BI205"/>
  <c r="BH205"/>
  <c r="BG205"/>
  <c r="BF205"/>
  <c r="T205"/>
  <c r="T196"/>
  <c r="T195"/>
  <c r="R205"/>
  <c r="R196"/>
  <c r="R195"/>
  <c r="P205"/>
  <c r="P196"/>
  <c r="P195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20"/>
  <c r="BH120"/>
  <c r="BG120"/>
  <c r="BF120"/>
  <c r="T120"/>
  <c r="R120"/>
  <c r="P120"/>
  <c r="BI113"/>
  <c r="BH113"/>
  <c r="BG113"/>
  <c r="BF113"/>
  <c r="T113"/>
  <c r="R113"/>
  <c r="P113"/>
  <c r="BI107"/>
  <c r="BH107"/>
  <c r="BG107"/>
  <c r="BF107"/>
  <c r="T107"/>
  <c r="R107"/>
  <c r="P107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63"/>
  <c r="J21"/>
  <c r="J16"/>
  <c r="J92"/>
  <c r="E7"/>
  <c r="E52"/>
  <c i="19" r="J41"/>
  <c r="J40"/>
  <c i="1" r="AY77"/>
  <c i="19" r="J39"/>
  <c i="1" r="AX77"/>
  <c i="19"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52"/>
  <c i="18" r="J41"/>
  <c r="J40"/>
  <c i="1" r="AY76"/>
  <c i="18" r="J39"/>
  <c i="1" r="AX76"/>
  <c i="18"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5"/>
  <c r="BH105"/>
  <c r="BG105"/>
  <c r="BF105"/>
  <c r="T105"/>
  <c r="R105"/>
  <c r="P105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17" r="J41"/>
  <c r="J40"/>
  <c i="1" r="AY75"/>
  <c i="17" r="J39"/>
  <c i="1" r="AX75"/>
  <c i="17" r="BI149"/>
  <c r="BH149"/>
  <c r="BG149"/>
  <c r="BF149"/>
  <c r="T149"/>
  <c r="R149"/>
  <c r="P149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2"/>
  <c r="BH112"/>
  <c r="BG112"/>
  <c r="BF112"/>
  <c r="T112"/>
  <c r="R112"/>
  <c r="P112"/>
  <c r="BI106"/>
  <c r="BH106"/>
  <c r="BG106"/>
  <c r="BF106"/>
  <c r="T106"/>
  <c r="R106"/>
  <c r="P106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16" r="J41"/>
  <c r="J40"/>
  <c i="1" r="AY74"/>
  <c i="16" r="J39"/>
  <c i="1" r="AX74"/>
  <c i="16"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1"/>
  <c r="J90"/>
  <c r="F90"/>
  <c r="F88"/>
  <c r="E86"/>
  <c r="J63"/>
  <c r="J62"/>
  <c r="F62"/>
  <c r="F60"/>
  <c r="E58"/>
  <c r="J22"/>
  <c r="E22"/>
  <c r="F91"/>
  <c r="J21"/>
  <c r="J16"/>
  <c r="J88"/>
  <c r="E7"/>
  <c r="E52"/>
  <c i="15" r="J39"/>
  <c r="J38"/>
  <c i="1" r="AY72"/>
  <c i="15" r="J37"/>
  <c i="1" r="AX72"/>
  <c i="15"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80"/>
  <c i="14" r="J39"/>
  <c r="J38"/>
  <c i="1" r="AY71"/>
  <c i="14" r="J37"/>
  <c i="1" r="AX71"/>
  <c i="14" r="BI513"/>
  <c r="BH513"/>
  <c r="BG513"/>
  <c r="BF513"/>
  <c r="T513"/>
  <c r="T512"/>
  <c r="R513"/>
  <c r="R512"/>
  <c r="P513"/>
  <c r="P512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1"/>
  <c r="BH491"/>
  <c r="BG491"/>
  <c r="BF491"/>
  <c r="T491"/>
  <c r="R491"/>
  <c r="P491"/>
  <c r="BI485"/>
  <c r="BH485"/>
  <c r="BG485"/>
  <c r="BF485"/>
  <c r="T485"/>
  <c r="R485"/>
  <c r="P485"/>
  <c r="BI480"/>
  <c r="BH480"/>
  <c r="BG480"/>
  <c r="BF480"/>
  <c r="T480"/>
  <c r="R480"/>
  <c r="P480"/>
  <c r="BI475"/>
  <c r="BH475"/>
  <c r="BG475"/>
  <c r="BF475"/>
  <c r="T475"/>
  <c r="R475"/>
  <c r="P475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24"/>
  <c r="BH324"/>
  <c r="BG324"/>
  <c r="BF324"/>
  <c r="T324"/>
  <c r="R324"/>
  <c r="P324"/>
  <c r="BI313"/>
  <c r="BH313"/>
  <c r="BG313"/>
  <c r="BF313"/>
  <c r="T313"/>
  <c r="R313"/>
  <c r="P313"/>
  <c r="BI301"/>
  <c r="BH301"/>
  <c r="BG301"/>
  <c r="BF301"/>
  <c r="T301"/>
  <c r="R301"/>
  <c r="P301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07"/>
  <c r="BH207"/>
  <c r="BG207"/>
  <c r="BF207"/>
  <c r="T207"/>
  <c r="R207"/>
  <c r="P207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2"/>
  <c r="BH182"/>
  <c r="BG182"/>
  <c r="BF182"/>
  <c r="T182"/>
  <c r="R182"/>
  <c r="P182"/>
  <c r="BI171"/>
  <c r="BH171"/>
  <c r="BG171"/>
  <c r="BF171"/>
  <c r="T171"/>
  <c r="R171"/>
  <c r="P171"/>
  <c r="BI166"/>
  <c r="BH166"/>
  <c r="BG166"/>
  <c r="BF166"/>
  <c r="T166"/>
  <c r="R166"/>
  <c r="P166"/>
  <c r="BI156"/>
  <c r="BH156"/>
  <c r="BG156"/>
  <c r="BF156"/>
  <c r="T156"/>
  <c r="R156"/>
  <c r="P156"/>
  <c r="BI151"/>
  <c r="BH151"/>
  <c r="BG151"/>
  <c r="BF151"/>
  <c r="T151"/>
  <c r="R151"/>
  <c r="P151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BI124"/>
  <c r="BH124"/>
  <c r="BG124"/>
  <c r="BF124"/>
  <c r="T124"/>
  <c r="R124"/>
  <c r="P124"/>
  <c r="BI114"/>
  <c r="BH114"/>
  <c r="BG114"/>
  <c r="BF114"/>
  <c r="T114"/>
  <c r="R114"/>
  <c r="P114"/>
  <c r="BI109"/>
  <c r="BH109"/>
  <c r="BG109"/>
  <c r="BF109"/>
  <c r="T109"/>
  <c r="R109"/>
  <c r="P109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85"/>
  <c r="E7"/>
  <c r="E79"/>
  <c i="13" r="J39"/>
  <c r="J38"/>
  <c i="1" r="AY70"/>
  <c i="13" r="J37"/>
  <c i="1" r="AX70"/>
  <c i="13" r="BI309"/>
  <c r="BH309"/>
  <c r="BG309"/>
  <c r="BF309"/>
  <c r="T309"/>
  <c r="T302"/>
  <c r="R309"/>
  <c r="R302"/>
  <c r="P309"/>
  <c r="P302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3"/>
  <c r="BH283"/>
  <c r="BG283"/>
  <c r="BF283"/>
  <c r="T283"/>
  <c r="T282"/>
  <c r="R283"/>
  <c r="R282"/>
  <c r="P283"/>
  <c r="P282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9"/>
  <c r="BH139"/>
  <c r="BG139"/>
  <c r="BF139"/>
  <c r="T139"/>
  <c r="T138"/>
  <c r="R139"/>
  <c r="R138"/>
  <c r="P139"/>
  <c r="P138"/>
  <c r="BI131"/>
  <c r="BH131"/>
  <c r="BG131"/>
  <c r="BF131"/>
  <c r="T131"/>
  <c r="R131"/>
  <c r="P131"/>
  <c r="BI123"/>
  <c r="BH123"/>
  <c r="BG123"/>
  <c r="BF123"/>
  <c r="T123"/>
  <c r="R123"/>
  <c r="P123"/>
  <c r="BI114"/>
  <c r="BH114"/>
  <c r="BG114"/>
  <c r="BF114"/>
  <c r="T114"/>
  <c r="R114"/>
  <c r="P114"/>
  <c r="BI108"/>
  <c r="BH108"/>
  <c r="BG108"/>
  <c r="BF108"/>
  <c r="T108"/>
  <c r="R108"/>
  <c r="P108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90"/>
  <c r="E7"/>
  <c r="E84"/>
  <c i="12" r="J39"/>
  <c r="J38"/>
  <c i="1" r="AY69"/>
  <c i="12" r="J37"/>
  <c i="1" r="AX69"/>
  <c i="12" r="BI1000"/>
  <c r="BH1000"/>
  <c r="BG1000"/>
  <c r="BF1000"/>
  <c r="T1000"/>
  <c r="R1000"/>
  <c r="P1000"/>
  <c r="BI996"/>
  <c r="BH996"/>
  <c r="BG996"/>
  <c r="BF996"/>
  <c r="T996"/>
  <c r="R996"/>
  <c r="P996"/>
  <c r="BI988"/>
  <c r="BH988"/>
  <c r="BG988"/>
  <c r="BF988"/>
  <c r="T988"/>
  <c r="R988"/>
  <c r="P988"/>
  <c r="BI979"/>
  <c r="BH979"/>
  <c r="BG979"/>
  <c r="BF979"/>
  <c r="T979"/>
  <c r="T969"/>
  <c r="R979"/>
  <c r="R969"/>
  <c r="P979"/>
  <c r="P969"/>
  <c r="BI970"/>
  <c r="BH970"/>
  <c r="BG970"/>
  <c r="BF970"/>
  <c r="T970"/>
  <c r="R970"/>
  <c r="P970"/>
  <c r="BI967"/>
  <c r="BH967"/>
  <c r="BG967"/>
  <c r="BF967"/>
  <c r="T967"/>
  <c r="R967"/>
  <c r="P967"/>
  <c r="BI959"/>
  <c r="BH959"/>
  <c r="BG959"/>
  <c r="BF959"/>
  <c r="T959"/>
  <c r="R959"/>
  <c r="P959"/>
  <c r="BI951"/>
  <c r="BH951"/>
  <c r="BG951"/>
  <c r="BF951"/>
  <c r="T951"/>
  <c r="R951"/>
  <c r="P951"/>
  <c r="BI949"/>
  <c r="BH949"/>
  <c r="BG949"/>
  <c r="BF949"/>
  <c r="T949"/>
  <c r="R949"/>
  <c r="P949"/>
  <c r="BI941"/>
  <c r="BH941"/>
  <c r="BG941"/>
  <c r="BF941"/>
  <c r="T941"/>
  <c r="R941"/>
  <c r="P941"/>
  <c r="BI939"/>
  <c r="BH939"/>
  <c r="BG939"/>
  <c r="BF939"/>
  <c r="T939"/>
  <c r="R939"/>
  <c r="P939"/>
  <c r="BI936"/>
  <c r="BH936"/>
  <c r="BG936"/>
  <c r="BF936"/>
  <c r="T936"/>
  <c r="R936"/>
  <c r="P936"/>
  <c r="BI930"/>
  <c r="BH930"/>
  <c r="BG930"/>
  <c r="BF930"/>
  <c r="T930"/>
  <c r="R930"/>
  <c r="P930"/>
  <c r="BI924"/>
  <c r="BH924"/>
  <c r="BG924"/>
  <c r="BF924"/>
  <c r="T924"/>
  <c r="R924"/>
  <c r="P924"/>
  <c r="BI921"/>
  <c r="BH921"/>
  <c r="BG921"/>
  <c r="BF921"/>
  <c r="T921"/>
  <c r="R921"/>
  <c r="P921"/>
  <c r="BI915"/>
  <c r="BH915"/>
  <c r="BG915"/>
  <c r="BF915"/>
  <c r="T915"/>
  <c r="R915"/>
  <c r="P915"/>
  <c r="BI908"/>
  <c r="BH908"/>
  <c r="BG908"/>
  <c r="BF908"/>
  <c r="T908"/>
  <c r="R908"/>
  <c r="P908"/>
  <c r="BI902"/>
  <c r="BH902"/>
  <c r="BG902"/>
  <c r="BF902"/>
  <c r="T902"/>
  <c r="R902"/>
  <c r="P902"/>
  <c r="BI895"/>
  <c r="BH895"/>
  <c r="BG895"/>
  <c r="BF895"/>
  <c r="T895"/>
  <c r="R895"/>
  <c r="P895"/>
  <c r="BI893"/>
  <c r="BH893"/>
  <c r="BG893"/>
  <c r="BF893"/>
  <c r="T893"/>
  <c r="R893"/>
  <c r="P893"/>
  <c r="BI887"/>
  <c r="BH887"/>
  <c r="BG887"/>
  <c r="BF887"/>
  <c r="T887"/>
  <c r="R887"/>
  <c r="P887"/>
  <c r="BI884"/>
  <c r="BH884"/>
  <c r="BG884"/>
  <c r="BF884"/>
  <c r="T884"/>
  <c r="R884"/>
  <c r="P884"/>
  <c r="BI878"/>
  <c r="BH878"/>
  <c r="BG878"/>
  <c r="BF878"/>
  <c r="T878"/>
  <c r="R878"/>
  <c r="P878"/>
  <c r="BI875"/>
  <c r="BH875"/>
  <c r="BG875"/>
  <c r="BF875"/>
  <c r="T875"/>
  <c r="R875"/>
  <c r="P875"/>
  <c r="BI866"/>
  <c r="BH866"/>
  <c r="BG866"/>
  <c r="BF866"/>
  <c r="T866"/>
  <c r="R866"/>
  <c r="P866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39"/>
  <c r="BH839"/>
  <c r="BG839"/>
  <c r="BF839"/>
  <c r="T839"/>
  <c r="R839"/>
  <c r="P839"/>
  <c r="BI831"/>
  <c r="BH831"/>
  <c r="BG831"/>
  <c r="BF831"/>
  <c r="T831"/>
  <c r="R831"/>
  <c r="P831"/>
  <c r="BI822"/>
  <c r="BH822"/>
  <c r="BG822"/>
  <c r="BF822"/>
  <c r="T822"/>
  <c r="R822"/>
  <c r="P822"/>
  <c r="BI813"/>
  <c r="BH813"/>
  <c r="BG813"/>
  <c r="BF813"/>
  <c r="T813"/>
  <c r="R813"/>
  <c r="P813"/>
  <c r="BI805"/>
  <c r="BH805"/>
  <c r="BG805"/>
  <c r="BF805"/>
  <c r="T805"/>
  <c r="R805"/>
  <c r="P805"/>
  <c r="BI797"/>
  <c r="BH797"/>
  <c r="BG797"/>
  <c r="BF797"/>
  <c r="T797"/>
  <c r="R797"/>
  <c r="P797"/>
  <c r="BI794"/>
  <c r="BH794"/>
  <c r="BG794"/>
  <c r="BF794"/>
  <c r="T794"/>
  <c r="R794"/>
  <c r="P794"/>
  <c r="BI788"/>
  <c r="BH788"/>
  <c r="BG788"/>
  <c r="BF788"/>
  <c r="T788"/>
  <c r="R788"/>
  <c r="P788"/>
  <c r="BI781"/>
  <c r="BH781"/>
  <c r="BG781"/>
  <c r="BF781"/>
  <c r="T781"/>
  <c r="R781"/>
  <c r="P781"/>
  <c r="BI776"/>
  <c r="BH776"/>
  <c r="BG776"/>
  <c r="BF776"/>
  <c r="T776"/>
  <c r="R776"/>
  <c r="P776"/>
  <c r="BI770"/>
  <c r="BH770"/>
  <c r="BG770"/>
  <c r="BF770"/>
  <c r="T770"/>
  <c r="R770"/>
  <c r="P770"/>
  <c r="BI762"/>
  <c r="BH762"/>
  <c r="BG762"/>
  <c r="BF762"/>
  <c r="T762"/>
  <c r="R762"/>
  <c r="P762"/>
  <c r="BI754"/>
  <c r="BH754"/>
  <c r="BG754"/>
  <c r="BF754"/>
  <c r="T754"/>
  <c r="R754"/>
  <c r="P754"/>
  <c r="BI746"/>
  <c r="BH746"/>
  <c r="BG746"/>
  <c r="BF746"/>
  <c r="T746"/>
  <c r="R746"/>
  <c r="P746"/>
  <c r="BI738"/>
  <c r="BH738"/>
  <c r="BG738"/>
  <c r="BF738"/>
  <c r="T738"/>
  <c r="R738"/>
  <c r="P738"/>
  <c r="BI730"/>
  <c r="BH730"/>
  <c r="BG730"/>
  <c r="BF730"/>
  <c r="T730"/>
  <c r="R730"/>
  <c r="P730"/>
  <c r="BI722"/>
  <c r="BH722"/>
  <c r="BG722"/>
  <c r="BF722"/>
  <c r="T722"/>
  <c r="R722"/>
  <c r="P722"/>
  <c r="BI715"/>
  <c r="BH715"/>
  <c r="BG715"/>
  <c r="BF715"/>
  <c r="T715"/>
  <c r="R715"/>
  <c r="P715"/>
  <c r="BI707"/>
  <c r="BH707"/>
  <c r="BG707"/>
  <c r="BF707"/>
  <c r="T707"/>
  <c r="R707"/>
  <c r="P707"/>
  <c r="BI699"/>
  <c r="BH699"/>
  <c r="BG699"/>
  <c r="BF699"/>
  <c r="T699"/>
  <c r="R699"/>
  <c r="P699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5"/>
  <c r="BH655"/>
  <c r="BG655"/>
  <c r="BF655"/>
  <c r="T655"/>
  <c r="R655"/>
  <c r="P655"/>
  <c r="BI647"/>
  <c r="BH647"/>
  <c r="BG647"/>
  <c r="BF647"/>
  <c r="T647"/>
  <c r="R647"/>
  <c r="P647"/>
  <c r="BI639"/>
  <c r="BH639"/>
  <c r="BG639"/>
  <c r="BF639"/>
  <c r="T639"/>
  <c r="R639"/>
  <c r="P639"/>
  <c r="BI631"/>
  <c r="BH631"/>
  <c r="BG631"/>
  <c r="BF631"/>
  <c r="T631"/>
  <c r="R631"/>
  <c r="P631"/>
  <c r="BI623"/>
  <c r="BH623"/>
  <c r="BG623"/>
  <c r="BF623"/>
  <c r="T623"/>
  <c r="R623"/>
  <c r="P623"/>
  <c r="BI616"/>
  <c r="BH616"/>
  <c r="BG616"/>
  <c r="BF616"/>
  <c r="T616"/>
  <c r="R616"/>
  <c r="P616"/>
  <c r="BI608"/>
  <c r="BH608"/>
  <c r="BG608"/>
  <c r="BF608"/>
  <c r="T608"/>
  <c r="R608"/>
  <c r="P608"/>
  <c r="BI600"/>
  <c r="BH600"/>
  <c r="BG600"/>
  <c r="BF600"/>
  <c r="T600"/>
  <c r="R600"/>
  <c r="P600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0"/>
  <c r="BH560"/>
  <c r="BG560"/>
  <c r="BF560"/>
  <c r="T560"/>
  <c r="R560"/>
  <c r="P560"/>
  <c r="BI558"/>
  <c r="BH558"/>
  <c r="BG558"/>
  <c r="BF558"/>
  <c r="T558"/>
  <c r="R558"/>
  <c r="P558"/>
  <c r="BI549"/>
  <c r="BH549"/>
  <c r="BG549"/>
  <c r="BF549"/>
  <c r="T549"/>
  <c r="R549"/>
  <c r="P549"/>
  <c r="BI545"/>
  <c r="BH545"/>
  <c r="BG545"/>
  <c r="BF545"/>
  <c r="T545"/>
  <c r="T544"/>
  <c r="R545"/>
  <c r="R544"/>
  <c r="P545"/>
  <c r="P544"/>
  <c r="BI540"/>
  <c r="BH540"/>
  <c r="BG540"/>
  <c r="BF540"/>
  <c r="T540"/>
  <c r="R540"/>
  <c r="P540"/>
  <c r="BI536"/>
  <c r="BH536"/>
  <c r="BG536"/>
  <c r="BF536"/>
  <c r="T536"/>
  <c r="R536"/>
  <c r="P536"/>
  <c r="BI527"/>
  <c r="BH527"/>
  <c r="BG527"/>
  <c r="BF527"/>
  <c r="T527"/>
  <c r="R527"/>
  <c r="P527"/>
  <c r="BI518"/>
  <c r="BH518"/>
  <c r="BG518"/>
  <c r="BF518"/>
  <c r="T518"/>
  <c r="R518"/>
  <c r="P518"/>
  <c r="BI510"/>
  <c r="BH510"/>
  <c r="BG510"/>
  <c r="BF510"/>
  <c r="T510"/>
  <c r="R510"/>
  <c r="P510"/>
  <c r="BI502"/>
  <c r="BH502"/>
  <c r="BG502"/>
  <c r="BF502"/>
  <c r="T502"/>
  <c r="R502"/>
  <c r="P502"/>
  <c r="BI494"/>
  <c r="BH494"/>
  <c r="BG494"/>
  <c r="BF494"/>
  <c r="T494"/>
  <c r="R494"/>
  <c r="P494"/>
  <c r="BI490"/>
  <c r="BH490"/>
  <c r="BG490"/>
  <c r="BF490"/>
  <c r="T490"/>
  <c r="R490"/>
  <c r="P490"/>
  <c r="BI485"/>
  <c r="BH485"/>
  <c r="BG485"/>
  <c r="BF485"/>
  <c r="T485"/>
  <c r="R485"/>
  <c r="P485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25"/>
  <c r="BH425"/>
  <c r="BG425"/>
  <c r="BF425"/>
  <c r="T425"/>
  <c r="R425"/>
  <c r="P425"/>
  <c r="BI416"/>
  <c r="BH416"/>
  <c r="BG416"/>
  <c r="BF416"/>
  <c r="T416"/>
  <c r="R416"/>
  <c r="P416"/>
  <c r="BI411"/>
  <c r="BH411"/>
  <c r="BG411"/>
  <c r="BF411"/>
  <c r="T411"/>
  <c r="R411"/>
  <c r="P411"/>
  <c r="BI402"/>
  <c r="BH402"/>
  <c r="BG402"/>
  <c r="BF402"/>
  <c r="T402"/>
  <c r="R402"/>
  <c r="P402"/>
  <c r="BI393"/>
  <c r="BH393"/>
  <c r="BG393"/>
  <c r="BF393"/>
  <c r="T393"/>
  <c r="R393"/>
  <c r="P393"/>
  <c r="BI388"/>
  <c r="BH388"/>
  <c r="BG388"/>
  <c r="BF388"/>
  <c r="T388"/>
  <c r="R388"/>
  <c r="P388"/>
  <c r="BI386"/>
  <c r="BH386"/>
  <c r="BG386"/>
  <c r="BF386"/>
  <c r="T386"/>
  <c r="R386"/>
  <c r="P386"/>
  <c r="BI377"/>
  <c r="BH377"/>
  <c r="BG377"/>
  <c r="BF377"/>
  <c r="T377"/>
  <c r="R377"/>
  <c r="P377"/>
  <c r="BI368"/>
  <c r="BH368"/>
  <c r="BG368"/>
  <c r="BF368"/>
  <c r="T368"/>
  <c r="R368"/>
  <c r="P368"/>
  <c r="BI358"/>
  <c r="BH358"/>
  <c r="BG358"/>
  <c r="BF358"/>
  <c r="T358"/>
  <c r="R358"/>
  <c r="P358"/>
  <c r="BI354"/>
  <c r="BH354"/>
  <c r="BG354"/>
  <c r="BF354"/>
  <c r="T354"/>
  <c r="R354"/>
  <c r="P354"/>
  <c r="BI347"/>
  <c r="BH347"/>
  <c r="BG347"/>
  <c r="BF347"/>
  <c r="T347"/>
  <c r="R347"/>
  <c r="P347"/>
  <c r="BI340"/>
  <c r="BH340"/>
  <c r="BG340"/>
  <c r="BF340"/>
  <c r="T340"/>
  <c r="R340"/>
  <c r="P340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0"/>
  <c r="BH290"/>
  <c r="BG290"/>
  <c r="BF290"/>
  <c r="T290"/>
  <c r="R290"/>
  <c r="P290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6"/>
  <c r="BH266"/>
  <c r="BG266"/>
  <c r="BF266"/>
  <c r="T266"/>
  <c r="R266"/>
  <c r="P266"/>
  <c r="BI261"/>
  <c r="BH261"/>
  <c r="BG261"/>
  <c r="BF261"/>
  <c r="T261"/>
  <c r="R261"/>
  <c r="P261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4"/>
  <c r="BH234"/>
  <c r="BG234"/>
  <c r="BF234"/>
  <c r="T234"/>
  <c r="R234"/>
  <c r="P234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7"/>
  <c r="BH177"/>
  <c r="BG177"/>
  <c r="BF177"/>
  <c r="T177"/>
  <c r="R177"/>
  <c r="P177"/>
  <c r="BI168"/>
  <c r="BH168"/>
  <c r="BG168"/>
  <c r="BF168"/>
  <c r="T168"/>
  <c r="R168"/>
  <c r="P168"/>
  <c r="BI161"/>
  <c r="BH161"/>
  <c r="BG161"/>
  <c r="BF161"/>
  <c r="T161"/>
  <c r="R161"/>
  <c r="P161"/>
  <c r="BI153"/>
  <c r="BH153"/>
  <c r="BG153"/>
  <c r="BF153"/>
  <c r="T153"/>
  <c r="R153"/>
  <c r="P153"/>
  <c r="BI149"/>
  <c r="BH149"/>
  <c r="BG149"/>
  <c r="BF149"/>
  <c r="T149"/>
  <c r="R149"/>
  <c r="P149"/>
  <c r="BI141"/>
  <c r="BH141"/>
  <c r="BG141"/>
  <c r="BF141"/>
  <c r="T141"/>
  <c r="R141"/>
  <c r="P141"/>
  <c r="BI134"/>
  <c r="BH134"/>
  <c r="BG134"/>
  <c r="BF134"/>
  <c r="T134"/>
  <c r="R134"/>
  <c r="P134"/>
  <c r="BI125"/>
  <c r="BH125"/>
  <c r="BG125"/>
  <c r="BF125"/>
  <c r="T125"/>
  <c r="R125"/>
  <c r="P125"/>
  <c r="BI117"/>
  <c r="BH117"/>
  <c r="BG117"/>
  <c r="BF117"/>
  <c r="T117"/>
  <c r="R117"/>
  <c r="P117"/>
  <c r="BI110"/>
  <c r="BH110"/>
  <c r="BG110"/>
  <c r="BF110"/>
  <c r="T110"/>
  <c r="R110"/>
  <c r="P110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59"/>
  <c r="J19"/>
  <c r="J14"/>
  <c r="J56"/>
  <c r="E7"/>
  <c r="E91"/>
  <c i="11" r="J41"/>
  <c r="J40"/>
  <c i="1" r="AY67"/>
  <c i="11" r="J39"/>
  <c i="1" r="AX67"/>
  <c i="11"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60"/>
  <c r="E7"/>
  <c r="E52"/>
  <c i="10" r="J41"/>
  <c r="J40"/>
  <c i="1" r="AY66"/>
  <c i="10" r="J39"/>
  <c i="1" r="AX66"/>
  <c i="10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89"/>
  <c r="J21"/>
  <c r="J16"/>
  <c r="J86"/>
  <c r="E7"/>
  <c r="E78"/>
  <c i="9" r="J132"/>
  <c r="J41"/>
  <c r="J40"/>
  <c i="1" r="AY65"/>
  <c i="9" r="J39"/>
  <c i="1" r="AX65"/>
  <c i="9"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J7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84"/>
  <c i="8" r="J41"/>
  <c r="J40"/>
  <c i="1" r="AY64"/>
  <c i="8" r="J39"/>
  <c i="1" r="AX64"/>
  <c i="8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1"/>
  <c r="J90"/>
  <c r="F90"/>
  <c r="F88"/>
  <c r="E86"/>
  <c r="J63"/>
  <c r="J62"/>
  <c r="F62"/>
  <c r="F60"/>
  <c r="E58"/>
  <c r="J22"/>
  <c r="E22"/>
  <c r="F63"/>
  <c r="J21"/>
  <c r="J16"/>
  <c r="J88"/>
  <c r="E7"/>
  <c r="E52"/>
  <c i="7" r="J41"/>
  <c r="J40"/>
  <c i="1" r="AY63"/>
  <c i="7" r="J39"/>
  <c i="1" r="AX63"/>
  <c i="7"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6" r="J41"/>
  <c r="J40"/>
  <c i="1" r="AY62"/>
  <c i="6" r="J39"/>
  <c i="1" r="AX62"/>
  <c i="6" r="BI214"/>
  <c r="BH214"/>
  <c r="BG214"/>
  <c r="BF214"/>
  <c r="T214"/>
  <c r="T213"/>
  <c r="T212"/>
  <c r="R214"/>
  <c r="R213"/>
  <c r="R212"/>
  <c r="P214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60"/>
  <c r="E7"/>
  <c r="E83"/>
  <c i="5" r="J41"/>
  <c r="J40"/>
  <c i="1" r="AY61"/>
  <c i="5" r="J39"/>
  <c i="1" r="AX61"/>
  <c i="5" r="BI355"/>
  <c r="BH355"/>
  <c r="BG355"/>
  <c r="BF355"/>
  <c r="T355"/>
  <c r="T354"/>
  <c r="R355"/>
  <c r="R354"/>
  <c r="P355"/>
  <c r="P354"/>
  <c r="BI352"/>
  <c r="BH352"/>
  <c r="BG352"/>
  <c r="BF352"/>
  <c r="T352"/>
  <c r="T351"/>
  <c r="R352"/>
  <c r="R351"/>
  <c r="P352"/>
  <c r="P351"/>
  <c r="BI349"/>
  <c r="BH349"/>
  <c r="BG349"/>
  <c r="BF349"/>
  <c r="T349"/>
  <c r="T348"/>
  <c r="R349"/>
  <c r="R348"/>
  <c r="R347"/>
  <c r="P349"/>
  <c r="P348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60"/>
  <c r="E7"/>
  <c r="E86"/>
  <c i="4" r="J41"/>
  <c r="J40"/>
  <c i="1" r="AY60"/>
  <c i="4" r="J39"/>
  <c i="1" r="AX60"/>
  <c i="4"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92"/>
  <c r="E7"/>
  <c r="E84"/>
  <c i="3" r="J41"/>
  <c r="J40"/>
  <c i="1" r="AY59"/>
  <c i="3" r="J39"/>
  <c i="1" r="AX59"/>
  <c i="3" r="BI594"/>
  <c r="BH594"/>
  <c r="BG594"/>
  <c r="BF594"/>
  <c r="T594"/>
  <c r="R594"/>
  <c r="P594"/>
  <c r="BI590"/>
  <c r="BH590"/>
  <c r="BG590"/>
  <c r="BF590"/>
  <c r="T590"/>
  <c r="R590"/>
  <c r="P590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2"/>
  <c r="BH572"/>
  <c r="BG572"/>
  <c r="BF572"/>
  <c r="T572"/>
  <c r="R572"/>
  <c r="P572"/>
  <c r="BI566"/>
  <c r="BH566"/>
  <c r="BG566"/>
  <c r="BF566"/>
  <c r="T566"/>
  <c r="R566"/>
  <c r="P566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2" r="J41"/>
  <c r="J40"/>
  <c i="1" r="AY57"/>
  <c i="2" r="J39"/>
  <c i="1" r="AX57"/>
  <c i="2" r="BI4510"/>
  <c r="BH4510"/>
  <c r="BG4510"/>
  <c r="BF4510"/>
  <c r="T4510"/>
  <c r="T4509"/>
  <c r="T4508"/>
  <c r="R4510"/>
  <c r="R4509"/>
  <c r="R4508"/>
  <c r="P4510"/>
  <c r="P4509"/>
  <c r="P4508"/>
  <c r="BI4506"/>
  <c r="BH4506"/>
  <c r="BG4506"/>
  <c r="BF4506"/>
  <c r="T4506"/>
  <c r="R4506"/>
  <c r="P4506"/>
  <c r="BI4502"/>
  <c r="BH4502"/>
  <c r="BG4502"/>
  <c r="BF4502"/>
  <c r="T4502"/>
  <c r="R4502"/>
  <c r="P4502"/>
  <c r="BI4498"/>
  <c r="BH4498"/>
  <c r="BG4498"/>
  <c r="BF4498"/>
  <c r="T4498"/>
  <c r="R4498"/>
  <c r="P4498"/>
  <c r="BI4494"/>
  <c r="BH4494"/>
  <c r="BG4494"/>
  <c r="BF4494"/>
  <c r="T4494"/>
  <c r="R4494"/>
  <c r="P4494"/>
  <c r="BI4487"/>
  <c r="BH4487"/>
  <c r="BG4487"/>
  <c r="BF4487"/>
  <c r="T4487"/>
  <c r="R4487"/>
  <c r="P4487"/>
  <c r="BI4483"/>
  <c r="BH4483"/>
  <c r="BG4483"/>
  <c r="BF4483"/>
  <c r="T4483"/>
  <c r="R4483"/>
  <c r="P4483"/>
  <c r="BI4479"/>
  <c r="BH4479"/>
  <c r="BG4479"/>
  <c r="BF4479"/>
  <c r="T4479"/>
  <c r="R4479"/>
  <c r="P4479"/>
  <c r="BI4475"/>
  <c r="BH4475"/>
  <c r="BG4475"/>
  <c r="BF4475"/>
  <c r="T4475"/>
  <c r="R4475"/>
  <c r="P4475"/>
  <c r="BI4468"/>
  <c r="BH4468"/>
  <c r="BG4468"/>
  <c r="BF4468"/>
  <c r="T4468"/>
  <c r="R4468"/>
  <c r="P4468"/>
  <c r="BI4464"/>
  <c r="BH4464"/>
  <c r="BG4464"/>
  <c r="BF4464"/>
  <c r="T4464"/>
  <c r="R4464"/>
  <c r="P4464"/>
  <c r="BI4459"/>
  <c r="BH4459"/>
  <c r="BG4459"/>
  <c r="BF4459"/>
  <c r="T4459"/>
  <c r="R4459"/>
  <c r="P4459"/>
  <c r="BI4455"/>
  <c r="BH4455"/>
  <c r="BG4455"/>
  <c r="BF4455"/>
  <c r="T4455"/>
  <c r="R4455"/>
  <c r="P4455"/>
  <c r="BI4451"/>
  <c r="BH4451"/>
  <c r="BG4451"/>
  <c r="BF4451"/>
  <c r="T4451"/>
  <c r="R4451"/>
  <c r="P4451"/>
  <c r="BI4447"/>
  <c r="BH4447"/>
  <c r="BG4447"/>
  <c r="BF4447"/>
  <c r="T4447"/>
  <c r="R4447"/>
  <c r="P4447"/>
  <c r="BI4440"/>
  <c r="BH4440"/>
  <c r="BG4440"/>
  <c r="BF4440"/>
  <c r="T4440"/>
  <c r="R4440"/>
  <c r="P4440"/>
  <c r="BI4436"/>
  <c r="BH4436"/>
  <c r="BG4436"/>
  <c r="BF4436"/>
  <c r="T4436"/>
  <c r="R4436"/>
  <c r="P4436"/>
  <c r="BI4432"/>
  <c r="BH4432"/>
  <c r="BG4432"/>
  <c r="BF4432"/>
  <c r="T4432"/>
  <c r="R4432"/>
  <c r="P4432"/>
  <c r="BI4428"/>
  <c r="BH4428"/>
  <c r="BG4428"/>
  <c r="BF4428"/>
  <c r="T4428"/>
  <c r="R4428"/>
  <c r="P4428"/>
  <c r="BI4424"/>
  <c r="BH4424"/>
  <c r="BG4424"/>
  <c r="BF4424"/>
  <c r="T4424"/>
  <c r="R4424"/>
  <c r="P4424"/>
  <c r="BI4420"/>
  <c r="BH4420"/>
  <c r="BG4420"/>
  <c r="BF4420"/>
  <c r="T4420"/>
  <c r="R4420"/>
  <c r="P4420"/>
  <c r="BI4411"/>
  <c r="BH4411"/>
  <c r="BG4411"/>
  <c r="BF4411"/>
  <c r="T4411"/>
  <c r="R4411"/>
  <c r="P4411"/>
  <c r="BI4407"/>
  <c r="BH4407"/>
  <c r="BG4407"/>
  <c r="BF4407"/>
  <c r="T4407"/>
  <c r="R4407"/>
  <c r="P4407"/>
  <c r="BI4402"/>
  <c r="BH4402"/>
  <c r="BG4402"/>
  <c r="BF4402"/>
  <c r="T4402"/>
  <c r="R4402"/>
  <c r="P4402"/>
  <c r="BI4398"/>
  <c r="BH4398"/>
  <c r="BG4398"/>
  <c r="BF4398"/>
  <c r="T4398"/>
  <c r="R4398"/>
  <c r="P4398"/>
  <c r="BI4393"/>
  <c r="BH4393"/>
  <c r="BG4393"/>
  <c r="BF4393"/>
  <c r="T4393"/>
  <c r="R4393"/>
  <c r="P4393"/>
  <c r="BI4389"/>
  <c r="BH4389"/>
  <c r="BG4389"/>
  <c r="BF4389"/>
  <c r="T4389"/>
  <c r="R4389"/>
  <c r="P4389"/>
  <c r="BI4381"/>
  <c r="BH4381"/>
  <c r="BG4381"/>
  <c r="BF4381"/>
  <c r="T4381"/>
  <c r="R4381"/>
  <c r="P4381"/>
  <c r="BI4376"/>
  <c r="BH4376"/>
  <c r="BG4376"/>
  <c r="BF4376"/>
  <c r="T4376"/>
  <c r="R4376"/>
  <c r="P4376"/>
  <c r="BI4368"/>
  <c r="BH4368"/>
  <c r="BG4368"/>
  <c r="BF4368"/>
  <c r="T4368"/>
  <c r="R4368"/>
  <c r="P4368"/>
  <c r="BI4357"/>
  <c r="BH4357"/>
  <c r="BG4357"/>
  <c r="BF4357"/>
  <c r="T4357"/>
  <c r="R4357"/>
  <c r="P4357"/>
  <c r="BI4346"/>
  <c r="BH4346"/>
  <c r="BG4346"/>
  <c r="BF4346"/>
  <c r="T4346"/>
  <c r="R4346"/>
  <c r="P4346"/>
  <c r="BI4335"/>
  <c r="BH4335"/>
  <c r="BG4335"/>
  <c r="BF4335"/>
  <c r="T4335"/>
  <c r="R4335"/>
  <c r="P4335"/>
  <c r="BI4324"/>
  <c r="BH4324"/>
  <c r="BG4324"/>
  <c r="BF4324"/>
  <c r="T4324"/>
  <c r="R4324"/>
  <c r="P4324"/>
  <c r="BI4318"/>
  <c r="BH4318"/>
  <c r="BG4318"/>
  <c r="BF4318"/>
  <c r="T4318"/>
  <c r="R4318"/>
  <c r="P4318"/>
  <c r="BI4311"/>
  <c r="BH4311"/>
  <c r="BG4311"/>
  <c r="BF4311"/>
  <c r="T4311"/>
  <c r="R4311"/>
  <c r="P4311"/>
  <c r="BI4304"/>
  <c r="BH4304"/>
  <c r="BG4304"/>
  <c r="BF4304"/>
  <c r="T4304"/>
  <c r="R4304"/>
  <c r="P4304"/>
  <c r="BI4299"/>
  <c r="BH4299"/>
  <c r="BG4299"/>
  <c r="BF4299"/>
  <c r="T4299"/>
  <c r="R4299"/>
  <c r="P4299"/>
  <c r="BI4296"/>
  <c r="BH4296"/>
  <c r="BG4296"/>
  <c r="BF4296"/>
  <c r="T4296"/>
  <c r="R4296"/>
  <c r="P4296"/>
  <c r="BI4294"/>
  <c r="BH4294"/>
  <c r="BG4294"/>
  <c r="BF4294"/>
  <c r="T4294"/>
  <c r="R4294"/>
  <c r="P4294"/>
  <c r="BI4292"/>
  <c r="BH4292"/>
  <c r="BG4292"/>
  <c r="BF4292"/>
  <c r="T4292"/>
  <c r="R4292"/>
  <c r="P4292"/>
  <c r="BI4290"/>
  <c r="BH4290"/>
  <c r="BG4290"/>
  <c r="BF4290"/>
  <c r="T4290"/>
  <c r="R4290"/>
  <c r="P4290"/>
  <c r="BI4289"/>
  <c r="BH4289"/>
  <c r="BG4289"/>
  <c r="BF4289"/>
  <c r="T4289"/>
  <c r="R4289"/>
  <c r="P4289"/>
  <c r="BI4275"/>
  <c r="BH4275"/>
  <c r="BG4275"/>
  <c r="BF4275"/>
  <c r="T4275"/>
  <c r="R4275"/>
  <c r="P4275"/>
  <c r="BI4273"/>
  <c r="BH4273"/>
  <c r="BG4273"/>
  <c r="BF4273"/>
  <c r="T4273"/>
  <c r="R4273"/>
  <c r="P4273"/>
  <c r="BI4269"/>
  <c r="BH4269"/>
  <c r="BG4269"/>
  <c r="BF4269"/>
  <c r="T4269"/>
  <c r="R4269"/>
  <c r="P4269"/>
  <c r="BI4267"/>
  <c r="BH4267"/>
  <c r="BG4267"/>
  <c r="BF4267"/>
  <c r="T4267"/>
  <c r="R4267"/>
  <c r="P4267"/>
  <c r="BI4265"/>
  <c r="BH4265"/>
  <c r="BG4265"/>
  <c r="BF4265"/>
  <c r="T4265"/>
  <c r="R4265"/>
  <c r="P4265"/>
  <c r="BI4263"/>
  <c r="BH4263"/>
  <c r="BG4263"/>
  <c r="BF4263"/>
  <c r="T4263"/>
  <c r="R4263"/>
  <c r="P4263"/>
  <c r="BI4245"/>
  <c r="BH4245"/>
  <c r="BG4245"/>
  <c r="BF4245"/>
  <c r="T4245"/>
  <c r="R4245"/>
  <c r="P4245"/>
  <c r="BI4241"/>
  <c r="BH4241"/>
  <c r="BG4241"/>
  <c r="BF4241"/>
  <c r="T4241"/>
  <c r="R4241"/>
  <c r="P4241"/>
  <c r="BI4200"/>
  <c r="BH4200"/>
  <c r="BG4200"/>
  <c r="BF4200"/>
  <c r="T4200"/>
  <c r="R4200"/>
  <c r="P4200"/>
  <c r="BI4197"/>
  <c r="BH4197"/>
  <c r="BG4197"/>
  <c r="BF4197"/>
  <c r="T4197"/>
  <c r="R4197"/>
  <c r="P4197"/>
  <c r="BI4192"/>
  <c r="BH4192"/>
  <c r="BG4192"/>
  <c r="BF4192"/>
  <c r="T4192"/>
  <c r="R4192"/>
  <c r="P4192"/>
  <c r="BI4187"/>
  <c r="BH4187"/>
  <c r="BG4187"/>
  <c r="BF4187"/>
  <c r="T4187"/>
  <c r="R4187"/>
  <c r="P4187"/>
  <c r="BI4179"/>
  <c r="BH4179"/>
  <c r="BG4179"/>
  <c r="BF4179"/>
  <c r="T4179"/>
  <c r="R4179"/>
  <c r="P4179"/>
  <c r="BI4171"/>
  <c r="BH4171"/>
  <c r="BG4171"/>
  <c r="BF4171"/>
  <c r="T4171"/>
  <c r="R4171"/>
  <c r="P4171"/>
  <c r="BI4163"/>
  <c r="BH4163"/>
  <c r="BG4163"/>
  <c r="BF4163"/>
  <c r="T4163"/>
  <c r="R4163"/>
  <c r="P4163"/>
  <c r="BI4156"/>
  <c r="BH4156"/>
  <c r="BG4156"/>
  <c r="BF4156"/>
  <c r="T4156"/>
  <c r="R4156"/>
  <c r="P4156"/>
  <c r="BI4150"/>
  <c r="BH4150"/>
  <c r="BG4150"/>
  <c r="BF4150"/>
  <c r="T4150"/>
  <c r="R4150"/>
  <c r="P4150"/>
  <c r="BI4144"/>
  <c r="BH4144"/>
  <c r="BG4144"/>
  <c r="BF4144"/>
  <c r="T4144"/>
  <c r="R4144"/>
  <c r="P4144"/>
  <c r="BI4136"/>
  <c r="BH4136"/>
  <c r="BG4136"/>
  <c r="BF4136"/>
  <c r="T4136"/>
  <c r="R4136"/>
  <c r="P4136"/>
  <c r="BI4128"/>
  <c r="BH4128"/>
  <c r="BG4128"/>
  <c r="BF4128"/>
  <c r="T4128"/>
  <c r="R4128"/>
  <c r="P4128"/>
  <c r="BI4120"/>
  <c r="BH4120"/>
  <c r="BG4120"/>
  <c r="BF4120"/>
  <c r="T4120"/>
  <c r="R4120"/>
  <c r="P4120"/>
  <c r="BI4115"/>
  <c r="BH4115"/>
  <c r="BG4115"/>
  <c r="BF4115"/>
  <c r="T4115"/>
  <c r="R4115"/>
  <c r="P4115"/>
  <c r="BI4107"/>
  <c r="BH4107"/>
  <c r="BG4107"/>
  <c r="BF4107"/>
  <c r="T4107"/>
  <c r="R4107"/>
  <c r="P4107"/>
  <c r="BI4102"/>
  <c r="BH4102"/>
  <c r="BG4102"/>
  <c r="BF4102"/>
  <c r="T4102"/>
  <c r="R4102"/>
  <c r="P4102"/>
  <c r="BI4094"/>
  <c r="BH4094"/>
  <c r="BG4094"/>
  <c r="BF4094"/>
  <c r="T4094"/>
  <c r="R4094"/>
  <c r="P4094"/>
  <c r="BI4039"/>
  <c r="BH4039"/>
  <c r="BG4039"/>
  <c r="BF4039"/>
  <c r="T4039"/>
  <c r="R4039"/>
  <c r="P4039"/>
  <c r="BI4031"/>
  <c r="BH4031"/>
  <c r="BG4031"/>
  <c r="BF4031"/>
  <c r="T4031"/>
  <c r="R4031"/>
  <c r="P4031"/>
  <c r="BI4026"/>
  <c r="BH4026"/>
  <c r="BG4026"/>
  <c r="BF4026"/>
  <c r="T4026"/>
  <c r="R4026"/>
  <c r="P4026"/>
  <c r="BI4023"/>
  <c r="BH4023"/>
  <c r="BG4023"/>
  <c r="BF4023"/>
  <c r="T4023"/>
  <c r="R4023"/>
  <c r="P4023"/>
  <c r="BI4017"/>
  <c r="BH4017"/>
  <c r="BG4017"/>
  <c r="BF4017"/>
  <c r="T4017"/>
  <c r="R4017"/>
  <c r="P4017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3"/>
  <c r="BH3973"/>
  <c r="BG3973"/>
  <c r="BF3973"/>
  <c r="T3973"/>
  <c r="R3973"/>
  <c r="P3973"/>
  <c r="BI3966"/>
  <c r="BH3966"/>
  <c r="BG3966"/>
  <c r="BF3966"/>
  <c r="T3966"/>
  <c r="R3966"/>
  <c r="P3966"/>
  <c r="BI3932"/>
  <c r="BH3932"/>
  <c r="BG3932"/>
  <c r="BF3932"/>
  <c r="T3932"/>
  <c r="R3932"/>
  <c r="P3932"/>
  <c r="BI3925"/>
  <c r="BH3925"/>
  <c r="BG3925"/>
  <c r="BF3925"/>
  <c r="T3925"/>
  <c r="R3925"/>
  <c r="P3925"/>
  <c r="BI3919"/>
  <c r="BH3919"/>
  <c r="BG3919"/>
  <c r="BF3919"/>
  <c r="T3919"/>
  <c r="R3919"/>
  <c r="P3919"/>
  <c r="BI3899"/>
  <c r="BH3899"/>
  <c r="BG3899"/>
  <c r="BF3899"/>
  <c r="T3899"/>
  <c r="R3899"/>
  <c r="P3899"/>
  <c r="BI3893"/>
  <c r="BH3893"/>
  <c r="BG3893"/>
  <c r="BF3893"/>
  <c r="T3893"/>
  <c r="R3893"/>
  <c r="P3893"/>
  <c r="BI3842"/>
  <c r="BH3842"/>
  <c r="BG3842"/>
  <c r="BF3842"/>
  <c r="T3842"/>
  <c r="R3842"/>
  <c r="P3842"/>
  <c r="BI3839"/>
  <c r="BH3839"/>
  <c r="BG3839"/>
  <c r="BF3839"/>
  <c r="T3839"/>
  <c r="R3839"/>
  <c r="P3839"/>
  <c r="BI3833"/>
  <c r="BH3833"/>
  <c r="BG3833"/>
  <c r="BF3833"/>
  <c r="T3833"/>
  <c r="R3833"/>
  <c r="P3833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17"/>
  <c r="BH3817"/>
  <c r="BG3817"/>
  <c r="BF3817"/>
  <c r="T3817"/>
  <c r="R3817"/>
  <c r="P3817"/>
  <c r="BI3810"/>
  <c r="BH3810"/>
  <c r="BG3810"/>
  <c r="BF3810"/>
  <c r="T3810"/>
  <c r="R3810"/>
  <c r="P3810"/>
  <c r="BI3802"/>
  <c r="BH3802"/>
  <c r="BG3802"/>
  <c r="BF3802"/>
  <c r="T3802"/>
  <c r="R3802"/>
  <c r="P3802"/>
  <c r="BI3794"/>
  <c r="BH3794"/>
  <c r="BG3794"/>
  <c r="BF3794"/>
  <c r="T3794"/>
  <c r="R3794"/>
  <c r="P3794"/>
  <c r="BI3786"/>
  <c r="BH3786"/>
  <c r="BG3786"/>
  <c r="BF3786"/>
  <c r="T3786"/>
  <c r="R3786"/>
  <c r="P3786"/>
  <c r="BI3778"/>
  <c r="BH3778"/>
  <c r="BG3778"/>
  <c r="BF3778"/>
  <c r="T3778"/>
  <c r="R3778"/>
  <c r="P3778"/>
  <c r="BI3774"/>
  <c r="BH3774"/>
  <c r="BG3774"/>
  <c r="BF3774"/>
  <c r="T3774"/>
  <c r="R3774"/>
  <c r="P3774"/>
  <c r="BI3758"/>
  <c r="BH3758"/>
  <c r="BG3758"/>
  <c r="BF3758"/>
  <c r="T3758"/>
  <c r="R3758"/>
  <c r="P3758"/>
  <c r="BI3752"/>
  <c r="BH3752"/>
  <c r="BG3752"/>
  <c r="BF3752"/>
  <c r="T3752"/>
  <c r="R3752"/>
  <c r="P3752"/>
  <c r="BI3746"/>
  <c r="BH3746"/>
  <c r="BG3746"/>
  <c r="BF3746"/>
  <c r="T3746"/>
  <c r="R3746"/>
  <c r="P3746"/>
  <c r="BI3738"/>
  <c r="BH3738"/>
  <c r="BG3738"/>
  <c r="BF3738"/>
  <c r="T3738"/>
  <c r="R3738"/>
  <c r="P3738"/>
  <c r="BI3737"/>
  <c r="BH3737"/>
  <c r="BG3737"/>
  <c r="BF3737"/>
  <c r="T3737"/>
  <c r="R3737"/>
  <c r="P3737"/>
  <c r="BI3731"/>
  <c r="BH3731"/>
  <c r="BG3731"/>
  <c r="BF3731"/>
  <c r="T3731"/>
  <c r="R3731"/>
  <c r="P3731"/>
  <c r="BI3727"/>
  <c r="BH3727"/>
  <c r="BG3727"/>
  <c r="BF3727"/>
  <c r="T3727"/>
  <c r="R3727"/>
  <c r="P3727"/>
  <c r="BI3722"/>
  <c r="BH3722"/>
  <c r="BG3722"/>
  <c r="BF3722"/>
  <c r="T3722"/>
  <c r="R3722"/>
  <c r="P3722"/>
  <c r="BI3716"/>
  <c r="BH3716"/>
  <c r="BG3716"/>
  <c r="BF3716"/>
  <c r="T3716"/>
  <c r="R3716"/>
  <c r="P3716"/>
  <c r="BI3708"/>
  <c r="BH3708"/>
  <c r="BG3708"/>
  <c r="BF3708"/>
  <c r="T3708"/>
  <c r="R3708"/>
  <c r="P3708"/>
  <c r="BI3704"/>
  <c r="BH3704"/>
  <c r="BG3704"/>
  <c r="BF3704"/>
  <c r="T3704"/>
  <c r="R3704"/>
  <c r="P3704"/>
  <c r="BI3698"/>
  <c r="BH3698"/>
  <c r="BG3698"/>
  <c r="BF3698"/>
  <c r="T3698"/>
  <c r="R3698"/>
  <c r="P3698"/>
  <c r="BI3691"/>
  <c r="BH3691"/>
  <c r="BG3691"/>
  <c r="BF3691"/>
  <c r="T3691"/>
  <c r="R3691"/>
  <c r="P3691"/>
  <c r="BI3688"/>
  <c r="BH3688"/>
  <c r="BG3688"/>
  <c r="BF3688"/>
  <c r="T3688"/>
  <c r="R3688"/>
  <c r="P3688"/>
  <c r="BI3684"/>
  <c r="BH3684"/>
  <c r="BG3684"/>
  <c r="BF3684"/>
  <c r="T3684"/>
  <c r="R3684"/>
  <c r="P3684"/>
  <c r="BI3681"/>
  <c r="BH3681"/>
  <c r="BG3681"/>
  <c r="BF3681"/>
  <c r="T3681"/>
  <c r="R3681"/>
  <c r="P3681"/>
  <c r="BI3670"/>
  <c r="BH3670"/>
  <c r="BG3670"/>
  <c r="BF3670"/>
  <c r="T3670"/>
  <c r="R3670"/>
  <c r="P3670"/>
  <c r="BI3658"/>
  <c r="BH3658"/>
  <c r="BG3658"/>
  <c r="BF3658"/>
  <c r="T3658"/>
  <c r="R3658"/>
  <c r="P3658"/>
  <c r="BI3651"/>
  <c r="BH3651"/>
  <c r="BG3651"/>
  <c r="BF3651"/>
  <c r="T3651"/>
  <c r="R3651"/>
  <c r="P3651"/>
  <c r="BI3644"/>
  <c r="BH3644"/>
  <c r="BG3644"/>
  <c r="BF3644"/>
  <c r="T3644"/>
  <c r="R3644"/>
  <c r="P3644"/>
  <c r="BI3639"/>
  <c r="BH3639"/>
  <c r="BG3639"/>
  <c r="BF3639"/>
  <c r="T3639"/>
  <c r="R3639"/>
  <c r="P3639"/>
  <c r="BI3634"/>
  <c r="BH3634"/>
  <c r="BG3634"/>
  <c r="BF3634"/>
  <c r="T3634"/>
  <c r="R3634"/>
  <c r="P3634"/>
  <c r="BI3629"/>
  <c r="BH3629"/>
  <c r="BG3629"/>
  <c r="BF3629"/>
  <c r="T3629"/>
  <c r="R3629"/>
  <c r="P3629"/>
  <c r="BI3625"/>
  <c r="BH3625"/>
  <c r="BG3625"/>
  <c r="BF3625"/>
  <c r="T3625"/>
  <c r="R3625"/>
  <c r="P3625"/>
  <c r="BI3621"/>
  <c r="BH3621"/>
  <c r="BG3621"/>
  <c r="BF3621"/>
  <c r="T3621"/>
  <c r="R3621"/>
  <c r="P3621"/>
  <c r="BI3615"/>
  <c r="BH3615"/>
  <c r="BG3615"/>
  <c r="BF3615"/>
  <c r="T3615"/>
  <c r="R3615"/>
  <c r="P3615"/>
  <c r="BI3608"/>
  <c r="BH3608"/>
  <c r="BG3608"/>
  <c r="BF3608"/>
  <c r="T3608"/>
  <c r="R3608"/>
  <c r="P3608"/>
  <c r="BI3602"/>
  <c r="BH3602"/>
  <c r="BG3602"/>
  <c r="BF3602"/>
  <c r="T3602"/>
  <c r="R3602"/>
  <c r="P3602"/>
  <c r="BI3595"/>
  <c r="BH3595"/>
  <c r="BG3595"/>
  <c r="BF3595"/>
  <c r="T3595"/>
  <c r="R3595"/>
  <c r="P3595"/>
  <c r="BI3589"/>
  <c r="BH3589"/>
  <c r="BG3589"/>
  <c r="BF3589"/>
  <c r="T3589"/>
  <c r="R3589"/>
  <c r="P3589"/>
  <c r="BI3583"/>
  <c r="BH3583"/>
  <c r="BG3583"/>
  <c r="BF3583"/>
  <c r="T3583"/>
  <c r="R3583"/>
  <c r="P3583"/>
  <c r="BI3575"/>
  <c r="BH3575"/>
  <c r="BG3575"/>
  <c r="BF3575"/>
  <c r="T3575"/>
  <c r="R3575"/>
  <c r="P3575"/>
  <c r="BI3574"/>
  <c r="BH3574"/>
  <c r="BG3574"/>
  <c r="BF3574"/>
  <c r="T3574"/>
  <c r="R3574"/>
  <c r="P3574"/>
  <c r="BI3568"/>
  <c r="BH3568"/>
  <c r="BG3568"/>
  <c r="BF3568"/>
  <c r="T3568"/>
  <c r="R3568"/>
  <c r="P3568"/>
  <c r="BI3562"/>
  <c r="BH3562"/>
  <c r="BG3562"/>
  <c r="BF3562"/>
  <c r="T3562"/>
  <c r="R3562"/>
  <c r="P3562"/>
  <c r="BI3556"/>
  <c r="BH3556"/>
  <c r="BG3556"/>
  <c r="BF3556"/>
  <c r="T3556"/>
  <c r="R3556"/>
  <c r="P3556"/>
  <c r="BI3550"/>
  <c r="BH3550"/>
  <c r="BG3550"/>
  <c r="BF3550"/>
  <c r="T3550"/>
  <c r="R3550"/>
  <c r="P3550"/>
  <c r="BI3544"/>
  <c r="BH3544"/>
  <c r="BG3544"/>
  <c r="BF3544"/>
  <c r="T3544"/>
  <c r="R3544"/>
  <c r="P3544"/>
  <c r="BI3538"/>
  <c r="BH3538"/>
  <c r="BG3538"/>
  <c r="BF3538"/>
  <c r="T3538"/>
  <c r="R3538"/>
  <c r="P3538"/>
  <c r="BI3532"/>
  <c r="BH3532"/>
  <c r="BG3532"/>
  <c r="BF3532"/>
  <c r="T3532"/>
  <c r="R3532"/>
  <c r="P3532"/>
  <c r="BI3527"/>
  <c r="BH3527"/>
  <c r="BG3527"/>
  <c r="BF3527"/>
  <c r="T3527"/>
  <c r="R3527"/>
  <c r="P3527"/>
  <c r="BI3522"/>
  <c r="BH3522"/>
  <c r="BG3522"/>
  <c r="BF3522"/>
  <c r="T3522"/>
  <c r="R3522"/>
  <c r="P3522"/>
  <c r="BI3517"/>
  <c r="BH3517"/>
  <c r="BG3517"/>
  <c r="BF3517"/>
  <c r="T3517"/>
  <c r="R3517"/>
  <c r="P3517"/>
  <c r="BI3512"/>
  <c r="BH3512"/>
  <c r="BG3512"/>
  <c r="BF3512"/>
  <c r="T3512"/>
  <c r="R3512"/>
  <c r="P3512"/>
  <c r="BI3507"/>
  <c r="BH3507"/>
  <c r="BG3507"/>
  <c r="BF3507"/>
  <c r="T3507"/>
  <c r="R3507"/>
  <c r="P3507"/>
  <c r="BI3502"/>
  <c r="BH3502"/>
  <c r="BG3502"/>
  <c r="BF3502"/>
  <c r="T3502"/>
  <c r="R3502"/>
  <c r="P3502"/>
  <c r="BI3496"/>
  <c r="BH3496"/>
  <c r="BG3496"/>
  <c r="BF3496"/>
  <c r="T3496"/>
  <c r="R3496"/>
  <c r="P3496"/>
  <c r="BI3490"/>
  <c r="BH3490"/>
  <c r="BG3490"/>
  <c r="BF3490"/>
  <c r="T3490"/>
  <c r="R3490"/>
  <c r="P3490"/>
  <c r="BI3484"/>
  <c r="BH3484"/>
  <c r="BG3484"/>
  <c r="BF3484"/>
  <c r="T3484"/>
  <c r="R3484"/>
  <c r="P3484"/>
  <c r="BI3478"/>
  <c r="BH3478"/>
  <c r="BG3478"/>
  <c r="BF3478"/>
  <c r="T3478"/>
  <c r="R3478"/>
  <c r="P3478"/>
  <c r="BI3472"/>
  <c r="BH3472"/>
  <c r="BG3472"/>
  <c r="BF3472"/>
  <c r="T3472"/>
  <c r="R3472"/>
  <c r="P3472"/>
  <c r="BI3466"/>
  <c r="BH3466"/>
  <c r="BG3466"/>
  <c r="BF3466"/>
  <c r="T3466"/>
  <c r="R3466"/>
  <c r="P3466"/>
  <c r="BI3460"/>
  <c r="BH3460"/>
  <c r="BG3460"/>
  <c r="BF3460"/>
  <c r="T3460"/>
  <c r="R3460"/>
  <c r="P3460"/>
  <c r="BI3454"/>
  <c r="BH3454"/>
  <c r="BG3454"/>
  <c r="BF3454"/>
  <c r="T3454"/>
  <c r="R3454"/>
  <c r="P3454"/>
  <c r="BI3448"/>
  <c r="BH3448"/>
  <c r="BG3448"/>
  <c r="BF3448"/>
  <c r="T3448"/>
  <c r="R3448"/>
  <c r="P3448"/>
  <c r="BI3442"/>
  <c r="BH3442"/>
  <c r="BG3442"/>
  <c r="BF3442"/>
  <c r="T3442"/>
  <c r="R3442"/>
  <c r="P3442"/>
  <c r="BI3436"/>
  <c r="BH3436"/>
  <c r="BG3436"/>
  <c r="BF3436"/>
  <c r="T3436"/>
  <c r="R3436"/>
  <c r="P3436"/>
  <c r="BI3430"/>
  <c r="BH3430"/>
  <c r="BG3430"/>
  <c r="BF3430"/>
  <c r="T3430"/>
  <c r="R3430"/>
  <c r="P3430"/>
  <c r="BI3424"/>
  <c r="BH3424"/>
  <c r="BG3424"/>
  <c r="BF3424"/>
  <c r="T3424"/>
  <c r="R3424"/>
  <c r="P3424"/>
  <c r="BI3418"/>
  <c r="BH3418"/>
  <c r="BG3418"/>
  <c r="BF3418"/>
  <c r="T3418"/>
  <c r="R3418"/>
  <c r="P3418"/>
  <c r="BI3412"/>
  <c r="BH3412"/>
  <c r="BG3412"/>
  <c r="BF3412"/>
  <c r="T3412"/>
  <c r="R3412"/>
  <c r="P3412"/>
  <c r="BI3406"/>
  <c r="BH3406"/>
  <c r="BG3406"/>
  <c r="BF3406"/>
  <c r="T3406"/>
  <c r="R3406"/>
  <c r="P3406"/>
  <c r="BI3400"/>
  <c r="BH3400"/>
  <c r="BG3400"/>
  <c r="BF3400"/>
  <c r="T3400"/>
  <c r="R3400"/>
  <c r="P3400"/>
  <c r="BI3394"/>
  <c r="BH3394"/>
  <c r="BG3394"/>
  <c r="BF3394"/>
  <c r="T3394"/>
  <c r="R3394"/>
  <c r="P3394"/>
  <c r="BI3388"/>
  <c r="BH3388"/>
  <c r="BG3388"/>
  <c r="BF3388"/>
  <c r="T3388"/>
  <c r="R3388"/>
  <c r="P3388"/>
  <c r="BI3382"/>
  <c r="BH3382"/>
  <c r="BG3382"/>
  <c r="BF3382"/>
  <c r="T3382"/>
  <c r="R3382"/>
  <c r="P3382"/>
  <c r="BI3376"/>
  <c r="BH3376"/>
  <c r="BG3376"/>
  <c r="BF3376"/>
  <c r="T3376"/>
  <c r="R3376"/>
  <c r="P3376"/>
  <c r="BI3370"/>
  <c r="BH3370"/>
  <c r="BG3370"/>
  <c r="BF3370"/>
  <c r="T3370"/>
  <c r="R3370"/>
  <c r="P3370"/>
  <c r="BI3364"/>
  <c r="BH3364"/>
  <c r="BG3364"/>
  <c r="BF3364"/>
  <c r="T3364"/>
  <c r="R3364"/>
  <c r="P3364"/>
  <c r="BI3361"/>
  <c r="BH3361"/>
  <c r="BG3361"/>
  <c r="BF3361"/>
  <c r="T3361"/>
  <c r="R3361"/>
  <c r="P3361"/>
  <c r="BI3360"/>
  <c r="BH3360"/>
  <c r="BG3360"/>
  <c r="BF3360"/>
  <c r="T3360"/>
  <c r="R3360"/>
  <c r="P3360"/>
  <c r="BI3351"/>
  <c r="BH3351"/>
  <c r="BG3351"/>
  <c r="BF3351"/>
  <c r="T3351"/>
  <c r="R3351"/>
  <c r="P3351"/>
  <c r="BI3342"/>
  <c r="BH3342"/>
  <c r="BG3342"/>
  <c r="BF3342"/>
  <c r="T3342"/>
  <c r="R3342"/>
  <c r="P3342"/>
  <c r="BI3335"/>
  <c r="BH3335"/>
  <c r="BG3335"/>
  <c r="BF3335"/>
  <c r="T3335"/>
  <c r="R3335"/>
  <c r="P3335"/>
  <c r="BI3328"/>
  <c r="BH3328"/>
  <c r="BG3328"/>
  <c r="BF3328"/>
  <c r="T3328"/>
  <c r="R3328"/>
  <c r="P3328"/>
  <c r="BI3321"/>
  <c r="BH3321"/>
  <c r="BG3321"/>
  <c r="BF3321"/>
  <c r="T3321"/>
  <c r="R3321"/>
  <c r="P3321"/>
  <c r="BI3312"/>
  <c r="BH3312"/>
  <c r="BG3312"/>
  <c r="BF3312"/>
  <c r="T3312"/>
  <c r="R3312"/>
  <c r="P3312"/>
  <c r="BI3306"/>
  <c r="BH3306"/>
  <c r="BG3306"/>
  <c r="BF3306"/>
  <c r="T3306"/>
  <c r="R3306"/>
  <c r="P3306"/>
  <c r="BI3299"/>
  <c r="BH3299"/>
  <c r="BG3299"/>
  <c r="BF3299"/>
  <c r="T3299"/>
  <c r="R3299"/>
  <c r="P3299"/>
  <c r="BI3292"/>
  <c r="BH3292"/>
  <c r="BG3292"/>
  <c r="BF3292"/>
  <c r="T3292"/>
  <c r="R3292"/>
  <c r="P3292"/>
  <c r="BI3285"/>
  <c r="BH3285"/>
  <c r="BG3285"/>
  <c r="BF3285"/>
  <c r="T3285"/>
  <c r="R3285"/>
  <c r="P3285"/>
  <c r="BI3278"/>
  <c r="BH3278"/>
  <c r="BG3278"/>
  <c r="BF3278"/>
  <c r="T3278"/>
  <c r="R3278"/>
  <c r="P3278"/>
  <c r="BI3271"/>
  <c r="BH3271"/>
  <c r="BG3271"/>
  <c r="BF3271"/>
  <c r="T3271"/>
  <c r="R3271"/>
  <c r="P3271"/>
  <c r="BI3264"/>
  <c r="BH3264"/>
  <c r="BG3264"/>
  <c r="BF3264"/>
  <c r="T3264"/>
  <c r="R3264"/>
  <c r="P3264"/>
  <c r="BI3258"/>
  <c r="BH3258"/>
  <c r="BG3258"/>
  <c r="BF3258"/>
  <c r="T3258"/>
  <c r="R3258"/>
  <c r="P3258"/>
  <c r="BI3252"/>
  <c r="BH3252"/>
  <c r="BG3252"/>
  <c r="BF3252"/>
  <c r="T3252"/>
  <c r="R3252"/>
  <c r="P3252"/>
  <c r="BI3246"/>
  <c r="BH3246"/>
  <c r="BG3246"/>
  <c r="BF3246"/>
  <c r="T3246"/>
  <c r="R3246"/>
  <c r="P3246"/>
  <c r="BI3240"/>
  <c r="BH3240"/>
  <c r="BG3240"/>
  <c r="BF3240"/>
  <c r="T3240"/>
  <c r="R3240"/>
  <c r="P3240"/>
  <c r="BI3234"/>
  <c r="BH3234"/>
  <c r="BG3234"/>
  <c r="BF3234"/>
  <c r="T3234"/>
  <c r="R3234"/>
  <c r="P3234"/>
  <c r="BI3228"/>
  <c r="BH3228"/>
  <c r="BG3228"/>
  <c r="BF3228"/>
  <c r="T3228"/>
  <c r="R3228"/>
  <c r="P3228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204"/>
  <c r="BH3204"/>
  <c r="BG3204"/>
  <c r="BF3204"/>
  <c r="T3204"/>
  <c r="R3204"/>
  <c r="P3204"/>
  <c r="BI3198"/>
  <c r="BH3198"/>
  <c r="BG3198"/>
  <c r="BF3198"/>
  <c r="T3198"/>
  <c r="R3198"/>
  <c r="P3198"/>
  <c r="BI3192"/>
  <c r="BH3192"/>
  <c r="BG3192"/>
  <c r="BF3192"/>
  <c r="T3192"/>
  <c r="R3192"/>
  <c r="P3192"/>
  <c r="BI3186"/>
  <c r="BH3186"/>
  <c r="BG3186"/>
  <c r="BF3186"/>
  <c r="T3186"/>
  <c r="R3186"/>
  <c r="P3186"/>
  <c r="BI3180"/>
  <c r="BH3180"/>
  <c r="BG3180"/>
  <c r="BF3180"/>
  <c r="T3180"/>
  <c r="R3180"/>
  <c r="P3180"/>
  <c r="BI3174"/>
  <c r="BH3174"/>
  <c r="BG3174"/>
  <c r="BF3174"/>
  <c r="T3174"/>
  <c r="R3174"/>
  <c r="P3174"/>
  <c r="BI3168"/>
  <c r="BH3168"/>
  <c r="BG3168"/>
  <c r="BF3168"/>
  <c r="T3168"/>
  <c r="R3168"/>
  <c r="P3168"/>
  <c r="BI3162"/>
  <c r="BH3162"/>
  <c r="BG3162"/>
  <c r="BF3162"/>
  <c r="T3162"/>
  <c r="R3162"/>
  <c r="P3162"/>
  <c r="BI3156"/>
  <c r="BH3156"/>
  <c r="BG3156"/>
  <c r="BF3156"/>
  <c r="T3156"/>
  <c r="R3156"/>
  <c r="P3156"/>
  <c r="BI3150"/>
  <c r="BH3150"/>
  <c r="BG3150"/>
  <c r="BF3150"/>
  <c r="T3150"/>
  <c r="R3150"/>
  <c r="P3150"/>
  <c r="BI3144"/>
  <c r="BH3144"/>
  <c r="BG3144"/>
  <c r="BF3144"/>
  <c r="T3144"/>
  <c r="R3144"/>
  <c r="P3144"/>
  <c r="BI3138"/>
  <c r="BH3138"/>
  <c r="BG3138"/>
  <c r="BF3138"/>
  <c r="T3138"/>
  <c r="R3138"/>
  <c r="P3138"/>
  <c r="BI3132"/>
  <c r="BH3132"/>
  <c r="BG3132"/>
  <c r="BF3132"/>
  <c r="T3132"/>
  <c r="R3132"/>
  <c r="P3132"/>
  <c r="BI3126"/>
  <c r="BH3126"/>
  <c r="BG3126"/>
  <c r="BF3126"/>
  <c r="T3126"/>
  <c r="R3126"/>
  <c r="P3126"/>
  <c r="BI3120"/>
  <c r="BH3120"/>
  <c r="BG3120"/>
  <c r="BF3120"/>
  <c r="T3120"/>
  <c r="R3120"/>
  <c r="P3120"/>
  <c r="BI3114"/>
  <c r="BH3114"/>
  <c r="BG3114"/>
  <c r="BF3114"/>
  <c r="T3114"/>
  <c r="R3114"/>
  <c r="P3114"/>
  <c r="BI3108"/>
  <c r="BH3108"/>
  <c r="BG3108"/>
  <c r="BF3108"/>
  <c r="T3108"/>
  <c r="R3108"/>
  <c r="P3108"/>
  <c r="BI3102"/>
  <c r="BH3102"/>
  <c r="BG3102"/>
  <c r="BF3102"/>
  <c r="T3102"/>
  <c r="R3102"/>
  <c r="P3102"/>
  <c r="BI3096"/>
  <c r="BH3096"/>
  <c r="BG3096"/>
  <c r="BF3096"/>
  <c r="T3096"/>
  <c r="R3096"/>
  <c r="P3096"/>
  <c r="BI3090"/>
  <c r="BH3090"/>
  <c r="BG3090"/>
  <c r="BF3090"/>
  <c r="T3090"/>
  <c r="R3090"/>
  <c r="P3090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6"/>
  <c r="BH3066"/>
  <c r="BG3066"/>
  <c r="BF3066"/>
  <c r="T3066"/>
  <c r="R3066"/>
  <c r="P3066"/>
  <c r="BI3060"/>
  <c r="BH3060"/>
  <c r="BG3060"/>
  <c r="BF3060"/>
  <c r="T3060"/>
  <c r="R3060"/>
  <c r="P3060"/>
  <c r="BI3054"/>
  <c r="BH3054"/>
  <c r="BG3054"/>
  <c r="BF3054"/>
  <c r="T3054"/>
  <c r="R3054"/>
  <c r="P3054"/>
  <c r="BI3048"/>
  <c r="BH3048"/>
  <c r="BG3048"/>
  <c r="BF3048"/>
  <c r="T3048"/>
  <c r="R3048"/>
  <c r="P3048"/>
  <c r="BI3042"/>
  <c r="BH3042"/>
  <c r="BG3042"/>
  <c r="BF3042"/>
  <c r="T3042"/>
  <c r="R3042"/>
  <c r="P3042"/>
  <c r="BI3036"/>
  <c r="BH3036"/>
  <c r="BG3036"/>
  <c r="BF3036"/>
  <c r="T3036"/>
  <c r="R3036"/>
  <c r="P3036"/>
  <c r="BI3030"/>
  <c r="BH3030"/>
  <c r="BG3030"/>
  <c r="BF3030"/>
  <c r="T3030"/>
  <c r="R3030"/>
  <c r="P3030"/>
  <c r="BI3024"/>
  <c r="BH3024"/>
  <c r="BG3024"/>
  <c r="BF3024"/>
  <c r="T3024"/>
  <c r="R3024"/>
  <c r="P3024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3000"/>
  <c r="BH3000"/>
  <c r="BG3000"/>
  <c r="BF3000"/>
  <c r="T3000"/>
  <c r="R3000"/>
  <c r="P3000"/>
  <c r="BI2994"/>
  <c r="BH2994"/>
  <c r="BG2994"/>
  <c r="BF2994"/>
  <c r="T2994"/>
  <c r="R2994"/>
  <c r="P2994"/>
  <c r="BI2988"/>
  <c r="BH2988"/>
  <c r="BG2988"/>
  <c r="BF2988"/>
  <c r="T2988"/>
  <c r="R2988"/>
  <c r="P2988"/>
  <c r="BI2982"/>
  <c r="BH2982"/>
  <c r="BG2982"/>
  <c r="BF2982"/>
  <c r="T2982"/>
  <c r="R2982"/>
  <c r="P2982"/>
  <c r="BI2976"/>
  <c r="BH2976"/>
  <c r="BG2976"/>
  <c r="BF2976"/>
  <c r="T2976"/>
  <c r="R2976"/>
  <c r="P2976"/>
  <c r="BI2970"/>
  <c r="BH2970"/>
  <c r="BG2970"/>
  <c r="BF2970"/>
  <c r="T2970"/>
  <c r="R2970"/>
  <c r="P2970"/>
  <c r="BI2964"/>
  <c r="BH2964"/>
  <c r="BG2964"/>
  <c r="BF2964"/>
  <c r="T2964"/>
  <c r="R2964"/>
  <c r="P2964"/>
  <c r="BI2958"/>
  <c r="BH2958"/>
  <c r="BG2958"/>
  <c r="BF2958"/>
  <c r="T2958"/>
  <c r="R2958"/>
  <c r="P2958"/>
  <c r="BI2952"/>
  <c r="BH2952"/>
  <c r="BG2952"/>
  <c r="BF2952"/>
  <c r="T2952"/>
  <c r="R2952"/>
  <c r="P2952"/>
  <c r="BI2949"/>
  <c r="BH2949"/>
  <c r="BG2949"/>
  <c r="BF2949"/>
  <c r="T2949"/>
  <c r="R2949"/>
  <c r="P2949"/>
  <c r="BI2943"/>
  <c r="BH2943"/>
  <c r="BG2943"/>
  <c r="BF2943"/>
  <c r="T2943"/>
  <c r="R2943"/>
  <c r="P2943"/>
  <c r="BI2934"/>
  <c r="BH2934"/>
  <c r="BG2934"/>
  <c r="BF2934"/>
  <c r="T2934"/>
  <c r="R2934"/>
  <c r="P2934"/>
  <c r="BI2928"/>
  <c r="BH2928"/>
  <c r="BG2928"/>
  <c r="BF2928"/>
  <c r="T2928"/>
  <c r="R2928"/>
  <c r="P2928"/>
  <c r="BI2921"/>
  <c r="BH2921"/>
  <c r="BG2921"/>
  <c r="BF2921"/>
  <c r="T2921"/>
  <c r="R2921"/>
  <c r="P2921"/>
  <c r="BI2919"/>
  <c r="BH2919"/>
  <c r="BG2919"/>
  <c r="BF2919"/>
  <c r="T2919"/>
  <c r="R2919"/>
  <c r="P2919"/>
  <c r="BI2909"/>
  <c r="BH2909"/>
  <c r="BG2909"/>
  <c r="BF2909"/>
  <c r="T2909"/>
  <c r="R2909"/>
  <c r="P2909"/>
  <c r="BI2903"/>
  <c r="BH2903"/>
  <c r="BG2903"/>
  <c r="BF2903"/>
  <c r="T2903"/>
  <c r="R2903"/>
  <c r="P2903"/>
  <c r="BI2897"/>
  <c r="BH2897"/>
  <c r="BG2897"/>
  <c r="BF2897"/>
  <c r="T2897"/>
  <c r="R2897"/>
  <c r="P2897"/>
  <c r="BI2894"/>
  <c r="BH2894"/>
  <c r="BG2894"/>
  <c r="BF2894"/>
  <c r="T2894"/>
  <c r="R2894"/>
  <c r="P2894"/>
  <c r="BI2887"/>
  <c r="BH2887"/>
  <c r="BG2887"/>
  <c r="BF2887"/>
  <c r="T2887"/>
  <c r="R2887"/>
  <c r="P2887"/>
  <c r="BI2865"/>
  <c r="BH2865"/>
  <c r="BG2865"/>
  <c r="BF2865"/>
  <c r="T2865"/>
  <c r="R2865"/>
  <c r="P2865"/>
  <c r="BI2829"/>
  <c r="BH2829"/>
  <c r="BG2829"/>
  <c r="BF2829"/>
  <c r="T2829"/>
  <c r="R2829"/>
  <c r="P2829"/>
  <c r="BI2824"/>
  <c r="BH2824"/>
  <c r="BG2824"/>
  <c r="BF2824"/>
  <c r="T2824"/>
  <c r="R2824"/>
  <c r="P2824"/>
  <c r="BI2817"/>
  <c r="BH2817"/>
  <c r="BG2817"/>
  <c r="BF2817"/>
  <c r="T2817"/>
  <c r="R2817"/>
  <c r="P2817"/>
  <c r="BI2809"/>
  <c r="BH2809"/>
  <c r="BG2809"/>
  <c r="BF2809"/>
  <c r="T2809"/>
  <c r="R2809"/>
  <c r="P2809"/>
  <c r="BI2786"/>
  <c r="BH2786"/>
  <c r="BG2786"/>
  <c r="BF2786"/>
  <c r="T2786"/>
  <c r="R2786"/>
  <c r="P2786"/>
  <c r="BI2779"/>
  <c r="BH2779"/>
  <c r="BG2779"/>
  <c r="BF2779"/>
  <c r="T2779"/>
  <c r="R2779"/>
  <c r="P2779"/>
  <c r="BI2778"/>
  <c r="BH2778"/>
  <c r="BG2778"/>
  <c r="BF2778"/>
  <c r="T2778"/>
  <c r="R2778"/>
  <c r="P2778"/>
  <c r="BI2773"/>
  <c r="BH2773"/>
  <c r="BG2773"/>
  <c r="BF2773"/>
  <c r="T2773"/>
  <c r="R2773"/>
  <c r="P2773"/>
  <c r="BI2768"/>
  <c r="BH2768"/>
  <c r="BG2768"/>
  <c r="BF2768"/>
  <c r="T2768"/>
  <c r="R2768"/>
  <c r="P2768"/>
  <c r="BI2762"/>
  <c r="BH2762"/>
  <c r="BG2762"/>
  <c r="BF2762"/>
  <c r="T2762"/>
  <c r="R2762"/>
  <c r="P2762"/>
  <c r="BI2757"/>
  <c r="BH2757"/>
  <c r="BG2757"/>
  <c r="BF2757"/>
  <c r="T2757"/>
  <c r="R2757"/>
  <c r="P2757"/>
  <c r="BI2750"/>
  <c r="BH2750"/>
  <c r="BG2750"/>
  <c r="BF2750"/>
  <c r="T2750"/>
  <c r="R2750"/>
  <c r="P2750"/>
  <c r="BI2727"/>
  <c r="BH2727"/>
  <c r="BG2727"/>
  <c r="BF2727"/>
  <c r="T2727"/>
  <c r="R2727"/>
  <c r="P2727"/>
  <c r="BI2687"/>
  <c r="BH2687"/>
  <c r="BG2687"/>
  <c r="BF2687"/>
  <c r="T2687"/>
  <c r="R2687"/>
  <c r="P2687"/>
  <c r="BI2679"/>
  <c r="BH2679"/>
  <c r="BG2679"/>
  <c r="BF2679"/>
  <c r="T2679"/>
  <c r="R2679"/>
  <c r="P2679"/>
  <c r="BI2676"/>
  <c r="BH2676"/>
  <c r="BG2676"/>
  <c r="BF2676"/>
  <c r="T2676"/>
  <c r="R2676"/>
  <c r="P2676"/>
  <c r="BI2668"/>
  <c r="BH2668"/>
  <c r="BG2668"/>
  <c r="BF2668"/>
  <c r="T2668"/>
  <c r="R2668"/>
  <c r="P2668"/>
  <c r="BI2660"/>
  <c r="BH2660"/>
  <c r="BG2660"/>
  <c r="BF2660"/>
  <c r="T2660"/>
  <c r="R2660"/>
  <c r="P2660"/>
  <c r="BI2656"/>
  <c r="BH2656"/>
  <c r="BG2656"/>
  <c r="BF2656"/>
  <c r="T2656"/>
  <c r="R2656"/>
  <c r="P2656"/>
  <c r="BI2652"/>
  <c r="BH2652"/>
  <c r="BG2652"/>
  <c r="BF2652"/>
  <c r="T2652"/>
  <c r="R2652"/>
  <c r="P2652"/>
  <c r="BI2648"/>
  <c r="BH2648"/>
  <c r="BG2648"/>
  <c r="BF2648"/>
  <c r="T2648"/>
  <c r="R2648"/>
  <c r="P2648"/>
  <c r="BI2640"/>
  <c r="BH2640"/>
  <c r="BG2640"/>
  <c r="BF2640"/>
  <c r="T2640"/>
  <c r="R2640"/>
  <c r="P2640"/>
  <c r="BI2626"/>
  <c r="BH2626"/>
  <c r="BG2626"/>
  <c r="BF2626"/>
  <c r="T2626"/>
  <c r="R2626"/>
  <c r="P2626"/>
  <c r="BI2623"/>
  <c r="BH2623"/>
  <c r="BG2623"/>
  <c r="BF2623"/>
  <c r="T2623"/>
  <c r="R2623"/>
  <c r="P2623"/>
  <c r="BI2619"/>
  <c r="BH2619"/>
  <c r="BG2619"/>
  <c r="BF2619"/>
  <c r="T2619"/>
  <c r="R2619"/>
  <c r="P2619"/>
  <c r="BI2614"/>
  <c r="BH2614"/>
  <c r="BG2614"/>
  <c r="BF2614"/>
  <c r="T2614"/>
  <c r="R2614"/>
  <c r="P2614"/>
  <c r="BI2610"/>
  <c r="BH2610"/>
  <c r="BG2610"/>
  <c r="BF2610"/>
  <c r="T2610"/>
  <c r="R2610"/>
  <c r="P2610"/>
  <c r="BI2606"/>
  <c r="BH2606"/>
  <c r="BG2606"/>
  <c r="BF2606"/>
  <c r="T2606"/>
  <c r="R2606"/>
  <c r="P2606"/>
  <c r="BI2600"/>
  <c r="BH2600"/>
  <c r="BG2600"/>
  <c r="BF2600"/>
  <c r="T2600"/>
  <c r="R2600"/>
  <c r="P2600"/>
  <c r="BI2597"/>
  <c r="BH2597"/>
  <c r="BG2597"/>
  <c r="BF2597"/>
  <c r="T2597"/>
  <c r="R2597"/>
  <c r="P2597"/>
  <c r="BI2592"/>
  <c r="BH2592"/>
  <c r="BG2592"/>
  <c r="BF2592"/>
  <c r="T2592"/>
  <c r="R2592"/>
  <c r="P2592"/>
  <c r="BI2588"/>
  <c r="BH2588"/>
  <c r="BG2588"/>
  <c r="BF2588"/>
  <c r="T2588"/>
  <c r="R2588"/>
  <c r="P2588"/>
  <c r="BI2584"/>
  <c r="BH2584"/>
  <c r="BG2584"/>
  <c r="BF2584"/>
  <c r="T2584"/>
  <c r="R2584"/>
  <c r="P2584"/>
  <c r="BI2581"/>
  <c r="BH2581"/>
  <c r="BG2581"/>
  <c r="BF2581"/>
  <c r="T2581"/>
  <c r="R2581"/>
  <c r="P2581"/>
  <c r="BI2572"/>
  <c r="BH2572"/>
  <c r="BG2572"/>
  <c r="BF2572"/>
  <c r="T2572"/>
  <c r="R2572"/>
  <c r="P2572"/>
  <c r="BI2563"/>
  <c r="BH2563"/>
  <c r="BG2563"/>
  <c r="BF2563"/>
  <c r="T2563"/>
  <c r="R2563"/>
  <c r="P2563"/>
  <c r="BI2552"/>
  <c r="BH2552"/>
  <c r="BG2552"/>
  <c r="BF2552"/>
  <c r="T2552"/>
  <c r="R2552"/>
  <c r="P2552"/>
  <c r="BI2543"/>
  <c r="BH2543"/>
  <c r="BG2543"/>
  <c r="BF2543"/>
  <c r="T2543"/>
  <c r="R2543"/>
  <c r="P2543"/>
  <c r="BI2526"/>
  <c r="BH2526"/>
  <c r="BG2526"/>
  <c r="BF2526"/>
  <c r="T2526"/>
  <c r="R2526"/>
  <c r="P2526"/>
  <c r="BI2517"/>
  <c r="BH2517"/>
  <c r="BG2517"/>
  <c r="BF2517"/>
  <c r="T2517"/>
  <c r="R2517"/>
  <c r="P2517"/>
  <c r="BI2508"/>
  <c r="BH2508"/>
  <c r="BG2508"/>
  <c r="BF2508"/>
  <c r="T2508"/>
  <c r="R2508"/>
  <c r="P2508"/>
  <c r="BI2496"/>
  <c r="BH2496"/>
  <c r="BG2496"/>
  <c r="BF2496"/>
  <c r="T2496"/>
  <c r="R2496"/>
  <c r="P2496"/>
  <c r="BI2484"/>
  <c r="BH2484"/>
  <c r="BG2484"/>
  <c r="BF2484"/>
  <c r="T2484"/>
  <c r="R2484"/>
  <c r="P2484"/>
  <c r="BI2476"/>
  <c r="BH2476"/>
  <c r="BG2476"/>
  <c r="BF2476"/>
  <c r="T2476"/>
  <c r="R2476"/>
  <c r="P2476"/>
  <c r="BI2468"/>
  <c r="BH2468"/>
  <c r="BG2468"/>
  <c r="BF2468"/>
  <c r="T2468"/>
  <c r="R2468"/>
  <c r="P2468"/>
  <c r="BI2455"/>
  <c r="BH2455"/>
  <c r="BG2455"/>
  <c r="BF2455"/>
  <c r="T2455"/>
  <c r="R2455"/>
  <c r="P2455"/>
  <c r="BI2442"/>
  <c r="BH2442"/>
  <c r="BG2442"/>
  <c r="BF2442"/>
  <c r="T2442"/>
  <c r="R2442"/>
  <c r="P2442"/>
  <c r="BI2431"/>
  <c r="BH2431"/>
  <c r="BG2431"/>
  <c r="BF2431"/>
  <c r="T2431"/>
  <c r="R2431"/>
  <c r="P2431"/>
  <c r="BI2420"/>
  <c r="BH2420"/>
  <c r="BG2420"/>
  <c r="BF2420"/>
  <c r="T2420"/>
  <c r="R2420"/>
  <c r="P2420"/>
  <c r="BI2416"/>
  <c r="BH2416"/>
  <c r="BG2416"/>
  <c r="BF2416"/>
  <c r="T2416"/>
  <c r="R2416"/>
  <c r="P2416"/>
  <c r="BI2412"/>
  <c r="BH2412"/>
  <c r="BG2412"/>
  <c r="BF2412"/>
  <c r="T2412"/>
  <c r="R2412"/>
  <c r="P2412"/>
  <c r="BI2393"/>
  <c r="BH2393"/>
  <c r="BG2393"/>
  <c r="BF2393"/>
  <c r="T2393"/>
  <c r="R2393"/>
  <c r="P2393"/>
  <c r="BI2389"/>
  <c r="BH2389"/>
  <c r="BG2389"/>
  <c r="BF2389"/>
  <c r="T2389"/>
  <c r="R2389"/>
  <c r="P2389"/>
  <c r="BI2385"/>
  <c r="BH2385"/>
  <c r="BG2385"/>
  <c r="BF2385"/>
  <c r="T2385"/>
  <c r="R2385"/>
  <c r="P2385"/>
  <c r="BI2380"/>
  <c r="BH2380"/>
  <c r="BG2380"/>
  <c r="BF2380"/>
  <c r="T2380"/>
  <c r="R2380"/>
  <c r="P2380"/>
  <c r="BI2375"/>
  <c r="BH2375"/>
  <c r="BG2375"/>
  <c r="BF2375"/>
  <c r="T2375"/>
  <c r="R2375"/>
  <c r="P2375"/>
  <c r="BI2371"/>
  <c r="BH2371"/>
  <c r="BG2371"/>
  <c r="BF2371"/>
  <c r="T2371"/>
  <c r="R2371"/>
  <c r="P2371"/>
  <c r="BI2365"/>
  <c r="BH2365"/>
  <c r="BG2365"/>
  <c r="BF2365"/>
  <c r="T2365"/>
  <c r="R2365"/>
  <c r="P2365"/>
  <c r="BI2357"/>
  <c r="BH2357"/>
  <c r="BG2357"/>
  <c r="BF2357"/>
  <c r="T2357"/>
  <c r="R2357"/>
  <c r="P2357"/>
  <c r="BI2353"/>
  <c r="BH2353"/>
  <c r="BG2353"/>
  <c r="BF2353"/>
  <c r="T2353"/>
  <c r="R2353"/>
  <c r="P2353"/>
  <c r="BI2345"/>
  <c r="BH2345"/>
  <c r="BG2345"/>
  <c r="BF2345"/>
  <c r="T2345"/>
  <c r="R2345"/>
  <c r="P2345"/>
  <c r="BI2335"/>
  <c r="BH2335"/>
  <c r="BG2335"/>
  <c r="BF2335"/>
  <c r="T2335"/>
  <c r="R2335"/>
  <c r="P2335"/>
  <c r="BI2325"/>
  <c r="BH2325"/>
  <c r="BG2325"/>
  <c r="BF2325"/>
  <c r="T2325"/>
  <c r="R2325"/>
  <c r="P2325"/>
  <c r="BI2322"/>
  <c r="BH2322"/>
  <c r="BG2322"/>
  <c r="BF2322"/>
  <c r="T2322"/>
  <c r="R2322"/>
  <c r="P2322"/>
  <c r="BI2316"/>
  <c r="BH2316"/>
  <c r="BG2316"/>
  <c r="BF2316"/>
  <c r="T2316"/>
  <c r="R2316"/>
  <c r="P2316"/>
  <c r="BI2309"/>
  <c r="BH2309"/>
  <c r="BG2309"/>
  <c r="BF2309"/>
  <c r="T2309"/>
  <c r="R2309"/>
  <c r="P2309"/>
  <c r="BI2304"/>
  <c r="BH2304"/>
  <c r="BG2304"/>
  <c r="BF2304"/>
  <c r="T2304"/>
  <c r="R2304"/>
  <c r="P2304"/>
  <c r="BI2298"/>
  <c r="BH2298"/>
  <c r="BG2298"/>
  <c r="BF2298"/>
  <c r="T2298"/>
  <c r="R2298"/>
  <c r="P2298"/>
  <c r="BI2281"/>
  <c r="BH2281"/>
  <c r="BG2281"/>
  <c r="BF2281"/>
  <c r="T2281"/>
  <c r="R2281"/>
  <c r="P2281"/>
  <c r="BI2264"/>
  <c r="BH2264"/>
  <c r="BG2264"/>
  <c r="BF2264"/>
  <c r="T2264"/>
  <c r="R2264"/>
  <c r="P2264"/>
  <c r="BI2247"/>
  <c r="BH2247"/>
  <c r="BG2247"/>
  <c r="BF2247"/>
  <c r="T2247"/>
  <c r="R2247"/>
  <c r="P2247"/>
  <c r="BI2230"/>
  <c r="BH2230"/>
  <c r="BG2230"/>
  <c r="BF2230"/>
  <c r="T2230"/>
  <c r="R2230"/>
  <c r="P2230"/>
  <c r="BI2213"/>
  <c r="BH2213"/>
  <c r="BG2213"/>
  <c r="BF2213"/>
  <c r="T2213"/>
  <c r="R2213"/>
  <c r="P2213"/>
  <c r="BI2196"/>
  <c r="BH2196"/>
  <c r="BG2196"/>
  <c r="BF2196"/>
  <c r="T2196"/>
  <c r="R2196"/>
  <c r="P2196"/>
  <c r="BI2179"/>
  <c r="BH2179"/>
  <c r="BG2179"/>
  <c r="BF2179"/>
  <c r="T2179"/>
  <c r="R2179"/>
  <c r="P2179"/>
  <c r="BI2162"/>
  <c r="BH2162"/>
  <c r="BG2162"/>
  <c r="BF2162"/>
  <c r="T2162"/>
  <c r="R2162"/>
  <c r="P2162"/>
  <c r="BI2154"/>
  <c r="BH2154"/>
  <c r="BG2154"/>
  <c r="BF2154"/>
  <c r="T2154"/>
  <c r="R2154"/>
  <c r="P2154"/>
  <c r="BI2146"/>
  <c r="BH2146"/>
  <c r="BG2146"/>
  <c r="BF2146"/>
  <c r="T2146"/>
  <c r="R2146"/>
  <c r="P2146"/>
  <c r="BI2138"/>
  <c r="BH2138"/>
  <c r="BG2138"/>
  <c r="BF2138"/>
  <c r="T2138"/>
  <c r="R2138"/>
  <c r="P2138"/>
  <c r="BI2130"/>
  <c r="BH2130"/>
  <c r="BG2130"/>
  <c r="BF2130"/>
  <c r="T2130"/>
  <c r="R2130"/>
  <c r="P2130"/>
  <c r="BI2122"/>
  <c r="BH2122"/>
  <c r="BG2122"/>
  <c r="BF2122"/>
  <c r="T2122"/>
  <c r="R2122"/>
  <c r="P2122"/>
  <c r="BI2110"/>
  <c r="BH2110"/>
  <c r="BG2110"/>
  <c r="BF2110"/>
  <c r="T2110"/>
  <c r="R2110"/>
  <c r="P2110"/>
  <c r="BI2098"/>
  <c r="BH2098"/>
  <c r="BG2098"/>
  <c r="BF2098"/>
  <c r="T2098"/>
  <c r="R2098"/>
  <c r="P2098"/>
  <c r="BI2091"/>
  <c r="BH2091"/>
  <c r="BG2091"/>
  <c r="BF2091"/>
  <c r="T2091"/>
  <c r="R2091"/>
  <c r="P2091"/>
  <c r="BI2084"/>
  <c r="BH2084"/>
  <c r="BG2084"/>
  <c r="BF2084"/>
  <c r="T2084"/>
  <c r="R2084"/>
  <c r="P2084"/>
  <c r="BI2077"/>
  <c r="BH2077"/>
  <c r="BG2077"/>
  <c r="BF2077"/>
  <c r="T2077"/>
  <c r="R2077"/>
  <c r="P2077"/>
  <c r="BI2072"/>
  <c r="BH2072"/>
  <c r="BG2072"/>
  <c r="BF2072"/>
  <c r="T2072"/>
  <c r="R2072"/>
  <c r="P2072"/>
  <c r="BI2068"/>
  <c r="BH2068"/>
  <c r="BG2068"/>
  <c r="BF2068"/>
  <c r="T2068"/>
  <c r="R2068"/>
  <c r="P2068"/>
  <c r="BI2064"/>
  <c r="BH2064"/>
  <c r="BG2064"/>
  <c r="BF2064"/>
  <c r="T2064"/>
  <c r="R2064"/>
  <c r="P2064"/>
  <c r="BI2060"/>
  <c r="BH2060"/>
  <c r="BG2060"/>
  <c r="BF2060"/>
  <c r="T2060"/>
  <c r="R2060"/>
  <c r="P2060"/>
  <c r="BI2056"/>
  <c r="BH2056"/>
  <c r="BG2056"/>
  <c r="BF2056"/>
  <c r="T2056"/>
  <c r="R2056"/>
  <c r="P2056"/>
  <c r="BI2046"/>
  <c r="BH2046"/>
  <c r="BG2046"/>
  <c r="BF2046"/>
  <c r="T2046"/>
  <c r="R2046"/>
  <c r="P2046"/>
  <c r="BI2034"/>
  <c r="BH2034"/>
  <c r="BG2034"/>
  <c r="BF2034"/>
  <c r="T2034"/>
  <c r="R2034"/>
  <c r="P2034"/>
  <c r="BI2022"/>
  <c r="BH2022"/>
  <c r="BG2022"/>
  <c r="BF2022"/>
  <c r="T2022"/>
  <c r="R2022"/>
  <c r="P2022"/>
  <c r="BI2018"/>
  <c r="BH2018"/>
  <c r="BG2018"/>
  <c r="BF2018"/>
  <c r="T2018"/>
  <c r="R2018"/>
  <c r="P2018"/>
  <c r="BI2014"/>
  <c r="BH2014"/>
  <c r="BG2014"/>
  <c r="BF2014"/>
  <c r="T2014"/>
  <c r="R2014"/>
  <c r="P2014"/>
  <c r="BI2010"/>
  <c r="BH2010"/>
  <c r="BG2010"/>
  <c r="BF2010"/>
  <c r="T2010"/>
  <c r="R2010"/>
  <c r="P2010"/>
  <c r="BI2003"/>
  <c r="BH2003"/>
  <c r="BG2003"/>
  <c r="BF2003"/>
  <c r="T2003"/>
  <c r="R2003"/>
  <c r="P2003"/>
  <c r="BI1991"/>
  <c r="BH1991"/>
  <c r="BG1991"/>
  <c r="BF1991"/>
  <c r="T1991"/>
  <c r="R1991"/>
  <c r="P1991"/>
  <c r="BI1979"/>
  <c r="BH1979"/>
  <c r="BG1979"/>
  <c r="BF1979"/>
  <c r="T1979"/>
  <c r="R1979"/>
  <c r="P1979"/>
  <c r="BI1967"/>
  <c r="BH1967"/>
  <c r="BG1967"/>
  <c r="BF1967"/>
  <c r="T1967"/>
  <c r="R1967"/>
  <c r="P1967"/>
  <c r="BI1955"/>
  <c r="BH1955"/>
  <c r="BG1955"/>
  <c r="BF1955"/>
  <c r="T1955"/>
  <c r="R1955"/>
  <c r="P1955"/>
  <c r="BI1952"/>
  <c r="BH1952"/>
  <c r="BG1952"/>
  <c r="BF1952"/>
  <c r="T1952"/>
  <c r="R1952"/>
  <c r="P1952"/>
  <c r="BI1941"/>
  <c r="BH1941"/>
  <c r="BG1941"/>
  <c r="BF1941"/>
  <c r="T1941"/>
  <c r="R1941"/>
  <c r="P1941"/>
  <c r="BI1930"/>
  <c r="BH1930"/>
  <c r="BG1930"/>
  <c r="BF1930"/>
  <c r="T1930"/>
  <c r="R1930"/>
  <c r="P1930"/>
  <c r="BI1928"/>
  <c r="BH1928"/>
  <c r="BG1928"/>
  <c r="BF1928"/>
  <c r="T1928"/>
  <c r="R1928"/>
  <c r="P1928"/>
  <c r="BI1926"/>
  <c r="BH1926"/>
  <c r="BG1926"/>
  <c r="BF1926"/>
  <c r="T1926"/>
  <c r="R1926"/>
  <c r="P1926"/>
  <c r="BI1918"/>
  <c r="BH1918"/>
  <c r="BG1918"/>
  <c r="BF1918"/>
  <c r="T1918"/>
  <c r="R1918"/>
  <c r="P1918"/>
  <c r="BI1909"/>
  <c r="BH1909"/>
  <c r="BG1909"/>
  <c r="BF1909"/>
  <c r="T1909"/>
  <c r="R1909"/>
  <c r="P1909"/>
  <c r="BI1905"/>
  <c r="BH1905"/>
  <c r="BG1905"/>
  <c r="BF1905"/>
  <c r="T1905"/>
  <c r="R1905"/>
  <c r="P1905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78"/>
  <c r="BH1878"/>
  <c r="BG1878"/>
  <c r="BF1878"/>
  <c r="T1878"/>
  <c r="R1878"/>
  <c r="P1878"/>
  <c r="BI1874"/>
  <c r="BH1874"/>
  <c r="BG1874"/>
  <c r="BF1874"/>
  <c r="T1874"/>
  <c r="R1874"/>
  <c r="P1874"/>
  <c r="BI1865"/>
  <c r="BH1865"/>
  <c r="BG1865"/>
  <c r="BF1865"/>
  <c r="T1865"/>
  <c r="R1865"/>
  <c r="P1865"/>
  <c r="BI1861"/>
  <c r="BH1861"/>
  <c r="BG1861"/>
  <c r="BF1861"/>
  <c r="T1861"/>
  <c r="T1860"/>
  <c r="R1861"/>
  <c r="R1860"/>
  <c r="P1861"/>
  <c r="P1860"/>
  <c r="BI1856"/>
  <c r="BH1856"/>
  <c r="BG1856"/>
  <c r="BF1856"/>
  <c r="T1856"/>
  <c r="R1856"/>
  <c r="P1856"/>
  <c r="BI1852"/>
  <c r="BH1852"/>
  <c r="BG1852"/>
  <c r="BF1852"/>
  <c r="T1852"/>
  <c r="R1852"/>
  <c r="P1852"/>
  <c r="BI1845"/>
  <c r="BH1845"/>
  <c r="BG1845"/>
  <c r="BF1845"/>
  <c r="T1845"/>
  <c r="R1845"/>
  <c r="P1845"/>
  <c r="BI1839"/>
  <c r="BH1839"/>
  <c r="BG1839"/>
  <c r="BF1839"/>
  <c r="T1839"/>
  <c r="R1839"/>
  <c r="P1839"/>
  <c r="BI1833"/>
  <c r="BH1833"/>
  <c r="BG1833"/>
  <c r="BF1833"/>
  <c r="T1833"/>
  <c r="R1833"/>
  <c r="P1833"/>
  <c r="BI1826"/>
  <c r="BH1826"/>
  <c r="BG1826"/>
  <c r="BF1826"/>
  <c r="T1826"/>
  <c r="R1826"/>
  <c r="P1826"/>
  <c r="BI1822"/>
  <c r="BH1822"/>
  <c r="BG1822"/>
  <c r="BF1822"/>
  <c r="T1822"/>
  <c r="R1822"/>
  <c r="P1822"/>
  <c r="BI1817"/>
  <c r="BH1817"/>
  <c r="BG1817"/>
  <c r="BF1817"/>
  <c r="T1817"/>
  <c r="R1817"/>
  <c r="P1817"/>
  <c r="BI1812"/>
  <c r="BH1812"/>
  <c r="BG1812"/>
  <c r="BF1812"/>
  <c r="T1812"/>
  <c r="R1812"/>
  <c r="P1812"/>
  <c r="BI1803"/>
  <c r="BH1803"/>
  <c r="BG1803"/>
  <c r="BF1803"/>
  <c r="T1803"/>
  <c r="R1803"/>
  <c r="P1803"/>
  <c r="BI1795"/>
  <c r="BH1795"/>
  <c r="BG1795"/>
  <c r="BF1795"/>
  <c r="T1795"/>
  <c r="R1795"/>
  <c r="P1795"/>
  <c r="BI1787"/>
  <c r="BH1787"/>
  <c r="BG1787"/>
  <c r="BF1787"/>
  <c r="T1787"/>
  <c r="R1787"/>
  <c r="P1787"/>
  <c r="BI1783"/>
  <c r="BH1783"/>
  <c r="BG1783"/>
  <c r="BF1783"/>
  <c r="T1783"/>
  <c r="R1783"/>
  <c r="P1783"/>
  <c r="BI1778"/>
  <c r="BH1778"/>
  <c r="BG1778"/>
  <c r="BF1778"/>
  <c r="T1778"/>
  <c r="R1778"/>
  <c r="P1778"/>
  <c r="BI1770"/>
  <c r="BH1770"/>
  <c r="BG1770"/>
  <c r="BF1770"/>
  <c r="T1770"/>
  <c r="R1770"/>
  <c r="P1770"/>
  <c r="BI1768"/>
  <c r="BH1768"/>
  <c r="BG1768"/>
  <c r="BF1768"/>
  <c r="T1768"/>
  <c r="R1768"/>
  <c r="P1768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3"/>
  <c r="BH1733"/>
  <c r="BG1733"/>
  <c r="BF1733"/>
  <c r="T1733"/>
  <c r="R1733"/>
  <c r="P1733"/>
  <c r="BI1723"/>
  <c r="BH1723"/>
  <c r="BG1723"/>
  <c r="BF1723"/>
  <c r="T1723"/>
  <c r="R1723"/>
  <c r="P1723"/>
  <c r="BI1713"/>
  <c r="BH1713"/>
  <c r="BG1713"/>
  <c r="BF1713"/>
  <c r="T1713"/>
  <c r="R1713"/>
  <c r="P1713"/>
  <c r="BI1695"/>
  <c r="BH1695"/>
  <c r="BG1695"/>
  <c r="BF1695"/>
  <c r="T1695"/>
  <c r="R1695"/>
  <c r="P1695"/>
  <c r="BI1664"/>
  <c r="BH1664"/>
  <c r="BG1664"/>
  <c r="BF1664"/>
  <c r="T1664"/>
  <c r="R1664"/>
  <c r="P1664"/>
  <c r="BI1652"/>
  <c r="BH1652"/>
  <c r="BG1652"/>
  <c r="BF1652"/>
  <c r="T1652"/>
  <c r="R1652"/>
  <c r="P1652"/>
  <c r="BI1644"/>
  <c r="BH1644"/>
  <c r="BG1644"/>
  <c r="BF1644"/>
  <c r="T1644"/>
  <c r="R1644"/>
  <c r="P1644"/>
  <c r="BI1635"/>
  <c r="BH1635"/>
  <c r="BG1635"/>
  <c r="BF1635"/>
  <c r="T1635"/>
  <c r="R1635"/>
  <c r="P1635"/>
  <c r="BI1623"/>
  <c r="BH1623"/>
  <c r="BG1623"/>
  <c r="BF1623"/>
  <c r="T1623"/>
  <c r="R1623"/>
  <c r="P1623"/>
  <c r="BI1616"/>
  <c r="BH1616"/>
  <c r="BG1616"/>
  <c r="BF1616"/>
  <c r="T1616"/>
  <c r="R1616"/>
  <c r="P1616"/>
  <c r="BI1605"/>
  <c r="BH1605"/>
  <c r="BG1605"/>
  <c r="BF1605"/>
  <c r="T1605"/>
  <c r="R1605"/>
  <c r="P1605"/>
  <c r="BI1570"/>
  <c r="BH1570"/>
  <c r="BG1570"/>
  <c r="BF1570"/>
  <c r="T1570"/>
  <c r="R1570"/>
  <c r="P1570"/>
  <c r="BI1559"/>
  <c r="BH1559"/>
  <c r="BG1559"/>
  <c r="BF1559"/>
  <c r="T1559"/>
  <c r="R1559"/>
  <c r="P1559"/>
  <c r="BI1552"/>
  <c r="BH1552"/>
  <c r="BG1552"/>
  <c r="BF1552"/>
  <c r="T1552"/>
  <c r="R1552"/>
  <c r="P1552"/>
  <c r="BI1545"/>
  <c r="BH1545"/>
  <c r="BG1545"/>
  <c r="BF1545"/>
  <c r="T1545"/>
  <c r="R1545"/>
  <c r="P1545"/>
  <c r="BI1542"/>
  <c r="BH1542"/>
  <c r="BG1542"/>
  <c r="BF1542"/>
  <c r="T1542"/>
  <c r="R1542"/>
  <c r="P1542"/>
  <c r="BI1539"/>
  <c r="BH1539"/>
  <c r="BG1539"/>
  <c r="BF1539"/>
  <c r="T1539"/>
  <c r="R1539"/>
  <c r="P1539"/>
  <c r="BI1529"/>
  <c r="BH1529"/>
  <c r="BG1529"/>
  <c r="BF1529"/>
  <c r="T1529"/>
  <c r="R1529"/>
  <c r="P1529"/>
  <c r="BI1521"/>
  <c r="BH1521"/>
  <c r="BG1521"/>
  <c r="BF1521"/>
  <c r="T1521"/>
  <c r="R1521"/>
  <c r="P1521"/>
  <c r="BI1514"/>
  <c r="BH1514"/>
  <c r="BG1514"/>
  <c r="BF1514"/>
  <c r="T1514"/>
  <c r="R1514"/>
  <c r="P1514"/>
  <c r="BI1507"/>
  <c r="BH1507"/>
  <c r="BG1507"/>
  <c r="BF1507"/>
  <c r="T1507"/>
  <c r="R1507"/>
  <c r="P1507"/>
  <c r="BI1501"/>
  <c r="BH1501"/>
  <c r="BG1501"/>
  <c r="BF1501"/>
  <c r="T1501"/>
  <c r="R1501"/>
  <c r="P1501"/>
  <c r="BI1497"/>
  <c r="BH1497"/>
  <c r="BG1497"/>
  <c r="BF1497"/>
  <c r="T1497"/>
  <c r="R1497"/>
  <c r="P1497"/>
  <c r="BI1493"/>
  <c r="BH1493"/>
  <c r="BG1493"/>
  <c r="BF1493"/>
  <c r="T1493"/>
  <c r="R1493"/>
  <c r="P1493"/>
  <c r="BI1488"/>
  <c r="BH1488"/>
  <c r="BG1488"/>
  <c r="BF1488"/>
  <c r="T1488"/>
  <c r="R1488"/>
  <c r="P1488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62"/>
  <c r="BH1462"/>
  <c r="BG1462"/>
  <c r="BF1462"/>
  <c r="T1462"/>
  <c r="R1462"/>
  <c r="P1462"/>
  <c r="BI1455"/>
  <c r="BH1455"/>
  <c r="BG1455"/>
  <c r="BF1455"/>
  <c r="T1455"/>
  <c r="R1455"/>
  <c r="P1455"/>
  <c r="BI1451"/>
  <c r="BH1451"/>
  <c r="BG1451"/>
  <c r="BF1451"/>
  <c r="T1451"/>
  <c r="R1451"/>
  <c r="P1451"/>
  <c r="BI1447"/>
  <c r="BH1447"/>
  <c r="BG1447"/>
  <c r="BF1447"/>
  <c r="T1447"/>
  <c r="R1447"/>
  <c r="P1447"/>
  <c r="BI1443"/>
  <c r="BH1443"/>
  <c r="BG1443"/>
  <c r="BF1443"/>
  <c r="T1443"/>
  <c r="R1443"/>
  <c r="P1443"/>
  <c r="BI1437"/>
  <c r="BH1437"/>
  <c r="BG1437"/>
  <c r="BF1437"/>
  <c r="T1437"/>
  <c r="R1437"/>
  <c r="P1437"/>
  <c r="BI1431"/>
  <c r="BH1431"/>
  <c r="BG1431"/>
  <c r="BF1431"/>
  <c r="T1431"/>
  <c r="R1431"/>
  <c r="P1431"/>
  <c r="BI1424"/>
  <c r="BH1424"/>
  <c r="BG1424"/>
  <c r="BF1424"/>
  <c r="T1424"/>
  <c r="R1424"/>
  <c r="P1424"/>
  <c r="BI1419"/>
  <c r="BH1419"/>
  <c r="BG1419"/>
  <c r="BF1419"/>
  <c r="T1419"/>
  <c r="R1419"/>
  <c r="P1419"/>
  <c r="BI1414"/>
  <c r="BH1414"/>
  <c r="BG1414"/>
  <c r="BF1414"/>
  <c r="T1414"/>
  <c r="R1414"/>
  <c r="P1414"/>
  <c r="BI1407"/>
  <c r="BH1407"/>
  <c r="BG1407"/>
  <c r="BF1407"/>
  <c r="T1407"/>
  <c r="R1407"/>
  <c r="P1407"/>
  <c r="BI1403"/>
  <c r="BH1403"/>
  <c r="BG1403"/>
  <c r="BF1403"/>
  <c r="T1403"/>
  <c r="R1403"/>
  <c r="P1403"/>
  <c r="BI1398"/>
  <c r="BH1398"/>
  <c r="BG1398"/>
  <c r="BF1398"/>
  <c r="T1398"/>
  <c r="R1398"/>
  <c r="P1398"/>
  <c r="BI1394"/>
  <c r="BH1394"/>
  <c r="BG1394"/>
  <c r="BF1394"/>
  <c r="T1394"/>
  <c r="R1394"/>
  <c r="P1394"/>
  <c r="BI1388"/>
  <c r="BH1388"/>
  <c r="BG1388"/>
  <c r="BF1388"/>
  <c r="T1388"/>
  <c r="R1388"/>
  <c r="P1388"/>
  <c r="BI1381"/>
  <c r="BH1381"/>
  <c r="BG1381"/>
  <c r="BF1381"/>
  <c r="T1381"/>
  <c r="R1381"/>
  <c r="P1381"/>
  <c r="BI1377"/>
  <c r="BH1377"/>
  <c r="BG1377"/>
  <c r="BF1377"/>
  <c r="T1377"/>
  <c r="R1377"/>
  <c r="P1377"/>
  <c r="BI1358"/>
  <c r="BH1358"/>
  <c r="BG1358"/>
  <c r="BF1358"/>
  <c r="T1358"/>
  <c r="R1358"/>
  <c r="P1358"/>
  <c r="BI1333"/>
  <c r="BH1333"/>
  <c r="BG1333"/>
  <c r="BF1333"/>
  <c r="T1333"/>
  <c r="R1333"/>
  <c r="P1333"/>
  <c r="BI1328"/>
  <c r="BH1328"/>
  <c r="BG1328"/>
  <c r="BF1328"/>
  <c r="T1328"/>
  <c r="R1328"/>
  <c r="P1328"/>
  <c r="BI1323"/>
  <c r="BH1323"/>
  <c r="BG1323"/>
  <c r="BF1323"/>
  <c r="T1323"/>
  <c r="R1323"/>
  <c r="P1323"/>
  <c r="BI1318"/>
  <c r="BH1318"/>
  <c r="BG1318"/>
  <c r="BF1318"/>
  <c r="T1318"/>
  <c r="R1318"/>
  <c r="P1318"/>
  <c r="BI1313"/>
  <c r="BH1313"/>
  <c r="BG1313"/>
  <c r="BF1313"/>
  <c r="T1313"/>
  <c r="R1313"/>
  <c r="P1313"/>
  <c r="BI1303"/>
  <c r="BH1303"/>
  <c r="BG1303"/>
  <c r="BF1303"/>
  <c r="T1303"/>
  <c r="R1303"/>
  <c r="P1303"/>
  <c r="BI1298"/>
  <c r="BH1298"/>
  <c r="BG1298"/>
  <c r="BF1298"/>
  <c r="T1298"/>
  <c r="R1298"/>
  <c r="P1298"/>
  <c r="BI1285"/>
  <c r="BH1285"/>
  <c r="BG1285"/>
  <c r="BF1285"/>
  <c r="T1285"/>
  <c r="R1285"/>
  <c r="P1285"/>
  <c r="BI1280"/>
  <c r="BH1280"/>
  <c r="BG1280"/>
  <c r="BF1280"/>
  <c r="T1280"/>
  <c r="R1280"/>
  <c r="P1280"/>
  <c r="BI1184"/>
  <c r="BH1184"/>
  <c r="BG1184"/>
  <c r="BF1184"/>
  <c r="T1184"/>
  <c r="R1184"/>
  <c r="P1184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56"/>
  <c r="BH1156"/>
  <c r="BG1156"/>
  <c r="BF1156"/>
  <c r="T1156"/>
  <c r="R1156"/>
  <c r="P1156"/>
  <c r="BI1148"/>
  <c r="BH1148"/>
  <c r="BG1148"/>
  <c r="BF1148"/>
  <c r="T1148"/>
  <c r="R1148"/>
  <c r="P1148"/>
  <c r="BI1140"/>
  <c r="BH1140"/>
  <c r="BG1140"/>
  <c r="BF1140"/>
  <c r="T1140"/>
  <c r="R1140"/>
  <c r="P1140"/>
  <c r="BI1134"/>
  <c r="BH1134"/>
  <c r="BG1134"/>
  <c r="BF1134"/>
  <c r="T1134"/>
  <c r="R1134"/>
  <c r="P1134"/>
  <c r="BI1128"/>
  <c r="BH1128"/>
  <c r="BG1128"/>
  <c r="BF1128"/>
  <c r="T1128"/>
  <c r="R1128"/>
  <c r="P1128"/>
  <c r="BI1124"/>
  <c r="BH1124"/>
  <c r="BG1124"/>
  <c r="BF1124"/>
  <c r="T1124"/>
  <c r="R1124"/>
  <c r="P1124"/>
  <c r="BI1118"/>
  <c r="BH1118"/>
  <c r="BG1118"/>
  <c r="BF1118"/>
  <c r="T1118"/>
  <c r="R1118"/>
  <c r="P1118"/>
  <c r="BI1111"/>
  <c r="BH1111"/>
  <c r="BG1111"/>
  <c r="BF1111"/>
  <c r="T1111"/>
  <c r="R1111"/>
  <c r="P1111"/>
  <c r="BI1105"/>
  <c r="BH1105"/>
  <c r="BG1105"/>
  <c r="BF1105"/>
  <c r="T1105"/>
  <c r="R1105"/>
  <c r="P1105"/>
  <c r="BI1083"/>
  <c r="BH1083"/>
  <c r="BG1083"/>
  <c r="BF1083"/>
  <c r="T1083"/>
  <c r="R1083"/>
  <c r="P1083"/>
  <c r="BI1079"/>
  <c r="BH1079"/>
  <c r="BG1079"/>
  <c r="BF1079"/>
  <c r="T1079"/>
  <c r="R1079"/>
  <c r="P1079"/>
  <c r="BI1057"/>
  <c r="BH1057"/>
  <c r="BG1057"/>
  <c r="BF1057"/>
  <c r="T1057"/>
  <c r="R1057"/>
  <c r="P1057"/>
  <c r="BI1035"/>
  <c r="BH1035"/>
  <c r="BG1035"/>
  <c r="BF1035"/>
  <c r="T1035"/>
  <c r="R1035"/>
  <c r="P1035"/>
  <c r="BI1028"/>
  <c r="BH1028"/>
  <c r="BG1028"/>
  <c r="BF1028"/>
  <c r="T1028"/>
  <c r="R1028"/>
  <c r="P1028"/>
  <c r="BI1024"/>
  <c r="BH1024"/>
  <c r="BG1024"/>
  <c r="BF1024"/>
  <c r="T1024"/>
  <c r="R1024"/>
  <c r="P1024"/>
  <c r="BI1020"/>
  <c r="BH1020"/>
  <c r="BG1020"/>
  <c r="BF1020"/>
  <c r="T1020"/>
  <c r="R1020"/>
  <c r="P1020"/>
  <c r="BI1015"/>
  <c r="BH1015"/>
  <c r="BG1015"/>
  <c r="BF1015"/>
  <c r="T1015"/>
  <c r="R1015"/>
  <c r="P1015"/>
  <c r="BI1003"/>
  <c r="BH1003"/>
  <c r="BG1003"/>
  <c r="BF1003"/>
  <c r="T1003"/>
  <c r="R1003"/>
  <c r="P1003"/>
  <c r="BI994"/>
  <c r="BH994"/>
  <c r="BG994"/>
  <c r="BF994"/>
  <c r="T994"/>
  <c r="R994"/>
  <c r="P994"/>
  <c r="BI988"/>
  <c r="BH988"/>
  <c r="BG988"/>
  <c r="BF988"/>
  <c r="T988"/>
  <c r="R988"/>
  <c r="P988"/>
  <c r="BI983"/>
  <c r="BH983"/>
  <c r="BG983"/>
  <c r="BF983"/>
  <c r="T983"/>
  <c r="R983"/>
  <c r="P983"/>
  <c r="BI978"/>
  <c r="BH978"/>
  <c r="BG978"/>
  <c r="BF978"/>
  <c r="T978"/>
  <c r="R978"/>
  <c r="P978"/>
  <c r="BI975"/>
  <c r="BH975"/>
  <c r="BG975"/>
  <c r="BF975"/>
  <c r="T975"/>
  <c r="R975"/>
  <c r="P975"/>
  <c r="BI957"/>
  <c r="BH957"/>
  <c r="BG957"/>
  <c r="BF957"/>
  <c r="T957"/>
  <c r="R957"/>
  <c r="P957"/>
  <c r="BI944"/>
  <c r="BH944"/>
  <c r="BG944"/>
  <c r="BF944"/>
  <c r="T944"/>
  <c r="R944"/>
  <c r="P944"/>
  <c r="BI934"/>
  <c r="BH934"/>
  <c r="BG934"/>
  <c r="BF934"/>
  <c r="T934"/>
  <c r="R934"/>
  <c r="P934"/>
  <c r="BI928"/>
  <c r="BH928"/>
  <c r="BG928"/>
  <c r="BF928"/>
  <c r="T928"/>
  <c r="R928"/>
  <c r="P928"/>
  <c r="BI921"/>
  <c r="BH921"/>
  <c r="BG921"/>
  <c r="BF921"/>
  <c r="T921"/>
  <c r="R921"/>
  <c r="P921"/>
  <c r="BI917"/>
  <c r="BH917"/>
  <c r="BG917"/>
  <c r="BF917"/>
  <c r="T917"/>
  <c r="R917"/>
  <c r="P917"/>
  <c r="BI909"/>
  <c r="BH909"/>
  <c r="BG909"/>
  <c r="BF909"/>
  <c r="T909"/>
  <c r="R909"/>
  <c r="P909"/>
  <c r="BI905"/>
  <c r="BH905"/>
  <c r="BG905"/>
  <c r="BF905"/>
  <c r="T905"/>
  <c r="R905"/>
  <c r="P905"/>
  <c r="BI897"/>
  <c r="BH897"/>
  <c r="BG897"/>
  <c r="BF897"/>
  <c r="T897"/>
  <c r="R897"/>
  <c r="P897"/>
  <c r="BI888"/>
  <c r="BH888"/>
  <c r="BG888"/>
  <c r="BF888"/>
  <c r="T888"/>
  <c r="R888"/>
  <c r="P888"/>
  <c r="BI879"/>
  <c r="BH879"/>
  <c r="BG879"/>
  <c r="BF879"/>
  <c r="T879"/>
  <c r="R879"/>
  <c r="P879"/>
  <c r="BI872"/>
  <c r="BH872"/>
  <c r="BG872"/>
  <c r="BF872"/>
  <c r="T872"/>
  <c r="R872"/>
  <c r="P872"/>
  <c r="BI864"/>
  <c r="BH864"/>
  <c r="BG864"/>
  <c r="BF864"/>
  <c r="T864"/>
  <c r="R864"/>
  <c r="P864"/>
  <c r="BI853"/>
  <c r="BH853"/>
  <c r="BG853"/>
  <c r="BF853"/>
  <c r="T853"/>
  <c r="R853"/>
  <c r="P853"/>
  <c r="BI842"/>
  <c r="BH842"/>
  <c r="BG842"/>
  <c r="BF842"/>
  <c r="T842"/>
  <c r="R842"/>
  <c r="P842"/>
  <c r="BI821"/>
  <c r="BH821"/>
  <c r="BG821"/>
  <c r="BF821"/>
  <c r="T821"/>
  <c r="R821"/>
  <c r="P821"/>
  <c r="BI817"/>
  <c r="BH817"/>
  <c r="BG817"/>
  <c r="BF817"/>
  <c r="T817"/>
  <c r="R817"/>
  <c r="P817"/>
  <c r="BI796"/>
  <c r="BH796"/>
  <c r="BG796"/>
  <c r="BF796"/>
  <c r="T796"/>
  <c r="R796"/>
  <c r="P796"/>
  <c r="BI778"/>
  <c r="BH778"/>
  <c r="BG778"/>
  <c r="BF778"/>
  <c r="T778"/>
  <c r="R778"/>
  <c r="P778"/>
  <c r="BI771"/>
  <c r="BH771"/>
  <c r="BG771"/>
  <c r="BF771"/>
  <c r="T771"/>
  <c r="R771"/>
  <c r="P771"/>
  <c r="BI762"/>
  <c r="BH762"/>
  <c r="BG762"/>
  <c r="BF762"/>
  <c r="T762"/>
  <c r="R762"/>
  <c r="P762"/>
  <c r="BI754"/>
  <c r="BH754"/>
  <c r="BG754"/>
  <c r="BF754"/>
  <c r="T754"/>
  <c r="R754"/>
  <c r="P754"/>
  <c r="BI746"/>
  <c r="BH746"/>
  <c r="BG746"/>
  <c r="BF746"/>
  <c r="T746"/>
  <c r="R746"/>
  <c r="P746"/>
  <c r="BI738"/>
  <c r="BH738"/>
  <c r="BG738"/>
  <c r="BF738"/>
  <c r="T738"/>
  <c r="R738"/>
  <c r="P738"/>
  <c r="BI731"/>
  <c r="BH731"/>
  <c r="BG731"/>
  <c r="BF731"/>
  <c r="T731"/>
  <c r="R731"/>
  <c r="P731"/>
  <c r="BI723"/>
  <c r="BH723"/>
  <c r="BG723"/>
  <c r="BF723"/>
  <c r="T723"/>
  <c r="R723"/>
  <c r="P723"/>
  <c r="BI716"/>
  <c r="BH716"/>
  <c r="BG716"/>
  <c r="BF716"/>
  <c r="T716"/>
  <c r="R716"/>
  <c r="P716"/>
  <c r="BI709"/>
  <c r="BH709"/>
  <c r="BG709"/>
  <c r="BF709"/>
  <c r="T709"/>
  <c r="R709"/>
  <c r="P709"/>
  <c r="BI702"/>
  <c r="BH702"/>
  <c r="BG702"/>
  <c r="BF702"/>
  <c r="T702"/>
  <c r="R702"/>
  <c r="P702"/>
  <c r="BI695"/>
  <c r="BH695"/>
  <c r="BG695"/>
  <c r="BF695"/>
  <c r="T695"/>
  <c r="R695"/>
  <c r="P695"/>
  <c r="BI688"/>
  <c r="BH688"/>
  <c r="BG688"/>
  <c r="BF688"/>
  <c r="T688"/>
  <c r="R688"/>
  <c r="P688"/>
  <c r="BI681"/>
  <c r="BH681"/>
  <c r="BG681"/>
  <c r="BF681"/>
  <c r="T681"/>
  <c r="R681"/>
  <c r="P681"/>
  <c r="BI674"/>
  <c r="BH674"/>
  <c r="BG674"/>
  <c r="BF674"/>
  <c r="T674"/>
  <c r="R674"/>
  <c r="P674"/>
  <c r="BI668"/>
  <c r="BH668"/>
  <c r="BG668"/>
  <c r="BF668"/>
  <c r="T668"/>
  <c r="R668"/>
  <c r="P668"/>
  <c r="BI661"/>
  <c r="BH661"/>
  <c r="BG661"/>
  <c r="BF661"/>
  <c r="T661"/>
  <c r="R661"/>
  <c r="P661"/>
  <c r="BI642"/>
  <c r="BH642"/>
  <c r="BG642"/>
  <c r="BF642"/>
  <c r="T642"/>
  <c r="R642"/>
  <c r="P642"/>
  <c r="BI638"/>
  <c r="BH638"/>
  <c r="BG638"/>
  <c r="BF638"/>
  <c r="T638"/>
  <c r="R638"/>
  <c r="P638"/>
  <c r="BI629"/>
  <c r="BH629"/>
  <c r="BG629"/>
  <c r="BF629"/>
  <c r="T629"/>
  <c r="R629"/>
  <c r="P629"/>
  <c r="BI615"/>
  <c r="BH615"/>
  <c r="BG615"/>
  <c r="BF615"/>
  <c r="T615"/>
  <c r="R615"/>
  <c r="P615"/>
  <c r="BI605"/>
  <c r="BH605"/>
  <c r="BG605"/>
  <c r="BF605"/>
  <c r="T605"/>
  <c r="R605"/>
  <c r="P605"/>
  <c r="BI597"/>
  <c r="BH597"/>
  <c r="BG597"/>
  <c r="BF597"/>
  <c r="T597"/>
  <c r="R597"/>
  <c r="P597"/>
  <c r="BI583"/>
  <c r="BH583"/>
  <c r="BG583"/>
  <c r="BF583"/>
  <c r="T583"/>
  <c r="R583"/>
  <c r="P583"/>
  <c r="BI569"/>
  <c r="BH569"/>
  <c r="BG569"/>
  <c r="BF569"/>
  <c r="T569"/>
  <c r="R569"/>
  <c r="P569"/>
  <c r="BI556"/>
  <c r="BH556"/>
  <c r="BG556"/>
  <c r="BF556"/>
  <c r="T556"/>
  <c r="R556"/>
  <c r="P556"/>
  <c r="BI548"/>
  <c r="BH548"/>
  <c r="BG548"/>
  <c r="BF548"/>
  <c r="T548"/>
  <c r="R548"/>
  <c r="P548"/>
  <c r="BI541"/>
  <c r="BH541"/>
  <c r="BG541"/>
  <c r="BF541"/>
  <c r="T541"/>
  <c r="R541"/>
  <c r="P541"/>
  <c r="BI534"/>
  <c r="BH534"/>
  <c r="BG534"/>
  <c r="BF534"/>
  <c r="T534"/>
  <c r="R534"/>
  <c r="P534"/>
  <c r="BI506"/>
  <c r="BH506"/>
  <c r="BG506"/>
  <c r="BF506"/>
  <c r="T506"/>
  <c r="R506"/>
  <c r="P506"/>
  <c r="BI500"/>
  <c r="BH500"/>
  <c r="BG500"/>
  <c r="BF500"/>
  <c r="T500"/>
  <c r="R500"/>
  <c r="P500"/>
  <c r="BI494"/>
  <c r="BH494"/>
  <c r="BG494"/>
  <c r="BF494"/>
  <c r="T494"/>
  <c r="R494"/>
  <c r="P494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8"/>
  <c r="BH448"/>
  <c r="BG448"/>
  <c r="BF448"/>
  <c r="T448"/>
  <c r="R448"/>
  <c r="P448"/>
  <c r="BI444"/>
  <c r="BH444"/>
  <c r="BG444"/>
  <c r="BF444"/>
  <c r="T444"/>
  <c r="R444"/>
  <c r="P444"/>
  <c r="BI436"/>
  <c r="BH436"/>
  <c r="BG436"/>
  <c r="BF436"/>
  <c r="T436"/>
  <c r="R436"/>
  <c r="P436"/>
  <c r="BI428"/>
  <c r="BH428"/>
  <c r="BG428"/>
  <c r="BF428"/>
  <c r="T428"/>
  <c r="R428"/>
  <c r="P428"/>
  <c r="BI422"/>
  <c r="BH422"/>
  <c r="BG422"/>
  <c r="BF422"/>
  <c r="T422"/>
  <c r="R422"/>
  <c r="P422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398"/>
  <c r="BH398"/>
  <c r="BG398"/>
  <c r="BF398"/>
  <c r="T398"/>
  <c r="R398"/>
  <c r="P398"/>
  <c r="BI389"/>
  <c r="BH389"/>
  <c r="BG389"/>
  <c r="BF389"/>
  <c r="T389"/>
  <c r="R389"/>
  <c r="P389"/>
  <c r="BI358"/>
  <c r="BH358"/>
  <c r="BG358"/>
  <c r="BF358"/>
  <c r="T358"/>
  <c r="R358"/>
  <c r="P358"/>
  <c r="BI351"/>
  <c r="BH351"/>
  <c r="BG351"/>
  <c r="BF351"/>
  <c r="T351"/>
  <c r="R351"/>
  <c r="P351"/>
  <c r="BI339"/>
  <c r="BH339"/>
  <c r="BG339"/>
  <c r="BF339"/>
  <c r="T339"/>
  <c r="R339"/>
  <c r="P339"/>
  <c r="BI323"/>
  <c r="BH323"/>
  <c r="BG323"/>
  <c r="BF323"/>
  <c r="T323"/>
  <c r="R323"/>
  <c r="P32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85"/>
  <c r="BH285"/>
  <c r="BG285"/>
  <c r="BF285"/>
  <c r="T285"/>
  <c r="R285"/>
  <c r="P285"/>
  <c r="BI280"/>
  <c r="BH280"/>
  <c r="BG280"/>
  <c r="BF280"/>
  <c r="T280"/>
  <c r="R280"/>
  <c r="P280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39"/>
  <c r="BH239"/>
  <c r="BG239"/>
  <c r="BF239"/>
  <c r="T239"/>
  <c r="R239"/>
  <c r="P239"/>
  <c r="BI207"/>
  <c r="BH207"/>
  <c r="BG207"/>
  <c r="BF207"/>
  <c r="T207"/>
  <c r="R207"/>
  <c r="P207"/>
  <c r="BI179"/>
  <c r="BH179"/>
  <c r="BG179"/>
  <c r="BF179"/>
  <c r="T179"/>
  <c r="R179"/>
  <c r="P179"/>
  <c r="BI147"/>
  <c r="BH147"/>
  <c r="BG147"/>
  <c r="BF147"/>
  <c r="T147"/>
  <c r="R147"/>
  <c r="P147"/>
  <c r="BI137"/>
  <c r="BH137"/>
  <c r="BG137"/>
  <c r="BF137"/>
  <c r="T137"/>
  <c r="R137"/>
  <c r="P137"/>
  <c r="BI127"/>
  <c r="BH127"/>
  <c r="BG127"/>
  <c r="BF127"/>
  <c r="T127"/>
  <c r="R127"/>
  <c r="P127"/>
  <c r="BI121"/>
  <c r="BH121"/>
  <c r="BG121"/>
  <c r="BF121"/>
  <c r="T121"/>
  <c r="R121"/>
  <c r="P121"/>
  <c r="J115"/>
  <c r="J114"/>
  <c r="F114"/>
  <c r="F112"/>
  <c r="E110"/>
  <c r="J63"/>
  <c r="J62"/>
  <c r="F62"/>
  <c r="F60"/>
  <c r="E58"/>
  <c r="J22"/>
  <c r="E22"/>
  <c r="F63"/>
  <c r="J21"/>
  <c r="J16"/>
  <c r="J112"/>
  <c r="E7"/>
  <c r="E104"/>
  <c i="1" r="L50"/>
  <c r="AM50"/>
  <c r="AM49"/>
  <c r="L49"/>
  <c r="AM47"/>
  <c r="L47"/>
  <c r="L45"/>
  <c r="L44"/>
  <c i="2" r="J4459"/>
  <c r="BK2773"/>
  <c r="J1318"/>
  <c r="J3210"/>
  <c r="BK1695"/>
  <c r="J3394"/>
  <c r="BK1833"/>
  <c r="J3258"/>
  <c r="BK1164"/>
  <c r="J4136"/>
  <c r="BK3024"/>
  <c r="J1280"/>
  <c i="3" r="J479"/>
  <c r="BK219"/>
  <c r="BK250"/>
  <c i="4" r="BK112"/>
  <c r="BK270"/>
  <c r="J233"/>
  <c i="5" r="J316"/>
  <c r="J255"/>
  <c r="J210"/>
  <c r="J285"/>
  <c r="J152"/>
  <c i="6" r="J202"/>
  <c r="BK114"/>
  <c i="7" r="J132"/>
  <c i="8" r="BK114"/>
  <c r="BK123"/>
  <c i="9" r="BK147"/>
  <c r="BK304"/>
  <c r="J261"/>
  <c i="12" r="BK776"/>
  <c r="BK217"/>
  <c r="BK797"/>
  <c r="BK1000"/>
  <c i="13" r="J259"/>
  <c i="14" r="J415"/>
  <c i="15" r="BK110"/>
  <c i="20" r="BK191"/>
  <c i="21" r="BK212"/>
  <c i="23" r="BK281"/>
  <c r="J192"/>
  <c i="24" r="BK135"/>
  <c i="25" r="J93"/>
  <c i="2" r="BK454"/>
  <c r="BK2897"/>
  <c r="J534"/>
  <c r="BK3442"/>
  <c r="BK1644"/>
  <c r="BK4294"/>
  <c r="J2982"/>
  <c r="BK1377"/>
  <c r="J3595"/>
  <c r="J2656"/>
  <c r="J1616"/>
  <c i="3" r="J566"/>
  <c r="BK306"/>
  <c r="J192"/>
  <c r="J318"/>
  <c r="BK322"/>
  <c i="4" r="J210"/>
  <c r="J142"/>
  <c r="BK232"/>
  <c r="BK142"/>
  <c i="8" r="J141"/>
  <c i="9" r="J128"/>
  <c r="BK202"/>
  <c r="BK178"/>
  <c i="12" r="J464"/>
  <c r="J589"/>
  <c r="J722"/>
  <c i="13" r="BK162"/>
  <c i="14" r="BK475"/>
  <c i="15" r="BK105"/>
  <c i="20" r="J107"/>
  <c i="21" r="BK196"/>
  <c i="22" r="BK163"/>
  <c i="23" r="BK351"/>
  <c r="BK335"/>
  <c i="24" r="BK120"/>
  <c i="25" r="BK113"/>
  <c i="2" r="J2958"/>
  <c r="J2072"/>
  <c r="BK4376"/>
  <c r="BK3278"/>
  <c r="J1918"/>
  <c r="BK3360"/>
  <c r="J994"/>
  <c r="J3670"/>
  <c r="J3376"/>
  <c r="BK1398"/>
  <c i="3" r="J534"/>
  <c r="J351"/>
  <c r="J238"/>
  <c r="BK132"/>
  <c r="BK109"/>
  <c i="4" r="J234"/>
  <c r="BK204"/>
  <c r="BK161"/>
  <c i="5" r="BK217"/>
  <c r="BK324"/>
  <c r="BK118"/>
  <c r="BK167"/>
  <c i="6" r="J199"/>
  <c r="BK137"/>
  <c i="7" r="J107"/>
  <c i="8" r="J108"/>
  <c i="9" r="BK144"/>
  <c r="J350"/>
  <c r="BK213"/>
  <c i="12" r="BK715"/>
  <c r="J540"/>
  <c r="J314"/>
  <c i="14" r="BK401"/>
  <c r="BK505"/>
  <c i="16" r="BK116"/>
  <c i="19" r="BK151"/>
  <c i="21" r="J208"/>
  <c i="23" r="J219"/>
  <c i="24" r="BK149"/>
  <c r="BK152"/>
  <c i="2" r="J3544"/>
  <c r="J2154"/>
  <c r="BK121"/>
  <c r="BK2213"/>
  <c i="12" r="BK318"/>
  <c r="BK161"/>
  <c i="13" r="J184"/>
  <c i="14" r="BK249"/>
  <c i="17" r="J130"/>
  <c i="20" r="BK197"/>
  <c i="21" r="J249"/>
  <c i="22" r="J139"/>
  <c i="23" r="J267"/>
  <c i="24" r="J161"/>
  <c i="25" r="J99"/>
  <c i="2" r="BK4102"/>
  <c r="BK3210"/>
  <c r="BK2597"/>
  <c r="BK796"/>
  <c r="J3216"/>
  <c r="BK1770"/>
  <c r="J3839"/>
  <c r="J1148"/>
  <c r="BK4107"/>
  <c r="J1328"/>
  <c r="BK3794"/>
  <c r="BK2325"/>
  <c r="J280"/>
  <c i="3" r="J450"/>
  <c r="J185"/>
  <c i="4" r="BK231"/>
  <c r="J235"/>
  <c i="5" r="BK271"/>
  <c r="J326"/>
  <c r="BK316"/>
  <c r="BK295"/>
  <c r="J176"/>
  <c i="6" r="BK105"/>
  <c r="J192"/>
  <c i="7" r="BK132"/>
  <c i="8" r="BK119"/>
  <c i="9" r="BK313"/>
  <c r="BK112"/>
  <c r="BK208"/>
  <c i="10" r="BK102"/>
  <c i="11" r="BK96"/>
  <c i="12" r="J776"/>
  <c r="J168"/>
  <c r="BK647"/>
  <c i="13" r="BK265"/>
  <c i="14" r="BK339"/>
  <c r="BK466"/>
  <c i="17" r="BK121"/>
  <c i="20" r="J168"/>
  <c i="21" r="BK201"/>
  <c i="22" r="J153"/>
  <c i="23" r="BK219"/>
  <c r="J365"/>
  <c i="25" r="J96"/>
  <c i="2" r="J4335"/>
  <c r="BK2778"/>
  <c r="BK1545"/>
  <c r="J3412"/>
  <c r="BK1424"/>
  <c r="J3448"/>
  <c r="BK978"/>
  <c r="BK3731"/>
  <c r="BK2679"/>
  <c r="J4475"/>
  <c r="BK2824"/>
  <c r="J688"/>
  <c i="3" r="J231"/>
  <c r="BK355"/>
  <c r="J476"/>
  <c i="4" r="J229"/>
  <c r="BK240"/>
  <c i="5" r="BK289"/>
  <c r="J201"/>
  <c r="J105"/>
  <c r="J211"/>
  <c r="J172"/>
  <c i="6" r="BK149"/>
  <c r="J120"/>
  <c i="8" r="BK141"/>
  <c r="J109"/>
  <c i="9" r="J149"/>
  <c r="J274"/>
  <c r="BK269"/>
  <c r="BK134"/>
  <c i="12" r="J585"/>
  <c r="BK247"/>
  <c i="13" r="J186"/>
  <c i="14" r="J188"/>
  <c i="15" r="BK100"/>
  <c i="19" r="J100"/>
  <c i="22" r="BK93"/>
  <c i="23" r="J398"/>
  <c r="J395"/>
  <c i="24" r="J103"/>
  <c i="2" r="J4241"/>
  <c r="J3174"/>
  <c r="BK2412"/>
  <c r="J4494"/>
  <c r="J3786"/>
  <c r="J2660"/>
  <c r="J179"/>
  <c r="BK2750"/>
  <c r="BK1738"/>
  <c r="BK1118"/>
  <c i="12" r="BK411"/>
  <c r="BK168"/>
  <c r="BK340"/>
  <c i="13" r="BK303"/>
  <c i="14" r="BK513"/>
  <c i="16" r="BK122"/>
  <c i="19" r="J151"/>
  <c i="21" r="J128"/>
  <c i="23" r="BK419"/>
  <c r="J228"/>
  <c i="25" r="BK124"/>
  <c i="2" r="J817"/>
  <c r="BK3625"/>
  <c r="BK2652"/>
  <c r="BK1015"/>
  <c r="J3826"/>
  <c r="J2431"/>
  <c r="J615"/>
  <c i="3" r="BK200"/>
  <c r="BK169"/>
  <c r="BK123"/>
  <c r="J284"/>
  <c i="4" r="J252"/>
  <c r="J246"/>
  <c r="J104"/>
  <c i="5" r="J277"/>
  <c r="J107"/>
  <c r="J167"/>
  <c r="BK244"/>
  <c r="BK211"/>
  <c i="7" r="BK120"/>
  <c i="8" r="J102"/>
  <c i="9" r="J158"/>
  <c r="BK281"/>
  <c i="10" r="J102"/>
  <c i="12" r="BK893"/>
  <c r="J671"/>
  <c r="J573"/>
  <c r="J667"/>
  <c i="13" r="BK177"/>
  <c i="14" r="J409"/>
  <c r="BK468"/>
  <c i="16" r="BK124"/>
  <c i="19" r="BK149"/>
  <c i="21" r="BK108"/>
  <c i="22" r="J133"/>
  <c i="23" r="BK215"/>
  <c i="24" r="J116"/>
  <c i="2" r="BK3595"/>
  <c r="BK2098"/>
  <c r="J4510"/>
  <c r="BK3919"/>
  <c r="J2375"/>
  <c r="F39"/>
  <c r="BK4156"/>
  <c r="J3312"/>
  <c r="BK1812"/>
  <c r="J746"/>
  <c r="BK3979"/>
  <c r="J2064"/>
  <c r="BK681"/>
  <c r="BK3042"/>
  <c r="BK1124"/>
  <c r="J3442"/>
  <c r="BK1479"/>
  <c r="BK4292"/>
  <c i="4" r="BK220"/>
  <c r="BK131"/>
  <c i="5" r="J184"/>
  <c r="J173"/>
  <c r="BK256"/>
  <c r="BK326"/>
  <c r="BK122"/>
  <c i="6" r="J118"/>
  <c r="BK163"/>
  <c i="7" r="J105"/>
  <c i="8" r="BK133"/>
  <c i="9" r="BK296"/>
  <c r="BK338"/>
  <c r="BK302"/>
  <c r="J302"/>
  <c i="11" r="BK100"/>
  <c i="12" r="J411"/>
  <c r="J440"/>
  <c i="13" r="J253"/>
  <c i="14" r="J513"/>
  <c i="15" r="J128"/>
  <c i="21" r="J272"/>
  <c i="23" r="J293"/>
  <c r="J105"/>
  <c i="24" r="BK100"/>
  <c i="4" r="BK195"/>
  <c r="BK173"/>
  <c i="5" r="BK192"/>
  <c r="J223"/>
  <c r="BK125"/>
  <c r="J258"/>
  <c r="J169"/>
  <c i="6" r="J180"/>
  <c r="BK138"/>
  <c i="7" r="BK126"/>
  <c i="8" r="J129"/>
  <c i="9" r="J251"/>
  <c r="J329"/>
  <c r="BK263"/>
  <c r="J176"/>
  <c i="11" r="BK108"/>
  <c i="12" r="J581"/>
  <c r="J959"/>
  <c i="13" r="BK172"/>
  <c i="14" r="BK428"/>
  <c i="19" r="J156"/>
  <c i="21" r="J108"/>
  <c i="23" r="BK429"/>
  <c r="J119"/>
  <c i="24" r="BK129"/>
  <c i="2" r="J4318"/>
  <c r="BK3216"/>
  <c r="BK2563"/>
  <c r="BK872"/>
  <c r="J3823"/>
  <c r="BK2230"/>
  <c r="J4311"/>
  <c r="BK2982"/>
  <c r="J4398"/>
  <c i="21" r="BK136"/>
  <c r="J228"/>
  <c i="22" r="BK114"/>
  <c i="23" r="J175"/>
  <c r="J165"/>
  <c i="25" r="J108"/>
  <c i="12" r="J490"/>
  <c r="BK460"/>
  <c r="BK585"/>
  <c i="13" r="J298"/>
  <c i="14" r="J381"/>
  <c i="17" r="BK112"/>
  <c i="20" r="BK151"/>
  <c i="21" r="BK268"/>
  <c i="22" r="BK177"/>
  <c i="23" r="J326"/>
  <c r="J211"/>
  <c i="24" r="BK154"/>
  <c i="25" r="J98"/>
  <c i="2" r="BK2610"/>
  <c r="J762"/>
  <c r="J3817"/>
  <c r="J2130"/>
  <c r="J4275"/>
  <c r="BK2909"/>
  <c r="BK1751"/>
  <c r="J909"/>
  <c r="BK4265"/>
  <c r="BK3114"/>
  <c r="BK2668"/>
  <c r="J1388"/>
  <c r="J4273"/>
  <c r="BK3388"/>
  <c r="J2389"/>
  <c r="BK746"/>
  <c i="14" r="BK343"/>
  <c r="BK439"/>
  <c r="BK234"/>
  <c i="18" r="J135"/>
  <c i="20" r="J132"/>
  <c i="21" r="J220"/>
  <c i="22" r="J191"/>
  <c i="23" r="BK354"/>
  <c r="BK192"/>
  <c i="24" r="J128"/>
  <c i="25" r="BK96"/>
  <c i="2" r="BK3932"/>
  <c r="BK1313"/>
  <c r="BK4150"/>
  <c r="J3138"/>
  <c r="J500"/>
  <c r="BK3090"/>
  <c r="J1826"/>
  <c r="BK4502"/>
  <c r="BK1930"/>
  <c r="BK534"/>
  <c i="3" r="BK454"/>
  <c r="BK264"/>
  <c r="BK136"/>
  <c r="J447"/>
  <c i="18" r="BK112"/>
  <c i="21" r="BK233"/>
  <c i="22" r="BK200"/>
  <c i="23" r="J250"/>
  <c r="BK228"/>
  <c i="25" r="J119"/>
  <c i="2" r="J4197"/>
  <c r="J3271"/>
  <c r="J2393"/>
  <c r="BK668"/>
  <c r="BK2072"/>
  <c r="J3802"/>
  <c r="BK2247"/>
  <c r="J4436"/>
  <c r="J3126"/>
  <c r="BK3271"/>
  <c r="BK1967"/>
  <c i="3" r="BK517"/>
  <c r="BK288"/>
  <c r="J430"/>
  <c i="4" r="J204"/>
  <c r="BK189"/>
  <c r="BK107"/>
  <c r="BK129"/>
  <c i="5" r="J181"/>
  <c r="BK219"/>
  <c r="J219"/>
  <c r="BK144"/>
  <c i="6" r="J152"/>
  <c r="BK201"/>
  <c i="8" r="J107"/>
  <c i="9" r="J248"/>
  <c r="BK300"/>
  <c r="J216"/>
  <c i="11" r="J105"/>
  <c i="12" r="BK354"/>
  <c r="J393"/>
  <c i="13" r="BK239"/>
  <c i="14" r="J466"/>
  <c i="15" r="J136"/>
  <c i="19" r="BK143"/>
  <c i="22" r="BK209"/>
  <c i="23" r="BK371"/>
  <c r="BK275"/>
  <c i="24" r="J157"/>
  <c i="2" r="J3810"/>
  <c r="J2517"/>
  <c r="BK905"/>
  <c r="J3644"/>
  <c r="J2572"/>
  <c i="12" r="BK667"/>
  <c r="BK198"/>
  <c r="J449"/>
  <c i="13" r="J241"/>
  <c i="14" r="BK280"/>
  <c r="J207"/>
  <c i="18" r="J114"/>
  <c i="20" r="J197"/>
  <c i="22" r="J105"/>
  <c i="23" r="J125"/>
  <c r="BK179"/>
  <c i="24" r="BK110"/>
  <c i="25" r="J100"/>
  <c i="2" r="J3484"/>
  <c r="BK2068"/>
  <c r="BK541"/>
  <c r="BK3738"/>
  <c r="BK1878"/>
  <c r="J4245"/>
  <c r="BK2393"/>
  <c r="J872"/>
  <c r="J3478"/>
  <c r="BK1003"/>
  <c r="J3973"/>
  <c r="J2068"/>
  <c r="BK888"/>
  <c i="3" r="BK590"/>
  <c r="J276"/>
  <c i="4" r="J200"/>
  <c r="BK268"/>
  <c r="BK260"/>
  <c r="J140"/>
  <c i="5" r="BK287"/>
  <c r="BK188"/>
  <c r="J311"/>
  <c r="BK285"/>
  <c r="BK174"/>
  <c r="J129"/>
  <c r="J146"/>
  <c i="6" r="BK152"/>
  <c r="J178"/>
  <c i="7" r="BK129"/>
  <c i="8" r="J103"/>
  <c i="9" r="J279"/>
  <c r="BK306"/>
  <c r="J313"/>
  <c i="10" r="BK98"/>
  <c i="12" r="BK875"/>
  <c r="J902"/>
  <c r="BK600"/>
  <c r="BK527"/>
  <c i="14" r="J434"/>
  <c r="BK371"/>
  <c r="BK188"/>
  <c i="17" r="BK149"/>
  <c i="19" r="J162"/>
  <c i="21" r="J96"/>
  <c i="22" r="J195"/>
  <c i="23" r="BK183"/>
  <c r="J387"/>
  <c r="J155"/>
  <c i="25" r="J95"/>
  <c i="2" r="J4440"/>
  <c r="BK3454"/>
  <c r="BK1419"/>
  <c r="BK4506"/>
  <c r="BK2648"/>
  <c r="BK1280"/>
  <c r="BK3608"/>
  <c r="J2345"/>
  <c r="BK4192"/>
  <c r="J1930"/>
  <c r="BK1083"/>
  <c r="J3722"/>
  <c r="BK3048"/>
  <c r="BK1552"/>
  <c i="3" r="J483"/>
  <c r="J292"/>
  <c r="J424"/>
  <c r="J209"/>
  <c i="4" r="J112"/>
  <c r="J216"/>
  <c i="5" r="J213"/>
  <c r="BK178"/>
  <c r="J238"/>
  <c r="BK193"/>
  <c r="J144"/>
  <c r="J175"/>
  <c i="6" r="BK131"/>
  <c r="J161"/>
  <c i="7" r="J139"/>
  <c i="8" r="BK101"/>
  <c r="J123"/>
  <c i="9" r="BK308"/>
  <c r="BK116"/>
  <c r="J298"/>
  <c i="11" r="BK107"/>
  <c i="12" r="J788"/>
  <c r="BK445"/>
  <c i="13" r="BK139"/>
  <c i="14" r="BK288"/>
  <c i="15" r="J110"/>
  <c i="19" r="J121"/>
  <c i="22" r="BK224"/>
  <c i="23" r="J290"/>
  <c i="24" r="BK123"/>
  <c r="BK103"/>
  <c i="2" r="BK4299"/>
  <c r="BK3342"/>
  <c r="BK2656"/>
  <c r="J1403"/>
  <c r="BK2921"/>
  <c r="BK1318"/>
  <c r="BK3522"/>
  <c r="BK2614"/>
  <c r="BK1394"/>
  <c r="F40"/>
  <c r="J3684"/>
  <c r="BK2727"/>
  <c r="J1407"/>
  <c r="J4163"/>
  <c r="BK2623"/>
  <c r="BK1134"/>
  <c r="BK3639"/>
  <c r="J2496"/>
  <c r="BK3556"/>
  <c r="BK1333"/>
  <c r="BK3839"/>
  <c r="J1901"/>
  <c i="1" r="AS58"/>
  <c i="4" r="BK235"/>
  <c r="BK126"/>
  <c r="BK258"/>
  <c i="5" r="BK205"/>
  <c r="BK283"/>
  <c r="J319"/>
  <c r="J110"/>
  <c r="J214"/>
  <c r="BK220"/>
  <c i="12" r="BK581"/>
  <c r="BK297"/>
  <c i="14" r="J426"/>
  <c r="BK224"/>
  <c i="19" r="BK112"/>
  <c i="21" r="BK205"/>
  <c i="23" r="BK239"/>
  <c i="25" r="BK106"/>
  <c i="1" r="AS73"/>
  <c i="2" r="J1124"/>
  <c r="BK3292"/>
  <c r="J1479"/>
  <c r="BK3778"/>
  <c r="J2552"/>
  <c r="BK1483"/>
  <c r="J4368"/>
  <c r="BK3424"/>
  <c r="J2098"/>
  <c r="J1118"/>
  <c i="3" r="BK479"/>
  <c r="BK395"/>
  <c r="BK302"/>
  <c r="J216"/>
  <c r="J154"/>
  <c r="BK157"/>
  <c i="4" r="BK218"/>
  <c r="BK200"/>
  <c r="BK167"/>
  <c i="5" r="J228"/>
  <c r="J296"/>
  <c r="J309"/>
  <c r="BK189"/>
  <c r="J300"/>
  <c i="6" r="J214"/>
  <c r="J163"/>
  <c r="BK121"/>
  <c i="7" r="J124"/>
  <c i="8" r="BK121"/>
  <c r="BK102"/>
  <c i="9" r="BK298"/>
  <c r="BK335"/>
  <c i="10" r="J99"/>
  <c i="12" r="BK822"/>
  <c r="J941"/>
  <c i="13" r="BK156"/>
  <c i="14" r="J347"/>
  <c r="J166"/>
  <c i="17" r="J106"/>
  <c i="21" r="BK192"/>
  <c r="BK224"/>
  <c i="23" r="J98"/>
  <c i="24" r="BK147"/>
  <c i="2" r="BK3532"/>
  <c r="BK1542"/>
  <c i="3" r="J355"/>
  <c r="BK314"/>
  <c r="J376"/>
  <c r="BK196"/>
  <c r="BK292"/>
  <c i="4" r="J280"/>
  <c r="J238"/>
  <c r="J127"/>
  <c i="5" r="J179"/>
  <c r="J321"/>
  <c r="BK257"/>
  <c r="J282"/>
  <c r="BK275"/>
  <c i="6" r="J129"/>
  <c r="J110"/>
  <c i="8" r="J127"/>
  <c r="BK127"/>
  <c i="9" r="J114"/>
  <c r="BK240"/>
  <c i="12" r="J377"/>
  <c r="BK671"/>
  <c i="14" r="BK347"/>
  <c r="BK381"/>
  <c i="19" r="BK106"/>
  <c i="12" r="BK106"/>
  <c r="J453"/>
  <c i="13" r="J226"/>
  <c i="14" r="J505"/>
  <c i="16" r="BK97"/>
  <c i="19" r="BK118"/>
  <c i="21" r="J258"/>
  <c i="22" r="BK195"/>
  <c i="23" r="J258"/>
  <c r="BK250"/>
  <c i="24" r="BK139"/>
  <c i="2" r="J4381"/>
  <c r="J3691"/>
  <c r="J2921"/>
  <c r="J1874"/>
  <c r="J436"/>
  <c r="BK3382"/>
  <c r="BK506"/>
  <c r="BK3629"/>
  <c r="J2281"/>
  <c r="BK300"/>
  <c r="BK2345"/>
  <c r="BK4498"/>
  <c r="J3382"/>
  <c r="J1817"/>
  <c i="3" r="BK216"/>
  <c r="J517"/>
  <c r="J150"/>
  <c i="4" r="J227"/>
  <c r="BK286"/>
  <c r="BK110"/>
  <c i="5" r="BK309"/>
  <c r="J197"/>
  <c r="BK255"/>
  <c r="J349"/>
  <c r="BK270"/>
  <c i="6" r="J205"/>
  <c r="J195"/>
  <c i="7" r="J127"/>
  <c i="8" r="BK105"/>
  <c r="BK122"/>
  <c i="9" r="J321"/>
  <c r="J178"/>
  <c r="J154"/>
  <c i="11" r="J101"/>
  <c i="12" r="J639"/>
  <c r="J210"/>
  <c r="J1000"/>
  <c i="13" r="BK287"/>
  <c i="14" r="J375"/>
  <c r="J256"/>
  <c i="17" r="J125"/>
  <c i="20" r="BK139"/>
  <c i="21" r="BK253"/>
  <c i="22" r="BK181"/>
  <c r="J231"/>
  <c i="23" r="BK112"/>
  <c i="2" r="J778"/>
  <c r="J3360"/>
  <c r="J1738"/>
  <c r="J323"/>
  <c r="BK2416"/>
  <c r="J506"/>
  <c i="3" r="J123"/>
  <c r="BK333"/>
  <c r="BK105"/>
  <c r="J136"/>
  <c r="J246"/>
  <c i="4" r="BK266"/>
  <c r="J111"/>
  <c r="BK144"/>
  <c i="5" r="BK115"/>
  <c r="J263"/>
  <c r="BK248"/>
  <c r="BK105"/>
  <c r="BK103"/>
  <c i="6" r="J100"/>
  <c r="J187"/>
  <c i="7" r="BK121"/>
  <c i="8" r="J130"/>
  <c r="BK131"/>
  <c i="9" r="J213"/>
  <c r="BK191"/>
  <c r="J126"/>
  <c i="11" r="J102"/>
  <c i="12" r="BK210"/>
  <c r="J843"/>
  <c r="BK453"/>
  <c i="14" r="J439"/>
  <c r="BK94"/>
  <c i="15" r="J100"/>
  <c i="21" r="BK232"/>
  <c i="23" r="BK105"/>
  <c r="BK155"/>
  <c i="24" r="J101"/>
  <c i="25" r="J109"/>
  <c i="2" r="BK3893"/>
  <c r="BK3102"/>
  <c i="13" r="BK108"/>
  <c i="14" r="J288"/>
  <c r="J485"/>
  <c i="17" r="BK125"/>
  <c i="20" r="BK168"/>
  <c i="21" r="BK249"/>
  <c i="23" r="BK271"/>
  <c r="J351"/>
  <c i="24" r="BK151"/>
  <c i="25" r="BK122"/>
  <c i="2" r="J629"/>
  <c r="J2894"/>
  <c r="J1431"/>
  <c r="J4289"/>
  <c r="BK3060"/>
  <c r="BK1501"/>
  <c i="3" r="J421"/>
  <c r="J242"/>
  <c r="BK409"/>
  <c r="BK209"/>
  <c i="4" r="BK233"/>
  <c r="J191"/>
  <c r="J158"/>
  <c i="5" r="J290"/>
  <c r="BK311"/>
  <c r="J299"/>
  <c r="BK293"/>
  <c i="8" r="BK128"/>
  <c i="9" r="J130"/>
  <c r="J144"/>
  <c i="11" r="BK94"/>
  <c i="12" r="J857"/>
  <c r="J908"/>
  <c r="BK440"/>
  <c i="13" r="BK233"/>
  <c i="14" r="J253"/>
  <c r="BK470"/>
  <c i="17" r="J99"/>
  <c i="20" r="J199"/>
  <c i="21" r="J216"/>
  <c i="22" r="J186"/>
  <c i="23" r="BK425"/>
  <c i="24" r="J137"/>
  <c i="2" r="J4115"/>
  <c r="BK3361"/>
  <c r="BK2034"/>
  <c r="BK4381"/>
  <c r="BK2496"/>
  <c r="BK323"/>
  <c i="12" r="BK518"/>
  <c r="J996"/>
  <c r="J699"/>
  <c i="2" r="BK4455"/>
  <c r="J3737"/>
  <c r="J3351"/>
  <c r="BK2060"/>
  <c r="J879"/>
  <c r="J3794"/>
  <c r="J2110"/>
  <c r="BK615"/>
  <c r="BK3562"/>
  <c r="BK2928"/>
  <c r="J1822"/>
  <c r="J256"/>
  <c r="J2829"/>
  <c r="J1570"/>
  <c r="J796"/>
  <c r="BK3758"/>
  <c r="J3000"/>
  <c r="J1926"/>
  <c r="BK738"/>
  <c i="3" r="J169"/>
  <c r="J502"/>
  <c r="BK165"/>
  <c r="J559"/>
  <c i="4" r="J222"/>
  <c r="J236"/>
  <c r="J220"/>
  <c r="BK138"/>
  <c r="BK147"/>
  <c i="5" r="J177"/>
  <c r="J193"/>
  <c r="BK182"/>
  <c r="BK179"/>
  <c r="BK208"/>
  <c r="BK223"/>
  <c r="BK264"/>
  <c i="6" r="J191"/>
  <c r="BK146"/>
  <c r="J106"/>
  <c i="8" r="BK112"/>
  <c i="9" r="J137"/>
  <c r="J323"/>
  <c r="BK176"/>
  <c r="BK163"/>
  <c r="J134"/>
  <c i="11" r="BK98"/>
  <c i="12" r="J746"/>
  <c r="BK884"/>
  <c r="BK592"/>
  <c r="BK675"/>
  <c r="J273"/>
  <c i="13" r="J214"/>
  <c i="14" r="J151"/>
  <c i="18" r="J142"/>
  <c i="20" r="J139"/>
  <c i="21" r="BK165"/>
  <c i="22" r="J203"/>
  <c i="23" r="J305"/>
  <c r="BK98"/>
  <c i="24" r="BK145"/>
  <c i="12" r="BK234"/>
  <c r="BK663"/>
  <c r="BK425"/>
  <c r="BK273"/>
  <c i="13" r="J172"/>
  <c i="14" r="J470"/>
  <c r="J393"/>
  <c r="J339"/>
  <c i="19" r="J127"/>
  <c i="21" r="J188"/>
  <c r="J165"/>
  <c i="22" r="BK123"/>
  <c i="23" r="J207"/>
  <c r="J243"/>
  <c i="25" r="J121"/>
  <c i="2" r="J4290"/>
  <c r="J2964"/>
  <c r="BK2022"/>
  <c r="BK629"/>
  <c r="J3454"/>
  <c r="J2022"/>
  <c r="BK256"/>
  <c r="BK3502"/>
  <c r="J2762"/>
  <c r="J1168"/>
  <c r="BK239"/>
  <c r="J3681"/>
  <c r="BK3012"/>
  <c r="J1787"/>
  <c r="J709"/>
  <c r="BK3802"/>
  <c r="J3186"/>
  <c r="J2034"/>
  <c r="J605"/>
  <c i="13" r="J185"/>
  <c i="14" r="J246"/>
  <c r="J385"/>
  <c i="17" r="BK130"/>
  <c i="20" r="BK107"/>
  <c i="22" r="J172"/>
  <c i="23" r="J371"/>
  <c r="BK243"/>
  <c r="J320"/>
  <c i="24" r="J122"/>
  <c i="25" r="BK98"/>
  <c i="2" r="J4346"/>
  <c r="J2887"/>
  <c r="BK1893"/>
  <c r="BK147"/>
  <c r="BK2552"/>
  <c r="BK285"/>
  <c r="J3222"/>
  <c r="J147"/>
  <c r="BK2949"/>
  <c r="J250"/>
  <c r="J3342"/>
  <c r="J1783"/>
  <c r="BK597"/>
  <c i="3" r="J347"/>
  <c r="BK442"/>
  <c r="BK463"/>
  <c i="4" r="BK197"/>
  <c r="BK175"/>
  <c r="BK114"/>
  <c i="5" r="BK280"/>
  <c r="BK226"/>
  <c r="BK338"/>
  <c r="J163"/>
  <c r="J189"/>
  <c i="6" r="J198"/>
  <c r="BK126"/>
  <c i="7" r="J109"/>
  <c i="8" r="BK125"/>
  <c r="J124"/>
  <c i="9" r="BK171"/>
  <c r="J344"/>
  <c r="J191"/>
  <c i="11" r="J94"/>
  <c i="12" r="BK577"/>
  <c r="J234"/>
  <c r="J354"/>
  <c i="13" r="J271"/>
  <c i="14" r="J280"/>
  <c i="19" r="J175"/>
  <c i="21" r="J268"/>
  <c i="22" r="BK186"/>
  <c i="23" r="J317"/>
  <c i="25" r="J125"/>
  <c i="2" r="J1140"/>
  <c r="BK3472"/>
  <c r="BK2353"/>
  <c r="BK4324"/>
  <c r="J3388"/>
  <c r="J1552"/>
  <c r="BK4128"/>
  <c r="BK1874"/>
  <c r="BK351"/>
  <c r="J3204"/>
  <c r="BK957"/>
  <c i="3" r="BK227"/>
  <c r="BK367"/>
  <c r="J387"/>
  <c r="J594"/>
  <c i="4" r="J195"/>
  <c r="BK249"/>
  <c r="J225"/>
  <c i="5" r="BK121"/>
  <c r="J178"/>
  <c r="BK119"/>
  <c r="J161"/>
  <c r="J113"/>
  <c i="6" r="BK165"/>
  <c r="BK184"/>
  <c r="J148"/>
  <c i="7" r="J112"/>
  <c i="8" r="BK106"/>
  <c r="BK137"/>
  <c i="9" r="BK219"/>
  <c r="BK321"/>
  <c r="BK205"/>
  <c i="10" r="BK100"/>
  <c i="12" r="J217"/>
  <c r="BK502"/>
  <c i="13" r="BK241"/>
  <c i="14" r="BK434"/>
  <c r="BK461"/>
  <c i="16" r="BK109"/>
  <c i="19" r="J125"/>
  <c i="22" r="J218"/>
  <c i="23" r="J301"/>
  <c r="BK203"/>
  <c i="24" r="BK168"/>
  <c i="25" r="J123"/>
  <c i="2" r="BK3335"/>
  <c r="BK1358"/>
  <c r="J4023"/>
  <c r="BK2365"/>
  <c r="BK415"/>
  <c r="BK2476"/>
  <c r="BK250"/>
  <c r="BK2988"/>
  <c r="J2676"/>
  <c r="BK1020"/>
  <c i="3" r="J255"/>
  <c r="J409"/>
  <c r="BK259"/>
  <c r="J204"/>
  <c i="4" r="BK284"/>
  <c r="BK124"/>
  <c i="5" r="BK181"/>
  <c r="J266"/>
  <c r="BK279"/>
  <c i="6" r="J210"/>
  <c r="BK191"/>
  <c i="7" r="J102"/>
  <c i="8" r="BK107"/>
  <c i="9" r="BK279"/>
  <c r="J181"/>
  <c r="J283"/>
  <c i="11" r="J100"/>
  <c i="12" r="BK284"/>
  <c r="BK794"/>
  <c i="13" r="J99"/>
  <c i="14" r="BK427"/>
  <c r="BK253"/>
  <c i="20" r="BK132"/>
  <c i="21" r="J130"/>
  <c i="23" r="J271"/>
  <c i="2" r="BK3698"/>
  <c r="BK2592"/>
  <c r="J1083"/>
  <c r="BK2619"/>
  <c r="BK1028"/>
  <c i="12" r="J915"/>
  <c r="BK679"/>
  <c i="13" r="BK309"/>
  <c i="14" r="BK409"/>
  <c i="17" r="J119"/>
  <c i="19" r="BK168"/>
  <c i="21" r="BK160"/>
  <c i="23" r="BK342"/>
  <c r="BK381"/>
  <c i="24" r="BK143"/>
  <c i="25" r="BK101"/>
  <c i="2" r="BK3824"/>
  <c r="BK2817"/>
  <c r="BK716"/>
  <c r="BK4115"/>
  <c r="BK2046"/>
  <c r="BK3507"/>
  <c r="BK1723"/>
  <c r="J4269"/>
  <c r="J1623"/>
  <c r="BK4179"/>
  <c r="BK3078"/>
  <c r="J1497"/>
  <c i="3" r="BK427"/>
  <c r="J506"/>
  <c r="BK231"/>
  <c i="4" r="J138"/>
  <c r="J187"/>
  <c i="5" r="J235"/>
  <c r="BK184"/>
  <c r="BK202"/>
  <c r="BK132"/>
  <c i="6" r="J124"/>
  <c r="J105"/>
  <c i="7" r="BK133"/>
  <c i="8" r="J122"/>
  <c r="BK97"/>
  <c i="9" r="BK232"/>
  <c r="J224"/>
  <c r="BK118"/>
  <c i="10" r="J101"/>
  <c i="12" r="J266"/>
  <c r="BK307"/>
  <c r="J577"/>
  <c i="13" r="J300"/>
  <c i="14" r="J491"/>
  <c i="15" r="BK113"/>
  <c i="18" r="BK142"/>
  <c i="20" r="BK199"/>
  <c i="21" r="J112"/>
  <c i="22" r="BK153"/>
  <c i="23" r="BK287"/>
  <c i="24" r="J99"/>
  <c i="2" r="BK4269"/>
  <c r="J2687"/>
  <c r="BK1388"/>
  <c r="BK3977"/>
  <c r="BK2357"/>
  <c r="BK304"/>
  <c r="J2146"/>
  <c r="J3615"/>
  <c r="J2138"/>
  <c r="BK674"/>
  <c r="BK3550"/>
  <c r="J1381"/>
  <c r="BK179"/>
  <c i="3" r="J442"/>
  <c r="BK495"/>
  <c r="BK521"/>
  <c r="BK470"/>
  <c i="4" r="J155"/>
  <c r="J231"/>
  <c r="BK111"/>
  <c i="5" r="J303"/>
  <c r="BK328"/>
  <c r="J264"/>
  <c r="J135"/>
  <c i="6" r="BK199"/>
  <c r="BK108"/>
  <c i="7" r="BK104"/>
  <c i="8" r="BK113"/>
  <c r="J101"/>
  <c i="9" r="BK326"/>
  <c r="BK318"/>
  <c i="10" r="BK94"/>
  <c i="12" r="BK746"/>
  <c r="J476"/>
  <c i="13" r="J275"/>
  <c i="14" r="BK238"/>
  <c r="BK171"/>
  <c i="18" r="J105"/>
  <c i="21" r="J179"/>
  <c i="23" r="J391"/>
  <c r="BK402"/>
  <c i="24" r="J104"/>
  <c i="25" r="J102"/>
  <c i="2" r="BK3412"/>
  <c r="J2952"/>
  <c r="BK1168"/>
  <c r="BK3681"/>
  <c r="J2385"/>
  <c r="J389"/>
  <c r="BK3406"/>
  <c r="BK1616"/>
  <c r="J975"/>
  <c i="12" r="BK464"/>
  <c r="J924"/>
  <c r="J460"/>
  <c i="13" r="J203"/>
  <c i="14" r="BK109"/>
  <c r="J360"/>
  <c i="19" r="J143"/>
  <c i="21" r="BK130"/>
  <c i="22" r="J238"/>
  <c i="23" r="BK129"/>
  <c i="24" r="J97"/>
  <c i="2" r="BK4447"/>
  <c r="BK3138"/>
  <c r="J1529"/>
  <c r="BK4393"/>
  <c r="J2919"/>
  <c r="BK1298"/>
  <c i="3" r="BK476"/>
  <c r="J473"/>
  <c r="BK339"/>
  <c r="J548"/>
  <c r="BK113"/>
  <c i="4" r="BK134"/>
  <c r="BK193"/>
  <c r="J131"/>
  <c i="5" r="J280"/>
  <c r="J257"/>
  <c r="J204"/>
  <c r="J225"/>
  <c r="BK175"/>
  <c r="J252"/>
  <c r="J251"/>
  <c r="BK277"/>
  <c i="6" r="J184"/>
  <c r="J145"/>
  <c r="J153"/>
  <c r="J150"/>
  <c r="J140"/>
  <c r="BK172"/>
  <c i="7" r="BK150"/>
  <c r="BK130"/>
  <c r="BK117"/>
  <c i="8" r="BK111"/>
  <c r="BK135"/>
  <c r="BK96"/>
  <c i="9" r="BK243"/>
  <c r="BK101"/>
  <c i="11" r="BK95"/>
  <c i="12" r="J318"/>
  <c r="BK358"/>
  <c r="J153"/>
  <c i="13" r="J296"/>
  <c i="14" r="J109"/>
  <c i="15" r="BK120"/>
  <c i="18" r="J99"/>
  <c i="20" r="BK113"/>
  <c i="22" r="BK145"/>
  <c i="23" r="J338"/>
  <c i="2" r="BK4451"/>
  <c r="BK3688"/>
  <c r="BK2380"/>
  <c r="BK280"/>
  <c r="BK3737"/>
  <c r="BK1303"/>
  <c i="12" r="BK536"/>
  <c r="J279"/>
  <c i="13" r="BK193"/>
  <c i="2" r="J4294"/>
  <c r="BK3430"/>
  <c r="J2648"/>
  <c r="BK4273"/>
  <c r="BK3132"/>
  <c r="J917"/>
  <c r="J3774"/>
  <c r="J3060"/>
  <c r="BK988"/>
  <c r="J4299"/>
  <c r="J2976"/>
  <c r="J1447"/>
  <c r="BK4475"/>
  <c r="J3522"/>
  <c r="J2640"/>
  <c r="J1545"/>
  <c i="3" r="BK513"/>
  <c r="BK280"/>
  <c r="BK555"/>
  <c r="J463"/>
  <c r="J250"/>
  <c i="4" r="BK136"/>
  <c r="BK128"/>
  <c r="J118"/>
  <c r="J134"/>
  <c i="5" r="BK291"/>
  <c r="J324"/>
  <c r="J137"/>
  <c r="BK343"/>
  <c r="J242"/>
  <c r="BK131"/>
  <c i="6" r="J194"/>
  <c r="BK208"/>
  <c r="J138"/>
  <c i="8" r="BK140"/>
  <c r="J110"/>
  <c i="9" r="BK254"/>
  <c r="BK230"/>
  <c r="BK341"/>
  <c r="J202"/>
  <c r="BK120"/>
  <c i="11" r="BK103"/>
  <c i="12" r="J895"/>
  <c r="BK388"/>
  <c r="BK915"/>
  <c r="BK939"/>
  <c r="BK545"/>
  <c i="13" r="BK131"/>
  <c i="14" r="J480"/>
  <c i="15" r="BK95"/>
  <c i="19" r="J106"/>
  <c i="21" r="J264"/>
  <c i="22" r="BK206"/>
  <c i="23" r="J406"/>
  <c r="J297"/>
  <c i="24" r="BK99"/>
  <c i="25" r="BK119"/>
  <c i="12" r="J850"/>
  <c r="J177"/>
  <c r="BK988"/>
  <c i="13" r="J162"/>
  <c i="14" r="BK433"/>
  <c r="BK502"/>
  <c r="BK226"/>
  <c i="19" r="J137"/>
  <c i="21" r="J212"/>
  <c i="22" r="BK133"/>
  <c i="23" r="J323"/>
  <c r="J374"/>
  <c i="24" r="J131"/>
  <c i="2" r="J4432"/>
  <c r="J3708"/>
  <c r="J2091"/>
  <c r="J702"/>
  <c r="BK3727"/>
  <c r="BK2442"/>
  <c r="J4389"/>
  <c r="J2934"/>
  <c r="BK1783"/>
  <c r="J1303"/>
  <c r="BK464"/>
  <c r="BK3246"/>
  <c r="J1865"/>
  <c r="BK4479"/>
  <c r="BK3575"/>
  <c r="BK2484"/>
  <c r="BK1057"/>
  <c i="13" r="J303"/>
  <c i="14" r="BK99"/>
  <c r="BK485"/>
  <c i="15" r="BK107"/>
  <c i="17" r="BK142"/>
  <c i="20" r="J101"/>
  <c i="21" r="J253"/>
  <c i="22" r="BK101"/>
  <c i="23" r="BK406"/>
  <c r="J384"/>
  <c i="24" r="J110"/>
  <c r="BK112"/>
  <c i="2" r="J1024"/>
  <c r="J2309"/>
  <c r="J3983"/>
  <c r="BK2003"/>
  <c r="BK422"/>
  <c r="J3406"/>
  <c r="BK2865"/>
  <c r="J1462"/>
  <c i="3" r="BK581"/>
  <c r="J314"/>
  <c r="J146"/>
  <c r="J297"/>
  <c i="4" r="J237"/>
  <c r="BK230"/>
  <c r="J128"/>
  <c i="5" r="BK232"/>
  <c r="BK158"/>
  <c r="J199"/>
  <c r="J355"/>
  <c i="6" r="J113"/>
  <c r="BK192"/>
  <c i="7" r="J150"/>
  <c i="8" r="J120"/>
  <c i="9" r="J208"/>
  <c r="BK142"/>
  <c r="J238"/>
  <c i="10" r="J95"/>
  <c i="12" r="BK730"/>
  <c r="BK722"/>
  <c r="J202"/>
  <c r="BK924"/>
  <c i="14" r="J405"/>
  <c r="BK364"/>
  <c i="17" r="J112"/>
  <c i="21" r="BK144"/>
  <c i="22" r="BK191"/>
  <c i="3" r="J173"/>
  <c i="4" r="J193"/>
  <c r="J258"/>
  <c r="BK121"/>
  <c i="5" r="BK267"/>
  <c r="BK305"/>
  <c r="J217"/>
  <c r="J297"/>
  <c r="J174"/>
  <c i="6" r="BK110"/>
  <c r="BK148"/>
  <c i="7" r="J117"/>
  <c i="8" r="BK109"/>
  <c i="5" r="BK134"/>
  <c r="BK128"/>
  <c r="J345"/>
  <c r="BK258"/>
  <c i="7" r="BK107"/>
  <c i="8" r="BK117"/>
  <c i="9" r="BK227"/>
  <c r="J105"/>
  <c i="11" r="BK105"/>
  <c i="12" r="J600"/>
  <c r="J192"/>
  <c r="BK970"/>
  <c i="13" r="J278"/>
  <c i="14" r="J114"/>
  <c i="15" r="J95"/>
  <c i="19" r="BK137"/>
  <c i="21" r="BK242"/>
  <c i="22" r="BK172"/>
  <c i="24" r="J135"/>
  <c r="J100"/>
  <c i="2" r="BK3162"/>
  <c r="J300"/>
  <c r="BK3096"/>
  <c r="J38"/>
  <c i="12" r="BK936"/>
  <c r="BK177"/>
  <c i="13" r="BK271"/>
  <c i="14" r="BK388"/>
  <c i="19" r="BK170"/>
  <c i="21" r="BK174"/>
  <c i="22" r="J167"/>
  <c i="23" r="BK231"/>
  <c r="BK188"/>
  <c i="24" r="J149"/>
  <c i="25" r="BK121"/>
  <c i="2" r="BK3983"/>
  <c r="BK2768"/>
  <c r="BK1497"/>
  <c r="BK410"/>
  <c r="BK3036"/>
  <c r="BK1529"/>
  <c r="BK3615"/>
  <c r="J2623"/>
  <c r="J1475"/>
  <c r="J944"/>
  <c r="J4407"/>
  <c r="J3512"/>
  <c r="BK2919"/>
  <c r="J1713"/>
  <c r="J127"/>
  <c r="J3698"/>
  <c r="J2773"/>
  <c r="J1652"/>
  <c r="F41"/>
  <c r="BK3973"/>
  <c r="BK3192"/>
  <c r="J1605"/>
  <c r="J661"/>
  <c r="J3731"/>
  <c r="J2247"/>
  <c r="J454"/>
  <c r="BK3306"/>
  <c r="BK1918"/>
  <c r="J3738"/>
  <c r="BK1861"/>
  <c r="J4017"/>
  <c r="J1539"/>
  <c i="3" r="BK430"/>
  <c r="J310"/>
  <c r="J438"/>
  <c r="J200"/>
  <c i="4" r="BK170"/>
  <c r="BK212"/>
  <c r="J270"/>
  <c i="5" r="J269"/>
  <c r="BK302"/>
  <c r="BK172"/>
  <c r="BK157"/>
  <c i="6" r="BK195"/>
  <c r="BK143"/>
  <c i="7" r="BK124"/>
  <c i="8" r="BK138"/>
  <c i="9" r="BK251"/>
  <c r="BK196"/>
  <c r="J147"/>
  <c i="11" r="J106"/>
  <c i="12" r="BK683"/>
  <c r="BK608"/>
  <c r="BK839"/>
  <c i="13" r="J114"/>
  <c i="14" r="BK297"/>
  <c r="BK491"/>
  <c i="16" r="J124"/>
  <c i="21" r="J238"/>
  <c i="22" r="J235"/>
  <c i="23" r="J345"/>
  <c r="J335"/>
  <c i="24" r="J126"/>
  <c i="25" r="BK108"/>
  <c i="2" r="BK983"/>
  <c r="J3634"/>
  <c r="J2179"/>
  <c r="J4464"/>
  <c r="BK3228"/>
  <c r="J1941"/>
  <c r="BK4510"/>
  <c r="J3370"/>
  <c r="BK1926"/>
  <c r="J1020"/>
  <c r="J3893"/>
  <c r="J2455"/>
  <c r="J1333"/>
  <c r="BK295"/>
  <c i="3" r="BK566"/>
  <c r="J513"/>
  <c r="BK387"/>
  <c r="BK276"/>
  <c r="BK326"/>
  <c i="4" r="BK243"/>
  <c r="BK254"/>
  <c i="5" r="BK269"/>
  <c r="J340"/>
  <c r="J103"/>
  <c r="J226"/>
  <c r="J287"/>
  <c r="J205"/>
  <c i="6" r="J108"/>
  <c r="BK205"/>
  <c i="7" r="BK148"/>
  <c r="J126"/>
  <c i="8" r="J100"/>
  <c i="9" r="BK311"/>
  <c r="BK216"/>
  <c r="J110"/>
  <c i="11" r="J96"/>
  <c i="12" r="J224"/>
  <c r="J326"/>
  <c i="13" r="J309"/>
  <c i="14" r="J141"/>
  <c r="BK353"/>
  <c i="15" r="J120"/>
  <c i="19" r="BK123"/>
  <c i="20" r="BK145"/>
  <c i="22" r="J97"/>
  <c i="23" r="BK313"/>
  <c i="24" r="BK101"/>
  <c i="25" r="BK95"/>
  <c i="2" r="BK3842"/>
  <c r="BK3126"/>
  <c r="BK2431"/>
  <c r="BK817"/>
  <c r="J4031"/>
  <c r="BK2064"/>
  <c r="J4156"/>
  <c r="BK2146"/>
  <c r="BK909"/>
  <c i="3" r="BK548"/>
  <c r="BK297"/>
  <c r="J563"/>
  <c r="J367"/>
  <c i="4" r="J230"/>
  <c r="BK229"/>
  <c i="5" r="J216"/>
  <c r="J293"/>
  <c r="J153"/>
  <c r="BK127"/>
  <c r="J289"/>
  <c i="6" r="J159"/>
  <c r="BK158"/>
  <c i="7" r="BK114"/>
  <c i="8" r="J134"/>
  <c i="9" r="J326"/>
  <c r="J338"/>
  <c r="BK152"/>
  <c i="11" r="J98"/>
  <c i="12" r="J386"/>
  <c r="J805"/>
  <c r="J510"/>
  <c i="13" r="BK186"/>
  <c i="14" r="BK378"/>
  <c r="J430"/>
  <c i="19" r="J123"/>
  <c i="21" r="J100"/>
  <c i="23" r="BK368"/>
  <c r="BK169"/>
  <c i="25" r="BK104"/>
  <c i="2" r="J3180"/>
  <c r="J2046"/>
  <c r="BK4494"/>
  <c r="BK3436"/>
  <c r="BK1323"/>
  <c i="12" r="J198"/>
  <c r="J979"/>
  <c r="BK472"/>
  <c i="14" r="J444"/>
  <c r="BK430"/>
  <c i="15" r="J105"/>
  <c i="19" r="BK153"/>
  <c i="21" r="BK208"/>
  <c i="22" r="BK109"/>
  <c i="23" r="BK151"/>
  <c r="BK361"/>
  <c i="24" r="J155"/>
  <c i="25" r="J111"/>
  <c i="2" r="J4187"/>
  <c r="J3285"/>
  <c r="BK2264"/>
  <c r="J1035"/>
  <c r="BK4245"/>
  <c r="J2162"/>
  <c r="BK4483"/>
  <c r="BK2640"/>
  <c r="J1635"/>
  <c r="J4420"/>
  <c r="BK1897"/>
  <c r="BK309"/>
  <c r="BK3490"/>
  <c r="BK1635"/>
  <c i="3" r="BK506"/>
  <c r="BK563"/>
  <c i="5" r="J233"/>
  <c i="6" r="J171"/>
  <c i="7" r="BK112"/>
  <c i="8" r="BK132"/>
  <c r="J115"/>
  <c i="9" r="J227"/>
  <c r="BK353"/>
  <c r="BK149"/>
  <c i="12" r="BK866"/>
  <c r="J623"/>
  <c r="J839"/>
  <c r="J240"/>
  <c i="14" r="J234"/>
  <c r="BK444"/>
  <c i="16" r="BK118"/>
  <c i="20" r="BK158"/>
  <c i="21" r="BK216"/>
  <c r="BK100"/>
  <c i="23" r="BK317"/>
  <c r="J169"/>
  <c i="24" r="J115"/>
  <c i="25" r="J106"/>
  <c i="2" r="BK3786"/>
  <c r="BK2468"/>
  <c r="J548"/>
  <c r="BK3538"/>
  <c r="BK2056"/>
  <c r="J4468"/>
  <c r="BK3400"/>
  <c r="J1757"/>
  <c r="BK207"/>
  <c r="J2928"/>
  <c r="J464"/>
  <c r="BK2952"/>
  <c r="J1845"/>
  <c r="BK389"/>
  <c i="3" r="J495"/>
  <c r="J105"/>
  <c r="J359"/>
  <c r="BK491"/>
  <c r="BK534"/>
  <c i="4" r="J264"/>
  <c r="BK282"/>
  <c r="J125"/>
  <c r="BK262"/>
  <c i="5" r="BK146"/>
  <c r="BK300"/>
  <c r="J352"/>
  <c r="J291"/>
  <c i="6" r="BK112"/>
  <c r="BK204"/>
  <c r="BK145"/>
  <c i="7" r="BK115"/>
  <c i="8" r="BK130"/>
  <c i="9" r="J306"/>
  <c r="J211"/>
  <c r="J347"/>
  <c r="J139"/>
  <c i="10" r="BK101"/>
  <c i="12" r="BK788"/>
  <c r="J616"/>
  <c r="BK959"/>
  <c i="13" r="BK275"/>
  <c i="14" r="J432"/>
  <c r="J276"/>
  <c i="19" r="BK121"/>
  <c i="22" r="BK227"/>
  <c i="23" r="BK387"/>
  <c r="J179"/>
  <c i="24" r="J145"/>
  <c i="25" r="BK102"/>
  <c i="2" r="J3496"/>
  <c r="BK3150"/>
  <c r="BK1431"/>
  <c r="BK4197"/>
  <c r="J2778"/>
  <c r="J1164"/>
  <c r="J3466"/>
  <c r="J2353"/>
  <c r="BK1172"/>
  <c i="12" r="BK110"/>
  <c r="BK738"/>
  <c r="BK967"/>
  <c i="14" r="J313"/>
  <c r="BK375"/>
  <c r="J217"/>
  <c i="17" r="J123"/>
  <c i="21" r="J140"/>
  <c r="BK96"/>
  <c i="23" r="BK149"/>
  <c r="J342"/>
  <c i="24" r="J151"/>
  <c i="25" r="J97"/>
  <c i="2" r="J358"/>
  <c r="BK3496"/>
  <c r="J2420"/>
  <c r="J821"/>
  <c r="J4128"/>
  <c r="BK3264"/>
  <c r="J1909"/>
  <c r="BK762"/>
  <c i="3" r="J343"/>
  <c r="J527"/>
  <c r="BK154"/>
  <c r="BK458"/>
  <c r="J132"/>
  <c i="4" r="BK247"/>
  <c r="BK164"/>
  <c r="BK177"/>
  <c r="BK155"/>
  <c i="5" r="J109"/>
  <c r="BK163"/>
  <c r="BK273"/>
  <c r="BK109"/>
  <c r="J306"/>
  <c i="8" r="BK124"/>
  <c i="9" r="BK105"/>
  <c r="BK161"/>
  <c i="10" r="J104"/>
  <c i="12" r="J754"/>
  <c r="J340"/>
  <c r="J290"/>
  <c i="13" r="BK273"/>
  <c i="14" r="BK284"/>
  <c r="BK397"/>
  <c i="16" r="J134"/>
  <c i="19" r="BK175"/>
  <c i="21" r="J144"/>
  <c i="22" r="J206"/>
  <c i="23" r="BK284"/>
  <c i="24" r="BK122"/>
  <c i="2" r="J3825"/>
  <c r="BK3204"/>
  <c r="J1437"/>
  <c r="J4411"/>
  <c r="J2610"/>
  <c r="J1507"/>
  <c i="12" r="BK691"/>
  <c r="J878"/>
  <c r="J558"/>
  <c i="13" r="BK259"/>
  <c i="2" r="J4039"/>
  <c r="J3502"/>
  <c r="BK2130"/>
  <c r="J988"/>
  <c r="J3966"/>
  <c r="BK2943"/>
  <c r="BK723"/>
  <c r="BK3670"/>
  <c r="J2949"/>
  <c r="BK2018"/>
  <c r="J3716"/>
  <c r="BK2964"/>
  <c r="J1889"/>
  <c r="J207"/>
  <c r="J3156"/>
  <c r="J1751"/>
  <c r="J304"/>
  <c i="3" r="BK467"/>
  <c r="BK384"/>
  <c r="J363"/>
  <c r="BK142"/>
  <c r="BK181"/>
  <c i="4" r="J284"/>
  <c r="J240"/>
  <c r="J101"/>
  <c r="BK151"/>
  <c i="5" r="J276"/>
  <c r="BK276"/>
  <c r="J170"/>
  <c r="BK299"/>
  <c r="BK177"/>
  <c r="BK110"/>
  <c i="6" r="BK197"/>
  <c r="J114"/>
  <c r="BK155"/>
  <c i="7" r="J144"/>
  <c i="8" r="J142"/>
  <c i="9" r="J245"/>
  <c r="BK248"/>
  <c r="J281"/>
  <c r="BK224"/>
  <c r="J116"/>
  <c i="12" r="J347"/>
  <c r="BK240"/>
  <c r="BK416"/>
  <c i="13" r="J208"/>
  <c i="14" r="BK194"/>
  <c r="J200"/>
  <c i="16" r="J120"/>
  <c i="20" r="BK101"/>
  <c i="21" r="BK154"/>
  <c i="22" r="J101"/>
  <c i="23" r="BK398"/>
  <c r="BK165"/>
  <c i="24" r="BK109"/>
  <c i="25" r="J120"/>
  <c i="12" r="BK558"/>
  <c r="BK770"/>
  <c r="J631"/>
  <c i="13" r="BK198"/>
  <c i="14" r="J301"/>
  <c r="BK129"/>
  <c r="J324"/>
  <c i="20" r="J120"/>
  <c i="21" r="BK112"/>
  <c i="22" r="J141"/>
  <c i="23" r="J284"/>
  <c r="J195"/>
  <c i="24" r="J147"/>
  <c i="25" r="BK112"/>
  <c i="2" r="J3575"/>
  <c r="J1852"/>
  <c r="BK3981"/>
  <c r="BK2687"/>
  <c r="BK1443"/>
  <c r="J3688"/>
  <c r="J3108"/>
  <c r="J1893"/>
  <c r="BK1407"/>
  <c r="J1955"/>
  <c r="J448"/>
  <c r="J3472"/>
  <c r="J1795"/>
  <c r="BK448"/>
  <c i="14" r="BK360"/>
  <c r="J356"/>
  <c r="J475"/>
  <c i="19" r="BK156"/>
  <c i="21" r="J154"/>
  <c i="22" r="BK231"/>
  <c i="23" r="J234"/>
  <c r="J231"/>
  <c r="J309"/>
  <c i="24" r="J125"/>
  <c i="25" r="J112"/>
  <c i="2" r="BK3708"/>
  <c r="BK4432"/>
  <c r="J2581"/>
  <c r="BK1024"/>
  <c r="BK3120"/>
  <c r="BK1623"/>
  <c i="3" r="J454"/>
  <c r="BK173"/>
  <c i="4" r="BK278"/>
  <c r="BK104"/>
  <c i="5" r="BK229"/>
  <c r="BK149"/>
  <c r="J187"/>
  <c r="J134"/>
  <c r="BK113"/>
  <c i="6" r="J156"/>
  <c r="J141"/>
  <c r="J121"/>
  <c i="8" r="BK143"/>
  <c r="BK100"/>
  <c i="9" r="BK110"/>
  <c r="BK193"/>
  <c i="12" r="J368"/>
  <c i="13" r="BK99"/>
  <c i="14" r="J450"/>
  <c r="BK450"/>
  <c i="18" r="J123"/>
  <c i="21" r="J160"/>
  <c i="23" r="J357"/>
  <c r="J157"/>
  <c i="24" r="BK104"/>
  <c r="J109"/>
  <c i="2" r="BK1652"/>
  <c r="J264"/>
  <c r="BK2420"/>
  <c r="J864"/>
  <c r="J3979"/>
  <c r="BK2077"/>
  <c r="BK921"/>
  <c r="J3240"/>
  <c r="J2335"/>
  <c r="BK864"/>
  <c r="BK4023"/>
  <c r="J3084"/>
  <c r="BK1839"/>
  <c r="J674"/>
  <c i="3" r="BK161"/>
  <c r="BK246"/>
  <c r="J572"/>
  <c r="BK524"/>
  <c r="J227"/>
  <c i="4" r="J282"/>
  <c r="J121"/>
  <c r="J286"/>
  <c i="5" r="BK297"/>
  <c r="J156"/>
  <c r="J194"/>
  <c r="BK263"/>
  <c r="BK112"/>
  <c i="6" r="BK187"/>
  <c r="J167"/>
  <c r="J165"/>
  <c i="7" r="BK136"/>
  <c i="8" r="J133"/>
  <c r="J105"/>
  <c i="9" r="J152"/>
  <c r="BK276"/>
  <c r="BK293"/>
  <c i="10" r="J100"/>
  <c i="12" r="BK655"/>
  <c r="BK290"/>
  <c i="14" r="BK182"/>
  <c i="18" r="BK99"/>
  <c i="21" r="BK228"/>
  <c i="22" r="BK212"/>
  <c i="23" r="BK119"/>
  <c i="2" r="J3192"/>
  <c r="BK1539"/>
  <c r="J2442"/>
  <c r="BK2309"/>
  <c r="BK556"/>
  <c i="3" r="J181"/>
  <c r="BK238"/>
  <c r="J373"/>
  <c r="J540"/>
  <c i="4" r="J147"/>
  <c r="J164"/>
  <c i="5" r="BK312"/>
  <c r="J270"/>
  <c r="J314"/>
  <c i="6" r="BK128"/>
  <c r="J158"/>
  <c i="7" r="BK135"/>
  <c i="8" r="BK145"/>
  <c i="9" r="J240"/>
  <c r="BK271"/>
  <c i="10" r="BK99"/>
  <c i="12" r="J887"/>
  <c r="BK402"/>
  <c r="BK303"/>
  <c i="13" r="J156"/>
  <c i="14" r="J498"/>
  <c i="18" r="BK129"/>
  <c i="21" r="BK148"/>
  <c i="22" r="BK127"/>
  <c i="23" r="J215"/>
  <c r="J161"/>
  <c i="24" r="BK113"/>
  <c i="2" r="J3625"/>
  <c r="BK2385"/>
  <c r="J1313"/>
  <c r="J4144"/>
  <c r="J2412"/>
  <c i="12" r="J875"/>
  <c r="BK754"/>
  <c r="BK996"/>
  <c r="J125"/>
  <c i="14" r="BK324"/>
  <c r="BK276"/>
  <c i="18" r="BK116"/>
  <c i="21" r="J117"/>
  <c i="22" r="J149"/>
  <c i="23" r="BK157"/>
  <c r="J313"/>
  <c r="BK258"/>
  <c i="24" r="J106"/>
  <c i="2" r="J4447"/>
  <c r="BK3589"/>
  <c r="J2652"/>
  <c r="J642"/>
  <c r="BK3084"/>
  <c r="J309"/>
  <c r="BK3321"/>
  <c r="BK2138"/>
  <c r="BK569"/>
  <c r="BK3774"/>
  <c r="BK771"/>
  <c r="J3568"/>
  <c r="BK2660"/>
  <c r="J1028"/>
  <c i="3" r="J380"/>
  <c r="BK213"/>
  <c r="BK391"/>
  <c i="4" r="J114"/>
  <c r="J212"/>
  <c r="J243"/>
  <c i="5" r="J338"/>
  <c r="J127"/>
  <c r="J116"/>
  <c r="BK254"/>
  <c r="BK236"/>
  <c r="BK334"/>
  <c r="BK303"/>
  <c i="6" r="J155"/>
  <c r="BK150"/>
  <c i="12" r="J141"/>
  <c i="13" r="BK226"/>
  <c i="14" r="BK432"/>
  <c r="J297"/>
  <c i="16" r="BK103"/>
  <c i="20" r="J163"/>
  <c i="21" r="BK246"/>
  <c i="22" r="BK238"/>
  <c i="23" r="BK391"/>
  <c r="BK301"/>
  <c i="24" r="J123"/>
  <c i="25" r="J92"/>
  <c i="2" r="J3550"/>
  <c r="BK2584"/>
  <c r="J754"/>
  <c r="BK3691"/>
  <c r="J1861"/>
  <c r="J4192"/>
  <c r="J3328"/>
  <c r="BK1733"/>
  <c r="BK4440"/>
  <c r="J1172"/>
  <c r="J3833"/>
  <c r="J3321"/>
  <c r="J2230"/>
  <c r="BK879"/>
  <c i="5" r="J166"/>
  <c r="BK154"/>
  <c r="BK195"/>
  <c r="BK352"/>
  <c i="6" r="BK140"/>
  <c r="BK169"/>
  <c i="7" r="J104"/>
  <c i="8" r="J146"/>
  <c i="16" r="J122"/>
  <c i="21" r="J134"/>
  <c i="22" r="J212"/>
  <c i="23" r="BK263"/>
  <c r="BK234"/>
  <c i="25" r="J118"/>
  <c i="2" r="BK3746"/>
  <c r="J2365"/>
  <c r="BK917"/>
  <c r="BK3351"/>
  <c r="J2325"/>
  <c r="BK4368"/>
  <c r="J3168"/>
  <c r="BK2162"/>
  <c r="J1285"/>
  <c i="12" r="J683"/>
  <c r="BK393"/>
  <c r="BK134"/>
  <c i="13" r="BK283"/>
  <c i="14" r="BK431"/>
  <c i="15" r="J124"/>
  <c i="19" r="BK125"/>
  <c i="21" r="BK237"/>
  <c i="22" r="J109"/>
  <c i="23" r="BK414"/>
  <c r="BK224"/>
  <c i="24" r="BK128"/>
  <c i="25" r="BK97"/>
  <c i="2" r="BK4411"/>
  <c r="BK2970"/>
  <c r="J1839"/>
  <c r="J398"/>
  <c r="BK3484"/>
  <c r="J2084"/>
  <c r="J978"/>
  <c i="3" r="J470"/>
  <c r="J264"/>
  <c r="BK499"/>
  <c r="J336"/>
  <c r="BK188"/>
  <c i="4" r="J107"/>
  <c r="BK227"/>
  <c r="BK118"/>
  <c r="BK101"/>
  <c i="5" r="BK250"/>
  <c r="J140"/>
  <c i="7" r="J121"/>
  <c i="8" r="BK115"/>
  <c i="9" r="J271"/>
  <c i="10" r="J103"/>
  <c i="12" r="BK117"/>
  <c r="J494"/>
  <c r="J939"/>
  <c i="13" r="J293"/>
  <c i="14" r="BK114"/>
  <c r="J500"/>
  <c i="16" r="J116"/>
  <c i="19" r="BK100"/>
  <c i="21" r="J184"/>
  <c i="23" r="BK357"/>
  <c i="2" r="J4376"/>
  <c r="J3517"/>
  <c r="J2543"/>
  <c r="BK934"/>
  <c r="BK3466"/>
  <c r="BK1414"/>
  <c i="12" r="BK331"/>
  <c r="J303"/>
  <c r="J388"/>
  <c i="2" r="J4200"/>
  <c r="J3036"/>
  <c r="BK1156"/>
  <c r="BK4120"/>
  <c r="BK2786"/>
  <c r="BK1521"/>
  <c r="BK4136"/>
  <c r="J3264"/>
  <c r="BK2196"/>
  <c r="BK548"/>
  <c r="J3538"/>
  <c r="J2606"/>
  <c r="BK1111"/>
  <c r="J3919"/>
  <c r="BK3240"/>
  <c r="J2264"/>
  <c r="J1483"/>
  <c i="3" r="J268"/>
  <c r="BK373"/>
  <c r="J395"/>
  <c r="BK530"/>
  <c r="J302"/>
  <c i="5" r="J271"/>
  <c r="J202"/>
  <c r="J332"/>
  <c r="J158"/>
  <c i="6" r="BK106"/>
  <c r="BK214"/>
  <c r="BK141"/>
  <c i="7" r="J118"/>
  <c i="8" r="BK110"/>
  <c i="9" r="J173"/>
  <c r="BK156"/>
  <c r="J300"/>
  <c r="J122"/>
  <c i="10" r="BK96"/>
  <c i="11" r="BK99"/>
  <c i="12" r="BK631"/>
  <c r="BK850"/>
  <c r="J893"/>
  <c r="J707"/>
  <c r="J331"/>
  <c i="13" r="BK247"/>
  <c i="14" r="J182"/>
  <c i="15" r="BK124"/>
  <c i="19" r="BK127"/>
  <c i="21" r="J233"/>
  <c i="22" r="BK235"/>
  <c i="23" r="J129"/>
  <c r="BK365"/>
  <c i="24" r="J152"/>
  <c i="25" r="BK111"/>
  <c i="12" r="BK831"/>
  <c r="BK279"/>
  <c r="BK468"/>
  <c i="13" r="J247"/>
  <c i="14" r="BK393"/>
  <c r="J249"/>
  <c i="18" r="J118"/>
  <c i="20" r="BK187"/>
  <c i="21" r="J148"/>
  <c i="23" r="J425"/>
  <c r="J151"/>
  <c i="24" r="BK155"/>
  <c r="J129"/>
  <c i="2" r="J4107"/>
  <c r="J2909"/>
  <c r="BK1889"/>
  <c r="BK3583"/>
  <c r="BK2588"/>
  <c r="J556"/>
  <c r="J3430"/>
  <c r="BK2154"/>
  <c r="BK1447"/>
  <c r="J1003"/>
  <c r="J3824"/>
  <c r="J2316"/>
  <c r="J888"/>
  <c r="BK3925"/>
  <c r="BK3018"/>
  <c r="BK1514"/>
  <c r="J285"/>
  <c i="14" r="BK336"/>
  <c r="BK260"/>
  <c i="16" r="J97"/>
  <c i="19" r="J118"/>
  <c i="21" r="BK179"/>
  <c i="22" r="BK149"/>
  <c i="23" r="J429"/>
  <c r="BK137"/>
  <c i="25" r="J101"/>
  <c i="2" r="J3490"/>
  <c r="J2588"/>
  <c r="BK500"/>
  <c r="BK3527"/>
  <c r="J1991"/>
  <c r="J4102"/>
  <c r="BK3156"/>
  <c r="J1521"/>
  <c r="J3006"/>
  <c r="BK1605"/>
  <c r="J4502"/>
  <c r="BK3621"/>
  <c r="BK2600"/>
  <c r="J842"/>
  <c i="3" r="BK192"/>
  <c r="BK268"/>
  <c r="BK540"/>
  <c i="4" r="BK234"/>
  <c r="J185"/>
  <c r="J197"/>
  <c r="J161"/>
  <c i="5" r="J128"/>
  <c r="J112"/>
  <c r="BK308"/>
  <c r="J241"/>
  <c r="BK198"/>
  <c i="6" r="BK134"/>
  <c r="J181"/>
  <c r="J102"/>
  <c i="7" r="BK99"/>
  <c i="8" r="J112"/>
  <c r="BK146"/>
  <c i="9" r="J285"/>
  <c r="BK186"/>
  <c r="J318"/>
  <c i="10" r="BK95"/>
  <c i="12" r="BK930"/>
  <c r="J949"/>
  <c r="J687"/>
  <c i="13" r="J177"/>
  <c i="14" r="BK313"/>
  <c r="BK426"/>
  <c i="17" r="BK123"/>
  <c i="20" r="BK126"/>
  <c i="21" r="J232"/>
  <c i="23" r="J414"/>
  <c r="J402"/>
  <c i="24" r="BK107"/>
  <c i="25" r="BK123"/>
  <c i="2" r="J1394"/>
  <c r="BK3144"/>
  <c r="BK2091"/>
  <c r="BK709"/>
  <c r="J3583"/>
  <c r="J2322"/>
  <c r="J4428"/>
  <c r="BK2958"/>
  <c r="BK1757"/>
  <c r="J4263"/>
  <c r="J3364"/>
  <c r="BK2298"/>
  <c r="BK1488"/>
  <c i="3" r="J384"/>
  <c r="J499"/>
  <c r="J418"/>
  <c r="BK330"/>
  <c r="J537"/>
  <c r="BK318"/>
  <c i="4" r="J247"/>
  <c r="BK140"/>
  <c r="BK238"/>
  <c i="5" r="J138"/>
  <c r="BK245"/>
  <c r="J272"/>
  <c r="BK349"/>
  <c r="J115"/>
  <c r="BK152"/>
  <c i="6" r="J143"/>
  <c r="J134"/>
  <c i="7" r="BK102"/>
  <c i="8" r="J143"/>
  <c r="BK98"/>
  <c i="9" r="BK173"/>
  <c r="J293"/>
  <c r="BK347"/>
  <c r="BK350"/>
  <c i="12" r="BK149"/>
  <c r="J307"/>
  <c r="BK921"/>
  <c i="14" r="J425"/>
  <c r="BK424"/>
  <c r="BK136"/>
  <c i="19" r="J170"/>
  <c i="21" r="BK272"/>
  <c i="22" r="J119"/>
  <c i="23" r="J410"/>
  <c i="24" r="BK157"/>
  <c i="25" r="J113"/>
  <c i="2" r="J4483"/>
  <c r="BK3602"/>
  <c r="BK3030"/>
  <c r="J2213"/>
  <c r="BK731"/>
  <c r="J3120"/>
  <c r="J957"/>
  <c r="BK3634"/>
  <c r="J2584"/>
  <c r="BK695"/>
  <c r="J3278"/>
  <c r="J3150"/>
  <c r="BK1664"/>
  <c r="J351"/>
  <c i="3" r="J552"/>
  <c r="J467"/>
  <c r="J219"/>
  <c i="4" r="BK274"/>
  <c r="J262"/>
  <c i="5" r="J328"/>
  <c r="J122"/>
  <c r="BK225"/>
  <c r="J157"/>
  <c r="J125"/>
  <c i="6" r="J204"/>
  <c r="BK129"/>
  <c i="7" r="BK142"/>
  <c i="8" r="J145"/>
  <c i="9" r="J196"/>
  <c r="BK199"/>
  <c r="J168"/>
  <c i="10" r="BK103"/>
  <c i="12" r="J781"/>
  <c r="BK895"/>
  <c r="J117"/>
  <c r="BK386"/>
  <c i="14" r="BK385"/>
  <c r="J224"/>
  <c i="17" r="BK136"/>
  <c i="21" r="J174"/>
  <c i="22" r="BK119"/>
  <c i="23" r="J112"/>
  <c i="24" r="J113"/>
  <c i="25" r="J116"/>
  <c i="2" r="J3144"/>
  <c r="J1905"/>
  <c r="J4296"/>
  <c r="BK1787"/>
  <c i="12" r="J358"/>
  <c r="J434"/>
  <c i="13" r="J139"/>
  <c i="14" r="BK405"/>
  <c r="J502"/>
  <c i="18" r="J120"/>
  <c i="20" r="J113"/>
  <c i="22" r="BK139"/>
  <c r="BK141"/>
  <c i="23" r="BK125"/>
  <c r="J199"/>
  <c i="25" r="BK107"/>
  <c i="2" r="BK4275"/>
  <c r="J3527"/>
  <c r="BK2762"/>
  <c r="J1644"/>
  <c r="J4324"/>
  <c r="BK2316"/>
  <c r="BK4357"/>
  <c r="J2786"/>
  <c r="J1488"/>
  <c r="J3658"/>
  <c r="J1156"/>
  <c r="J3704"/>
  <c r="J2196"/>
  <c r="BK436"/>
  <c i="3" r="J113"/>
  <c r="J415"/>
  <c r="BK347"/>
  <c i="4" r="J278"/>
  <c r="J266"/>
  <c r="BK252"/>
  <c r="BK133"/>
  <c i="5" r="BK235"/>
  <c r="J149"/>
  <c r="BK129"/>
  <c r="J220"/>
  <c r="BK228"/>
  <c r="BK124"/>
  <c i="6" r="BK135"/>
  <c r="J183"/>
  <c i="7" r="BK105"/>
  <c i="8" r="BK108"/>
  <c r="J132"/>
  <c i="9" r="BK168"/>
  <c r="J171"/>
  <c r="J263"/>
  <c i="11" r="J108"/>
  <c i="12" r="BK902"/>
  <c r="J324"/>
  <c r="BK368"/>
  <c r="BK485"/>
  <c i="13" r="J287"/>
  <c i="14" r="BK246"/>
  <c r="BK166"/>
  <c i="16" r="J129"/>
  <c i="19" r="J112"/>
  <c i="21" r="BK170"/>
  <c r="J104"/>
  <c i="22" r="BK203"/>
  <c i="23" r="BK338"/>
  <c r="J149"/>
  <c i="24" r="BK159"/>
  <c i="25" r="J114"/>
  <c i="2" r="J2943"/>
  <c r="BK1105"/>
  <c r="J3758"/>
  <c r="BK2526"/>
  <c r="BK4296"/>
  <c r="BK2676"/>
  <c r="J1542"/>
  <c r="J3842"/>
  <c r="J2380"/>
  <c r="BK944"/>
  <c r="BK3460"/>
  <c r="J2060"/>
  <c r="BK975"/>
  <c i="3" r="J406"/>
  <c r="BK418"/>
  <c r="J272"/>
  <c r="J196"/>
  <c r="J157"/>
  <c r="J165"/>
  <c i="4" r="BK222"/>
  <c r="J183"/>
  <c r="J291"/>
  <c i="5" r="BK190"/>
  <c r="J143"/>
  <c r="BK261"/>
  <c r="BK166"/>
  <c r="BK107"/>
  <c i="6" r="J189"/>
  <c r="J149"/>
  <c i="7" r="J129"/>
  <c i="8" r="J116"/>
  <c r="J111"/>
  <c i="9" r="J311"/>
  <c r="BK128"/>
  <c r="BK183"/>
  <c i="11" r="J109"/>
  <c i="12" r="BK908"/>
  <c r="BK490"/>
  <c i="13" r="J233"/>
  <c i="14" r="BK151"/>
  <c r="BK241"/>
  <c i="16" r="J109"/>
  <c i="21" r="J246"/>
  <c i="22" r="J177"/>
  <c i="23" r="BK175"/>
  <c r="BK211"/>
  <c i="25" r="J104"/>
  <c i="2" r="BK4144"/>
  <c r="BK3006"/>
  <c r="BK1507"/>
  <c r="BK4389"/>
  <c r="BK1493"/>
  <c r="BK4163"/>
  <c r="BK3364"/>
  <c r="J1358"/>
  <c r="J583"/>
  <c i="12" r="BK616"/>
  <c r="BK202"/>
  <c r="J679"/>
  <c i="13" r="BK300"/>
  <c i="14" r="J136"/>
  <c r="J343"/>
  <c i="17" r="BK127"/>
  <c i="20" r="J187"/>
  <c i="21" r="J237"/>
  <c i="23" r="J419"/>
  <c r="BK395"/>
  <c i="24" r="BK106"/>
  <c i="25" r="BK109"/>
  <c i="2" r="BK4241"/>
  <c r="J3054"/>
  <c r="BK1941"/>
  <c r="J569"/>
  <c r="J3639"/>
  <c r="J2626"/>
  <c r="J1763"/>
  <c r="BK339"/>
  <c i="3" r="BK398"/>
  <c r="J391"/>
  <c r="J585"/>
  <c r="J188"/>
  <c r="BK235"/>
  <c i="4" r="BK202"/>
  <c r="BK276"/>
  <c r="BK291"/>
  <c i="5" r="J245"/>
  <c r="J182"/>
  <c r="BK318"/>
  <c r="BK251"/>
  <c r="BK164"/>
  <c r="J150"/>
  <c i="8" r="BK116"/>
  <c i="9" r="J230"/>
  <c r="BK283"/>
  <c r="BK130"/>
  <c i="11" r="J95"/>
  <c i="12" r="BK569"/>
  <c r="J134"/>
  <c r="J472"/>
  <c i="13" r="BK185"/>
  <c i="14" r="J388"/>
  <c i="15" r="J131"/>
  <c i="18" r="BK135"/>
  <c i="20" r="BK120"/>
  <c i="22" r="BK167"/>
  <c i="23" r="J348"/>
  <c i="24" r="J133"/>
  <c i="2" r="BK3966"/>
  <c r="J2668"/>
  <c r="J1398"/>
  <c r="BK4263"/>
  <c r="J2298"/>
  <c i="12" r="BK781"/>
  <c r="BK347"/>
  <c r="J675"/>
  <c i="13" r="BK114"/>
  <c i="2" r="BK3899"/>
  <c r="J2750"/>
  <c r="J1856"/>
  <c r="J771"/>
  <c r="J3602"/>
  <c r="J2304"/>
  <c r="J428"/>
  <c r="BK3180"/>
  <c r="J1878"/>
  <c r="J4455"/>
  <c r="J3198"/>
  <c r="J2010"/>
  <c r="J1184"/>
  <c r="BK4311"/>
  <c r="BK2887"/>
  <c r="J1833"/>
  <c r="BK583"/>
  <c i="3" r="BK544"/>
  <c r="J524"/>
  <c r="J177"/>
  <c r="J235"/>
  <c r="J213"/>
  <c i="4" r="J276"/>
  <c r="BK214"/>
  <c r="BK183"/>
  <c r="J260"/>
  <c i="5" r="J124"/>
  <c r="J305"/>
  <c r="J232"/>
  <c r="BK140"/>
  <c r="BK135"/>
  <c r="BK266"/>
  <c i="6" r="J123"/>
  <c r="BK159"/>
  <c r="J112"/>
  <c i="8" r="BK103"/>
  <c r="J139"/>
  <c i="9" r="J193"/>
  <c r="J183"/>
  <c i="2" r="BK4267"/>
  <c r="BK3222"/>
  <c r="J1493"/>
  <c r="J4292"/>
  <c r="J2779"/>
  <c r="BK853"/>
  <c r="BK3574"/>
  <c r="BK2084"/>
  <c r="BK4346"/>
  <c r="BK1909"/>
  <c r="J4402"/>
  <c r="J3252"/>
  <c r="J2357"/>
  <c r="BK994"/>
  <c i="3" r="BK412"/>
  <c r="BK559"/>
  <c r="BK401"/>
  <c i="4" r="BK225"/>
  <c i="6" r="J126"/>
  <c i="7" r="J123"/>
  <c i="8" r="BK139"/>
  <c i="9" r="BK181"/>
  <c r="BK261"/>
  <c r="BK274"/>
  <c i="10" r="BK97"/>
  <c i="12" r="J106"/>
  <c r="J762"/>
  <c r="J297"/>
  <c r="J186"/>
  <c i="13" r="J239"/>
  <c i="14" r="J336"/>
  <c i="18" r="BK114"/>
  <c i="20" r="J205"/>
  <c i="22" r="BK215"/>
  <c i="23" r="J275"/>
  <c r="BK207"/>
  <c i="24" r="BK97"/>
  <c i="25" r="J115"/>
  <c i="2" r="J3078"/>
  <c r="J1451"/>
  <c r="BK4094"/>
  <c r="J2592"/>
  <c r="J1128"/>
  <c r="BK3517"/>
  <c r="BK1991"/>
  <c r="J1134"/>
  <c r="J4479"/>
  <c r="J3532"/>
  <c r="J2018"/>
  <c r="J853"/>
  <c i="3" r="BK351"/>
  <c r="J109"/>
  <c r="J458"/>
  <c r="BK487"/>
  <c r="J401"/>
  <c i="4" r="J117"/>
  <c r="BK246"/>
  <c r="J293"/>
  <c r="J110"/>
  <c i="5" r="BK214"/>
  <c r="J273"/>
  <c r="BK260"/>
  <c r="BK137"/>
  <c r="BK187"/>
  <c i="6" r="J132"/>
  <c r="BK175"/>
  <c r="BK186"/>
  <c i="7" r="J142"/>
  <c i="8" r="J114"/>
  <c i="9" r="J290"/>
  <c r="BK158"/>
  <c r="BK245"/>
  <c i="11" r="J104"/>
  <c i="12" r="J822"/>
  <c r="J284"/>
  <c r="J536"/>
  <c i="13" r="J150"/>
  <c i="14" r="J364"/>
  <c i="17" r="J142"/>
  <c i="20" r="BK177"/>
  <c i="21" r="BK117"/>
  <c i="23" r="BK374"/>
  <c r="BK290"/>
  <c i="24" r="BK115"/>
  <c i="25" r="BK115"/>
  <c i="2" r="BK3752"/>
  <c r="J3090"/>
  <c r="J1897"/>
  <c r="BK4200"/>
  <c r="BK3448"/>
  <c r="J1298"/>
  <c r="J3424"/>
  <c r="BK1905"/>
  <c r="J2903"/>
  <c r="BK2110"/>
  <c r="BK127"/>
  <c i="3" r="J427"/>
  <c r="J161"/>
  <c r="J412"/>
  <c r="BK150"/>
  <c i="4" r="J170"/>
  <c r="J208"/>
  <c r="J288"/>
  <c i="5" r="BK272"/>
  <c r="BK230"/>
  <c r="J190"/>
  <c r="J185"/>
  <c i="6" r="BK189"/>
  <c r="BK194"/>
  <c i="7" r="J130"/>
  <c i="8" r="J99"/>
  <c i="9" r="J166"/>
  <c r="J254"/>
  <c r="BK188"/>
  <c i="18" r="J112"/>
  <c i="20" r="J193"/>
  <c i="21" r="J136"/>
  <c i="22" r="J159"/>
  <c i="23" r="BK332"/>
  <c i="24" r="BK116"/>
  <c i="25" r="J94"/>
  <c i="2" r="BK3066"/>
  <c r="BK3544"/>
  <c r="BK1140"/>
  <c i="12" r="BK699"/>
  <c r="BK153"/>
  <c i="13" r="J220"/>
  <c i="14" r="J353"/>
  <c r="J397"/>
  <c i="2" r="BK1795"/>
  <c r="J3899"/>
  <c r="BK2389"/>
  <c r="BK3722"/>
  <c r="J2563"/>
  <c r="J4451"/>
  <c r="BK1451"/>
  <c r="BK4468"/>
  <c r="BK3174"/>
  <c r="BK1955"/>
  <c i="3" r="BK578"/>
  <c r="J333"/>
  <c r="J330"/>
  <c i="4" r="J214"/>
  <c r="BK216"/>
  <c r="BK117"/>
  <c r="J249"/>
  <c i="5" r="BK169"/>
  <c r="BK143"/>
  <c r="J229"/>
  <c r="BK138"/>
  <c r="J208"/>
  <c r="J248"/>
  <c i="6" r="J186"/>
  <c r="J131"/>
  <c i="7" r="J138"/>
  <c i="8" r="BK134"/>
  <c i="9" r="BK323"/>
  <c r="J335"/>
  <c r="BK316"/>
  <c r="J222"/>
  <c i="11" r="BK104"/>
  <c i="12" r="J715"/>
  <c r="J647"/>
  <c r="J592"/>
  <c r="BK261"/>
  <c i="14" r="BK456"/>
  <c r="BK207"/>
  <c i="15" r="BK128"/>
  <c i="18" r="J116"/>
  <c i="21" r="BK238"/>
  <c r="BK188"/>
  <c i="22" r="J209"/>
  <c i="23" r="J263"/>
  <c r="J254"/>
  <c i="25" r="J122"/>
  <c i="2" r="BK4017"/>
  <c r="BK2281"/>
  <c r="J459"/>
  <c r="J2809"/>
  <c r="J494"/>
  <c r="BK2809"/>
  <c r="J1664"/>
  <c r="J4304"/>
  <c r="BK3072"/>
  <c r="BK1437"/>
  <c r="BK4335"/>
  <c r="BK3168"/>
  <c r="J1695"/>
  <c i="3" r="BK223"/>
  <c r="BK177"/>
  <c r="BK438"/>
  <c r="BK406"/>
  <c r="J491"/>
  <c i="4" r="BK210"/>
  <c r="BK187"/>
  <c r="BK208"/>
  <c r="J151"/>
  <c i="5" r="J256"/>
  <c r="J261"/>
  <c r="BK314"/>
  <c r="J195"/>
  <c i="6" r="BK118"/>
  <c r="J115"/>
  <c i="7" r="J120"/>
  <c i="8" r="BK136"/>
  <c i="9" r="J219"/>
  <c r="BK126"/>
  <c r="J269"/>
  <c r="J205"/>
  <c i="11" r="J99"/>
  <c i="12" r="J884"/>
  <c r="J569"/>
  <c r="J518"/>
  <c i="14" r="BK356"/>
  <c r="BK500"/>
  <c i="17" r="BK99"/>
  <c i="22" r="BK105"/>
  <c i="23" r="BK320"/>
  <c r="BK348"/>
  <c i="24" r="J120"/>
  <c i="2" r="J4393"/>
  <c r="J3556"/>
  <c r="J3132"/>
  <c r="J2077"/>
  <c r="BK4420"/>
  <c r="J3562"/>
  <c r="BK1803"/>
  <c r="BK4290"/>
  <c r="J3246"/>
  <c r="BK1713"/>
  <c r="BK928"/>
  <c i="12" r="J794"/>
  <c r="J831"/>
  <c r="J425"/>
  <c i="13" r="J265"/>
  <c i="14" r="J424"/>
  <c r="J213"/>
  <c i="16" r="J103"/>
  <c i="18" r="BK123"/>
  <c i="20" r="BK193"/>
  <c i="22" r="J135"/>
  <c r="J221"/>
  <c i="23" r="J137"/>
  <c r="J133"/>
  <c i="24" r="BK141"/>
  <c i="25" r="BK94"/>
  <c i="2" r="J3292"/>
  <c r="BK2122"/>
  <c r="BK1148"/>
  <c r="J4498"/>
  <c r="BK3376"/>
  <c r="J2014"/>
  <c r="BK1403"/>
  <c i="3" r="J509"/>
  <c r="BK585"/>
  <c r="J288"/>
  <c r="J521"/>
  <c r="BK552"/>
  <c i="4" r="BK125"/>
  <c r="BK264"/>
  <c r="BK237"/>
  <c i="5" r="J188"/>
  <c r="BK290"/>
  <c r="J222"/>
  <c r="BK345"/>
  <c r="BK116"/>
  <c r="J286"/>
  <c r="BK204"/>
  <c r="J119"/>
  <c r="BK153"/>
  <c r="BK210"/>
  <c i="6" r="BK202"/>
  <c r="BK167"/>
  <c r="BK183"/>
  <c r="J177"/>
  <c r="J174"/>
  <c r="BK103"/>
  <c r="BK132"/>
  <c i="7" r="J148"/>
  <c r="J111"/>
  <c r="J115"/>
  <c i="8" r="J138"/>
  <c r="J125"/>
  <c r="BK120"/>
  <c i="9" r="BK332"/>
  <c r="J101"/>
  <c r="J120"/>
  <c i="11" r="BK102"/>
  <c i="12" r="BK949"/>
  <c r="J967"/>
  <c r="BK449"/>
  <c i="2" r="J2614"/>
  <c r="BK778"/>
  <c r="J3621"/>
  <c r="BK1817"/>
  <c i="12" r="J951"/>
  <c r="J560"/>
  <c r="J253"/>
  <c i="13" r="BK298"/>
  <c i="2" r="BK3644"/>
  <c r="J3299"/>
  <c r="J1928"/>
  <c r="BK605"/>
  <c r="J3072"/>
  <c r="BK1826"/>
  <c r="BK4464"/>
  <c r="BK3478"/>
  <c r="J716"/>
  <c r="J3460"/>
  <c r="J2371"/>
  <c r="J983"/>
  <c r="BK4171"/>
  <c r="BK3312"/>
  <c r="BK2322"/>
  <c r="BK1128"/>
  <c i="3" r="BK363"/>
  <c r="BK128"/>
  <c r="BK483"/>
  <c r="BK421"/>
  <c i="4" r="J181"/>
  <c r="BK280"/>
  <c r="J202"/>
  <c r="BK185"/>
  <c i="5" r="J198"/>
  <c r="BK242"/>
  <c r="J308"/>
  <c r="J336"/>
  <c r="J283"/>
  <c r="BK199"/>
  <c r="J244"/>
  <c i="6" r="BK181"/>
  <c r="J117"/>
  <c r="J208"/>
  <c i="8" r="J140"/>
  <c r="BK104"/>
  <c i="9" r="BK122"/>
  <c r="BK329"/>
  <c r="J266"/>
  <c r="BK166"/>
  <c i="10" r="J94"/>
  <c i="12" r="BK887"/>
  <c r="J738"/>
  <c r="BK314"/>
  <c r="BK377"/>
  <c r="BK979"/>
  <c i="13" r="J123"/>
  <c i="14" r="BK217"/>
  <c r="J431"/>
  <c i="17" r="J136"/>
  <c i="21" r="J224"/>
  <c r="BK140"/>
  <c i="22" r="J114"/>
  <c i="23" r="BK384"/>
  <c r="BK254"/>
  <c i="24" r="J107"/>
  <c i="25" r="BK105"/>
  <c i="12" r="J527"/>
  <c r="J655"/>
  <c r="BK324"/>
  <c i="13" r="J198"/>
  <c i="19" r="BK132"/>
  <c i="21" r="BK258"/>
  <c i="22" r="J243"/>
  <c i="23" r="BK195"/>
  <c i="24" r="BK165"/>
  <c i="25" r="BK120"/>
  <c r="BK103"/>
  <c i="2" r="J3018"/>
  <c r="BK1743"/>
  <c r="BK494"/>
  <c r="BK2829"/>
  <c r="BK1845"/>
  <c r="BK358"/>
  <c r="BK3198"/>
  <c r="BK2010"/>
  <c r="BK1381"/>
  <c r="BK642"/>
  <c r="J4150"/>
  <c r="J2817"/>
  <c r="BK1035"/>
  <c r="J4094"/>
  <c r="J3096"/>
  <c r="BK1928"/>
  <c r="J928"/>
  <c i="14" r="J194"/>
  <c r="BK498"/>
  <c i="15" r="J107"/>
  <c i="19" r="BK162"/>
  <c i="21" r="J192"/>
  <c i="22" r="BK97"/>
  <c i="23" r="BK323"/>
  <c r="J141"/>
  <c i="24" r="J112"/>
  <c i="25" r="J105"/>
  <c i="2" r="BK3370"/>
  <c r="BK2455"/>
  <c r="BK405"/>
  <c r="J3012"/>
  <c r="J4267"/>
  <c r="J2970"/>
  <c r="J668"/>
  <c r="J3102"/>
  <c r="J934"/>
  <c r="J3507"/>
  <c r="J2122"/>
  <c i="3" r="J142"/>
  <c r="J434"/>
  <c r="J339"/>
  <c r="J280"/>
  <c i="4" r="J136"/>
  <c r="BK293"/>
  <c i="5" r="BK340"/>
  <c r="BK319"/>
  <c r="BK252"/>
  <c r="J334"/>
  <c r="J230"/>
  <c i="6" r="J135"/>
  <c r="J172"/>
  <c r="BK100"/>
  <c i="8" r="BK144"/>
  <c i="6" r="BK113"/>
  <c r="J197"/>
  <c i="7" r="BK101"/>
  <c i="8" r="BK142"/>
  <c r="BK129"/>
  <c i="9" r="BK222"/>
  <c r="J163"/>
  <c r="J142"/>
  <c i="12" r="J770"/>
  <c r="BK813"/>
  <c r="BK326"/>
  <c i="13" r="J273"/>
  <c i="14" r="BK420"/>
  <c r="J171"/>
  <c i="18" r="J129"/>
  <c i="21" r="BK134"/>
  <c i="22" r="BK135"/>
  <c i="23" r="J188"/>
  <c i="24" r="BK126"/>
  <c i="25" r="BK92"/>
  <c i="2" r="BK3418"/>
  <c r="J2757"/>
  <c r="J1057"/>
  <c r="BK4402"/>
  <c r="J2597"/>
  <c r="J638"/>
  <c r="J3048"/>
  <c r="BK897"/>
  <c r="BK3833"/>
  <c r="J2727"/>
  <c r="J2476"/>
  <c r="J731"/>
  <c i="3" r="BK450"/>
  <c r="BK376"/>
  <c r="BK502"/>
  <c r="J578"/>
  <c i="4" r="J177"/>
  <c r="BK119"/>
  <c i="5" r="BK282"/>
  <c r="BK238"/>
  <c r="BK332"/>
  <c r="BK185"/>
  <c r="BK239"/>
  <c i="6" r="BK178"/>
  <c r="J125"/>
  <c i="7" r="BK127"/>
  <c i="8" r="J128"/>
  <c i="9" r="J199"/>
  <c r="BK137"/>
  <c i="10" r="J97"/>
  <c i="12" r="BK941"/>
  <c r="J663"/>
  <c r="J485"/>
  <c i="13" r="BK293"/>
  <c i="14" r="BK256"/>
  <c r="J94"/>
  <c i="17" r="J149"/>
  <c i="20" r="BK205"/>
  <c i="21" r="J242"/>
  <c i="22" r="J200"/>
  <c i="23" r="BK278"/>
  <c i="24" r="BK133"/>
  <c i="25" r="J124"/>
  <c i="2" r="BK3000"/>
  <c r="J1414"/>
  <c r="BK4398"/>
  <c r="BK3258"/>
  <c r="BK1455"/>
  <c i="12" r="J608"/>
  <c r="BK549"/>
  <c i="14" r="J371"/>
  <c r="BK425"/>
  <c r="J241"/>
  <c i="19" r="J153"/>
  <c i="22" r="BK243"/>
  <c i="23" r="J361"/>
  <c r="BK329"/>
  <c i="24" r="J165"/>
  <c i="2" r="J3932"/>
  <c r="BK2976"/>
  <c r="BK2014"/>
  <c r="BK4407"/>
  <c r="BK2894"/>
  <c r="BK688"/>
  <c r="J3436"/>
  <c r="J1743"/>
  <c r="J137"/>
  <c r="BK1979"/>
  <c r="BK459"/>
  <c r="BK3299"/>
  <c r="J1323"/>
  <c i="3" r="BK272"/>
  <c r="BK204"/>
  <c r="J322"/>
  <c i="4" r="BK127"/>
  <c r="J223"/>
  <c i="5" r="BK292"/>
  <c r="BK286"/>
  <c r="BK197"/>
  <c r="BK141"/>
  <c r="J192"/>
  <c i="6" r="BK161"/>
  <c r="BK156"/>
  <c i="7" r="J136"/>
  <c i="8" r="J97"/>
  <c i="9" r="J156"/>
  <c r="J258"/>
  <c r="J118"/>
  <c i="11" r="BK109"/>
  <c i="12" r="BK560"/>
  <c r="BK762"/>
  <c r="J988"/>
  <c i="13" r="BK278"/>
  <c i="14" r="BK272"/>
  <c r="J428"/>
  <c i="15" r="BK131"/>
  <c i="18" r="BK120"/>
  <c i="21" r="J201"/>
  <c r="J170"/>
  <c i="22" r="J145"/>
  <c i="23" r="J368"/>
  <c r="J224"/>
  <c r="J332"/>
  <c i="25" r="BK100"/>
  <c i="2" r="J4179"/>
  <c r="J2619"/>
  <c r="J681"/>
  <c r="J2416"/>
  <c r="J3752"/>
  <c r="J2526"/>
  <c r="J422"/>
  <c r="BK1856"/>
  <c r="J3608"/>
  <c r="BK2508"/>
  <c r="BK1285"/>
  <c i="3" r="BK336"/>
  <c r="BK537"/>
  <c r="J581"/>
  <c r="BK119"/>
  <c r="BK594"/>
  <c i="4" r="J175"/>
  <c r="J268"/>
  <c r="J133"/>
  <c i="5" r="J312"/>
  <c r="BK296"/>
  <c r="BK323"/>
  <c r="BK216"/>
  <c r="BK241"/>
  <c r="J164"/>
  <c i="6" r="BK171"/>
  <c r="BK123"/>
  <c i="7" r="BK118"/>
  <c r="J133"/>
  <c i="8" r="J104"/>
  <c i="9" r="BK266"/>
  <c r="BK287"/>
  <c r="J232"/>
  <c i="12" r="J936"/>
  <c r="J247"/>
  <c r="J797"/>
  <c i="14" r="J378"/>
  <c r="BK480"/>
  <c i="17" r="J121"/>
  <c i="22" r="J224"/>
  <c i="23" r="BK199"/>
  <c i="24" r="BK161"/>
  <c i="2" r="BK4436"/>
  <c r="BK3658"/>
  <c r="J2600"/>
  <c r="BK137"/>
  <c r="BK3512"/>
  <c r="BK1865"/>
  <c r="J4120"/>
  <c r="BK2543"/>
  <c r="J1419"/>
  <c r="J738"/>
  <c i="12" r="BK434"/>
  <c r="BK186"/>
  <c r="J161"/>
  <c i="13" r="J108"/>
  <c i="14" r="J468"/>
  <c r="J238"/>
  <c i="16" r="BK134"/>
  <c i="20" r="J191"/>
  <c i="21" r="J156"/>
  <c i="22" r="J181"/>
  <c i="23" r="J278"/>
  <c i="24" r="J159"/>
  <c i="2" r="J1105"/>
  <c r="J3746"/>
  <c r="BK1901"/>
  <c r="BK264"/>
  <c r="J3589"/>
  <c r="BK2304"/>
  <c r="BK444"/>
  <c i="3" r="BK572"/>
  <c r="J306"/>
  <c r="BK380"/>
  <c r="J223"/>
  <c i="4" r="BK191"/>
  <c r="BK223"/>
  <c r="BK272"/>
  <c r="J119"/>
  <c i="5" r="BK161"/>
  <c r="BK213"/>
  <c r="J131"/>
  <c r="BK170"/>
  <c i="8" r="J98"/>
  <c i="9" r="BK211"/>
  <c r="J341"/>
  <c i="11" r="J107"/>
  <c i="12" r="BK687"/>
  <c r="J921"/>
  <c r="J416"/>
  <c r="BK253"/>
  <c i="14" r="J420"/>
  <c r="J433"/>
  <c r="BK292"/>
  <c i="17" r="J127"/>
  <c i="20" r="J145"/>
  <c i="21" r="BK122"/>
  <c i="22" r="J127"/>
  <c i="23" r="BK133"/>
  <c i="25" r="BK118"/>
  <c i="2" r="J3778"/>
  <c r="J3234"/>
  <c r="BK1559"/>
  <c r="J4487"/>
  <c r="J2768"/>
  <c r="BK821"/>
  <c i="12" r="J866"/>
  <c r="J691"/>
  <c r="BK224"/>
  <c i="2" r="BK4428"/>
  <c r="J3574"/>
  <c r="J2897"/>
  <c r="BK1778"/>
  <c r="J723"/>
  <c r="J3335"/>
  <c r="J2003"/>
  <c r="J295"/>
  <c r="J3024"/>
  <c r="J1778"/>
  <c r="BK4424"/>
  <c r="BK3285"/>
  <c r="BK1952"/>
  <c r="J597"/>
  <c r="J4026"/>
  <c r="J3418"/>
  <c r="J2056"/>
  <c r="J1015"/>
  <c r="BK428"/>
  <c i="3" r="BK415"/>
  <c r="BK424"/>
  <c r="BK310"/>
  <c r="BK146"/>
  <c i="4" r="J232"/>
  <c r="J144"/>
  <c r="BK236"/>
  <c r="J274"/>
  <c i="5" r="BK222"/>
  <c r="J132"/>
  <c r="J279"/>
  <c r="J250"/>
  <c r="BK160"/>
  <c r="BK156"/>
  <c r="J141"/>
  <c i="6" r="J146"/>
  <c r="J175"/>
  <c i="7" r="BK144"/>
  <c i="8" r="J119"/>
  <c i="9" r="J276"/>
  <c r="J316"/>
  <c r="J353"/>
  <c r="J332"/>
  <c i="10" r="J98"/>
  <c i="11" r="J103"/>
  <c i="12" r="BK707"/>
  <c r="BK857"/>
  <c r="BK141"/>
  <c r="J545"/>
  <c i="13" r="BK123"/>
  <c i="14" r="BK124"/>
  <c r="BK213"/>
  <c i="16" r="J118"/>
  <c i="20" r="J151"/>
  <c i="21" r="BK264"/>
  <c i="22" r="BK159"/>
  <c i="23" r="BK410"/>
  <c r="J381"/>
  <c r="J203"/>
  <c i="24" r="J154"/>
  <c i="25" r="BK116"/>
  <c i="12" r="J930"/>
  <c r="J970"/>
  <c i="13" r="BK214"/>
  <c i="14" r="BK141"/>
  <c r="BK367"/>
  <c r="J456"/>
  <c i="18" r="BK118"/>
  <c i="20" r="J177"/>
  <c i="21" r="BK220"/>
  <c i="22" r="J123"/>
  <c i="23" r="BK326"/>
  <c r="BK141"/>
  <c i="24" r="BK131"/>
  <c i="25" r="J103"/>
  <c i="2" r="BK3826"/>
  <c r="J2679"/>
  <c r="J921"/>
  <c r="J4171"/>
  <c r="BK3108"/>
  <c r="BK754"/>
  <c r="J3925"/>
  <c r="J2994"/>
  <c r="BK1763"/>
  <c r="BK1184"/>
  <c r="BK4459"/>
  <c r="J3361"/>
  <c r="J2484"/>
  <c r="J1501"/>
  <c r="J4357"/>
  <c r="J3306"/>
  <c r="BK2179"/>
  <c r="J1377"/>
  <c i="13" r="BK296"/>
  <c i="14" r="J401"/>
  <c i="15" r="J113"/>
  <c i="17" r="BK119"/>
  <c i="21" r="BK184"/>
  <c i="22" r="BK218"/>
  <c i="23" r="BK345"/>
  <c r="BK293"/>
  <c i="24" r="BK125"/>
  <c i="25" r="BK114"/>
  <c i="2" r="BK3568"/>
  <c r="BK2626"/>
  <c r="BK842"/>
  <c r="BK3825"/>
  <c r="BK1822"/>
  <c r="BK3817"/>
  <c r="BK2572"/>
  <c r="J444"/>
  <c r="BK2757"/>
  <c r="BK661"/>
  <c r="BK3716"/>
  <c r="J1979"/>
  <c r="J415"/>
  <c i="3" r="J590"/>
  <c r="BK185"/>
  <c r="J530"/>
  <c i="6" r="J128"/>
  <c i="7" r="J135"/>
  <c i="8" r="J131"/>
  <c i="9" r="J304"/>
  <c r="BK238"/>
  <c r="BK114"/>
  <c r="J124"/>
  <c i="11" r="J97"/>
  <c i="12" r="BK192"/>
  <c r="BK540"/>
  <c r="BK589"/>
  <c i="14" r="BK200"/>
  <c r="J427"/>
  <c i="16" r="BK120"/>
  <c i="23" r="J239"/>
  <c r="BK161"/>
  <c i="24" r="J139"/>
  <c i="2" r="J1443"/>
  <c r="BK3328"/>
  <c r="J1967"/>
  <c r="J4265"/>
  <c r="J2508"/>
  <c r="BK702"/>
  <c r="BK3684"/>
  <c r="J2865"/>
  <c r="J541"/>
  <c r="J3727"/>
  <c r="BK2994"/>
  <c r="J1723"/>
  <c r="BK398"/>
  <c i="3" r="BK509"/>
  <c i="5" r="BK306"/>
  <c r="BK150"/>
  <c r="BK233"/>
  <c r="BK173"/>
  <c r="J160"/>
  <c r="J236"/>
  <c i="6" r="J169"/>
  <c i="7" r="J101"/>
  <c i="8" r="J121"/>
  <c r="J113"/>
  <c i="9" r="J287"/>
  <c r="BK285"/>
  <c r="BK154"/>
  <c i="11" r="BK101"/>
  <c i="12" r="J149"/>
  <c r="BK476"/>
  <c i="13" r="J193"/>
  <c i="14" r="BK156"/>
  <c r="J292"/>
  <c r="BK301"/>
  <c i="16" r="BK140"/>
  <c i="20" r="J158"/>
  <c i="21" r="J122"/>
  <c i="23" r="BK267"/>
  <c r="J377"/>
  <c i="2" r="BK4026"/>
  <c r="J2824"/>
  <c r="J1424"/>
  <c r="BK4487"/>
  <c r="BK3054"/>
  <c r="BK1328"/>
  <c r="BK4187"/>
  <c r="BK3234"/>
  <c r="J1812"/>
  <c r="J3400"/>
  <c r="J3042"/>
  <c r="BK1852"/>
  <c i="3" r="BK447"/>
  <c i="5" r="J147"/>
  <c i="6" r="BK177"/>
  <c i="7" r="BK139"/>
  <c i="8" r="J135"/>
  <c r="BK99"/>
  <c i="9" r="J308"/>
  <c r="BK124"/>
  <c i="12" r="J110"/>
  <c r="BK623"/>
  <c r="J730"/>
  <c i="13" r="BK253"/>
  <c r="BK220"/>
  <c i="14" r="J461"/>
  <c i="16" r="J140"/>
  <c i="21" r="J196"/>
  <c i="22" r="J215"/>
  <c i="23" r="J354"/>
  <c r="BK305"/>
  <c i="25" r="BK93"/>
  <c i="2" r="J3114"/>
  <c r="BK1462"/>
  <c r="J4424"/>
  <c r="BK2335"/>
  <c r="J405"/>
  <c i="12" r="BK510"/>
  <c r="BK805"/>
  <c i="13" r="BK208"/>
  <c i="14" r="J129"/>
  <c i="16" r="BK129"/>
  <c i="20" r="BK163"/>
  <c i="21" r="J205"/>
  <c i="23" r="BK309"/>
  <c r="J183"/>
  <c i="24" r="J141"/>
  <c i="25" r="J107"/>
  <c i="2" r="J1803"/>
  <c r="BK4304"/>
  <c r="BK2934"/>
  <c r="J695"/>
  <c i="3" r="J487"/>
  <c r="BK359"/>
  <c i="4" r="J129"/>
  <c r="J206"/>
  <c r="J173"/>
  <c r="BK158"/>
  <c i="5" r="BK336"/>
  <c r="J267"/>
  <c r="BK321"/>
  <c r="J295"/>
  <c r="BK176"/>
  <c i="6" r="BK180"/>
  <c r="BK124"/>
  <c i="7" r="BK138"/>
  <c i="8" r="J117"/>
  <c i="9" r="BK258"/>
  <c r="J296"/>
  <c r="BK344"/>
  <c i="12" r="J468"/>
  <c r="BK266"/>
  <c i="13" r="J283"/>
  <c i="14" r="J226"/>
  <c i="2" r="BK3651"/>
  <c r="J1733"/>
  <c r="J239"/>
  <c r="J3066"/>
  <c r="J1768"/>
  <c r="J3651"/>
  <c r="BK2606"/>
  <c r="BK638"/>
  <c r="J3228"/>
  <c r="J1514"/>
  <c r="J4506"/>
  <c r="BK3394"/>
  <c r="J1952"/>
  <c i="3" r="J555"/>
  <c r="J326"/>
  <c r="J398"/>
  <c r="BK343"/>
  <c i="4" r="J218"/>
  <c r="J126"/>
  <c r="J254"/>
  <c i="5" r="J260"/>
  <c r="BK207"/>
  <c r="BK194"/>
  <c r="J121"/>
  <c r="J118"/>
  <c i="6" r="J201"/>
  <c r="BK120"/>
  <c i="7" r="BK123"/>
  <c r="J99"/>
  <c i="8" r="J106"/>
  <c i="9" r="BK235"/>
  <c r="J188"/>
  <c r="J112"/>
  <c r="J186"/>
  <c i="11" r="BK97"/>
  <c i="12" r="J549"/>
  <c r="BK951"/>
  <c i="13" r="J131"/>
  <c i="14" r="J124"/>
  <c r="J260"/>
  <c i="17" r="BK106"/>
  <c i="19" r="J149"/>
  <c i="22" r="BK221"/>
  <c i="23" r="J281"/>
  <c i="24" r="J168"/>
  <c i="25" r="BK99"/>
  <c i="2" r="J3981"/>
  <c r="BK2581"/>
  <c r="J1079"/>
  <c r="BK4318"/>
  <c r="BK2517"/>
  <c r="J897"/>
  <c r="BK2903"/>
  <c r="J1455"/>
  <c r="J339"/>
  <c i="12" r="BK125"/>
  <c r="BK573"/>
  <c i="13" r="BK150"/>
  <c i="14" r="J367"/>
  <c r="J99"/>
  <c i="15" r="BK136"/>
  <c i="19" r="J168"/>
  <c i="21" r="BK128"/>
  <c i="22" r="J93"/>
  <c i="23" r="BK377"/>
  <c i="24" r="BK137"/>
  <c i="25" r="BK125"/>
  <c i="2" r="BK4031"/>
  <c r="BK2779"/>
  <c r="BK1768"/>
  <c r="J3977"/>
  <c r="J3162"/>
  <c r="J1559"/>
  <c r="J121"/>
  <c i="3" r="BK527"/>
  <c r="BK434"/>
  <c r="BK242"/>
  <c r="J128"/>
  <c i="4" r="BK206"/>
  <c r="J167"/>
  <c r="J124"/>
  <c r="J272"/>
  <c i="5" r="J207"/>
  <c r="BK147"/>
  <c r="J247"/>
  <c r="J323"/>
  <c r="J275"/>
  <c r="J254"/>
  <c r="J343"/>
  <c r="J154"/>
  <c i="6" r="BK115"/>
  <c r="BK125"/>
  <c r="BK210"/>
  <c r="BK174"/>
  <c r="BK198"/>
  <c r="J103"/>
  <c r="BK102"/>
  <c i="7" r="BK109"/>
  <c r="J114"/>
  <c r="BK111"/>
  <c i="8" r="J136"/>
  <c r="J144"/>
  <c r="J137"/>
  <c i="9" r="J243"/>
  <c r="J161"/>
  <c i="10" r="BK104"/>
  <c i="12" r="BK878"/>
  <c r="BK494"/>
  <c r="BK843"/>
  <c i="13" r="BK203"/>
  <c i="14" r="BK415"/>
  <c r="J284"/>
  <c r="J156"/>
  <c i="19" r="J132"/>
  <c i="21" r="BK104"/>
  <c i="22" r="J163"/>
  <c i="23" r="J287"/>
  <c i="2" r="BK4289"/>
  <c r="BK3186"/>
  <c r="J1111"/>
  <c r="BK3252"/>
  <c r="BK1079"/>
  <c i="12" r="J402"/>
  <c r="J445"/>
  <c i="13" r="BK184"/>
  <c i="2" r="BK3823"/>
  <c r="J2988"/>
  <c r="BK1570"/>
  <c r="BK3704"/>
  <c r="BK2371"/>
  <c r="BK3810"/>
  <c r="BK2375"/>
  <c r="BK1475"/>
  <c r="BK4039"/>
  <c r="J3030"/>
  <c r="J1770"/>
  <c r="J410"/>
  <c r="J3629"/>
  <c r="J2468"/>
  <c r="J905"/>
  <c i="3" r="BK473"/>
  <c r="BK284"/>
  <c r="J259"/>
  <c r="J544"/>
  <c r="BK255"/>
  <c r="J119"/>
  <c i="4" r="BK181"/>
  <c r="J189"/>
  <c r="BK288"/>
  <c i="5" r="J302"/>
  <c r="J318"/>
  <c r="J239"/>
  <c r="BK247"/>
  <c r="BK355"/>
  <c r="J292"/>
  <c r="BK201"/>
  <c i="6" r="J137"/>
  <c r="BK153"/>
  <c r="BK117"/>
  <c i="8" r="J96"/>
  <c i="9" r="BK139"/>
  <c r="J235"/>
  <c r="BK290"/>
  <c i="10" r="J96"/>
  <c i="11" r="BK106"/>
  <c i="12" r="J813"/>
  <c r="J261"/>
  <c r="BK639"/>
  <c r="J502"/>
  <c i="14" r="J272"/>
  <c i="18" r="BK105"/>
  <c i="20" r="J126"/>
  <c i="21" r="BK156"/>
  <c i="22" r="J227"/>
  <c i="23" r="BK297"/>
  <c r="J329"/>
  <c i="24" r="J143"/>
  <c i="2" r="F38"/>
  <c i="5" l="1" r="T347"/>
  <c i="2" r="P397"/>
  <c r="T1155"/>
  <c r="P1864"/>
  <c r="R2324"/>
  <c r="P2599"/>
  <c r="T2599"/>
  <c r="BK3363"/>
  <c r="J3363"/>
  <c r="J86"/>
  <c r="BK4025"/>
  <c r="J4025"/>
  <c r="J88"/>
  <c r="R4199"/>
  <c r="BK4380"/>
  <c r="J4380"/>
  <c r="J91"/>
  <c i="3" r="BK237"/>
  <c r="J237"/>
  <c r="J73"/>
  <c r="P400"/>
  <c r="P554"/>
  <c r="R580"/>
  <c i="4" r="BK123"/>
  <c r="J123"/>
  <c r="J70"/>
  <c r="R123"/>
  <c r="BK199"/>
  <c r="J199"/>
  <c r="J73"/>
  <c r="R242"/>
  <c i="5" r="T102"/>
  <c r="T101"/>
  <c r="P342"/>
  <c i="6" r="T99"/>
  <c r="T207"/>
  <c i="7" r="BK141"/>
  <c r="J141"/>
  <c r="J70"/>
  <c r="R147"/>
  <c r="R146"/>
  <c i="8" r="BK126"/>
  <c r="J126"/>
  <c r="J70"/>
  <c i="9" r="P100"/>
  <c r="R109"/>
  <c r="P257"/>
  <c i="10" r="P93"/>
  <c r="P92"/>
  <c i="1" r="AU66"/>
  <c i="12" r="BK105"/>
  <c r="J105"/>
  <c r="J65"/>
  <c r="BK233"/>
  <c r="J233"/>
  <c r="J67"/>
  <c r="R289"/>
  <c r="BK591"/>
  <c r="R886"/>
  <c r="T938"/>
  <c r="P987"/>
  <c i="13" r="P149"/>
  <c r="R286"/>
  <c r="P295"/>
  <c i="14" r="P414"/>
  <c i="15" r="BK130"/>
  <c r="J130"/>
  <c r="J70"/>
  <c i="16" r="P115"/>
  <c i="17" r="BK98"/>
  <c r="J98"/>
  <c r="J69"/>
  <c r="T118"/>
  <c i="18" r="BK111"/>
  <c r="J111"/>
  <c r="J70"/>
  <c i="19" r="P120"/>
  <c r="P148"/>
  <c i="20" r="BK119"/>
  <c r="J119"/>
  <c r="J70"/>
  <c r="T138"/>
  <c i="21" r="T200"/>
  <c i="22" r="T92"/>
  <c i="23" r="R238"/>
  <c i="9" r="R100"/>
  <c r="T109"/>
  <c i="11" r="T93"/>
  <c r="T92"/>
  <c i="12" r="R105"/>
  <c r="T367"/>
  <c r="T548"/>
  <c r="P886"/>
  <c r="R923"/>
  <c i="13" r="T286"/>
  <c i="14" r="R93"/>
  <c i="15" r="P94"/>
  <c r="P93"/>
  <c r="BK123"/>
  <c r="J123"/>
  <c r="J69"/>
  <c i="16" r="R96"/>
  <c i="17" r="P135"/>
  <c r="P134"/>
  <c i="18" r="BK128"/>
  <c r="J128"/>
  <c r="J72"/>
  <c i="19" r="R99"/>
  <c i="20" r="T119"/>
  <c i="21" r="R95"/>
  <c r="P178"/>
  <c r="BK263"/>
  <c r="BK262"/>
  <c r="J262"/>
  <c r="J70"/>
  <c i="22" r="R92"/>
  <c i="23" r="T262"/>
  <c i="24" r="BK96"/>
  <c r="J96"/>
  <c r="J65"/>
  <c r="R132"/>
  <c i="2" r="P120"/>
  <c r="P555"/>
  <c r="BK993"/>
  <c r="J993"/>
  <c r="J72"/>
  <c r="R993"/>
  <c r="R1742"/>
  <c r="R1864"/>
  <c r="P2324"/>
  <c r="P2678"/>
  <c r="BK2951"/>
  <c r="J2951"/>
  <c r="J85"/>
  <c r="T3363"/>
  <c r="P4298"/>
  <c r="R4401"/>
  <c i="3" r="P104"/>
  <c r="P103"/>
  <c r="P141"/>
  <c r="BK400"/>
  <c r="J400"/>
  <c r="J75"/>
  <c r="R554"/>
  <c r="T580"/>
  <c i="4" r="T100"/>
  <c r="T123"/>
  <c r="P130"/>
  <c r="T130"/>
  <c r="T199"/>
  <c i="5" r="R102"/>
  <c r="R101"/>
  <c r="T342"/>
  <c i="6" r="R99"/>
  <c r="P207"/>
  <c i="7" r="P141"/>
  <c i="8" r="P126"/>
  <c i="9" r="P109"/>
  <c r="R257"/>
  <c i="10" r="BK93"/>
  <c r="J93"/>
  <c r="J68"/>
  <c i="11" r="P93"/>
  <c r="P92"/>
  <c i="1" r="AU67"/>
  <c i="12" r="BK367"/>
  <c r="J367"/>
  <c r="J69"/>
  <c r="BK535"/>
  <c r="J535"/>
  <c r="J70"/>
  <c r="BK548"/>
  <c r="J548"/>
  <c r="J73"/>
  <c r="T796"/>
  <c i="13" r="T149"/>
  <c i="14" r="P366"/>
  <c r="T497"/>
  <c i="15" r="R130"/>
  <c i="16" r="P96"/>
  <c r="P95"/>
  <c r="P94"/>
  <c i="1" r="AU74"/>
  <c i="17" r="T135"/>
  <c r="T134"/>
  <c i="18" r="P98"/>
  <c r="R98"/>
  <c i="19" r="P155"/>
  <c i="20" r="T100"/>
  <c r="R138"/>
  <c i="21" r="R263"/>
  <c r="R262"/>
  <c i="22" r="P92"/>
  <c r="P180"/>
  <c i="23" r="BK97"/>
  <c r="P202"/>
  <c r="T223"/>
  <c r="BK390"/>
  <c r="J390"/>
  <c r="J70"/>
  <c i="21" r="BK200"/>
  <c r="J200"/>
  <c r="J68"/>
  <c i="22" r="BK180"/>
  <c r="J180"/>
  <c r="J66"/>
  <c i="23" r="R262"/>
  <c r="P424"/>
  <c r="P423"/>
  <c i="24" r="R96"/>
  <c r="R95"/>
  <c i="14" r="BK366"/>
  <c r="J366"/>
  <c r="J66"/>
  <c r="R497"/>
  <c i="15" r="T130"/>
  <c i="16" r="R115"/>
  <c i="17" r="R135"/>
  <c r="R134"/>
  <c i="18" r="P128"/>
  <c r="P127"/>
  <c i="19" r="T120"/>
  <c i="20" r="BK100"/>
  <c r="BK157"/>
  <c r="J157"/>
  <c r="J72"/>
  <c i="21" r="T95"/>
  <c r="T94"/>
  <c r="T178"/>
  <c i="23" r="T202"/>
  <c r="T238"/>
  <c i="24" r="P96"/>
  <c r="P95"/>
  <c r="T132"/>
  <c i="5" r="P331"/>
  <c r="P330"/>
  <c i="6" r="T109"/>
  <c r="T98"/>
  <c r="T97"/>
  <c i="7" r="P98"/>
  <c r="P97"/>
  <c r="BK147"/>
  <c r="J147"/>
  <c r="J72"/>
  <c i="8" r="R126"/>
  <c i="9" r="P133"/>
  <c r="R218"/>
  <c i="12" r="BK176"/>
  <c r="J176"/>
  <c r="J66"/>
  <c r="T233"/>
  <c r="T289"/>
  <c r="P535"/>
  <c r="P548"/>
  <c r="P796"/>
  <c r="T877"/>
  <c r="P938"/>
  <c r="T987"/>
  <c i="13" r="R98"/>
  <c r="BK264"/>
  <c r="J264"/>
  <c r="J68"/>
  <c i="14" r="T93"/>
  <c r="BK497"/>
  <c r="J497"/>
  <c r="J68"/>
  <c i="15" r="T94"/>
  <c r="T93"/>
  <c i="16" r="T115"/>
  <c i="17" r="BK118"/>
  <c r="J118"/>
  <c r="J70"/>
  <c i="18" r="BK98"/>
  <c r="J98"/>
  <c r="J69"/>
  <c r="R128"/>
  <c r="R127"/>
  <c i="19" r="P99"/>
  <c r="P98"/>
  <c r="BK155"/>
  <c r="J155"/>
  <c r="J73"/>
  <c i="20" r="P100"/>
  <c r="P157"/>
  <c i="21" r="P95"/>
  <c r="R178"/>
  <c i="22" r="P190"/>
  <c i="23" r="R97"/>
  <c r="BK223"/>
  <c r="J223"/>
  <c r="J67"/>
  <c i="24" r="BK132"/>
  <c r="J132"/>
  <c r="J68"/>
  <c i="2" r="BK397"/>
  <c r="J397"/>
  <c r="J70"/>
  <c r="R397"/>
  <c r="P1155"/>
  <c r="BK1954"/>
  <c r="J1954"/>
  <c r="J78"/>
  <c r="BK2324"/>
  <c r="J2324"/>
  <c r="J79"/>
  <c r="R2583"/>
  <c r="BK2599"/>
  <c r="J2599"/>
  <c r="J81"/>
  <c r="R2599"/>
  <c r="P2625"/>
  <c r="T2625"/>
  <c r="T2951"/>
  <c r="P3841"/>
  <c r="T4025"/>
  <c r="BK4298"/>
  <c r="J4298"/>
  <c r="J90"/>
  <c r="BK4401"/>
  <c r="J4401"/>
  <c r="J92"/>
  <c i="3" r="R104"/>
  <c r="R103"/>
  <c r="T141"/>
  <c r="T400"/>
  <c r="P580"/>
  <c r="R589"/>
  <c i="4" r="R100"/>
  <c r="BK146"/>
  <c r="J146"/>
  <c r="J72"/>
  <c r="P199"/>
  <c i="5" r="T331"/>
  <c r="T330"/>
  <c i="6" r="R109"/>
  <c r="R98"/>
  <c i="7" r="R98"/>
  <c r="R97"/>
  <c r="T147"/>
  <c r="T146"/>
  <c i="8" r="R95"/>
  <c r="P118"/>
  <c i="9" r="R133"/>
  <c r="R99"/>
  <c r="R98"/>
  <c r="T218"/>
  <c i="10" r="R93"/>
  <c r="R92"/>
  <c i="12" r="T105"/>
  <c r="R233"/>
  <c r="T591"/>
  <c r="BK877"/>
  <c r="J877"/>
  <c r="J76"/>
  <c r="BK923"/>
  <c r="J923"/>
  <c r="J78"/>
  <c i="13" r="T98"/>
  <c r="P264"/>
  <c i="14" r="BK93"/>
  <c r="J93"/>
  <c r="J65"/>
  <c r="T366"/>
  <c i="15" r="R123"/>
  <c r="R122"/>
  <c i="17" r="BK135"/>
  <c r="BK134"/>
  <c r="J134"/>
  <c r="J71"/>
  <c i="18" r="P111"/>
  <c i="19" r="BK120"/>
  <c r="J120"/>
  <c r="J70"/>
  <c r="T148"/>
  <c i="20" r="R119"/>
  <c i="21" r="R200"/>
  <c i="22" r="R180"/>
  <c i="23" r="P262"/>
  <c r="BK424"/>
  <c r="J424"/>
  <c r="J73"/>
  <c i="24" r="T96"/>
  <c r="T95"/>
  <c i="25" r="P110"/>
  <c i="22" r="BK190"/>
  <c r="J190"/>
  <c r="J67"/>
  <c i="23" r="BK262"/>
  <c r="J262"/>
  <c r="J69"/>
  <c i="24" r="P119"/>
  <c r="P156"/>
  <c i="25" r="BK91"/>
  <c r="T110"/>
  <c i="2" r="BK120"/>
  <c r="J120"/>
  <c r="J69"/>
  <c r="R555"/>
  <c r="P993"/>
  <c r="P1742"/>
  <c r="R1954"/>
  <c r="P2583"/>
  <c r="T2583"/>
  <c r="BK2625"/>
  <c r="J2625"/>
  <c r="J82"/>
  <c r="R2625"/>
  <c r="R2951"/>
  <c r="BK4199"/>
  <c r="J4199"/>
  <c r="J89"/>
  <c r="T4298"/>
  <c r="P4380"/>
  <c i="3" r="BK141"/>
  <c r="J141"/>
  <c r="J72"/>
  <c r="R237"/>
  <c r="P375"/>
  <c i="4" r="P100"/>
  <c r="R146"/>
  <c r="BK242"/>
  <c r="J242"/>
  <c r="J74"/>
  <c i="5" r="BK102"/>
  <c r="J102"/>
  <c r="J69"/>
  <c r="BK342"/>
  <c r="J342"/>
  <c r="J72"/>
  <c i="6" r="P99"/>
  <c r="R207"/>
  <c i="7" r="BK98"/>
  <c r="BK97"/>
  <c r="J97"/>
  <c r="J68"/>
  <c r="R141"/>
  <c i="8" r="T126"/>
  <c i="9" r="BK100"/>
  <c r="J100"/>
  <c r="J69"/>
  <c r="BK109"/>
  <c r="J109"/>
  <c r="J70"/>
  <c r="BK257"/>
  <c r="J257"/>
  <c r="J74"/>
  <c i="10" r="T93"/>
  <c r="T92"/>
  <c i="12" r="T176"/>
  <c r="R367"/>
  <c r="T535"/>
  <c r="R548"/>
  <c r="R796"/>
  <c r="P877"/>
  <c r="BK938"/>
  <c r="J938"/>
  <c r="J79"/>
  <c i="13" r="R149"/>
  <c r="BK286"/>
  <c r="J286"/>
  <c r="J72"/>
  <c r="T295"/>
  <c i="14" r="P93"/>
  <c r="P92"/>
  <c r="P91"/>
  <c i="1" r="AU71"/>
  <c i="14" r="R366"/>
  <c r="P497"/>
  <c i="15" r="R94"/>
  <c r="R93"/>
  <c r="R92"/>
  <c r="P123"/>
  <c r="P122"/>
  <c i="17" r="P98"/>
  <c r="R118"/>
  <c i="18" r="R111"/>
  <c r="R97"/>
  <c r="R96"/>
  <c i="19" r="R120"/>
  <c r="BK148"/>
  <c r="J148"/>
  <c r="J72"/>
  <c i="20" r="P119"/>
  <c r="R157"/>
  <c i="21" r="P200"/>
  <c i="22" r="BK92"/>
  <c r="J92"/>
  <c r="J65"/>
  <c r="T180"/>
  <c i="23" r="P97"/>
  <c r="R202"/>
  <c r="R223"/>
  <c r="T390"/>
  <c i="24" r="T119"/>
  <c r="T118"/>
  <c r="R156"/>
  <c i="25" r="BK110"/>
  <c r="J110"/>
  <c r="J66"/>
  <c i="2" r="T120"/>
  <c r="T397"/>
  <c r="R1155"/>
  <c r="BK1864"/>
  <c r="J1864"/>
  <c r="J77"/>
  <c r="T1954"/>
  <c r="BK2583"/>
  <c r="J2583"/>
  <c r="J80"/>
  <c r="T2678"/>
  <c r="P2896"/>
  <c r="T2896"/>
  <c r="R3363"/>
  <c r="R4025"/>
  <c r="R4298"/>
  <c r="R4380"/>
  <c r="T4380"/>
  <c i="3" r="BK104"/>
  <c r="J104"/>
  <c r="J69"/>
  <c r="T237"/>
  <c r="R375"/>
  <c r="BK554"/>
  <c r="J554"/>
  <c r="J76"/>
  <c r="BK589"/>
  <c r="J589"/>
  <c r="J78"/>
  <c i="4" r="BK100"/>
  <c r="P146"/>
  <c r="T242"/>
  <c i="5" r="R331"/>
  <c r="R330"/>
  <c i="6" r="P109"/>
  <c r="P98"/>
  <c r="P97"/>
  <c i="1" r="AU62"/>
  <c i="8" r="BK95"/>
  <c r="BK94"/>
  <c r="J94"/>
  <c r="J67"/>
  <c r="BK118"/>
  <c r="J118"/>
  <c r="J69"/>
  <c i="9" r="T100"/>
  <c r="T257"/>
  <c i="11" r="BK93"/>
  <c r="BK92"/>
  <c r="J92"/>
  <c i="12" r="P105"/>
  <c r="BK289"/>
  <c r="J289"/>
  <c r="J68"/>
  <c r="P591"/>
  <c r="T886"/>
  <c r="T923"/>
  <c r="BK987"/>
  <c r="J987"/>
  <c r="J81"/>
  <c i="13" r="BK149"/>
  <c r="J149"/>
  <c r="J67"/>
  <c r="BK295"/>
  <c r="J295"/>
  <c r="J73"/>
  <c i="14" r="R414"/>
  <c i="16" r="BK96"/>
  <c r="J96"/>
  <c r="J69"/>
  <c i="17" r="R98"/>
  <c r="R97"/>
  <c r="R96"/>
  <c i="18" r="T98"/>
  <c i="19" r="T99"/>
  <c r="T98"/>
  <c r="R148"/>
  <c i="20" r="BK138"/>
  <c r="J138"/>
  <c r="J71"/>
  <c i="22" r="T190"/>
  <c i="23" r="P223"/>
  <c i="24" r="R119"/>
  <c r="R118"/>
  <c r="T156"/>
  <c i="25" r="R91"/>
  <c r="P117"/>
  <c i="2" r="BK555"/>
  <c r="J555"/>
  <c r="J71"/>
  <c r="BK1155"/>
  <c r="J1155"/>
  <c r="J73"/>
  <c r="BK1742"/>
  <c r="J1742"/>
  <c r="J74"/>
  <c r="T1864"/>
  <c r="T2324"/>
  <c r="R2678"/>
  <c r="BK2896"/>
  <c r="J2896"/>
  <c r="J84"/>
  <c r="R2896"/>
  <c r="P3363"/>
  <c r="R3841"/>
  <c r="P4025"/>
  <c r="T4199"/>
  <c r="P4401"/>
  <c i="3" r="T104"/>
  <c r="T103"/>
  <c r="R141"/>
  <c r="R400"/>
  <c r="BK580"/>
  <c r="J580"/>
  <c r="J77"/>
  <c r="T589"/>
  <c i="4" r="T146"/>
  <c r="P242"/>
  <c i="5" r="P102"/>
  <c r="P101"/>
  <c r="P100"/>
  <c i="1" r="AU61"/>
  <c i="5" r="R342"/>
  <c i="6" r="BK99"/>
  <c r="J99"/>
  <c r="J69"/>
  <c r="BK207"/>
  <c r="J207"/>
  <c r="J71"/>
  <c i="7" r="T98"/>
  <c r="T97"/>
  <c r="P147"/>
  <c r="P146"/>
  <c i="8" r="T95"/>
  <c r="R118"/>
  <c i="9" r="T133"/>
  <c r="P218"/>
  <c i="12" r="P176"/>
  <c r="P233"/>
  <c r="P289"/>
  <c r="R591"/>
  <c r="BK886"/>
  <c r="J886"/>
  <c r="J77"/>
  <c r="R938"/>
  <c r="R987"/>
  <c i="13" r="P98"/>
  <c r="P97"/>
  <c r="R264"/>
  <c i="14" r="BK414"/>
  <c r="J414"/>
  <c r="J67"/>
  <c i="15" r="T123"/>
  <c r="T122"/>
  <c i="16" r="T96"/>
  <c r="T95"/>
  <c r="T94"/>
  <c i="17" r="P118"/>
  <c i="18" r="T128"/>
  <c r="T127"/>
  <c i="19" r="BK99"/>
  <c r="J99"/>
  <c r="J69"/>
  <c r="T155"/>
  <c i="20" r="P138"/>
  <c i="21" r="BK95"/>
  <c r="P263"/>
  <c r="P262"/>
  <c i="23" r="T97"/>
  <c r="T96"/>
  <c r="BK238"/>
  <c r="J238"/>
  <c r="J68"/>
  <c r="P390"/>
  <c r="R424"/>
  <c r="R423"/>
  <c i="24" r="BK119"/>
  <c r="J119"/>
  <c r="J67"/>
  <c r="BK156"/>
  <c r="J156"/>
  <c r="J69"/>
  <c i="25" r="T91"/>
  <c r="BK117"/>
  <c r="J117"/>
  <c r="J67"/>
  <c r="R117"/>
  <c i="2" r="R120"/>
  <c r="R119"/>
  <c r="T555"/>
  <c r="T993"/>
  <c r="T1742"/>
  <c r="P1954"/>
  <c r="BK2678"/>
  <c r="J2678"/>
  <c r="J83"/>
  <c r="P2951"/>
  <c r="BK3841"/>
  <c r="J3841"/>
  <c r="J87"/>
  <c r="T3841"/>
  <c r="P4199"/>
  <c r="T4401"/>
  <c i="3" r="P237"/>
  <c r="P140"/>
  <c r="BK375"/>
  <c r="J375"/>
  <c r="J74"/>
  <c r="T375"/>
  <c r="T554"/>
  <c r="P589"/>
  <c i="4" r="P123"/>
  <c r="BK130"/>
  <c r="J130"/>
  <c r="J71"/>
  <c r="R130"/>
  <c r="R199"/>
  <c i="5" r="BK331"/>
  <c r="J331"/>
  <c r="J71"/>
  <c i="6" r="BK109"/>
  <c r="BK98"/>
  <c i="7" r="T141"/>
  <c i="8" r="P95"/>
  <c r="P94"/>
  <c i="1" r="AU64"/>
  <c i="8" r="T118"/>
  <c i="9" r="BK133"/>
  <c r="J133"/>
  <c r="J72"/>
  <c r="BK218"/>
  <c r="J218"/>
  <c r="J73"/>
  <c i="11" r="R93"/>
  <c r="R92"/>
  <c i="12" r="R176"/>
  <c r="P367"/>
  <c r="R535"/>
  <c r="BK796"/>
  <c r="J796"/>
  <c r="J75"/>
  <c r="R877"/>
  <c r="P923"/>
  <c i="13" r="BK98"/>
  <c r="J98"/>
  <c r="J65"/>
  <c r="T264"/>
  <c r="P286"/>
  <c r="P285"/>
  <c r="R295"/>
  <c i="14" r="T414"/>
  <c i="15" r="BK94"/>
  <c r="J94"/>
  <c r="J65"/>
  <c r="P130"/>
  <c i="16" r="BK115"/>
  <c r="J115"/>
  <c r="J70"/>
  <c i="17" r="T98"/>
  <c r="T97"/>
  <c r="T96"/>
  <c i="18" r="T111"/>
  <c r="T97"/>
  <c r="T96"/>
  <c i="19" r="R155"/>
  <c i="20" r="R100"/>
  <c r="R99"/>
  <c r="R98"/>
  <c r="T157"/>
  <c i="21" r="BK178"/>
  <c r="J178"/>
  <c r="J67"/>
  <c r="T263"/>
  <c r="T262"/>
  <c i="22" r="R190"/>
  <c i="23" r="BK202"/>
  <c r="J202"/>
  <c r="J66"/>
  <c r="P238"/>
  <c r="R390"/>
  <c r="T424"/>
  <c r="T423"/>
  <c i="24" r="P132"/>
  <c i="25" r="P91"/>
  <c r="P90"/>
  <c r="P89"/>
  <c i="1" r="AU83"/>
  <c i="25" r="R110"/>
  <c r="T117"/>
  <c i="5" r="BK351"/>
  <c r="J351"/>
  <c r="J75"/>
  <c i="13" r="BK277"/>
  <c r="J277"/>
  <c r="J69"/>
  <c i="15" r="BK112"/>
  <c r="J112"/>
  <c r="J66"/>
  <c i="13" r="BK138"/>
  <c r="J138"/>
  <c r="J66"/>
  <c i="23" r="BK418"/>
  <c r="J418"/>
  <c r="J71"/>
  <c i="13" r="BK282"/>
  <c r="J282"/>
  <c r="J70"/>
  <c r="BK302"/>
  <c r="J302"/>
  <c r="J74"/>
  <c i="21" r="BK173"/>
  <c r="J173"/>
  <c r="J66"/>
  <c i="22" r="BK242"/>
  <c r="J242"/>
  <c r="J68"/>
  <c i="24" r="BK167"/>
  <c r="J167"/>
  <c r="J72"/>
  <c i="21" r="BK257"/>
  <c r="J257"/>
  <c r="J69"/>
  <c i="12" r="BK969"/>
  <c r="J969"/>
  <c r="J80"/>
  <c i="20" r="BK196"/>
  <c r="BK195"/>
  <c r="J195"/>
  <c r="J73"/>
  <c i="15" r="BK119"/>
  <c r="J119"/>
  <c r="J67"/>
  <c i="2" r="BK4509"/>
  <c r="BK4508"/>
  <c r="J4508"/>
  <c r="J93"/>
  <c r="BK1860"/>
  <c r="J1860"/>
  <c r="J75"/>
  <c i="5" r="BK354"/>
  <c r="J354"/>
  <c r="J76"/>
  <c i="14" r="BK512"/>
  <c r="J512"/>
  <c r="J69"/>
  <c i="3" r="BK135"/>
  <c r="J135"/>
  <c r="J70"/>
  <c i="5" r="BK348"/>
  <c r="BK347"/>
  <c r="J347"/>
  <c r="J73"/>
  <c i="6" r="BK213"/>
  <c r="J213"/>
  <c r="J73"/>
  <c i="12" r="BK544"/>
  <c r="J544"/>
  <c r="J71"/>
  <c i="24" r="BK164"/>
  <c r="J164"/>
  <c r="J71"/>
  <c r="BK118"/>
  <c r="J118"/>
  <c r="J66"/>
  <c r="BK95"/>
  <c i="25" r="BE105"/>
  <c r="BE109"/>
  <c r="BE121"/>
  <c r="BE122"/>
  <c r="E50"/>
  <c r="BE92"/>
  <c r="BE115"/>
  <c r="BE116"/>
  <c r="J56"/>
  <c r="BE94"/>
  <c r="BE98"/>
  <c r="BE108"/>
  <c i="24" r="BK163"/>
  <c r="J163"/>
  <c r="J70"/>
  <c i="25" r="BE95"/>
  <c r="F86"/>
  <c r="BE93"/>
  <c r="BE97"/>
  <c r="BE113"/>
  <c r="BE96"/>
  <c r="BE112"/>
  <c r="BE124"/>
  <c r="BE104"/>
  <c r="BE118"/>
  <c r="BE119"/>
  <c r="BE120"/>
  <c r="BE99"/>
  <c r="BE100"/>
  <c r="BE103"/>
  <c r="BE123"/>
  <c r="BE125"/>
  <c r="BE101"/>
  <c r="BE102"/>
  <c r="BE107"/>
  <c r="BE111"/>
  <c r="BE114"/>
  <c r="BE106"/>
  <c i="24" r="BE112"/>
  <c r="BE113"/>
  <c r="BE165"/>
  <c r="E50"/>
  <c r="F59"/>
  <c r="BE133"/>
  <c r="BE143"/>
  <c r="BE157"/>
  <c r="BE159"/>
  <c r="BE116"/>
  <c r="BE147"/>
  <c r="BE100"/>
  <c r="BE115"/>
  <c r="BE135"/>
  <c i="23" r="J97"/>
  <c r="J65"/>
  <c i="24" r="J88"/>
  <c r="BE99"/>
  <c r="BE103"/>
  <c r="BE106"/>
  <c r="BE110"/>
  <c r="BE123"/>
  <c r="BE126"/>
  <c r="BE137"/>
  <c r="BE149"/>
  <c r="BE155"/>
  <c r="BE101"/>
  <c r="BE129"/>
  <c i="23" r="BK423"/>
  <c r="J423"/>
  <c r="J72"/>
  <c i="24" r="BE109"/>
  <c r="BE120"/>
  <c r="BE131"/>
  <c r="BE139"/>
  <c r="BE154"/>
  <c r="BE161"/>
  <c r="BE168"/>
  <c r="BE104"/>
  <c r="BE122"/>
  <c r="BE97"/>
  <c r="BE145"/>
  <c r="BE151"/>
  <c r="BE107"/>
  <c r="BE125"/>
  <c r="BE128"/>
  <c r="BE141"/>
  <c r="BE152"/>
  <c i="22" r="BK91"/>
  <c r="BK90"/>
  <c r="J90"/>
  <c r="J63"/>
  <c i="23" r="BE151"/>
  <c r="BE287"/>
  <c r="BE290"/>
  <c r="BE313"/>
  <c r="BE323"/>
  <c r="BE335"/>
  <c r="BE338"/>
  <c r="BE228"/>
  <c r="J56"/>
  <c r="BE267"/>
  <c r="BE271"/>
  <c r="BE297"/>
  <c r="BE320"/>
  <c r="BE326"/>
  <c r="BE342"/>
  <c r="E50"/>
  <c r="BE125"/>
  <c r="BE137"/>
  <c r="BE161"/>
  <c r="BE219"/>
  <c r="BE250"/>
  <c r="BE332"/>
  <c r="F59"/>
  <c r="BE105"/>
  <c r="BE119"/>
  <c r="BE183"/>
  <c r="BE371"/>
  <c r="BE387"/>
  <c r="BE391"/>
  <c r="BE419"/>
  <c r="BE129"/>
  <c r="BE165"/>
  <c r="BE169"/>
  <c r="BE199"/>
  <c r="BE263"/>
  <c r="BE284"/>
  <c r="BE195"/>
  <c r="BE215"/>
  <c r="BE258"/>
  <c r="BE275"/>
  <c r="BE368"/>
  <c r="BE406"/>
  <c r="BE179"/>
  <c r="BE188"/>
  <c r="BE203"/>
  <c r="BE207"/>
  <c r="BE293"/>
  <c r="BE301"/>
  <c r="BE305"/>
  <c r="BE329"/>
  <c r="BE345"/>
  <c r="BE398"/>
  <c r="BE402"/>
  <c r="BE429"/>
  <c r="BE98"/>
  <c r="BE243"/>
  <c r="BE278"/>
  <c r="BE281"/>
  <c r="BE410"/>
  <c r="BE414"/>
  <c r="BE141"/>
  <c r="BE149"/>
  <c r="BE157"/>
  <c r="BE234"/>
  <c r="BE309"/>
  <c r="BE317"/>
  <c r="BE348"/>
  <c r="BE351"/>
  <c r="BE377"/>
  <c r="BE381"/>
  <c r="BE425"/>
  <c r="BE175"/>
  <c r="BE192"/>
  <c r="BE224"/>
  <c r="BE231"/>
  <c r="BE239"/>
  <c r="BE354"/>
  <c r="BE357"/>
  <c r="BE361"/>
  <c r="BE374"/>
  <c r="BE384"/>
  <c r="BE112"/>
  <c r="BE133"/>
  <c r="BE155"/>
  <c r="BE211"/>
  <c r="BE254"/>
  <c r="BE365"/>
  <c r="BE395"/>
  <c i="22" r="BE235"/>
  <c i="21" r="J95"/>
  <c r="J65"/>
  <c i="22" r="BE133"/>
  <c r="BE159"/>
  <c r="BE203"/>
  <c r="E78"/>
  <c r="BE163"/>
  <c i="21" r="J263"/>
  <c r="J71"/>
  <c i="22" r="BE97"/>
  <c r="BE218"/>
  <c r="J56"/>
  <c r="F87"/>
  <c r="BE109"/>
  <c r="BE135"/>
  <c r="BE139"/>
  <c r="BE209"/>
  <c r="BE105"/>
  <c r="BE153"/>
  <c r="BE172"/>
  <c r="BE186"/>
  <c r="BE191"/>
  <c r="BE195"/>
  <c r="BE206"/>
  <c r="BE224"/>
  <c r="BE227"/>
  <c r="BE231"/>
  <c r="BE238"/>
  <c r="BE243"/>
  <c r="BE101"/>
  <c r="BE114"/>
  <c r="BE167"/>
  <c r="BE200"/>
  <c r="BE215"/>
  <c r="BE141"/>
  <c r="BE149"/>
  <c r="BE177"/>
  <c r="BE181"/>
  <c r="BE93"/>
  <c r="BE123"/>
  <c r="BE127"/>
  <c r="BE145"/>
  <c r="BE221"/>
  <c r="BE119"/>
  <c r="BE212"/>
  <c i="21" r="BE112"/>
  <c r="BE144"/>
  <c r="BE156"/>
  <c r="BE100"/>
  <c r="BE170"/>
  <c r="BE196"/>
  <c r="E81"/>
  <c r="BE108"/>
  <c r="BE128"/>
  <c r="BE160"/>
  <c r="BE238"/>
  <c r="BE242"/>
  <c r="BE246"/>
  <c r="BE165"/>
  <c r="BE174"/>
  <c r="BE224"/>
  <c r="BE122"/>
  <c r="BE205"/>
  <c r="BE232"/>
  <c r="BE233"/>
  <c r="BE253"/>
  <c i="20" r="J196"/>
  <c r="J74"/>
  <c i="21" r="BE96"/>
  <c r="BE249"/>
  <c r="BE258"/>
  <c r="BE264"/>
  <c r="BE268"/>
  <c r="BE272"/>
  <c r="BE104"/>
  <c r="BE134"/>
  <c r="J87"/>
  <c r="BE117"/>
  <c r="BE130"/>
  <c r="BE136"/>
  <c r="BE154"/>
  <c r="BE192"/>
  <c r="BE208"/>
  <c r="BE237"/>
  <c i="20" r="J100"/>
  <c r="J69"/>
  <c i="21" r="BE188"/>
  <c r="BE220"/>
  <c r="BE179"/>
  <c r="BE184"/>
  <c r="BE201"/>
  <c r="F90"/>
  <c r="BE140"/>
  <c r="BE148"/>
  <c r="BE212"/>
  <c r="BE216"/>
  <c r="BE228"/>
  <c i="20" r="BE107"/>
  <c i="19" r="BK147"/>
  <c r="J147"/>
  <c r="J71"/>
  <c i="20" r="E84"/>
  <c r="BE101"/>
  <c r="BE158"/>
  <c r="BE199"/>
  <c r="F95"/>
  <c r="BE132"/>
  <c r="BE163"/>
  <c r="J60"/>
  <c r="BE139"/>
  <c r="BE113"/>
  <c r="BE120"/>
  <c r="BE145"/>
  <c r="BE168"/>
  <c r="BE177"/>
  <c r="BE191"/>
  <c r="BE197"/>
  <c r="BE205"/>
  <c r="BE126"/>
  <c r="BE151"/>
  <c r="BE187"/>
  <c r="BE193"/>
  <c i="19" r="BK98"/>
  <c r="J98"/>
  <c r="J68"/>
  <c r="BE118"/>
  <c r="BE143"/>
  <c r="E83"/>
  <c r="BE137"/>
  <c r="BE151"/>
  <c r="BE162"/>
  <c r="BE170"/>
  <c i="18" r="BK97"/>
  <c r="J97"/>
  <c r="J68"/>
  <c i="19" r="BE106"/>
  <c r="BE127"/>
  <c r="F63"/>
  <c r="BE123"/>
  <c r="BE153"/>
  <c r="BE100"/>
  <c r="BE168"/>
  <c r="BE175"/>
  <c i="18" r="BK127"/>
  <c r="J127"/>
  <c r="J71"/>
  <c i="19" r="J60"/>
  <c r="BE125"/>
  <c r="BE112"/>
  <c r="BE149"/>
  <c r="BE121"/>
  <c r="BE132"/>
  <c r="BE156"/>
  <c i="18" r="BE142"/>
  <c i="17" r="J135"/>
  <c r="J72"/>
  <c i="18" r="F93"/>
  <c i="17" r="BK97"/>
  <c r="J97"/>
  <c r="J68"/>
  <c i="18" r="BE118"/>
  <c r="BE114"/>
  <c r="J60"/>
  <c r="BE112"/>
  <c r="E82"/>
  <c r="BE116"/>
  <c r="BE120"/>
  <c r="BE129"/>
  <c r="BE99"/>
  <c r="BE105"/>
  <c r="BE135"/>
  <c r="BE123"/>
  <c i="17" r="J90"/>
  <c r="F63"/>
  <c r="BE123"/>
  <c r="BE130"/>
  <c r="BE136"/>
  <c r="BE112"/>
  <c r="BE119"/>
  <c i="16" r="BK95"/>
  <c r="J95"/>
  <c r="J68"/>
  <c i="17" r="BE127"/>
  <c r="BE125"/>
  <c r="BE149"/>
  <c r="BE106"/>
  <c r="BE121"/>
  <c r="E52"/>
  <c r="BE142"/>
  <c r="BE99"/>
  <c i="15" r="BK93"/>
  <c r="BK92"/>
  <c r="J92"/>
  <c r="J63"/>
  <c i="16" r="F63"/>
  <c i="15" r="BK122"/>
  <c r="J122"/>
  <c r="J68"/>
  <c i="16" r="BE120"/>
  <c r="BE97"/>
  <c r="BE103"/>
  <c r="BE118"/>
  <c r="BE109"/>
  <c r="BE134"/>
  <c r="BE140"/>
  <c r="J60"/>
  <c r="E80"/>
  <c r="BE122"/>
  <c r="BE129"/>
  <c r="BE124"/>
  <c r="BE116"/>
  <c i="15" r="BE95"/>
  <c r="BE107"/>
  <c r="J86"/>
  <c r="F89"/>
  <c r="BE131"/>
  <c r="BE113"/>
  <c r="BE120"/>
  <c r="BE136"/>
  <c i="14" r="BK92"/>
  <c r="J92"/>
  <c r="J64"/>
  <c i="15" r="E50"/>
  <c r="BE128"/>
  <c r="BE110"/>
  <c r="BE100"/>
  <c r="BE105"/>
  <c r="BE124"/>
  <c i="14" r="BE246"/>
  <c r="BE253"/>
  <c r="BE284"/>
  <c r="BE343"/>
  <c r="BE353"/>
  <c r="BE375"/>
  <c r="BE397"/>
  <c r="BE405"/>
  <c r="E50"/>
  <c r="BE109"/>
  <c r="BE188"/>
  <c r="BE356"/>
  <c r="BE371"/>
  <c r="BE385"/>
  <c r="BE415"/>
  <c r="BE420"/>
  <c r="BE426"/>
  <c r="BE439"/>
  <c r="J56"/>
  <c r="F59"/>
  <c r="BE129"/>
  <c r="BE151"/>
  <c r="BE182"/>
  <c r="BE272"/>
  <c r="BE280"/>
  <c r="BE430"/>
  <c r="BE475"/>
  <c r="BE498"/>
  <c r="BE500"/>
  <c r="BE502"/>
  <c i="13" r="BK97"/>
  <c r="J97"/>
  <c r="J64"/>
  <c r="BK285"/>
  <c r="J285"/>
  <c r="J71"/>
  <c i="14" r="BE136"/>
  <c r="BE217"/>
  <c r="BE388"/>
  <c r="BE401"/>
  <c r="BE431"/>
  <c r="BE434"/>
  <c r="BE491"/>
  <c r="BE513"/>
  <c r="BE94"/>
  <c r="BE234"/>
  <c r="BE256"/>
  <c r="BE297"/>
  <c r="BE364"/>
  <c r="BE367"/>
  <c r="BE378"/>
  <c r="BE409"/>
  <c r="BE425"/>
  <c r="BE444"/>
  <c r="BE450"/>
  <c r="BE456"/>
  <c r="BE466"/>
  <c r="BE468"/>
  <c r="BE470"/>
  <c r="BE480"/>
  <c r="BE485"/>
  <c r="BE505"/>
  <c r="BE124"/>
  <c r="BE224"/>
  <c r="BE241"/>
  <c r="BE141"/>
  <c r="BE226"/>
  <c r="BE260"/>
  <c r="BE336"/>
  <c r="BE339"/>
  <c r="BE347"/>
  <c r="BE360"/>
  <c r="BE461"/>
  <c r="BE156"/>
  <c r="BE171"/>
  <c r="BE200"/>
  <c r="BE249"/>
  <c r="BE381"/>
  <c r="BE99"/>
  <c r="BE194"/>
  <c r="BE213"/>
  <c r="BE301"/>
  <c r="BE393"/>
  <c r="BE427"/>
  <c r="BE207"/>
  <c r="BE238"/>
  <c r="BE276"/>
  <c r="BE288"/>
  <c r="BE292"/>
  <c r="BE313"/>
  <c r="BE424"/>
  <c r="BE432"/>
  <c r="BE433"/>
  <c r="BE114"/>
  <c r="BE166"/>
  <c r="BE324"/>
  <c r="BE428"/>
  <c i="13" r="BE186"/>
  <c r="BE214"/>
  <c r="BE220"/>
  <c r="BE108"/>
  <c r="BE150"/>
  <c r="BE296"/>
  <c r="BE172"/>
  <c r="BE283"/>
  <c i="12" r="BK104"/>
  <c r="J104"/>
  <c r="J64"/>
  <c i="13" r="BE114"/>
  <c r="BE226"/>
  <c r="BE241"/>
  <c r="BE265"/>
  <c r="BE300"/>
  <c r="BE309"/>
  <c r="J56"/>
  <c r="F93"/>
  <c r="BE184"/>
  <c r="BE275"/>
  <c r="BE131"/>
  <c r="BE139"/>
  <c r="BE177"/>
  <c r="BE233"/>
  <c r="BE287"/>
  <c r="BE293"/>
  <c r="BE298"/>
  <c r="BE303"/>
  <c r="BE123"/>
  <c r="BE156"/>
  <c r="BE203"/>
  <c r="BE278"/>
  <c r="BE271"/>
  <c r="E50"/>
  <c r="BE162"/>
  <c r="BE193"/>
  <c r="BE198"/>
  <c r="BE208"/>
  <c r="BE239"/>
  <c r="BE259"/>
  <c i="12" r="J591"/>
  <c r="J74"/>
  <c i="13" r="BE253"/>
  <c r="BE247"/>
  <c r="BE273"/>
  <c r="BE99"/>
  <c r="BE185"/>
  <c i="12" r="J97"/>
  <c r="BE141"/>
  <c r="BE290"/>
  <c r="BE340"/>
  <c r="BE358"/>
  <c r="BE569"/>
  <c r="BE600"/>
  <c r="BE623"/>
  <c r="BE738"/>
  <c r="BE754"/>
  <c r="BE776"/>
  <c r="BE813"/>
  <c r="BE106"/>
  <c r="BE125"/>
  <c r="BE279"/>
  <c r="BE354"/>
  <c r="BE388"/>
  <c r="BE402"/>
  <c r="BE445"/>
  <c r="BE460"/>
  <c r="BE468"/>
  <c r="BE884"/>
  <c r="BE941"/>
  <c i="11" r="J67"/>
  <c i="12" r="BE198"/>
  <c r="BE261"/>
  <c r="BE307"/>
  <c r="BE746"/>
  <c r="BE770"/>
  <c r="BE902"/>
  <c r="BE939"/>
  <c r="BE951"/>
  <c r="BE959"/>
  <c r="BE970"/>
  <c r="BE979"/>
  <c r="BE996"/>
  <c r="BE192"/>
  <c r="BE284"/>
  <c r="BE347"/>
  <c r="BE411"/>
  <c r="BE453"/>
  <c r="BE502"/>
  <c r="BE540"/>
  <c r="BE560"/>
  <c r="BE707"/>
  <c r="BE762"/>
  <c r="BE805"/>
  <c r="BE857"/>
  <c r="BE930"/>
  <c r="BE967"/>
  <c r="E50"/>
  <c r="BE314"/>
  <c r="BE518"/>
  <c r="BE536"/>
  <c r="BE608"/>
  <c r="BE655"/>
  <c r="BE781"/>
  <c r="BE988"/>
  <c r="BE1000"/>
  <c r="BE134"/>
  <c r="BE149"/>
  <c r="BE202"/>
  <c r="BE318"/>
  <c r="BE326"/>
  <c r="BE425"/>
  <c r="BE490"/>
  <c r="BE510"/>
  <c r="BE545"/>
  <c r="BE549"/>
  <c r="BE639"/>
  <c r="BE671"/>
  <c r="BE683"/>
  <c r="BE730"/>
  <c r="BE822"/>
  <c r="BE831"/>
  <c r="BE839"/>
  <c r="BE895"/>
  <c r="BE908"/>
  <c r="BE924"/>
  <c r="BE110"/>
  <c r="BE210"/>
  <c r="BE324"/>
  <c r="BE434"/>
  <c r="BE449"/>
  <c r="BE464"/>
  <c r="BE476"/>
  <c r="BE558"/>
  <c r="BE585"/>
  <c r="BE589"/>
  <c r="BE592"/>
  <c r="BE788"/>
  <c r="BE797"/>
  <c r="BE866"/>
  <c r="BE875"/>
  <c r="BE921"/>
  <c r="F100"/>
  <c r="BE161"/>
  <c r="BE234"/>
  <c r="BE303"/>
  <c r="BE485"/>
  <c r="BE573"/>
  <c r="BE577"/>
  <c r="BE581"/>
  <c r="BE631"/>
  <c r="BE699"/>
  <c r="BE850"/>
  <c r="BE878"/>
  <c r="BE893"/>
  <c r="BE936"/>
  <c i="11" r="J93"/>
  <c r="J68"/>
  <c i="12" r="BE168"/>
  <c r="BE177"/>
  <c r="BE224"/>
  <c r="BE247"/>
  <c r="BE273"/>
  <c r="BE386"/>
  <c r="BE472"/>
  <c r="BE527"/>
  <c r="BE667"/>
  <c r="BE715"/>
  <c r="BE887"/>
  <c r="BE117"/>
  <c r="BE240"/>
  <c r="BE266"/>
  <c r="BE377"/>
  <c r="BE393"/>
  <c r="BE440"/>
  <c r="BE494"/>
  <c r="BE675"/>
  <c r="BE679"/>
  <c r="BE687"/>
  <c r="BE691"/>
  <c r="BE153"/>
  <c r="BE186"/>
  <c r="BE217"/>
  <c r="BE253"/>
  <c r="BE297"/>
  <c r="BE331"/>
  <c r="BE368"/>
  <c r="BE416"/>
  <c r="BE616"/>
  <c r="BE647"/>
  <c r="BE663"/>
  <c r="BE794"/>
  <c r="BE843"/>
  <c r="BE915"/>
  <c r="BE949"/>
  <c r="BE722"/>
  <c i="11" r="BE96"/>
  <c r="F89"/>
  <c r="BE97"/>
  <c r="BE101"/>
  <c r="BE100"/>
  <c r="BE103"/>
  <c r="BE104"/>
  <c r="BE105"/>
  <c r="BE107"/>
  <c i="10" r="BK92"/>
  <c r="J92"/>
  <c i="11" r="J86"/>
  <c r="BE94"/>
  <c r="BE95"/>
  <c r="BE99"/>
  <c r="BE108"/>
  <c r="E78"/>
  <c r="BE98"/>
  <c r="BE102"/>
  <c r="BE106"/>
  <c r="BE109"/>
  <c i="9" r="BK99"/>
  <c r="J99"/>
  <c r="J68"/>
  <c i="10" r="F63"/>
  <c r="BE98"/>
  <c r="BE101"/>
  <c r="J60"/>
  <c r="BE103"/>
  <c r="BE96"/>
  <c r="E52"/>
  <c r="BE94"/>
  <c r="BE102"/>
  <c r="BE104"/>
  <c r="BE99"/>
  <c r="BE95"/>
  <c r="BE97"/>
  <c r="BE100"/>
  <c i="9" r="J60"/>
  <c r="BE112"/>
  <c r="BE205"/>
  <c r="BE122"/>
  <c r="BE144"/>
  <c r="BE279"/>
  <c r="BE147"/>
  <c r="F63"/>
  <c r="BE128"/>
  <c r="BE156"/>
  <c r="BE176"/>
  <c r="BE126"/>
  <c r="BE152"/>
  <c r="BE181"/>
  <c r="BE191"/>
  <c r="BE193"/>
  <c r="BE196"/>
  <c r="BE208"/>
  <c r="BE211"/>
  <c r="BE216"/>
  <c r="BE222"/>
  <c r="BE224"/>
  <c r="BE235"/>
  <c r="BE266"/>
  <c r="BE269"/>
  <c r="BE302"/>
  <c r="BE308"/>
  <c r="BE326"/>
  <c r="BE120"/>
  <c r="BE124"/>
  <c r="BE137"/>
  <c r="BE149"/>
  <c r="BE188"/>
  <c r="BE251"/>
  <c r="BE311"/>
  <c r="BE332"/>
  <c r="BE338"/>
  <c r="BE341"/>
  <c r="BE344"/>
  <c r="BE347"/>
  <c r="BE350"/>
  <c r="BE353"/>
  <c r="E52"/>
  <c r="BE116"/>
  <c r="BE139"/>
  <c r="BE154"/>
  <c r="BE158"/>
  <c r="BE166"/>
  <c r="BE168"/>
  <c r="BE186"/>
  <c r="BE199"/>
  <c r="BE213"/>
  <c r="BE263"/>
  <c r="BE271"/>
  <c r="BE293"/>
  <c r="BE313"/>
  <c r="BE101"/>
  <c r="BE118"/>
  <c r="BE130"/>
  <c r="BE134"/>
  <c r="BE161"/>
  <c r="BE173"/>
  <c r="BE219"/>
  <c r="BE240"/>
  <c r="BE243"/>
  <c r="BE258"/>
  <c r="BE283"/>
  <c r="BE287"/>
  <c i="8" r="J95"/>
  <c r="J68"/>
  <c i="9" r="BE114"/>
  <c r="BE142"/>
  <c r="BE178"/>
  <c r="BE227"/>
  <c r="BE230"/>
  <c r="BE232"/>
  <c r="BE274"/>
  <c r="BE300"/>
  <c r="BE304"/>
  <c r="BE306"/>
  <c r="BE321"/>
  <c r="BE245"/>
  <c r="BE276"/>
  <c r="BE316"/>
  <c r="BE105"/>
  <c r="BE163"/>
  <c r="BE171"/>
  <c r="BE183"/>
  <c r="BE254"/>
  <c r="BE261"/>
  <c r="BE281"/>
  <c r="BE285"/>
  <c r="BE290"/>
  <c r="BE296"/>
  <c r="BE298"/>
  <c r="BE323"/>
  <c r="BE329"/>
  <c r="BE110"/>
  <c r="BE202"/>
  <c r="BE238"/>
  <c r="BE248"/>
  <c r="BE318"/>
  <c r="BE335"/>
  <c i="7" r="J98"/>
  <c r="J69"/>
  <c i="8" r="BE99"/>
  <c r="E80"/>
  <c r="BE97"/>
  <c r="BE98"/>
  <c r="BE101"/>
  <c r="BE103"/>
  <c r="BE107"/>
  <c r="BE119"/>
  <c r="BE128"/>
  <c r="BE130"/>
  <c i="7" r="BK146"/>
  <c r="J146"/>
  <c r="J71"/>
  <c i="8" r="BE108"/>
  <c r="BE113"/>
  <c r="BE129"/>
  <c r="BE144"/>
  <c r="BE127"/>
  <c r="BE132"/>
  <c r="BE135"/>
  <c r="BE102"/>
  <c r="BE123"/>
  <c r="BE134"/>
  <c r="BE146"/>
  <c r="BE96"/>
  <c r="BE100"/>
  <c r="BE121"/>
  <c r="BE124"/>
  <c r="BE137"/>
  <c r="BE140"/>
  <c r="F91"/>
  <c r="BE115"/>
  <c r="BE117"/>
  <c r="BE131"/>
  <c r="BE143"/>
  <c r="J60"/>
  <c r="BE105"/>
  <c r="BE109"/>
  <c r="BE114"/>
  <c r="BE122"/>
  <c r="BE139"/>
  <c r="BE141"/>
  <c r="BE106"/>
  <c r="BE111"/>
  <c r="BE112"/>
  <c r="BE138"/>
  <c r="BE145"/>
  <c r="BE104"/>
  <c r="BE110"/>
  <c r="BE116"/>
  <c r="BE120"/>
  <c r="BE125"/>
  <c r="BE133"/>
  <c r="BE136"/>
  <c r="BE142"/>
  <c i="7" r="BE102"/>
  <c r="BE107"/>
  <c r="BE112"/>
  <c r="BE114"/>
  <c r="BE121"/>
  <c r="BE123"/>
  <c r="BE126"/>
  <c r="BE139"/>
  <c r="BE115"/>
  <c r="BE101"/>
  <c i="6" r="J109"/>
  <c r="J70"/>
  <c i="7" r="E52"/>
  <c r="BE133"/>
  <c r="F63"/>
  <c r="BE118"/>
  <c r="BE130"/>
  <c r="BE99"/>
  <c r="BE105"/>
  <c r="BE109"/>
  <c r="BE135"/>
  <c r="BE138"/>
  <c i="6" r="BK212"/>
  <c r="J212"/>
  <c r="J72"/>
  <c i="7" r="J90"/>
  <c r="BE129"/>
  <c r="BE148"/>
  <c i="6" r="J98"/>
  <c r="J68"/>
  <c i="7" r="BE104"/>
  <c r="BE127"/>
  <c r="BE150"/>
  <c r="BE117"/>
  <c r="BE120"/>
  <c r="BE142"/>
  <c r="BE111"/>
  <c r="BE124"/>
  <c r="BE132"/>
  <c r="BE136"/>
  <c r="BE144"/>
  <c i="5" r="J348"/>
  <c r="J74"/>
  <c i="6" r="BE114"/>
  <c r="BE117"/>
  <c r="BE202"/>
  <c r="BE174"/>
  <c r="BE204"/>
  <c r="BE214"/>
  <c r="E52"/>
  <c r="BE113"/>
  <c r="BE123"/>
  <c r="BE137"/>
  <c r="BE140"/>
  <c r="BE141"/>
  <c r="BE171"/>
  <c r="BE177"/>
  <c r="BE183"/>
  <c r="BE184"/>
  <c r="BE189"/>
  <c i="5" r="BK101"/>
  <c i="6" r="BE155"/>
  <c r="BE172"/>
  <c r="J91"/>
  <c r="BE100"/>
  <c r="BE129"/>
  <c r="BE132"/>
  <c r="BE135"/>
  <c r="BE150"/>
  <c r="BE152"/>
  <c r="BE153"/>
  <c r="BE181"/>
  <c r="BE197"/>
  <c r="BE110"/>
  <c r="BE156"/>
  <c r="BE158"/>
  <c r="BE159"/>
  <c r="BE167"/>
  <c r="BE187"/>
  <c r="BE198"/>
  <c r="BE115"/>
  <c r="BE120"/>
  <c r="BE161"/>
  <c r="BE195"/>
  <c r="BE102"/>
  <c r="BE112"/>
  <c r="BE124"/>
  <c r="BE146"/>
  <c r="BE149"/>
  <c r="BE165"/>
  <c r="BE175"/>
  <c r="BE194"/>
  <c r="BE205"/>
  <c r="BE208"/>
  <c r="BE210"/>
  <c r="F94"/>
  <c r="BE118"/>
  <c r="BE125"/>
  <c r="BE128"/>
  <c r="BE148"/>
  <c r="BE163"/>
  <c r="BE169"/>
  <c r="BE180"/>
  <c r="BE186"/>
  <c r="BE191"/>
  <c r="BE103"/>
  <c r="BE105"/>
  <c r="BE106"/>
  <c r="BE108"/>
  <c r="BE126"/>
  <c r="BE134"/>
  <c r="BE138"/>
  <c r="BE143"/>
  <c r="BE145"/>
  <c r="BE178"/>
  <c r="BE201"/>
  <c r="BE121"/>
  <c r="BE131"/>
  <c r="BE192"/>
  <c r="BE199"/>
  <c i="5" r="BE255"/>
  <c r="BE273"/>
  <c r="BE282"/>
  <c r="E52"/>
  <c r="BE129"/>
  <c r="BE174"/>
  <c r="BE252"/>
  <c r="BE258"/>
  <c i="4" r="J100"/>
  <c r="J69"/>
  <c i="5" r="F63"/>
  <c r="BE103"/>
  <c r="BE107"/>
  <c r="BE192"/>
  <c r="BE198"/>
  <c r="BE122"/>
  <c r="BE125"/>
  <c r="BE144"/>
  <c r="BE147"/>
  <c r="BE170"/>
  <c r="BE233"/>
  <c r="BE241"/>
  <c r="BE248"/>
  <c r="BE286"/>
  <c r="BE297"/>
  <c r="BE308"/>
  <c r="BE314"/>
  <c r="BE328"/>
  <c r="BE345"/>
  <c r="BE352"/>
  <c r="BE109"/>
  <c r="BE124"/>
  <c r="BE146"/>
  <c r="BE150"/>
  <c r="BE166"/>
  <c r="BE167"/>
  <c r="BE173"/>
  <c r="BE201"/>
  <c r="BE202"/>
  <c r="BE232"/>
  <c r="BE250"/>
  <c r="BE264"/>
  <c r="BE296"/>
  <c r="BE110"/>
  <c r="BE118"/>
  <c r="BE128"/>
  <c r="BE131"/>
  <c r="BE138"/>
  <c r="BE172"/>
  <c r="BE182"/>
  <c r="BE184"/>
  <c r="BE194"/>
  <c r="BE197"/>
  <c r="BE216"/>
  <c r="BE217"/>
  <c r="BE230"/>
  <c r="BE236"/>
  <c r="BE244"/>
  <c r="BE245"/>
  <c r="BE271"/>
  <c r="BE276"/>
  <c r="BE277"/>
  <c r="BE291"/>
  <c r="BE292"/>
  <c r="BE299"/>
  <c r="BE312"/>
  <c r="BE340"/>
  <c r="BE343"/>
  <c r="BE349"/>
  <c r="BE355"/>
  <c r="BE105"/>
  <c r="BE141"/>
  <c r="BE153"/>
  <c r="BE158"/>
  <c r="BE163"/>
  <c r="BE175"/>
  <c r="BE176"/>
  <c r="BE179"/>
  <c r="BE187"/>
  <c r="BE226"/>
  <c r="BE235"/>
  <c r="BE247"/>
  <c r="BE269"/>
  <c r="BE270"/>
  <c r="BE272"/>
  <c r="BE290"/>
  <c r="BE306"/>
  <c r="BE311"/>
  <c r="BE334"/>
  <c r="J94"/>
  <c r="BE113"/>
  <c r="BE115"/>
  <c r="BE127"/>
  <c r="BE143"/>
  <c r="BE169"/>
  <c r="BE177"/>
  <c r="BE178"/>
  <c r="BE207"/>
  <c r="BE214"/>
  <c r="BE222"/>
  <c r="BE223"/>
  <c r="BE242"/>
  <c r="BE256"/>
  <c r="BE267"/>
  <c r="BE279"/>
  <c r="BE116"/>
  <c r="BE135"/>
  <c r="BE161"/>
  <c r="BE164"/>
  <c r="BE190"/>
  <c r="BE199"/>
  <c r="BE208"/>
  <c r="BE213"/>
  <c r="BE225"/>
  <c r="BE260"/>
  <c r="BE263"/>
  <c r="BE283"/>
  <c r="BE285"/>
  <c r="BE316"/>
  <c r="BE332"/>
  <c r="BE119"/>
  <c r="BE134"/>
  <c r="BE137"/>
  <c r="BE152"/>
  <c r="BE188"/>
  <c r="BE189"/>
  <c r="BE193"/>
  <c r="BE204"/>
  <c r="BE210"/>
  <c r="BE211"/>
  <c r="BE228"/>
  <c r="BE254"/>
  <c r="BE280"/>
  <c r="BE289"/>
  <c r="BE300"/>
  <c r="BE302"/>
  <c r="BE336"/>
  <c r="BE112"/>
  <c r="BE140"/>
  <c r="BE156"/>
  <c r="BE157"/>
  <c r="BE160"/>
  <c r="BE185"/>
  <c r="BE195"/>
  <c r="BE205"/>
  <c r="BE229"/>
  <c r="BE261"/>
  <c r="BE266"/>
  <c r="BE275"/>
  <c r="BE287"/>
  <c r="BE293"/>
  <c r="BE295"/>
  <c r="BE324"/>
  <c r="BE326"/>
  <c r="BE338"/>
  <c r="BE121"/>
  <c r="BE132"/>
  <c r="BE149"/>
  <c r="BE154"/>
  <c r="BE181"/>
  <c r="BE219"/>
  <c r="BE220"/>
  <c r="BE238"/>
  <c r="BE239"/>
  <c r="BE251"/>
  <c r="BE257"/>
  <c r="BE303"/>
  <c r="BE305"/>
  <c r="BE309"/>
  <c r="BE318"/>
  <c r="BE319"/>
  <c r="BE321"/>
  <c r="BE323"/>
  <c i="4" r="E52"/>
  <c r="BE104"/>
  <c r="BE136"/>
  <c r="BE140"/>
  <c i="3" r="BK140"/>
  <c r="J140"/>
  <c r="J71"/>
  <c i="4" r="BE112"/>
  <c r="BE121"/>
  <c r="BE134"/>
  <c r="BE151"/>
  <c r="BE158"/>
  <c r="BE177"/>
  <c r="BE212"/>
  <c r="BE235"/>
  <c r="BE278"/>
  <c r="BE288"/>
  <c r="BE291"/>
  <c r="BE293"/>
  <c r="BE101"/>
  <c r="BE114"/>
  <c r="BE125"/>
  <c r="BE127"/>
  <c r="BE142"/>
  <c r="BE144"/>
  <c r="BE161"/>
  <c r="BE164"/>
  <c r="BE173"/>
  <c r="BE223"/>
  <c i="3" r="BK103"/>
  <c r="BK102"/>
  <c r="J102"/>
  <c r="J67"/>
  <c i="4" r="BE110"/>
  <c r="BE131"/>
  <c r="BE138"/>
  <c r="BE191"/>
  <c r="BE197"/>
  <c r="BE229"/>
  <c r="BE270"/>
  <c r="BE276"/>
  <c r="BE280"/>
  <c r="BE286"/>
  <c r="F63"/>
  <c r="BE111"/>
  <c r="BE119"/>
  <c r="BE193"/>
  <c r="BE208"/>
  <c r="BE218"/>
  <c r="BE236"/>
  <c r="BE246"/>
  <c r="BE252"/>
  <c r="BE258"/>
  <c r="BE272"/>
  <c r="BE284"/>
  <c r="BE126"/>
  <c r="BE189"/>
  <c r="BE227"/>
  <c r="BE128"/>
  <c r="BE216"/>
  <c r="BE225"/>
  <c r="BE234"/>
  <c r="BE133"/>
  <c r="BE170"/>
  <c r="BE181"/>
  <c r="BE183"/>
  <c r="BE206"/>
  <c r="BE210"/>
  <c r="BE247"/>
  <c r="BE254"/>
  <c r="BE260"/>
  <c r="BE264"/>
  <c r="J60"/>
  <c r="BE107"/>
  <c r="BE167"/>
  <c r="BE200"/>
  <c r="BE202"/>
  <c r="BE204"/>
  <c r="BE233"/>
  <c r="BE129"/>
  <c r="BE147"/>
  <c r="BE155"/>
  <c r="BE175"/>
  <c r="BE195"/>
  <c r="BE214"/>
  <c r="BE222"/>
  <c r="BE232"/>
  <c r="BE243"/>
  <c r="BE249"/>
  <c r="BE274"/>
  <c r="BE117"/>
  <c r="BE124"/>
  <c r="BE220"/>
  <c r="BE230"/>
  <c r="BE240"/>
  <c r="BE262"/>
  <c r="BE266"/>
  <c r="BE268"/>
  <c r="BE282"/>
  <c r="BE118"/>
  <c r="BE185"/>
  <c r="BE187"/>
  <c r="BE231"/>
  <c r="BE237"/>
  <c r="BE238"/>
  <c i="2" r="J4509"/>
  <c r="J94"/>
  <c i="3" r="E52"/>
  <c r="BE177"/>
  <c r="BE216"/>
  <c r="BE223"/>
  <c r="BE259"/>
  <c r="BE276"/>
  <c r="BE288"/>
  <c r="F63"/>
  <c r="BE227"/>
  <c r="BE238"/>
  <c r="BE255"/>
  <c r="BE268"/>
  <c r="BE280"/>
  <c r="BE355"/>
  <c r="BE401"/>
  <c r="BE409"/>
  <c r="BE467"/>
  <c r="BE495"/>
  <c r="BE502"/>
  <c r="BE544"/>
  <c r="BE161"/>
  <c r="BE173"/>
  <c r="BE297"/>
  <c r="BE310"/>
  <c r="BE380"/>
  <c r="BE412"/>
  <c r="BE418"/>
  <c r="BE447"/>
  <c r="BE581"/>
  <c r="BE594"/>
  <c r="BE559"/>
  <c r="BE590"/>
  <c i="2" r="BK119"/>
  <c r="J119"/>
  <c r="J68"/>
  <c i="3" r="BE105"/>
  <c r="BE119"/>
  <c r="BE132"/>
  <c r="BE142"/>
  <c r="BE154"/>
  <c r="BE157"/>
  <c r="BE200"/>
  <c r="BE242"/>
  <c r="BE339"/>
  <c r="BE359"/>
  <c r="BE363"/>
  <c r="BE367"/>
  <c r="BE384"/>
  <c r="BE415"/>
  <c r="BE424"/>
  <c r="BE204"/>
  <c r="BE209"/>
  <c r="BE264"/>
  <c r="BE292"/>
  <c r="BE376"/>
  <c r="BE395"/>
  <c r="BE454"/>
  <c r="BE473"/>
  <c r="BE506"/>
  <c r="BE566"/>
  <c r="BE572"/>
  <c r="BE578"/>
  <c r="BE585"/>
  <c r="BE347"/>
  <c r="BE470"/>
  <c r="J60"/>
  <c r="BE109"/>
  <c r="BE113"/>
  <c r="BE123"/>
  <c r="BE128"/>
  <c r="BE169"/>
  <c r="BE219"/>
  <c r="BE284"/>
  <c r="BE302"/>
  <c r="BE306"/>
  <c r="BE322"/>
  <c r="BE398"/>
  <c r="BE406"/>
  <c r="BE421"/>
  <c r="BE476"/>
  <c r="BE479"/>
  <c r="BE483"/>
  <c r="BE487"/>
  <c r="BE517"/>
  <c r="BE534"/>
  <c r="BE165"/>
  <c r="BE181"/>
  <c r="BE185"/>
  <c r="BE188"/>
  <c r="BE196"/>
  <c r="BE213"/>
  <c r="BE250"/>
  <c r="BE326"/>
  <c r="BE343"/>
  <c r="BE373"/>
  <c r="BE427"/>
  <c r="BE463"/>
  <c r="BE491"/>
  <c r="BE499"/>
  <c r="BE552"/>
  <c r="BE555"/>
  <c r="BE136"/>
  <c r="BE146"/>
  <c r="BE150"/>
  <c r="BE235"/>
  <c r="BE318"/>
  <c r="BE336"/>
  <c r="BE351"/>
  <c r="BE387"/>
  <c r="BE434"/>
  <c r="BE442"/>
  <c r="BE509"/>
  <c r="BE513"/>
  <c r="BE530"/>
  <c i="2" r="BK1863"/>
  <c r="J1863"/>
  <c r="J76"/>
  <c i="3" r="BE272"/>
  <c r="BE330"/>
  <c r="BE458"/>
  <c r="BE540"/>
  <c r="BE563"/>
  <c r="BE192"/>
  <c r="BE231"/>
  <c r="BE246"/>
  <c r="BE314"/>
  <c r="BE333"/>
  <c r="BE391"/>
  <c r="BE430"/>
  <c r="BE438"/>
  <c r="BE450"/>
  <c r="BE521"/>
  <c r="BE524"/>
  <c r="BE527"/>
  <c r="BE537"/>
  <c r="BE548"/>
  <c i="2" r="E52"/>
  <c r="BE264"/>
  <c r="BE300"/>
  <c r="BE358"/>
  <c r="BE459"/>
  <c r="BE500"/>
  <c r="BE541"/>
  <c r="BE681"/>
  <c r="BE723"/>
  <c r="BE821"/>
  <c r="BE897"/>
  <c r="BE921"/>
  <c r="BE1003"/>
  <c r="BE1035"/>
  <c r="BE1148"/>
  <c r="BE1172"/>
  <c r="BE1318"/>
  <c r="BE1328"/>
  <c r="BE1358"/>
  <c r="BE1437"/>
  <c r="BE1455"/>
  <c r="BE1493"/>
  <c r="BE1529"/>
  <c r="BE1605"/>
  <c r="BE1644"/>
  <c r="BE1713"/>
  <c r="BE1738"/>
  <c r="BE1743"/>
  <c r="BE1757"/>
  <c r="BE1778"/>
  <c r="BE1787"/>
  <c r="BE1812"/>
  <c r="BE1826"/>
  <c r="BE1897"/>
  <c r="BE1991"/>
  <c r="BE2010"/>
  <c r="BE2022"/>
  <c r="BE2046"/>
  <c r="BE2056"/>
  <c r="BE2064"/>
  <c r="BE2077"/>
  <c r="BE2091"/>
  <c r="BE2146"/>
  <c r="BE2247"/>
  <c r="BE2322"/>
  <c r="BE2353"/>
  <c r="BE2385"/>
  <c r="BE2412"/>
  <c r="BE2420"/>
  <c r="BE2442"/>
  <c r="BE2455"/>
  <c r="BE2496"/>
  <c r="BE2584"/>
  <c r="BE2597"/>
  <c r="BE2623"/>
  <c r="BE2626"/>
  <c r="BE2652"/>
  <c r="BE2656"/>
  <c r="BE2668"/>
  <c r="BE2727"/>
  <c r="BE2757"/>
  <c r="BE2768"/>
  <c r="BE2786"/>
  <c r="BE2817"/>
  <c r="BE2909"/>
  <c r="BE2928"/>
  <c r="BE2970"/>
  <c r="BE3030"/>
  <c r="BE3072"/>
  <c r="BE3078"/>
  <c r="BE3090"/>
  <c r="BE3108"/>
  <c r="BE3126"/>
  <c r="BE3144"/>
  <c r="BE3162"/>
  <c r="BE3168"/>
  <c r="BE3186"/>
  <c r="BE3198"/>
  <c r="BE3216"/>
  <c r="BE3234"/>
  <c r="BE3312"/>
  <c r="BE3328"/>
  <c r="BE3335"/>
  <c r="BE3351"/>
  <c r="BE3361"/>
  <c r="BE3400"/>
  <c r="BE3412"/>
  <c r="BE3436"/>
  <c r="BE3466"/>
  <c r="BE3502"/>
  <c r="BE3527"/>
  <c r="BE3562"/>
  <c r="BE3574"/>
  <c r="BE3583"/>
  <c r="BE3634"/>
  <c r="BE3658"/>
  <c r="BE3691"/>
  <c r="BE3708"/>
  <c r="BE3722"/>
  <c r="BE3738"/>
  <c r="BE3746"/>
  <c r="BE3752"/>
  <c r="BE3823"/>
  <c r="BE3825"/>
  <c r="BE3842"/>
  <c r="BE3899"/>
  <c r="BE3919"/>
  <c r="BE3979"/>
  <c r="BE3983"/>
  <c r="BE4039"/>
  <c r="BE4120"/>
  <c r="BE4245"/>
  <c r="BE4265"/>
  <c r="BE4275"/>
  <c r="BE4296"/>
  <c r="BE4324"/>
  <c r="BE4398"/>
  <c r="BE4464"/>
  <c r="BE4468"/>
  <c r="BE4475"/>
  <c r="BE4494"/>
  <c r="BE4498"/>
  <c r="BE4502"/>
  <c r="BE4506"/>
  <c r="J60"/>
  <c r="BE121"/>
  <c r="BE179"/>
  <c r="BE239"/>
  <c r="BE339"/>
  <c r="BE405"/>
  <c r="BE415"/>
  <c r="BE444"/>
  <c r="BE454"/>
  <c r="BE534"/>
  <c r="BE583"/>
  <c r="BE668"/>
  <c r="BE688"/>
  <c r="BE695"/>
  <c r="BE702"/>
  <c r="BE762"/>
  <c r="BE778"/>
  <c r="BE879"/>
  <c r="BE928"/>
  <c r="BE978"/>
  <c r="BE1079"/>
  <c r="BE1105"/>
  <c r="BE1128"/>
  <c r="BE1168"/>
  <c r="BE1285"/>
  <c r="BE1313"/>
  <c r="BE1381"/>
  <c r="BE1424"/>
  <c r="BE1497"/>
  <c r="BE1507"/>
  <c r="BE1542"/>
  <c r="BE1559"/>
  <c r="BE1616"/>
  <c r="BE1635"/>
  <c r="BE1695"/>
  <c r="BE1733"/>
  <c r="BE1751"/>
  <c r="BE1833"/>
  <c r="BE1845"/>
  <c r="BE1878"/>
  <c r="BE1893"/>
  <c r="BE1905"/>
  <c r="BE1918"/>
  <c r="BE1928"/>
  <c r="BE1967"/>
  <c r="BE2110"/>
  <c r="BE2309"/>
  <c r="BE2325"/>
  <c r="BE2365"/>
  <c r="BE2375"/>
  <c r="BE2416"/>
  <c r="BE2476"/>
  <c r="BE2543"/>
  <c r="BE2572"/>
  <c r="BE2600"/>
  <c r="BE2660"/>
  <c r="BE2676"/>
  <c r="BE2687"/>
  <c r="BE2750"/>
  <c r="BE2778"/>
  <c r="BE2824"/>
  <c r="BE2921"/>
  <c r="BE2952"/>
  <c r="BE3000"/>
  <c r="BE3024"/>
  <c r="BE3066"/>
  <c r="BE3084"/>
  <c r="BE3096"/>
  <c r="BE3120"/>
  <c r="BE3222"/>
  <c r="BE3252"/>
  <c r="BE3271"/>
  <c r="BE3364"/>
  <c r="BE3388"/>
  <c r="BE3454"/>
  <c r="BE3484"/>
  <c r="BE3507"/>
  <c r="BE3550"/>
  <c r="BE3575"/>
  <c r="BE3608"/>
  <c r="BE3621"/>
  <c r="BE3651"/>
  <c r="BE3727"/>
  <c r="BE3737"/>
  <c r="BE3786"/>
  <c r="BE3826"/>
  <c r="BE3839"/>
  <c r="BE4026"/>
  <c r="BE4102"/>
  <c r="BE4115"/>
  <c r="BE4144"/>
  <c r="BE4156"/>
  <c r="BE4200"/>
  <c r="BE4263"/>
  <c r="BE4267"/>
  <c r="BE4335"/>
  <c r="BE4389"/>
  <c r="BE4402"/>
  <c r="BE4407"/>
  <c r="BE4420"/>
  <c r="BE4436"/>
  <c r="BE4440"/>
  <c r="BE4455"/>
  <c r="BE4510"/>
  <c i="1" r="AW57"/>
  <c i="2" r="F115"/>
  <c r="BE127"/>
  <c r="BE295"/>
  <c r="BE323"/>
  <c r="BE351"/>
  <c r="BE448"/>
  <c r="BE494"/>
  <c r="BE615"/>
  <c r="BE661"/>
  <c r="BE709"/>
  <c r="BE731"/>
  <c r="BE746"/>
  <c r="BE754"/>
  <c r="BE771"/>
  <c r="BE864"/>
  <c r="BE905"/>
  <c r="BE917"/>
  <c r="BE983"/>
  <c r="BE1083"/>
  <c r="BE1111"/>
  <c r="BE1140"/>
  <c r="BE1164"/>
  <c r="BE1280"/>
  <c r="BE1298"/>
  <c r="BE1333"/>
  <c r="BE1388"/>
  <c r="BE1403"/>
  <c r="BE1414"/>
  <c r="BE1431"/>
  <c r="BE1443"/>
  <c r="BE1451"/>
  <c r="BE1475"/>
  <c r="BE1514"/>
  <c r="BE1545"/>
  <c r="BE1570"/>
  <c r="BE1623"/>
  <c r="BE1652"/>
  <c r="BE1770"/>
  <c r="BE1803"/>
  <c r="BE1861"/>
  <c r="BE1926"/>
  <c r="BE1941"/>
  <c r="BE1952"/>
  <c r="BE1979"/>
  <c r="BE2003"/>
  <c r="BE2130"/>
  <c r="BE2179"/>
  <c r="BE2213"/>
  <c r="BE2264"/>
  <c r="BE2298"/>
  <c r="BE2304"/>
  <c r="BE2316"/>
  <c r="BE2335"/>
  <c r="BE2357"/>
  <c r="BE2468"/>
  <c r="BE2484"/>
  <c r="BE2517"/>
  <c r="BE2552"/>
  <c r="BE2581"/>
  <c r="BE2588"/>
  <c r="BE2610"/>
  <c r="BE2619"/>
  <c r="BE2648"/>
  <c r="BE2779"/>
  <c r="BE2897"/>
  <c r="BE2943"/>
  <c r="BE2949"/>
  <c r="BE2964"/>
  <c r="BE2976"/>
  <c r="BE2988"/>
  <c r="BE3018"/>
  <c r="BE3036"/>
  <c r="BE3054"/>
  <c r="BE3102"/>
  <c r="BE3132"/>
  <c r="BE3174"/>
  <c r="BE3210"/>
  <c r="BE3240"/>
  <c r="BE3258"/>
  <c r="BE3285"/>
  <c r="BE3370"/>
  <c r="BE3382"/>
  <c r="BE3418"/>
  <c r="BE3460"/>
  <c r="BE3472"/>
  <c r="BE3496"/>
  <c r="BE3517"/>
  <c r="BE3556"/>
  <c r="BE3568"/>
  <c r="BE3589"/>
  <c r="BE3602"/>
  <c r="BE3625"/>
  <c r="BE3644"/>
  <c r="BE3684"/>
  <c r="BE3716"/>
  <c r="BE3758"/>
  <c r="BE3794"/>
  <c r="BE3824"/>
  <c r="BE3966"/>
  <c r="BE3977"/>
  <c r="BE3981"/>
  <c r="BE4023"/>
  <c r="BE4128"/>
  <c r="BE4241"/>
  <c r="BE4273"/>
  <c r="BE4289"/>
  <c r="BE4292"/>
  <c r="BE4304"/>
  <c r="BE4318"/>
  <c r="BE4346"/>
  <c r="BE4381"/>
  <c r="BE147"/>
  <c r="BE250"/>
  <c r="BE280"/>
  <c r="BE398"/>
  <c r="BE410"/>
  <c r="BE422"/>
  <c r="BE464"/>
  <c r="BE548"/>
  <c r="BE597"/>
  <c r="BE605"/>
  <c r="BE629"/>
  <c r="BE674"/>
  <c r="BE716"/>
  <c r="BE796"/>
  <c r="BE842"/>
  <c r="BE872"/>
  <c r="BE888"/>
  <c r="BE909"/>
  <c r="BE934"/>
  <c r="BE944"/>
  <c r="BE988"/>
  <c r="BE1020"/>
  <c r="BE1057"/>
  <c r="BE1156"/>
  <c r="BE1377"/>
  <c r="BE1419"/>
  <c r="BE1447"/>
  <c r="BE1462"/>
  <c r="BE1479"/>
  <c r="BE1483"/>
  <c r="BE1501"/>
  <c r="BE1763"/>
  <c r="BE1783"/>
  <c r="BE1795"/>
  <c r="BE1839"/>
  <c r="BE1856"/>
  <c r="BE1889"/>
  <c r="BE1909"/>
  <c r="BE1930"/>
  <c r="BE1955"/>
  <c r="BE2014"/>
  <c r="BE2018"/>
  <c r="BE2034"/>
  <c r="BE2060"/>
  <c r="BE2068"/>
  <c r="BE2098"/>
  <c r="BE2122"/>
  <c r="BE2138"/>
  <c r="BE2154"/>
  <c r="BE2162"/>
  <c r="BE2281"/>
  <c r="BE2380"/>
  <c r="BE2393"/>
  <c r="BE2563"/>
  <c r="BE2592"/>
  <c r="BE2606"/>
  <c r="BE2640"/>
  <c r="BE2679"/>
  <c r="BE2762"/>
  <c r="BE2773"/>
  <c r="BE2887"/>
  <c r="BE2903"/>
  <c r="BE2958"/>
  <c r="BE2982"/>
  <c r="BE3006"/>
  <c r="BE3048"/>
  <c r="BE3060"/>
  <c r="BE3114"/>
  <c r="BE3138"/>
  <c r="BE3150"/>
  <c r="BE3204"/>
  <c r="BE3228"/>
  <c r="BE3246"/>
  <c r="BE3264"/>
  <c r="BE3299"/>
  <c r="BE3342"/>
  <c r="BE3406"/>
  <c r="BE3430"/>
  <c r="BE3442"/>
  <c r="BE3490"/>
  <c r="BE3532"/>
  <c r="BE3595"/>
  <c r="BE3615"/>
  <c r="BE3629"/>
  <c r="BE3670"/>
  <c r="BE3688"/>
  <c r="BE3698"/>
  <c r="BE3778"/>
  <c r="BE3810"/>
  <c r="BE3817"/>
  <c r="BE3893"/>
  <c r="BE3973"/>
  <c r="BE4017"/>
  <c r="BE4031"/>
  <c r="BE4094"/>
  <c r="BE4107"/>
  <c r="BE4150"/>
  <c r="BE4187"/>
  <c r="BE4269"/>
  <c r="BE4290"/>
  <c r="BE4294"/>
  <c r="BE4299"/>
  <c r="BE4357"/>
  <c r="BE4411"/>
  <c r="BE4424"/>
  <c r="BE4428"/>
  <c r="BE4483"/>
  <c r="BE4487"/>
  <c i="1" r="BB57"/>
  <c i="2" r="BE137"/>
  <c r="BE207"/>
  <c r="BE256"/>
  <c r="BE285"/>
  <c r="BE304"/>
  <c r="BE309"/>
  <c r="BE389"/>
  <c r="BE428"/>
  <c r="BE436"/>
  <c r="BE506"/>
  <c r="BE556"/>
  <c r="BE569"/>
  <c r="BE638"/>
  <c r="BE642"/>
  <c r="BE738"/>
  <c r="BE817"/>
  <c r="BE853"/>
  <c r="BE957"/>
  <c r="BE975"/>
  <c r="BE994"/>
  <c r="BE1015"/>
  <c r="BE1024"/>
  <c r="BE1028"/>
  <c r="BE1118"/>
  <c r="BE1124"/>
  <c r="BE1134"/>
  <c r="BE1184"/>
  <c r="BE1303"/>
  <c r="BE1323"/>
  <c r="BE1394"/>
  <c r="BE1398"/>
  <c r="BE1407"/>
  <c r="BE1488"/>
  <c r="BE1521"/>
  <c r="BE1539"/>
  <c r="BE1552"/>
  <c r="BE1664"/>
  <c r="BE1723"/>
  <c r="BE1768"/>
  <c r="BE1817"/>
  <c r="BE1822"/>
  <c r="BE1852"/>
  <c r="BE1865"/>
  <c r="BE1874"/>
  <c r="BE1901"/>
  <c r="BE2072"/>
  <c r="BE2084"/>
  <c r="BE2196"/>
  <c r="BE2230"/>
  <c r="BE2345"/>
  <c r="BE2371"/>
  <c r="BE2389"/>
  <c r="BE2431"/>
  <c r="BE2508"/>
  <c r="BE2526"/>
  <c r="BE2614"/>
  <c r="BE2809"/>
  <c r="BE2829"/>
  <c r="BE2865"/>
  <c r="BE2894"/>
  <c r="BE2919"/>
  <c r="BE2934"/>
  <c r="BE2994"/>
  <c r="BE3012"/>
  <c r="BE3042"/>
  <c r="BE3156"/>
  <c r="BE3180"/>
  <c r="BE3192"/>
  <c r="BE3278"/>
  <c r="BE3292"/>
  <c r="BE3306"/>
  <c r="BE3321"/>
  <c r="BE3360"/>
  <c r="BE3376"/>
  <c r="BE3394"/>
  <c r="BE3424"/>
  <c r="BE3448"/>
  <c r="BE3478"/>
  <c r="BE3512"/>
  <c r="BE3522"/>
  <c r="BE3538"/>
  <c r="BE3544"/>
  <c r="BE3639"/>
  <c r="BE3681"/>
  <c r="BE3704"/>
  <c r="BE3731"/>
  <c r="BE3774"/>
  <c r="BE3802"/>
  <c r="BE3833"/>
  <c r="BE3925"/>
  <c r="BE3932"/>
  <c r="BE4136"/>
  <c r="BE4163"/>
  <c r="BE4171"/>
  <c r="BE4179"/>
  <c r="BE4192"/>
  <c r="BE4197"/>
  <c r="BE4311"/>
  <c r="BE4368"/>
  <c r="BE4376"/>
  <c r="BE4393"/>
  <c r="BE4432"/>
  <c r="BE4447"/>
  <c r="BE4451"/>
  <c r="BE4459"/>
  <c r="BE4479"/>
  <c i="1" r="BA57"/>
  <c r="BC57"/>
  <c r="BD57"/>
  <c i="6" r="F38"/>
  <c i="1" r="BA62"/>
  <c i="20" r="F40"/>
  <c i="1" r="BC78"/>
  <c i="23" r="F37"/>
  <c i="1" r="BB81"/>
  <c i="18" r="F41"/>
  <c i="1" r="BD76"/>
  <c i="15" r="F37"/>
  <c i="1" r="BB72"/>
  <c i="16" r="J38"/>
  <c i="1" r="AW74"/>
  <c i="17" r="F40"/>
  <c i="1" r="BC75"/>
  <c i="22" r="F38"/>
  <c i="1" r="BC80"/>
  <c i="14" r="F39"/>
  <c i="1" r="BD71"/>
  <c i="11" r="F41"/>
  <c i="1" r="BD67"/>
  <c i="14" r="F38"/>
  <c i="1" r="BC71"/>
  <c i="11" r="J34"/>
  <c i="5" r="J38"/>
  <c i="1" r="AW61"/>
  <c i="8" r="J38"/>
  <c i="1" r="AW64"/>
  <c i="22" r="J36"/>
  <c i="1" r="AW80"/>
  <c i="8" r="J34"/>
  <c i="10" r="F41"/>
  <c i="1" r="BD66"/>
  <c i="24" r="F37"/>
  <c i="1" r="BB82"/>
  <c i="19" r="F39"/>
  <c i="1" r="BB77"/>
  <c i="9" r="F40"/>
  <c i="1" r="BC65"/>
  <c i="13" r="F39"/>
  <c i="1" r="BD70"/>
  <c i="9" r="J38"/>
  <c i="1" r="AW65"/>
  <c i="22" r="F36"/>
  <c i="1" r="BA80"/>
  <c i="22" r="F39"/>
  <c i="1" r="BD80"/>
  <c i="8" r="F41"/>
  <c i="1" r="BD64"/>
  <c i="21" r="F38"/>
  <c i="1" r="BC79"/>
  <c i="11" r="F38"/>
  <c i="1" r="BA67"/>
  <c i="12" r="F39"/>
  <c i="1" r="BD69"/>
  <c i="21" r="J36"/>
  <c i="1" r="AW79"/>
  <c i="3" r="F41"/>
  <c i="1" r="BD59"/>
  <c i="21" r="F39"/>
  <c i="1" r="BD79"/>
  <c i="7" r="F39"/>
  <c i="1" r="BB63"/>
  <c i="13" r="F36"/>
  <c i="1" r="BA70"/>
  <c i="19" r="F41"/>
  <c i="1" r="BD77"/>
  <c i="6" r="F40"/>
  <c i="1" r="BC62"/>
  <c i="24" r="F38"/>
  <c i="1" r="BC82"/>
  <c i="10" r="J38"/>
  <c i="1" r="AW66"/>
  <c i="11" r="F40"/>
  <c i="1" r="BC67"/>
  <c i="14" r="F37"/>
  <c i="1" r="BB71"/>
  <c i="16" r="F39"/>
  <c i="1" r="BB74"/>
  <c i="18" r="J38"/>
  <c i="1" r="AW76"/>
  <c i="23" r="F38"/>
  <c i="1" r="BC81"/>
  <c i="11" r="J38"/>
  <c i="1" r="AW67"/>
  <c i="5" r="F40"/>
  <c i="1" r="BC61"/>
  <c i="21" r="F37"/>
  <c i="1" r="BB79"/>
  <c i="12" r="F37"/>
  <c i="1" r="BB69"/>
  <c i="4" r="F38"/>
  <c i="1" r="BA60"/>
  <c i="9" r="F39"/>
  <c i="1" r="BB65"/>
  <c i="15" r="F36"/>
  <c i="1" r="BA72"/>
  <c i="17" r="F38"/>
  <c i="1" r="BA75"/>
  <c i="15" r="F39"/>
  <c i="1" r="BD72"/>
  <c i="17" r="F41"/>
  <c i="1" r="BD75"/>
  <c i="20" r="J38"/>
  <c i="1" r="AW78"/>
  <c i="5" r="F38"/>
  <c i="1" r="BA61"/>
  <c i="4" r="F39"/>
  <c i="1" r="BB60"/>
  <c i="11" r="F39"/>
  <c i="1" r="BB67"/>
  <c i="24" r="F36"/>
  <c i="1" r="BA82"/>
  <c i="9" r="F41"/>
  <c i="1" r="BD65"/>
  <c i="13" r="F37"/>
  <c i="1" r="BB70"/>
  <c i="3" r="F40"/>
  <c i="1" r="BC59"/>
  <c i="5" r="F39"/>
  <c i="1" r="BB61"/>
  <c i="25" r="F37"/>
  <c i="1" r="BB83"/>
  <c i="23" r="F39"/>
  <c i="1" r="BD81"/>
  <c i="7" r="F41"/>
  <c i="1" r="BD63"/>
  <c i="3" r="J38"/>
  <c i="1" r="AW59"/>
  <c i="4" r="J38"/>
  <c i="1" r="AW60"/>
  <c i="9" r="F38"/>
  <c i="1" r="BA65"/>
  <c i="20" r="F39"/>
  <c i="1" r="BB78"/>
  <c i="10" r="F38"/>
  <c i="1" r="BA66"/>
  <c i="10" r="J34"/>
  <c i="12" r="J36"/>
  <c i="1" r="AW69"/>
  <c i="13" r="J36"/>
  <c i="1" r="AW70"/>
  <c i="19" r="F38"/>
  <c i="1" r="BA77"/>
  <c i="20" r="F41"/>
  <c i="1" r="BD78"/>
  <c i="3" r="F39"/>
  <c i="1" r="BB59"/>
  <c i="12" r="F38"/>
  <c i="1" r="BC69"/>
  <c i="8" r="F40"/>
  <c i="1" r="BC64"/>
  <c i="14" r="J36"/>
  <c i="1" r="AW71"/>
  <c i="15" r="J36"/>
  <c i="1" r="AW72"/>
  <c i="17" r="F39"/>
  <c i="1" r="BB75"/>
  <c i="16" r="F40"/>
  <c i="1" r="BC74"/>
  <c i="17" r="J38"/>
  <c i="1" r="AW75"/>
  <c i="18" r="F39"/>
  <c i="1" r="BB76"/>
  <c r="AS56"/>
  <c r="AS55"/>
  <c i="6" r="J38"/>
  <c i="1" r="AW62"/>
  <c i="25" r="F39"/>
  <c i="1" r="BD83"/>
  <c i="4" r="F40"/>
  <c i="1" r="BC60"/>
  <c i="25" r="F38"/>
  <c i="1" r="BC83"/>
  <c i="7" r="F38"/>
  <c i="1" r="BA63"/>
  <c i="8" r="F38"/>
  <c i="1" r="BA64"/>
  <c i="7" r="F40"/>
  <c i="1" r="BC63"/>
  <c i="3" r="F38"/>
  <c i="1" r="BA59"/>
  <c i="21" r="F36"/>
  <c i="1" r="BA79"/>
  <c i="18" r="F38"/>
  <c i="1" r="BA76"/>
  <c i="25" r="F36"/>
  <c i="1" r="BA83"/>
  <c i="19" r="F40"/>
  <c i="1" r="BC77"/>
  <c i="23" r="F36"/>
  <c i="1" r="BA81"/>
  <c i="20" r="F38"/>
  <c i="1" r="BA78"/>
  <c i="16" r="F41"/>
  <c i="1" r="BD74"/>
  <c i="18" r="F40"/>
  <c i="1" r="BC76"/>
  <c i="24" r="J36"/>
  <c i="1" r="AW82"/>
  <c i="7" r="J38"/>
  <c i="1" r="AW63"/>
  <c i="19" r="J38"/>
  <c i="1" r="AW77"/>
  <c i="24" r="F39"/>
  <c i="1" r="BD82"/>
  <c i="23" r="J36"/>
  <c i="1" r="AW81"/>
  <c i="5" r="F41"/>
  <c i="1" r="BD61"/>
  <c i="6" r="F41"/>
  <c i="1" r="BD62"/>
  <c i="25" r="J36"/>
  <c i="1" r="AW83"/>
  <c i="13" r="F38"/>
  <c i="1" r="BC70"/>
  <c i="14" r="F36"/>
  <c i="1" r="BA71"/>
  <c i="15" r="F38"/>
  <c i="1" r="BC72"/>
  <c i="16" r="F38"/>
  <c i="1" r="BA74"/>
  <c i="22" r="F37"/>
  <c i="1" r="BB80"/>
  <c i="8" r="F39"/>
  <c i="1" r="BB64"/>
  <c i="10" r="F40"/>
  <c i="1" r="BC66"/>
  <c i="10" r="F39"/>
  <c i="1" r="BB66"/>
  <c r="AS68"/>
  <c i="6" r="F39"/>
  <c i="1" r="BB62"/>
  <c i="4" r="F41"/>
  <c i="1" r="BD60"/>
  <c i="12" r="F36"/>
  <c i="1" r="BA69"/>
  <c i="12" l="1" r="R547"/>
  <c i="8" r="T94"/>
  <c i="7" r="R96"/>
  <c r="P96"/>
  <c i="1" r="AU63"/>
  <c i="19" r="P147"/>
  <c r="P97"/>
  <c i="1" r="AU77"/>
  <c i="21" r="BK94"/>
  <c r="BK93"/>
  <c r="J93"/>
  <c r="J63"/>
  <c i="2" r="T119"/>
  <c i="24" r="T94"/>
  <c i="19" r="T147"/>
  <c r="T97"/>
  <c r="R98"/>
  <c i="12" r="BK547"/>
  <c r="J547"/>
  <c r="J72"/>
  <c i="13" r="P96"/>
  <c i="1" r="AU70"/>
  <c i="23" r="P96"/>
  <c r="P95"/>
  <c i="1" r="AU81"/>
  <c i="13" r="T97"/>
  <c i="5" r="R100"/>
  <c i="14" r="R92"/>
  <c r="R91"/>
  <c i="25" r="T90"/>
  <c r="T89"/>
  <c i="7" r="T96"/>
  <c i="4" r="P99"/>
  <c r="P98"/>
  <c i="1" r="AU60"/>
  <c i="6" r="R97"/>
  <c i="4" r="R99"/>
  <c r="R98"/>
  <c i="21" r="P94"/>
  <c r="P93"/>
  <c i="1" r="AU79"/>
  <c i="13" r="R97"/>
  <c i="12" r="P547"/>
  <c i="2" r="T1863"/>
  <c i="3" r="R140"/>
  <c r="R102"/>
  <c i="15" r="T92"/>
  <c i="21" r="R94"/>
  <c r="R93"/>
  <c i="4" r="T99"/>
  <c r="T98"/>
  <c i="16" r="R95"/>
  <c r="R94"/>
  <c i="2" r="P1863"/>
  <c i="25" r="R90"/>
  <c r="R89"/>
  <c i="12" r="P104"/>
  <c r="P103"/>
  <c i="1" r="AU69"/>
  <c i="17" r="P97"/>
  <c r="P96"/>
  <c i="1" r="AU75"/>
  <c i="25" r="BK90"/>
  <c r="BK89"/>
  <c r="J89"/>
  <c r="J63"/>
  <c i="8" r="R94"/>
  <c i="23" r="R96"/>
  <c r="R95"/>
  <c i="24" r="R94"/>
  <c i="22" r="R91"/>
  <c r="R90"/>
  <c r="T91"/>
  <c r="T90"/>
  <c i="4" r="BK99"/>
  <c r="BK98"/>
  <c r="J98"/>
  <c r="J67"/>
  <c i="3" r="T140"/>
  <c r="T102"/>
  <c i="12" r="T547"/>
  <c i="20" r="BK99"/>
  <c r="J99"/>
  <c r="J68"/>
  <c i="22" r="P91"/>
  <c r="P90"/>
  <c i="1" r="AU80"/>
  <c i="18" r="P97"/>
  <c r="P96"/>
  <c i="1" r="AU76"/>
  <c i="3" r="P102"/>
  <c i="1" r="AU59"/>
  <c i="5" r="T100"/>
  <c i="2" r="R1863"/>
  <c r="R118"/>
  <c i="23" r="BK96"/>
  <c r="J96"/>
  <c r="J64"/>
  <c i="2" r="P119"/>
  <c r="P118"/>
  <c i="1" r="AU57"/>
  <c i="23" r="T95"/>
  <c i="19" r="R147"/>
  <c i="20" r="P99"/>
  <c r="P98"/>
  <c i="1" r="AU78"/>
  <c i="21" r="T93"/>
  <c i="20" r="T99"/>
  <c r="T98"/>
  <c i="9" r="T99"/>
  <c r="T98"/>
  <c i="15" r="P92"/>
  <c i="1" r="AU72"/>
  <c i="12" r="R104"/>
  <c r="R103"/>
  <c i="13" r="R285"/>
  <c i="9" r="P99"/>
  <c r="P98"/>
  <c i="1" r="AU65"/>
  <c i="24" r="P118"/>
  <c r="P94"/>
  <c i="1" r="AU82"/>
  <c i="12" r="T104"/>
  <c r="T103"/>
  <c i="14" r="T92"/>
  <c r="T91"/>
  <c i="13" r="T285"/>
  <c i="1" r="AG67"/>
  <c i="25" r="J91"/>
  <c r="J65"/>
  <c i="5" r="BK330"/>
  <c r="J330"/>
  <c r="J70"/>
  <c i="24" r="BK94"/>
  <c r="J94"/>
  <c r="J63"/>
  <c r="J95"/>
  <c r="J64"/>
  <c i="23" r="BK95"/>
  <c r="J95"/>
  <c i="22" r="J91"/>
  <c r="J64"/>
  <c i="19" r="BK97"/>
  <c r="J97"/>
  <c r="J67"/>
  <c i="18" r="BK96"/>
  <c r="J96"/>
  <c r="J67"/>
  <c i="17" r="BK96"/>
  <c r="J96"/>
  <c i="16" r="BK94"/>
  <c r="J94"/>
  <c r="J67"/>
  <c i="15" r="J93"/>
  <c r="J64"/>
  <c i="14" r="BK91"/>
  <c r="J91"/>
  <c r="J63"/>
  <c i="13" r="BK96"/>
  <c r="J96"/>
  <c i="12" r="BK103"/>
  <c r="J103"/>
  <c r="J63"/>
  <c i="1" r="AG66"/>
  <c i="10" r="J67"/>
  <c i="9" r="BK98"/>
  <c r="J98"/>
  <c r="J67"/>
  <c i="1" r="AG64"/>
  <c i="7" r="BK96"/>
  <c r="J96"/>
  <c i="6" r="BK97"/>
  <c r="J97"/>
  <c r="J67"/>
  <c i="5" r="J101"/>
  <c r="J68"/>
  <c i="3" r="J103"/>
  <c r="J68"/>
  <c i="2" r="BK118"/>
  <c r="J118"/>
  <c i="22" r="F35"/>
  <c i="1" r="AZ80"/>
  <c i="15" r="J35"/>
  <c i="1" r="AV72"/>
  <c r="AT72"/>
  <c i="5" r="J37"/>
  <c i="1" r="AV61"/>
  <c r="AT61"/>
  <c i="20" r="J37"/>
  <c i="1" r="AV78"/>
  <c r="AT78"/>
  <c i="19" r="F37"/>
  <c i="1" r="AZ77"/>
  <c r="BA73"/>
  <c r="AW73"/>
  <c i="22" r="J35"/>
  <c i="1" r="AV80"/>
  <c r="AT80"/>
  <c i="23" r="J32"/>
  <c i="1" r="AG81"/>
  <c i="2" r="J37"/>
  <c i="1" r="AV57"/>
  <c r="AT57"/>
  <c i="16" r="F37"/>
  <c i="1" r="AZ74"/>
  <c i="22" r="J32"/>
  <c i="1" r="AG80"/>
  <c i="23" r="J35"/>
  <c i="1" r="AV81"/>
  <c r="AT81"/>
  <c i="17" r="J34"/>
  <c i="1" r="AG75"/>
  <c i="18" r="J37"/>
  <c i="1" r="AV76"/>
  <c r="AT76"/>
  <c i="15" r="F35"/>
  <c i="1" r="AZ72"/>
  <c i="21" r="F35"/>
  <c i="1" r="AZ79"/>
  <c i="24" r="F35"/>
  <c i="1" r="AZ82"/>
  <c i="8" r="J37"/>
  <c i="1" r="AV64"/>
  <c r="AT64"/>
  <c r="AN64"/>
  <c i="12" r="J35"/>
  <c i="1" r="AV69"/>
  <c r="AT69"/>
  <c i="3" r="F37"/>
  <c i="1" r="AZ59"/>
  <c i="11" r="F37"/>
  <c i="1" r="AZ67"/>
  <c i="20" r="F37"/>
  <c i="1" r="AZ78"/>
  <c i="16" r="J37"/>
  <c i="1" r="AV74"/>
  <c r="AT74"/>
  <c i="3" r="J34"/>
  <c i="1" r="AG59"/>
  <c i="9" r="J37"/>
  <c i="1" r="AV65"/>
  <c r="AT65"/>
  <c i="7" r="F37"/>
  <c i="1" r="AZ63"/>
  <c r="BD58"/>
  <c i="4" r="F37"/>
  <c i="1" r="AZ60"/>
  <c r="AS54"/>
  <c r="BB58"/>
  <c r="AX58"/>
  <c i="8" r="F37"/>
  <c i="1" r="AZ64"/>
  <c i="5" r="F37"/>
  <c i="1" r="AZ61"/>
  <c i="18" r="F37"/>
  <c i="1" r="AZ76"/>
  <c i="4" r="J37"/>
  <c i="1" r="AV60"/>
  <c r="AT60"/>
  <c i="12" r="F35"/>
  <c i="1" r="AZ69"/>
  <c i="3" r="J37"/>
  <c i="1" r="AV59"/>
  <c r="AT59"/>
  <c r="BC73"/>
  <c r="AY73"/>
  <c i="13" r="J32"/>
  <c i="1" r="AG70"/>
  <c i="14" r="J35"/>
  <c i="1" r="AV71"/>
  <c r="AT71"/>
  <c i="10" r="F37"/>
  <c i="1" r="AZ66"/>
  <c i="17" r="J37"/>
  <c i="1" r="AV75"/>
  <c r="AT75"/>
  <c i="21" r="J35"/>
  <c i="1" r="AV79"/>
  <c r="AT79"/>
  <c r="BC58"/>
  <c i="10" r="J37"/>
  <c i="1" r="AV66"/>
  <c r="AT66"/>
  <c r="AN66"/>
  <c i="11" r="J37"/>
  <c i="1" r="AV67"/>
  <c r="AT67"/>
  <c r="AN67"/>
  <c i="13" r="J35"/>
  <c i="1" r="AV70"/>
  <c r="AT70"/>
  <c i="23" r="F35"/>
  <c i="1" r="AZ81"/>
  <c i="19" r="J37"/>
  <c i="1" r="AV77"/>
  <c r="AT77"/>
  <c r="BB73"/>
  <c r="AX73"/>
  <c i="14" r="F35"/>
  <c i="1" r="AZ71"/>
  <c i="13" r="F35"/>
  <c i="1" r="AZ70"/>
  <c i="25" r="F35"/>
  <c i="1" r="AZ83"/>
  <c i="24" r="J35"/>
  <c i="1" r="AV82"/>
  <c r="AT82"/>
  <c i="6" r="F37"/>
  <c i="1" r="AZ62"/>
  <c i="17" r="F37"/>
  <c i="1" r="AZ75"/>
  <c i="2" r="F37"/>
  <c i="1" r="AZ57"/>
  <c i="25" r="J35"/>
  <c i="1" r="AV83"/>
  <c r="AT83"/>
  <c i="15" r="J32"/>
  <c i="1" r="AG72"/>
  <c r="BD73"/>
  <c i="6" r="J37"/>
  <c i="1" r="AV62"/>
  <c r="AT62"/>
  <c i="7" r="J37"/>
  <c i="1" r="AV63"/>
  <c r="AT63"/>
  <c i="9" r="F37"/>
  <c i="1" r="AZ65"/>
  <c i="7" r="J34"/>
  <c i="1" r="AG63"/>
  <c r="BA58"/>
  <c i="2" r="J34"/>
  <c i="1" r="AG57"/>
  <c i="13" l="1" r="T96"/>
  <c i="19" r="R97"/>
  <c i="2" r="T118"/>
  <c i="13" r="R96"/>
  <c i="4" r="J99"/>
  <c r="J68"/>
  <c i="25" r="J90"/>
  <c r="J64"/>
  <c i="21" r="J94"/>
  <c r="J64"/>
  <c i="20" r="BK98"/>
  <c r="J98"/>
  <c i="5" r="BK100"/>
  <c r="J100"/>
  <c i="1" r="AN81"/>
  <c i="23" r="J63"/>
  <c i="1" r="AN80"/>
  <c i="23" r="J41"/>
  <c i="22" r="J41"/>
  <c i="1" r="AN75"/>
  <c i="17" r="J67"/>
  <c r="J43"/>
  <c i="1" r="AN72"/>
  <c i="15" r="J41"/>
  <c i="1" r="AN70"/>
  <c i="13" r="J63"/>
  <c r="J41"/>
  <c i="11" r="J43"/>
  <c i="10" r="J43"/>
  <c i="1" r="AN63"/>
  <c i="7" r="J67"/>
  <c i="8" r="J43"/>
  <c i="7" r="J43"/>
  <c i="1" r="AN59"/>
  <c r="AN57"/>
  <c i="2" r="J67"/>
  <c i="3" r="J43"/>
  <c i="2" r="J43"/>
  <c i="1" r="AU73"/>
  <c r="AU68"/>
  <c i="12" r="J32"/>
  <c i="1" r="AG69"/>
  <c i="9" r="J34"/>
  <c i="1" r="AG65"/>
  <c r="AN65"/>
  <c r="AY58"/>
  <c r="BD56"/>
  <c r="BD55"/>
  <c r="BC56"/>
  <c r="AY56"/>
  <c r="BB56"/>
  <c r="AX56"/>
  <c i="16" r="J34"/>
  <c i="1" r="AG74"/>
  <c i="6" r="J34"/>
  <c i="1" r="AG62"/>
  <c i="18" r="J34"/>
  <c i="1" r="AG76"/>
  <c r="AN76"/>
  <c r="BA56"/>
  <c r="AW56"/>
  <c i="4" r="J34"/>
  <c i="1" r="AG60"/>
  <c r="BD68"/>
  <c i="25" r="J32"/>
  <c i="1" r="AG83"/>
  <c r="AZ58"/>
  <c r="AV58"/>
  <c r="AU58"/>
  <c i="21" r="J32"/>
  <c i="1" r="AG79"/>
  <c i="14" r="J32"/>
  <c i="1" r="AG71"/>
  <c r="AN71"/>
  <c r="BA68"/>
  <c r="AW68"/>
  <c i="5" r="J34"/>
  <c i="1" r="AG61"/>
  <c i="20" r="J34"/>
  <c i="1" r="AG78"/>
  <c r="BB68"/>
  <c r="AX68"/>
  <c r="AW58"/>
  <c i="19" r="J34"/>
  <c i="1" r="AG77"/>
  <c r="AN77"/>
  <c r="AZ73"/>
  <c r="AV73"/>
  <c r="AT73"/>
  <c i="24" r="J32"/>
  <c i="1" r="AG82"/>
  <c r="AN82"/>
  <c r="BC68"/>
  <c r="AY68"/>
  <c i="25" l="1" r="J41"/>
  <c i="20" r="J43"/>
  <c i="4" r="J43"/>
  <c i="21" r="J41"/>
  <c i="5" r="J43"/>
  <c r="J67"/>
  <c i="20" r="J67"/>
  <c i="24" r="J41"/>
  <c i="19" r="J43"/>
  <c i="18" r="J43"/>
  <c i="16" r="J43"/>
  <c i="1" r="AN74"/>
  <c i="14" r="J41"/>
  <c i="12" r="J41"/>
  <c i="1" r="AN69"/>
  <c i="9" r="J43"/>
  <c i="6" r="J43"/>
  <c i="1" r="AN62"/>
  <c r="AN78"/>
  <c r="AN83"/>
  <c r="AN79"/>
  <c r="AN61"/>
  <c r="AN60"/>
  <c r="BC55"/>
  <c r="AY55"/>
  <c r="AT58"/>
  <c r="BA55"/>
  <c r="AW55"/>
  <c r="BD54"/>
  <c r="W33"/>
  <c r="BB55"/>
  <c r="AG58"/>
  <c r="AG73"/>
  <c r="AZ68"/>
  <c r="AV68"/>
  <c r="AT68"/>
  <c r="AU56"/>
  <c r="AU55"/>
  <c r="AU54"/>
  <c r="AZ56"/>
  <c r="AZ55"/>
  <c l="1" r="AN73"/>
  <c r="AN58"/>
  <c r="AG56"/>
  <c r="AG55"/>
  <c r="BC54"/>
  <c r="AY54"/>
  <c r="BB54"/>
  <c r="AX54"/>
  <c r="BA54"/>
  <c r="W30"/>
  <c r="AV55"/>
  <c r="AT55"/>
  <c r="AN55"/>
  <c r="AX55"/>
  <c r="AV56"/>
  <c r="AT56"/>
  <c r="AN56"/>
  <c r="AG68"/>
  <c r="AN68"/>
  <c r="AZ54"/>
  <c r="W29"/>
  <c l="1" r="W32"/>
  <c r="W31"/>
  <c r="AW54"/>
  <c r="AK30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<sst xmlns="http://schemas.openxmlformats.org/spreadsheetml/2006/main">
  <si>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</si>
  <si>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</si>
  <si>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</si>
  <si>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</si>
  <si>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</si>
  <si>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{94003bed-3c0f-4da8-805c-226590e6fd11}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</si>
  <si>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</si>
  <si>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</si>
  <si>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</si>
  <si>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</si>
  <si>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</si>
  <si>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</si>
  <si>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</si>
  <si>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</si>
  <si>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20230812_1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</si>
  <si>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</si>
  <si>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</si>
  <si>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DOZP v Novém Městě nad Metují rev.3</t>
  </si>
  <si>
    <t>KSO:</t>
  </si>
  <si>
    <t/>
  </si>
  <si>
    <t>CC-CZ:</t>
  </si>
  <si>
    <t>Místo:</t>
  </si>
  <si>
    <t>Nové Město nad Metují</t>
  </si>
  <si>
    <t>Datum:</t>
  </si>
  <si>
    <t>8. 12. 2023</t>
  </si>
  <si>
    <t>Zadavatel:</t>
  </si>
  <si>
    <t>IČ:</t>
  </si>
  <si>
    <t>70889546</t>
  </si>
  <si>
    <t>Královéhradecký kraj</t>
  </si>
  <si>
    <t>DIČ:</t>
  </si>
  <si>
    <t>CZ70889546</t>
  </si>
  <si>
    <t>Uchazeč:</t>
  </si>
  <si>
    <t>Vyplň údaj</t>
  </si>
  <si>
    <t>Projektant:</t>
  </si>
  <si>
    <t>24286923</t>
  </si>
  <si>
    <t>Řezanina &amp; Bartoň, s.r.o.</t>
  </si>
  <si>
    <t>CZ24286923</t>
  </si>
  <si>
    <t>True</t>
  </si>
  <si>
    <t>Zpracovatel:</t>
  </si>
  <si>
    <t>05985404</t>
  </si>
  <si>
    <t>BACing s.r.o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</si>
  <si>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</si>
  <si>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</si>
  <si>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</si>
  <si>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</si>
  <si>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</si>
  <si>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</si>
  <si>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</si>
  <si>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</si>
  <si>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</si>
  <si>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</si>
  <si>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</si>
  <si>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</si>
  <si>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</si>
  <si>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</si>
  <si>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</si>
  <si>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</si>
  <si>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</si>
  <si>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</si>
  <si>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</si>
  <si>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</si>
  <si>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</si>
  <si>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</si>
  <si>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</si>
  <si>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</si>
  <si>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</si>
  <si>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</si>
  <si>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</si>
  <si>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</si>
  <si>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</si>
  <si>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</si>
  <si>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</si>
  <si>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</si>
  <si>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</si>
  <si>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</si>
  <si>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</si>
  <si>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</si>
  <si>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</si>
  <si>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</si>
  <si>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</si>
  <si>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</si>
  <si>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</si>
  <si>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ZN</t>
  </si>
  <si>
    <t>Způsobilé náklady</t>
  </si>
  <si>
    <t>STA</t>
  </si>
  <si>
    <t>1</t>
  </si>
  <si>
    <t>{438907d1-25f2-417a-9507-ba2b5e0182e6}</t>
  </si>
  <si>
    <t>2</t>
  </si>
  <si>
    <t>SO01</t>
  </si>
  <si>
    <t>Rodinný dům DOZP</t>
  </si>
  <si>
    <t>Soupis</t>
  </si>
  <si>
    <t>{045540a9-3df8-4ade-ac23-c0726dfc3064}</t>
  </si>
  <si>
    <t>/</t>
  </si>
  <si>
    <t>D.1.1.</t>
  </si>
  <si>
    <t>Architektonicko-konstrukční řešení</t>
  </si>
  <si>
    <t>3</t>
  </si>
  <si>
    <t>{c6c3fb00-1c8e-493c-a7be-85ca80f27176}</t>
  </si>
  <si>
    <t>D.1.4</t>
  </si>
  <si>
    <t>Technika prostředí staveb</t>
  </si>
  <si>
    <t>{82c895d8-57a0-4063-b677-369fc99014dc}</t>
  </si>
  <si>
    <t>D.1.4a</t>
  </si>
  <si>
    <t>Zdravotně technické informace</t>
  </si>
  <si>
    <t>4</t>
  </si>
  <si>
    <t>{421d88de-96c8-4f3a-a290-90c151db388d}</t>
  </si>
  <si>
    <t>D.1.4.B</t>
  </si>
  <si>
    <t>Vytápění</t>
  </si>
  <si>
    <t>{b000f765-1421-43d3-941d-0d3a7ca1efcd}</t>
  </si>
  <si>
    <t>D.1.4.C.1</t>
  </si>
  <si>
    <t>Silnoproudé rozvody</t>
  </si>
  <si>
    <t>{542c57f2-1000-43fb-bde1-f7fced378076}</t>
  </si>
  <si>
    <t>D.1.4.C.2</t>
  </si>
  <si>
    <t>Slaboproudé rozvody</t>
  </si>
  <si>
    <t>{7e70cb60-6805-4b5f-addd-aa5c185a970e}</t>
  </si>
  <si>
    <t>D.1.4.C.3</t>
  </si>
  <si>
    <t>Fotovoltaická elektrárna</t>
  </si>
  <si>
    <t>{e55f589a-3ea8-452d-ae0c-6e35e3fa2acc}</t>
  </si>
  <si>
    <t>D.1.4.C.4</t>
  </si>
  <si>
    <t>Komunikační systém sestra - pacient</t>
  </si>
  <si>
    <t>{d00d97f9-b007-43de-9f7f-fbcb9f16da51}</t>
  </si>
  <si>
    <t>D.1.4.D</t>
  </si>
  <si>
    <t>Vzduchotechnika</t>
  </si>
  <si>
    <t>{cff7f121-a598-44ac-a20b-b8381324360e}</t>
  </si>
  <si>
    <t>D.1.4.E</t>
  </si>
  <si>
    <t>Gastrotechnologie</t>
  </si>
  <si>
    <t>{014cb71b-0eb2-4ed9-acfe-1e02759732ab}</t>
  </si>
  <si>
    <t>D.1.5</t>
  </si>
  <si>
    <t>Interiér</t>
  </si>
  <si>
    <t>{a77b88ec-f756-4f0f-8845-554338fcf28d}</t>
  </si>
  <si>
    <t>NN</t>
  </si>
  <si>
    <t>Nezpůsobilé náklady</t>
  </si>
  <si>
    <t>{14ad97d5-a2a4-47ec-8bcf-77fc5c5013c6}</t>
  </si>
  <si>
    <t>SO02</t>
  </si>
  <si>
    <t>Kryté parkovací stání</t>
  </si>
  <si>
    <t>{e69bdeae-e0cc-496b-abc0-d920a4b6a10c}</t>
  </si>
  <si>
    <t>SO03</t>
  </si>
  <si>
    <t>Opěrné stěny, oplocení</t>
  </si>
  <si>
    <t>{4dedc8a1-3ade-40e9-b3f6-c10481fe1d38}</t>
  </si>
  <si>
    <t>SO04</t>
  </si>
  <si>
    <t>Zpevněné plochy</t>
  </si>
  <si>
    <t>{d8e562d9-e2f8-42d8-934c-bacb7cbb6b01}</t>
  </si>
  <si>
    <t>SO05</t>
  </si>
  <si>
    <t>Zahradní altán</t>
  </si>
  <si>
    <t>{e6359543-8426-4964-a46a-7c1b851d3131}</t>
  </si>
  <si>
    <t>DEM</t>
  </si>
  <si>
    <t>Demolice stávajících objektů</t>
  </si>
  <si>
    <t>{38fe8006-176e-4501-a6a6-0a2b0feca30b}</t>
  </si>
  <si>
    <t>DEM_SO01</t>
  </si>
  <si>
    <t>Demolice stávajících objektů - SO 01</t>
  </si>
  <si>
    <t>{dae89f74-d503-409b-b499-a2fde5cb6227}</t>
  </si>
  <si>
    <t>DEM_SO02</t>
  </si>
  <si>
    <t>Demolice stávajících objektů - SO 02</t>
  </si>
  <si>
    <t>{a33fda87-47c9-4d73-8599-abfaec9a48b7}</t>
  </si>
  <si>
    <t>DEM_SO03</t>
  </si>
  <si>
    <t>Demolice stávajících objektů - SO 03</t>
  </si>
  <si>
    <t>{be3ba573-bf2d-4d9d-a83a-20058ece2c73}</t>
  </si>
  <si>
    <t>DEM_SO04</t>
  </si>
  <si>
    <t>Demolice stávajících objektů - SO 04</t>
  </si>
  <si>
    <t>{b4a1db30-d2d1-4727-8ae0-b245aef00419}</t>
  </si>
  <si>
    <t>DEM_OST</t>
  </si>
  <si>
    <t>Demolice stávajících objektů - ostatní venkovní objekty</t>
  </si>
  <si>
    <t>{e5436837-02a3-4d3f-8a6c-9a298a24624f}</t>
  </si>
  <si>
    <t>IO.01, IO.02</t>
  </si>
  <si>
    <t>Vodovodní přípojka, domovní vedení vodovodu</t>
  </si>
  <si>
    <t>{9fdeff86-85dd-449f-aed1-c20ceac26b9d}</t>
  </si>
  <si>
    <t>IO.03, IO.04</t>
  </si>
  <si>
    <t>Splašková kanalizační přípojka, splašková kanalizace venkovní vedení</t>
  </si>
  <si>
    <t>{40123d98-0c72-43c4-a03b-04ba84c88521}</t>
  </si>
  <si>
    <t>IO.05</t>
  </si>
  <si>
    <t>Dešťová kanalizace domovní</t>
  </si>
  <si>
    <t>{3214cd43-0c07-4ff8-8035-ddcdd5436847}</t>
  </si>
  <si>
    <t>IO.07</t>
  </si>
  <si>
    <t>Domovní vedení elektro NN</t>
  </si>
  <si>
    <t>{38bcd277-3ea1-43d4-96b9-e82d1e58bfd2}</t>
  </si>
  <si>
    <t>VRN</t>
  </si>
  <si>
    <t>Vedlejší rozpočtové náklady</t>
  </si>
  <si>
    <t>{0d851c68-8c6a-49ca-954a-6233ad1aaef0}</t>
  </si>
  <si>
    <t>Bed_obvod_strop</t>
  </si>
  <si>
    <t>Bednění obvodu stropní desky</t>
  </si>
  <si>
    <t>m2</t>
  </si>
  <si>
    <t>84,78</t>
  </si>
  <si>
    <t>Bed_pilíř</t>
  </si>
  <si>
    <t>Bednění pilíř</t>
  </si>
  <si>
    <t>23,544</t>
  </si>
  <si>
    <t>KRYCÍ LIST SOUPISU PRACÍ</t>
  </si>
  <si>
    <t>BED_překl</t>
  </si>
  <si>
    <t>bednění překladů</t>
  </si>
  <si>
    <t>107,41</t>
  </si>
  <si>
    <t>Bed_schod</t>
  </si>
  <si>
    <t>Bednění schodiště</t>
  </si>
  <si>
    <t>15,751</t>
  </si>
  <si>
    <t>Bed_sloup</t>
  </si>
  <si>
    <t>Bednění sloup</t>
  </si>
  <si>
    <t>2,878</t>
  </si>
  <si>
    <t>Bed_strop</t>
  </si>
  <si>
    <t>Bednění strop</t>
  </si>
  <si>
    <t>1727,278</t>
  </si>
  <si>
    <t>Objekt:</t>
  </si>
  <si>
    <t>BED_věnce</t>
  </si>
  <si>
    <t>bednění věnců</t>
  </si>
  <si>
    <t>352,51</t>
  </si>
  <si>
    <t>ZN - Způsobilé náklady</t>
  </si>
  <si>
    <t>BED_ZD</t>
  </si>
  <si>
    <t>bednění základové desky</t>
  </si>
  <si>
    <t>46,355</t>
  </si>
  <si>
    <t>Soupis:</t>
  </si>
  <si>
    <t>BED_ŽBstěn</t>
  </si>
  <si>
    <t>Bednění ŽB stěn</t>
  </si>
  <si>
    <t>109,372</t>
  </si>
  <si>
    <t>SO01 - Rodinný dům DOZP</t>
  </si>
  <si>
    <t>HI_S</t>
  </si>
  <si>
    <t>Hydroizolace svislá</t>
  </si>
  <si>
    <t>284,5</t>
  </si>
  <si>
    <t>Úroveň 3:</t>
  </si>
  <si>
    <t>HI_V</t>
  </si>
  <si>
    <t>Hydroizolace vodorovná</t>
  </si>
  <si>
    <t>1488,5</t>
  </si>
  <si>
    <t>D.1.1. - Architektonicko-konstrukční řešení</t>
  </si>
  <si>
    <t>J_tr3</t>
  </si>
  <si>
    <t>jáma tř. 3</t>
  </si>
  <si>
    <t>m3</t>
  </si>
  <si>
    <t>5,78</t>
  </si>
  <si>
    <t>J_tr4</t>
  </si>
  <si>
    <t>jáma tř.4</t>
  </si>
  <si>
    <t>ker_obklad</t>
  </si>
  <si>
    <t>keramický obklad</t>
  </si>
  <si>
    <t>720,351</t>
  </si>
  <si>
    <t>ker_sokl</t>
  </si>
  <si>
    <t>keramický sokl</t>
  </si>
  <si>
    <t>m</t>
  </si>
  <si>
    <t>77,5</t>
  </si>
  <si>
    <t>KZS_APU</t>
  </si>
  <si>
    <t>KZS APU</t>
  </si>
  <si>
    <t>232,785</t>
  </si>
  <si>
    <t>KZS_LN</t>
  </si>
  <si>
    <t>KZS lišta nadpražní</t>
  </si>
  <si>
    <t>81,235</t>
  </si>
  <si>
    <t>KZS_LP</t>
  </si>
  <si>
    <t>KZS lišta parapetní</t>
  </si>
  <si>
    <t>1,25</t>
  </si>
  <si>
    <t>KZS_LR</t>
  </si>
  <si>
    <t>KZS lišta rohová</t>
  </si>
  <si>
    <t>308,935</t>
  </si>
  <si>
    <t>KZS_MW180</t>
  </si>
  <si>
    <t>KZS MW 180</t>
  </si>
  <si>
    <t>250,87</t>
  </si>
  <si>
    <t>KZS_MW260</t>
  </si>
  <si>
    <t>KZS MW260</t>
  </si>
  <si>
    <t>190,308</t>
  </si>
  <si>
    <t>lešení</t>
  </si>
  <si>
    <t>1335,7</t>
  </si>
  <si>
    <t>malba</t>
  </si>
  <si>
    <t>3795,613</t>
  </si>
  <si>
    <t>odk</t>
  </si>
  <si>
    <t>odkopávka</t>
  </si>
  <si>
    <t>968</t>
  </si>
  <si>
    <t>om_malba</t>
  </si>
  <si>
    <t>omyvatelná malba</t>
  </si>
  <si>
    <t>527,211</t>
  </si>
  <si>
    <t>ostění_200</t>
  </si>
  <si>
    <t>ostění 200</t>
  </si>
  <si>
    <t>75,785</t>
  </si>
  <si>
    <t>ostění_400</t>
  </si>
  <si>
    <t>špaleta 400</t>
  </si>
  <si>
    <t>155,75</t>
  </si>
  <si>
    <t>parapet_200</t>
  </si>
  <si>
    <t>perimetr_tl180</t>
  </si>
  <si>
    <t>perimetr 180 mm</t>
  </si>
  <si>
    <t>248,088</t>
  </si>
  <si>
    <t>perimetr_tl260</t>
  </si>
  <si>
    <t>perimetr tl. 260 mm</t>
  </si>
  <si>
    <t>112,422</t>
  </si>
  <si>
    <t>plech_fasáda</t>
  </si>
  <si>
    <t>plechová fasáda</t>
  </si>
  <si>
    <t>495,238</t>
  </si>
  <si>
    <t>R_tr3_2000</t>
  </si>
  <si>
    <t>rýha tř. 3 2000</t>
  </si>
  <si>
    <t>402,492</t>
  </si>
  <si>
    <t>R_tr3_800</t>
  </si>
  <si>
    <t>rýha tř. 3 800 mm</t>
  </si>
  <si>
    <t>103,423</t>
  </si>
  <si>
    <t>R_tr4_800</t>
  </si>
  <si>
    <t>Rýha tř. 4 800 mm</t>
  </si>
  <si>
    <t>SDK_světlík</t>
  </si>
  <si>
    <t>SDK světlík</t>
  </si>
  <si>
    <t>38,749</t>
  </si>
  <si>
    <t>Skladba_C11</t>
  </si>
  <si>
    <t>Skladba C.1.1</t>
  </si>
  <si>
    <t>572,497</t>
  </si>
  <si>
    <t>Skladba_C12</t>
  </si>
  <si>
    <t>Skladba C.1.2</t>
  </si>
  <si>
    <t>91,56</t>
  </si>
  <si>
    <t>Skladba_C13</t>
  </si>
  <si>
    <t>Skladba C.1.3</t>
  </si>
  <si>
    <t>569,91</t>
  </si>
  <si>
    <t>Skladba_C14</t>
  </si>
  <si>
    <t>Skladba C.1.4</t>
  </si>
  <si>
    <t>124,14</t>
  </si>
  <si>
    <t>Skladba_C21</t>
  </si>
  <si>
    <t>Skladba C.2.1</t>
  </si>
  <si>
    <t>17,963</t>
  </si>
  <si>
    <t>Skladba_C22</t>
  </si>
  <si>
    <t>Skladba C.2.2</t>
  </si>
  <si>
    <t>72,494</t>
  </si>
  <si>
    <t>Skladba_F01</t>
  </si>
  <si>
    <t>Skladba F.0.1</t>
  </si>
  <si>
    <t>2,672</t>
  </si>
  <si>
    <t>Skladba_F11</t>
  </si>
  <si>
    <t>Skladba F.1.1</t>
  </si>
  <si>
    <t>1119,48</t>
  </si>
  <si>
    <t>Skladba_F12</t>
  </si>
  <si>
    <t>Skladba F.1.2</t>
  </si>
  <si>
    <t>98,47</t>
  </si>
  <si>
    <t>Skladba_F13</t>
  </si>
  <si>
    <t>Skladba F.1.3</t>
  </si>
  <si>
    <t>84,8</t>
  </si>
  <si>
    <t>Skladba_F31</t>
  </si>
  <si>
    <t>Skladba F.3.1</t>
  </si>
  <si>
    <t>122,09</t>
  </si>
  <si>
    <t>Skladba_F32</t>
  </si>
  <si>
    <t>Skladba F.3.2</t>
  </si>
  <si>
    <t>50,24</t>
  </si>
  <si>
    <t>REKAPITULACE ČLENĚNÍ SOUPISU PRACÍ</t>
  </si>
  <si>
    <t>skladba_W11</t>
  </si>
  <si>
    <t>Skladba W.1.1</t>
  </si>
  <si>
    <t>127,8</t>
  </si>
  <si>
    <t>Skladba_W12</t>
  </si>
  <si>
    <t>Skladba W.1.3</t>
  </si>
  <si>
    <t>16,745</t>
  </si>
  <si>
    <t>Skladba_W13</t>
  </si>
  <si>
    <t>Skadba W.1.3</t>
  </si>
  <si>
    <t>135,29</t>
  </si>
  <si>
    <t>Skladba_W31</t>
  </si>
  <si>
    <t>106,325</t>
  </si>
  <si>
    <t>Skladba_W32</t>
  </si>
  <si>
    <t>Skladba W.3.2</t>
  </si>
  <si>
    <t>55,018</t>
  </si>
  <si>
    <t>Skladba_W41</t>
  </si>
  <si>
    <t>Skladba W.4.1</t>
  </si>
  <si>
    <t>166,47</t>
  </si>
  <si>
    <t>Skladba_ZP5</t>
  </si>
  <si>
    <t>Skladba ZP.5</t>
  </si>
  <si>
    <t>233,81</t>
  </si>
  <si>
    <t>štuk</t>
  </si>
  <si>
    <t>3069,917</t>
  </si>
  <si>
    <t>VOM</t>
  </si>
  <si>
    <t>vnitřní omítky</t>
  </si>
  <si>
    <t>3790,268</t>
  </si>
  <si>
    <t>VOM_strop</t>
  </si>
  <si>
    <t>VOM strop</t>
  </si>
  <si>
    <t>22,89</t>
  </si>
  <si>
    <t>z</t>
  </si>
  <si>
    <t>zásyp</t>
  </si>
  <si>
    <t>31,28</t>
  </si>
  <si>
    <t>z_II</t>
  </si>
  <si>
    <t>zásyp II</t>
  </si>
  <si>
    <t>258,498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</si>
  <si>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</si>
  <si>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</si>
  <si>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</si>
  <si>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</si>
  <si>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</si>
  <si>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</si>
  <si>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</si>
  <si>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</si>
  <si>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</si>
  <si>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</si>
  <si>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</si>
  <si>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</si>
  <si>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</si>
  <si>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</si>
  <si>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</si>
  <si>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</si>
  <si>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</si>
  <si>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</si>
  <si>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</si>
  <si>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</si>
  <si>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</si>
  <si>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</si>
  <si>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</si>
  <si>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</si>
  <si>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</si>
  <si>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</si>
  <si>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</si>
  <si>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</si>
  <si>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</si>
  <si>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</si>
  <si>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</si>
  <si>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</si>
  <si>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</si>
  <si>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</si>
  <si>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</si>
  <si>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</si>
  <si>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</si>
  <si>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</si>
  <si>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</si>
  <si>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</si>
  <si>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</si>
  <si>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</si>
  <si>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</si>
  <si>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</si>
  <si>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</si>
  <si>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</si>
  <si>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</si>
  <si>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</si>
  <si>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122151105</t>
  </si>
  <si>
    <t>Odkopávky a prokopávky nezapažené strojně v hornině třídy těžitelnosti I skupiny 1 a 2 přes 500 do 1 000 m3</t>
  </si>
  <si>
    <t>CS ÚRS 2023 02</t>
  </si>
  <si>
    <t>801957878</t>
  </si>
  <si>
    <t>Online PSC</t>
  </si>
  <si>
    <t>https://podminky.urs.cz/item/CS_URS_2023_02/122151105</t>
  </si>
  <si>
    <t>VV</t>
  </si>
  <si>
    <t>D.1.2.3 Výkres tvaru základů</t>
  </si>
  <si>
    <t>D.1.1a.1 SO.01 Koordinační výkres základů</t>
  </si>
  <si>
    <t>1760*0,55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</si>
  <si>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</si>
  <si>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</si>
  <si>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</si>
  <si>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1039590612</t>
  </si>
  <si>
    <t>https://podminky.urs.cz/item/CS_URS_2023_02/131251100</t>
  </si>
  <si>
    <t>D.1.1.a.5 SO.01 Řez A-A</t>
  </si>
  <si>
    <t>3,4*3,4</t>
  </si>
  <si>
    <t>50% tř. 3</t>
  </si>
  <si>
    <t>11,56*0,5</t>
  </si>
  <si>
    <t>131351100</t>
  </si>
  <si>
    <t>Hloubení nezapažených jam a zářezů strojně s urovnáním dna do předepsaného profilu a spádu v hornině třídy těžitelnosti II skupiny 4 do 20 m3</t>
  </si>
  <si>
    <t>-572995851</t>
  </si>
  <si>
    <t>https://podminky.urs.cz/item/CS_URS_2023_02/131351100</t>
  </si>
  <si>
    <t>50% tř. 4</t>
  </si>
  <si>
    <t>132251104</t>
  </si>
  <si>
    <t>Hloubení nezapažených rýh šířky do 800 mm strojně s urovnáním dna do předepsaného profilu a spádu v hornině třídy těžitelnosti I skupiny 3 přes 100 m3</t>
  </si>
  <si>
    <t>1125342842</t>
  </si>
  <si>
    <t>https://podminky.urs.cz/item/CS_URS_2023_02/132251104</t>
  </si>
  <si>
    <t>"pod gabionové stěny" 5,575*0,8*1,1+(4,6+3,53)*0,8*1,1+1,3*0,8*1,07+0,5*0,8*1,55+0,5*0,8*2,03+1,3*0,8*3,3</t>
  </si>
  <si>
    <t>"S.H. -1,47, H.H. -0,97"</t>
  </si>
  <si>
    <t>(26,18+4,98+9,32+14,045*2+25,65+3,98*6+5+10,275+9,22+4,25+6,725+5,22+13,94+3,49+16,915+10,63)*0,55*0,5</t>
  </si>
  <si>
    <t>(6,675+22,675+6,695+18,77+6,695+0,6+9,195+3,98+7,03+3,355+7,03+16,04*2+3,98*4+3,355+9,985+0,65+7,465)*0,55*0,5</t>
  </si>
  <si>
    <t>(18,02+1,3*2+4,955*2+23,975+6,695*3+21,275+6,48*6+19,92+0,65)*0,55*0,5</t>
  </si>
  <si>
    <t>(5,885+5,305+1,355)*0,55*0,5</t>
  </si>
  <si>
    <t>9*0,65*0,5</t>
  </si>
  <si>
    <t>(3,23+6,405+6,695)*0,8*0,5</t>
  </si>
  <si>
    <t>Mezisoučet</t>
  </si>
  <si>
    <t>"S.H. -1,97, H.H. -0,97"</t>
  </si>
  <si>
    <t>(0,5+0,5+3,345+0,5+0,5)*0,55*1</t>
  </si>
  <si>
    <t>"S.H. -2,47, H.H. -1,47"</t>
  </si>
  <si>
    <t>(0,5+0,5+0,5+0,4+0,5)*0,55*1</t>
  </si>
  <si>
    <t>"S.H. -2,97, H.H. -1,97"</t>
  </si>
  <si>
    <t>(0,5+0,5)*0,55*1</t>
  </si>
  <si>
    <t>"S.H. -2,97, H.H. -2,47"</t>
  </si>
  <si>
    <t>(0,5+7,58+0,5)*0,55*0,5</t>
  </si>
  <si>
    <t>"S.H. -2,47, H.H. -0,97"</t>
  </si>
  <si>
    <t>(3,25+0,5)*0,55*1,5</t>
  </si>
  <si>
    <t>"S.H. -2,47, H.H. -1,97"</t>
  </si>
  <si>
    <t>(0,5+11,075+0,5)*0,55*0,5</t>
  </si>
  <si>
    <t>"S.H. -1,97, H.H. -1,47"</t>
  </si>
  <si>
    <t>(12,2+3+0,5)*0,55*1,5</t>
  </si>
  <si>
    <t>50% tř.3</t>
  </si>
  <si>
    <t>200,822*1,03*0,5</t>
  </si>
  <si>
    <t>5</t>
  </si>
  <si>
    <t>132251254</t>
  </si>
  <si>
    <t>Hloubení nezapažených rýh šířky přes 800 do 2 000 mm strojně s urovnáním dna do předepsaného profilu a spádu v hornině třídy těžitelnosti I skupiny 3 přes 100 do 500 m3</t>
  </si>
  <si>
    <t>906512289</t>
  </si>
  <si>
    <t>https://podminky.urs.cz/item/CS_URS_2023_02/132251254</t>
  </si>
  <si>
    <t>(26,18+4,98+9,32+14,045*2+25,65+3,98*6+5+10,275+9,22+4,25+6,725+5,22+13,94+3,49+16,915+10,63)*0,5</t>
  </si>
  <si>
    <t>(6,675+22,675+6,695+18,77+6,695+0,6+9,195+3,98+7,03+3,355+7,03+16,04*2+3,98*4+3,355+9,985+0,65+7,465)*0,5</t>
  </si>
  <si>
    <t>(18,02+1,3*2+4,955*2+23,975+6,695*3+21,275+6,48*6+19,92+0,65)*0,5</t>
  </si>
  <si>
    <t>(5,885+5,305+1,355)*0,5</t>
  </si>
  <si>
    <t>9*0,5</t>
  </si>
  <si>
    <t>(0,5+0,5+3,345+0,5+0,5)*2,55</t>
  </si>
  <si>
    <t>(0,5+0,5+0,5+0,4+0,5)*2,55</t>
  </si>
  <si>
    <t>(0,5+0,5)*2,55</t>
  </si>
  <si>
    <t>(0,5+7,58+0,5)*2,55</t>
  </si>
  <si>
    <t>(3,25+0,5)*2,55</t>
  </si>
  <si>
    <t>(0,5+11,075+0,5)*2,55</t>
  </si>
  <si>
    <t>(12,2+3+0,5)*2,55</t>
  </si>
  <si>
    <t>6</t>
  </si>
  <si>
    <t>132351104</t>
  </si>
  <si>
    <t>Hloubení nezapažených rýh šířky do 800 mm strojně s urovnáním dna do předepsaného profilu a spádu v hornině třídy těžitelnosti II skupiny 4 přes 100 m3</t>
  </si>
  <si>
    <t>-152388219</t>
  </si>
  <si>
    <t>https://podminky.urs.cz/item/CS_URS_2023_02/132351104</t>
  </si>
  <si>
    <t>50% tř.4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</si>
  <si>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</si>
  <si>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</si>
  <si>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</si>
  <si>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1989109748</t>
  </si>
  <si>
    <t>https://podminky.urs.cz/item/CS_URS_2023_02/162251102</t>
  </si>
  <si>
    <t>na mezideponii</t>
  </si>
  <si>
    <t>z mezideponie</t>
  </si>
  <si>
    <t>8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</si>
  <si>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</si>
  <si>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</si>
  <si>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1656461556</t>
  </si>
  <si>
    <t>https://podminky.urs.cz/item/CS_URS_2023_02/162251122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</si>
  <si>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</si>
  <si>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</si>
  <si>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</si>
  <si>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1150174898</t>
  </si>
  <si>
    <t>https://podminky.urs.cz/item/CS_URS_2023_02/162751117</t>
  </si>
  <si>
    <t>-z</t>
  </si>
  <si>
    <t>10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</si>
  <si>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</si>
  <si>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</si>
  <si>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-865296839</t>
  </si>
  <si>
    <t>https://podminky.urs.cz/item/CS_URS_2023_02/162751119</t>
  </si>
  <si>
    <t>odk*0,8*5</t>
  </si>
  <si>
    <t>J_tr3*0,8*5</t>
  </si>
  <si>
    <t>R_tr3_800*0,8*5</t>
  </si>
  <si>
    <t>R_tr3_2000*0,8*5</t>
  </si>
  <si>
    <t>-z*0,8*5</t>
  </si>
  <si>
    <t>20% kontaminovaná zemina 45 km</t>
  </si>
  <si>
    <t>odk*0,2*35</t>
  </si>
  <si>
    <t>J_tr3*0,2*35</t>
  </si>
  <si>
    <t>R_tr3_800*0,2*35</t>
  </si>
  <si>
    <t>R_tr3_2000*0,2*35</t>
  </si>
  <si>
    <t>-z*0,2*35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</si>
  <si>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</si>
  <si>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</si>
  <si>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</si>
  <si>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1445300315</t>
  </si>
  <si>
    <t>https://podminky.urs.cz/item/CS_URS_2023_02/162751137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</si>
  <si>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</si>
  <si>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</si>
  <si>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</si>
  <si>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-975484400</t>
  </si>
  <si>
    <t>https://podminky.urs.cz/item/CS_URS_2023_02/162751139</t>
  </si>
  <si>
    <t>J_tr4*0,8*5</t>
  </si>
  <si>
    <t>R_tr4_800*0,8*5</t>
  </si>
  <si>
    <t>20 % kontaminovaná zemina 45 km</t>
  </si>
  <si>
    <t>J_tr4*0,2*35</t>
  </si>
  <si>
    <t>R_tr4_800*0,2*35</t>
  </si>
  <si>
    <t>13</t>
  </si>
  <si>
    <t>167151102</t>
  </si>
  <si>
    <t>Nakládání, skládání a překládání neulehlého výkopku nebo sypaniny strojně nakládání, množství do 100 m3, z horniny třídy těžitelnosti II, skupiny 4 a 5</t>
  </si>
  <si>
    <t>-1055029648</t>
  </si>
  <si>
    <t>https://podminky.urs.cz/item/CS_URS_2023_02/167151102</t>
  </si>
  <si>
    <t>naložení recyklátu pro podsypy a zásypy</t>
  </si>
  <si>
    <t>1388,95*0,05</t>
  </si>
  <si>
    <t>14</t>
  </si>
  <si>
    <t>167151111</t>
  </si>
  <si>
    <t>Nakládání, skládání a překládání neulehlého výkopku nebo sypaniny strojně nakládání, množství přes 100 m3, z hornin třídy těžitelnosti I, skupiny 1 až 3</t>
  </si>
  <si>
    <t>-1344762326</t>
  </si>
  <si>
    <t>https://podminky.urs.cz/item/CS_URS_2023_02/167151111</t>
  </si>
  <si>
    <t>167151112</t>
  </si>
  <si>
    <t>Nakládání, skládání a překládání neulehlého výkopku nebo sypaniny strojně nakládání, množství přes 100 m3, z hornin třídy těžitelnosti II, skupiny 4 a 5</t>
  </si>
  <si>
    <t>-14184496</t>
  </si>
  <si>
    <t>https://podminky.urs.cz/item/CS_URS_2023_02/167151112</t>
  </si>
  <si>
    <t>16</t>
  </si>
  <si>
    <t>171201221R</t>
  </si>
  <si>
    <t>Poplatek za uložení stavebního odpadu na skládce (skládkovné) kontaminované zeminy a kamení zatříděného do Katalogu odpadů pod kódem 17 05 04</t>
  </si>
  <si>
    <t>t</t>
  </si>
  <si>
    <t>2064495065</t>
  </si>
  <si>
    <t>20%</t>
  </si>
  <si>
    <t>1557,618*0,2</t>
  </si>
  <si>
    <t>17</t>
  </si>
  <si>
    <t>171201231</t>
  </si>
  <si>
    <t>Poplatek za uložení stavebního odpadu na recyklační skládce (skládkovné) zeminy a kamení zatříděného do Katalogu odpadů pod kódem 17 05 04</t>
  </si>
  <si>
    <t>1888239794</t>
  </si>
  <si>
    <t>https://podminky.urs.cz/item/CS_URS_2023_02/171201231</t>
  </si>
  <si>
    <t>80%</t>
  </si>
  <si>
    <t>1557,618*0,8</t>
  </si>
  <si>
    <t>1246,094*1,8 "Přepočtené koeficientem množství</t>
  </si>
  <si>
    <t>18</t>
  </si>
  <si>
    <t>171251201</t>
  </si>
  <si>
    <t>Uložení sypaniny na skládky nebo meziskládky bez hutnění s upravením uložené sypaniny do předepsaného tvaru</t>
  </si>
  <si>
    <t>-1413962050</t>
  </si>
  <si>
    <t>https://podminky.urs.cz/item/CS_URS_2023_02/171251201</t>
  </si>
  <si>
    <t>19</t>
  </si>
  <si>
    <t>174151101</t>
  </si>
  <si>
    <t>Zásyp sypaninou z jakékoliv horniny strojně s uložením výkopku ve vrstvách se zhutněním jam, šachet, rýh nebo kolem objektů v těchto vykopávkách</t>
  </si>
  <si>
    <t>448136698</t>
  </si>
  <si>
    <t>https://podminky.urs.cz/item/CS_URS_2023_02/174151101</t>
  </si>
  <si>
    <t>184*0,17</t>
  </si>
  <si>
    <t>20</t>
  </si>
  <si>
    <t>174151102</t>
  </si>
  <si>
    <t>Zásyp sypaninou z jakékoliv horniny strojně s uložením výkopku ve vrstvách se zhutněním v prostorách s omezeným pohybem stroje s urovnáním povrchu zásypu</t>
  </si>
  <si>
    <t>1235792832</t>
  </si>
  <si>
    <t>https://podminky.urs.cz/item/CS_URS_2023_02/174151102</t>
  </si>
  <si>
    <t>(26,18+4,98+9,32+14,045*2+25,65+3,98*6+5+10,275+9,22+4,25+6,725+5,22+13,94+3,49+16,915+10,63)*0,34</t>
  </si>
  <si>
    <t>(6,675+22,675+6,695+18,77+6,695+0,6+9,195+3,98+7,03+3,355+7,03+16,04*2+3,98*4+3,355+9,985+0,65+7,465)*0,34</t>
  </si>
  <si>
    <t>(18,02+1,3*2+4,955*2+23,975+6,695*3+21,275+6,48*6+19,92+0,65)*0,34</t>
  </si>
  <si>
    <t>(5,885+5,305+1,355)*0,34</t>
  </si>
  <si>
    <t>9*0,34</t>
  </si>
  <si>
    <t>(3,23+6,405+6,695)*0,34</t>
  </si>
  <si>
    <t>(0,5+0,5+3,345+0,5+0,5)*1,3</t>
  </si>
  <si>
    <t>(0,5+0,5+0,5+0,4+0,5)*1,3</t>
  </si>
  <si>
    <t>(0,5+0,5)*1,3</t>
  </si>
  <si>
    <t>(0,5+7,58+0,5)*1,3</t>
  </si>
  <si>
    <t>(3,25+0,5)*1,3</t>
  </si>
  <si>
    <t>(0,5+11,075+0,5)*1,3</t>
  </si>
  <si>
    <t>(12,2+3+0,5)*1,3</t>
  </si>
  <si>
    <t>(2,5+2,53+2,5)*0,65</t>
  </si>
  <si>
    <t>181951112</t>
  </si>
  <si>
    <t>Úprava pláně vyrovnáním výškových rozdílů strojně v hornině třídy těžitelnosti I, skupiny 1 až 3 se zhutněním</t>
  </si>
  <si>
    <t>689409577</t>
  </si>
  <si>
    <t>https://podminky.urs.cz/item/CS_URS_2023_02/181951112</t>
  </si>
  <si>
    <t>D.1.1.f.1 Skladby konstrukcí SO.01 a SO.02</t>
  </si>
  <si>
    <t>D.1.1.a.1 SO.01 Koordinační výkres základů</t>
  </si>
  <si>
    <t>Skladba F.1.1, F.1.2, F.1.3</t>
  </si>
  <si>
    <t>1388,95</t>
  </si>
  <si>
    <t>Zakládání</t>
  </si>
  <si>
    <t>22</t>
  </si>
  <si>
    <t>218111113</t>
  </si>
  <si>
    <t>Odvětrání radonu vodorovné kladené do štěrkového podsypu drenážní z plastových perforovaných trubek, vnitřní průměr přes 80 do 100 mm</t>
  </si>
  <si>
    <t>-319206758</t>
  </si>
  <si>
    <t>https://podminky.urs.cz/item/CS_URS_2023_02/218111113</t>
  </si>
  <si>
    <t>3,825+1,675+0,65+6,5+12+12+12+12</t>
  </si>
  <si>
    <t>7,7+6+10,6+5+8,1+8,1+8,1+6+8,9+6+8,9+14,4</t>
  </si>
  <si>
    <t>4,75+3,9+12*5+12+10,8+6,4+8,1+12*3+4,6+3,5</t>
  </si>
  <si>
    <t>23</t>
  </si>
  <si>
    <t>218111121</t>
  </si>
  <si>
    <t>Odvětrání radonu vodorovné kladené do štěrkového podsypu sběrné z plastových trubek, vnitřní průměr přes 80 do 110 mm</t>
  </si>
  <si>
    <t>-1178210390</t>
  </si>
  <si>
    <t>https://podminky.urs.cz/item/CS_URS_2023_02/218111121</t>
  </si>
  <si>
    <t>11,6+7,1+4,3+13,7+5+8,1+11+4,6+5,75+12+13,8+4</t>
  </si>
  <si>
    <t>24</t>
  </si>
  <si>
    <t>218121111</t>
  </si>
  <si>
    <t>Odvětrání radonu svislé z plastových trubek, vnitřní průměr přes 80 do 110 mm</t>
  </si>
  <si>
    <t>2132201793</t>
  </si>
  <si>
    <t>https://podminky.urs.cz/item/CS_URS_2023_02/218121111</t>
  </si>
  <si>
    <t>5*4,6</t>
  </si>
  <si>
    <t>25</t>
  </si>
  <si>
    <t>271532212</t>
  </si>
  <si>
    <t>Podsyp pod základové konstrukce se zhutněním a urovnáním povrchu z kameniva hrubého, frakce 16 - 32 mm</t>
  </si>
  <si>
    <t>-671572161</t>
  </si>
  <si>
    <t>https://podminky.urs.cz/item/CS_URS_2023_02/271532212</t>
  </si>
  <si>
    <t>1388,95*0,15</t>
  </si>
  <si>
    <t>26</t>
  </si>
  <si>
    <t>271532219R</t>
  </si>
  <si>
    <t>Provedení podsypu pod základové konstrukce se zhutněním a urovnáním povrchu z betonového recyklátu (bez dodávky materiálu)</t>
  </si>
  <si>
    <t>148527191</t>
  </si>
  <si>
    <t>27</t>
  </si>
  <si>
    <t>273321511</t>
  </si>
  <si>
    <t>Základy z betonu železového (bez výztuže) desky z betonu bez zvláštních nároků na prostředí tř. C 25/30</t>
  </si>
  <si>
    <t>1505117087</t>
  </si>
  <si>
    <t>https://podminky.urs.cz/item/CS_URS_2023_02/273321511</t>
  </si>
  <si>
    <t>D.1.1.1 Technická zpráva</t>
  </si>
  <si>
    <t>D.1.2.1 Technická zpráva</t>
  </si>
  <si>
    <t>1488,5*0,2</t>
  </si>
  <si>
    <t>2,5*2,5*0,25</t>
  </si>
  <si>
    <t>28</t>
  </si>
  <si>
    <t>273351121</t>
  </si>
  <si>
    <t>Bednění základů desek zřízení</t>
  </si>
  <si>
    <t>-1283698683</t>
  </si>
  <si>
    <t>https://podminky.urs.cz/item/CS_URS_2023_02/273351121</t>
  </si>
  <si>
    <t>219,2*0,2</t>
  </si>
  <si>
    <t>(2,5+2,53)*2*0,25</t>
  </si>
  <si>
    <t>29</t>
  </si>
  <si>
    <t>273351122</t>
  </si>
  <si>
    <t>Bednění základů desek odstranění</t>
  </si>
  <si>
    <t>2383733</t>
  </si>
  <si>
    <t>https://podminky.urs.cz/item/CS_URS_2023_02/273351122</t>
  </si>
  <si>
    <t>30</t>
  </si>
  <si>
    <t>273353111</t>
  </si>
  <si>
    <t>Bednění kotevních otvorů a prostupů v základových konstrukcích v deskách včetně polohového zajištění a odbednění, popř. ztraceného bednění z pletiva apod. průřezu přes 0,01 do 0,02 m2, hl. do 0,50 m</t>
  </si>
  <si>
    <t>kus</t>
  </si>
  <si>
    <t>-1908012111</t>
  </si>
  <si>
    <t>https://podminky.urs.cz/item/CS_URS_2023_02/273353111</t>
  </si>
  <si>
    <t>56</t>
  </si>
  <si>
    <t>31</t>
  </si>
  <si>
    <t>273361821</t>
  </si>
  <si>
    <t>Výztuž základů desek z betonářské oceli 10 505 (R) nebo BSt 500</t>
  </si>
  <si>
    <t>146207615</t>
  </si>
  <si>
    <t>https://podminky.urs.cz/item/CS_URS_2023_02/273361821</t>
  </si>
  <si>
    <t>D.1.2.9 Schéma výztuže - základy</t>
  </si>
  <si>
    <t>15441,43*0,001</t>
  </si>
  <si>
    <t>32</t>
  </si>
  <si>
    <t>273362021</t>
  </si>
  <si>
    <t>Výztuž základů desek ze svařovaných sítí z drátů typu KARI</t>
  </si>
  <si>
    <t>-403153528</t>
  </si>
  <si>
    <t>https://podminky.urs.cz/item/CS_URS_2023_02/273362021</t>
  </si>
  <si>
    <t>33396*0,001</t>
  </si>
  <si>
    <t>33</t>
  </si>
  <si>
    <t>274313611</t>
  </si>
  <si>
    <t>Základy z betonu prostého pasy betonu kamenem neprokládaného tř. C 16/20</t>
  </si>
  <si>
    <t>-665969121</t>
  </si>
  <si>
    <t>https://podminky.urs.cz/item/CS_URS_2023_02/274313611</t>
  </si>
  <si>
    <t>200,822*1,03 "Přepočtené koeficientem množství</t>
  </si>
  <si>
    <t>34</t>
  </si>
  <si>
    <t>274353121</t>
  </si>
  <si>
    <t>Bednění kotevních otvorů a prostupů v základových konstrukcích v pasech včetně polohového zajištění a odbednění, popř. ztraceného bednění z pletiva apod. průřezu přes 0,02 do 0,05 m2, hl. do 0,50 m</t>
  </si>
  <si>
    <t>1675756456</t>
  </si>
  <si>
    <t>https://podminky.urs.cz/item/CS_URS_2023_02/274353121</t>
  </si>
  <si>
    <t>96</t>
  </si>
  <si>
    <t>35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</si>
  <si>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</si>
  <si>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</si>
  <si>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-505316382</t>
  </si>
  <si>
    <t>https://podminky.urs.cz/item/CS_URS_2023_02/274353122</t>
  </si>
  <si>
    <t>36</t>
  </si>
  <si>
    <t>279113154</t>
  </si>
  <si>
    <t>Základové zdi z tvárnic ztraceného bednění včetně výplně z betonu bez zvláštních nároků na vliv prostředí třídy C 25/30, tloušťky zdiva přes 250 do 300 mm</t>
  </si>
  <si>
    <t>1576888959</t>
  </si>
  <si>
    <t>https://podminky.urs.cz/item/CS_URS_2023_02/279113154</t>
  </si>
  <si>
    <t>"S.H. -0,97, H.H. -0,47"</t>
  </si>
  <si>
    <t>(3,23+6,405+6,695)*0,5</t>
  </si>
  <si>
    <t>(0,5+0,5+3,345+0,5+0,5)*0,5</t>
  </si>
  <si>
    <t>"S.H. -1,47, H.H. -0,47"</t>
  </si>
  <si>
    <t>(0,5+0,5+0,5+0,4+0,5)*1</t>
  </si>
  <si>
    <t>"S.H. -1,97, H.H. -0,47"</t>
  </si>
  <si>
    <t>(0,5+0,5)*1,5</t>
  </si>
  <si>
    <t>"S.H. -2,47, H.H. -0,47"</t>
  </si>
  <si>
    <t>(0,5+7,58+0,5)*2</t>
  </si>
  <si>
    <t>(3,25+0,5)*0,5</t>
  </si>
  <si>
    <t>(0,5+11,075+0,5)*1,5</t>
  </si>
  <si>
    <t>37</t>
  </si>
  <si>
    <t>279321347</t>
  </si>
  <si>
    <t>Základové zdi z betonu železového (bez výztuže) bez zvláštních nároků na prostředí tř. C 25/30</t>
  </si>
  <si>
    <t>-1494001345</t>
  </si>
  <si>
    <t>https://podminky.urs.cz/item/CS_URS_2023_02/279321347</t>
  </si>
  <si>
    <t>(2,5+2,23+2,23)*0,2*1,23</t>
  </si>
  <si>
    <t>2,5*0,3*1,23</t>
  </si>
  <si>
    <t>38</t>
  </si>
  <si>
    <t>279351121</t>
  </si>
  <si>
    <t>Bednění základových zdí rovné oboustranné za každou stranu zřízení</t>
  </si>
  <si>
    <t>-990803276</t>
  </si>
  <si>
    <t>https://podminky.urs.cz/item/CS_URS_2023_02/279351121</t>
  </si>
  <si>
    <t>(2,5+2,53)*2*1,23</t>
  </si>
  <si>
    <t>(2,11+2,03)*2*1</t>
  </si>
  <si>
    <t>39</t>
  </si>
  <si>
    <t>279351122</t>
  </si>
  <si>
    <t>Bednění základových zdí rovné oboustranné za každou stranu odstranění</t>
  </si>
  <si>
    <t>-545891605</t>
  </si>
  <si>
    <t>https://podminky.urs.cz/item/CS_URS_2023_02/279351122</t>
  </si>
  <si>
    <t>Svislé a kompletní konstrukce</t>
  </si>
  <si>
    <t>40</t>
  </si>
  <si>
    <t>311113142</t>
  </si>
  <si>
    <t>Nadzákladové zdi z tvárnic ztraceného bednění betonových hladkých, včetně výplně z betonu třídy C 20/25, tloušťky zdiva přes 150 do 200 mm</t>
  </si>
  <si>
    <t>82349824</t>
  </si>
  <si>
    <t>https://podminky.urs.cz/item/CS_URS_2023_02/311113142</t>
  </si>
  <si>
    <t>4. Svislé nosné konstrukce</t>
  </si>
  <si>
    <t>D.1.1.a.4 SO.01 Střecha</t>
  </si>
  <si>
    <t xml:space="preserve">D.1.1.f.2.2 Detail atiky </t>
  </si>
  <si>
    <t>(197,75+67,4)*0,75</t>
  </si>
  <si>
    <t>D.1.1.f.2.10 D.10a Detail světlíku</t>
  </si>
  <si>
    <t>D.1.1.f.2.11 D.10b Detail světlíku</t>
  </si>
  <si>
    <t>"§10" (1,4+4,75)*2*0,75</t>
  </si>
  <si>
    <t>"§10"13,32*0,75*2</t>
  </si>
  <si>
    <t>41</t>
  </si>
  <si>
    <t>311235141</t>
  </si>
  <si>
    <t>Zdivo jednovrstvé z cihel děrovaných broušených na celoplošnou tenkovrstvou maltu, pevnost cihel přes P10 do P15, tl. zdiva 240 mm</t>
  </si>
  <si>
    <t>-1729535391</t>
  </si>
  <si>
    <t>https://podminky.urs.cz/item/CS_URS_2023_02/311235141</t>
  </si>
  <si>
    <t>D.1.1.a.2 SO.01 Půdorys 1.NP</t>
  </si>
  <si>
    <t>(5,485+19,125+13,015+3,875+7+22,7+7,135*2+2,37+7,45+11,14+22,985+4,26*5+5,425+5,985+5+3,235*2+9,375+9,45+4,26+18,755+4,26*3+5,47+7,815+10,06)*3,27</t>
  </si>
  <si>
    <t>-(1,5*2,135*6+2*2,135+0,87*2,135*2+2*2,135+0,97*2,135+1,2*2,135+1,5*2,135+1,5*2,135+0,87*2,135*2+0,97*2,135*2+1,5*2,135*2+1,2*2,135+1,5*2,135)</t>
  </si>
  <si>
    <t>-(0,97*2,135+1,5*2,135*7+0,97*2,135+0,87*2,135+1,775*2,25+1,5*2,135*2+1,45*2,185+0,87*2,135*2+2*2,135+1,5*2,135*6)</t>
  </si>
  <si>
    <t>D.1.1.a.3 SO.01 Půdorys 2.NP</t>
  </si>
  <si>
    <t>(24,11+3,25*2)*3,15-0,87*2,135*5-1,775*2,135-1,2*2,18</t>
  </si>
  <si>
    <t>42</t>
  </si>
  <si>
    <t>311235161</t>
  </si>
  <si>
    <t>Zdivo jednovrstvé z cihel děrovaných broušených na celoplošnou tenkovrstvou maltu, pevnost cihel přes P10 do P15, tl. zdiva 300 mm</t>
  </si>
  <si>
    <t>-837460245</t>
  </si>
  <si>
    <t>https://podminky.urs.cz/item/CS_URS_2023_02/311235161</t>
  </si>
  <si>
    <t>(30,3+30,3+49,2+27,5+26,05+43,8)*3,27</t>
  </si>
  <si>
    <t>-(6,5*2,5-2,5*1,25*3-4,78*2,5-1,25*2,5-1,25*1,65-3,25*2,5*6-1,125*2,5-1,25*2,5-2*2,5-6,25*2,5-3,125*2,5*5-3,125*2,5-2,315*2,5-2,25*2,5*5-3,125*2,5)</t>
  </si>
  <si>
    <t>(24,35+8,735)*2*3,15</t>
  </si>
  <si>
    <t>-(2,5*1,25*3-2*2,5-2,5*1,25*2-1,125*1,9-2,5*1,25)</t>
  </si>
  <si>
    <t>43</t>
  </si>
  <si>
    <t>311236321</t>
  </si>
  <si>
    <t>Zdivo jednovrstvé zvukově izolační z cihel děrovaných z broušených cihel na tenkovrstvou maltu, pevnost cihel do P15, tl. zdiva 250 mm</t>
  </si>
  <si>
    <t>1541035826</t>
  </si>
  <si>
    <t>https://podminky.urs.cz/item/CS_URS_2023_02/311236321</t>
  </si>
  <si>
    <t>(2,545+35,375+7,235+4,5+21,015+2,47)*3,27-2*2,25*2</t>
  </si>
  <si>
    <t>44</t>
  </si>
  <si>
    <t>311238937</t>
  </si>
  <si>
    <t>Založení zdiva z broušených cihel na zakládací maltu, tlouštky zdiva přes 250 do 300 mm</t>
  </si>
  <si>
    <t>-538387470</t>
  </si>
  <si>
    <t>https://podminky.urs.cz/item/CS_URS_2023_02/311238937</t>
  </si>
  <si>
    <t>(30,3+30,3+49,2+27,5+26,05+43,8)</t>
  </si>
  <si>
    <t>(24,35+8,735)*2</t>
  </si>
  <si>
    <t>45</t>
  </si>
  <si>
    <t>311321411</t>
  </si>
  <si>
    <t>Nadzákladové zdi z betonu železového (bez výztuže) nosné bez zvláštních nároků na vliv prostředí tř. C 25/30</t>
  </si>
  <si>
    <t>1228839531</t>
  </si>
  <si>
    <t>https://podminky.urs.cz/item/CS_URS_2023_02/311321411</t>
  </si>
  <si>
    <t>Skladba W.2.6</t>
  </si>
  <si>
    <t>((1,67+1,96)*2*8,1-1,2*2,18*2)*0,2</t>
  </si>
  <si>
    <t>D.1.1.a.4 SO.01 Půdorys 1.NP</t>
  </si>
  <si>
    <t>1,5*0,3*3,27*2</t>
  </si>
  <si>
    <t>46</t>
  </si>
  <si>
    <t>311351121</t>
  </si>
  <si>
    <t>Bednění nadzákladových zdí nosných rovné oboustranné za každou stranu zřízení</t>
  </si>
  <si>
    <t>1718928663</t>
  </si>
  <si>
    <t>https://podminky.urs.cz/item/CS_URS_2023_02/311351121</t>
  </si>
  <si>
    <t>((1,67+1,96)*2*8,1-1,2*2,18*2)*2+(1,2+2,18*2)*0,2*2</t>
  </si>
  <si>
    <t>47</t>
  </si>
  <si>
    <t>311351122</t>
  </si>
  <si>
    <t>Bednění nadzákladových zdí nosných rovné oboustranné za každou stranu odstranění</t>
  </si>
  <si>
    <t>796610284</t>
  </si>
  <si>
    <t>https://podminky.urs.cz/item/CS_URS_2023_02/311351122</t>
  </si>
  <si>
    <t>48</t>
  </si>
  <si>
    <t>311361821</t>
  </si>
  <si>
    <t>Výztuž nadzákladových zdí nosných svislých nebo odkloněných od svislice, rovných nebo oblých z betonářské oceli 10 505 (R) nebo BSt 500</t>
  </si>
  <si>
    <t>412048962</t>
  </si>
  <si>
    <t>https://podminky.urs.cz/item/CS_URS_2023_02/311361821</t>
  </si>
  <si>
    <t>15 kg/m2</t>
  </si>
  <si>
    <t>(197,75+67,4)*0,75*15*0,001</t>
  </si>
  <si>
    <t>14,1*0,75*15*0,001</t>
  </si>
  <si>
    <t>D.1.2.13 Schéma výztuže - stěny</t>
  </si>
  <si>
    <t>1144,89*0,001</t>
  </si>
  <si>
    <t>1,5*0,3*3,27*2*250*0,001</t>
  </si>
  <si>
    <t>49</t>
  </si>
  <si>
    <t>317121103</t>
  </si>
  <si>
    <t>Montáž prefabrikovaných překladů délky přes 2200 do 4200 mm</t>
  </si>
  <si>
    <t>-194083161</t>
  </si>
  <si>
    <t>https://podminky.urs.cz/item/CS_URS_2023_02/317121103</t>
  </si>
  <si>
    <t>D.1.1.f.3.5 Výpis překladů</t>
  </si>
  <si>
    <t>"PR.39" 1*1</t>
  </si>
  <si>
    <t>50</t>
  </si>
  <si>
    <t>M</t>
  </si>
  <si>
    <t>59640017</t>
  </si>
  <si>
    <t>překlad keramický plochý š 145mm dl 3m</t>
  </si>
  <si>
    <t>1756429069</t>
  </si>
  <si>
    <t>51</t>
  </si>
  <si>
    <t>317168011</t>
  </si>
  <si>
    <t>Překlady keramické ploché osazené do maltového lože, výšky překladu 71 mm šířky 115 mm, délky 1000 mm</t>
  </si>
  <si>
    <t>1091266590</t>
  </si>
  <si>
    <t>https://podminky.urs.cz/item/CS_URS_2023_02/317168011</t>
  </si>
  <si>
    <t>"PR.33" 6*1</t>
  </si>
  <si>
    <t>52</t>
  </si>
  <si>
    <t>317168012</t>
  </si>
  <si>
    <t>Překlady keramické ploché osazené do maltového lože, výšky překladu 71 mm šířky 115 mm, délky 1250 mm</t>
  </si>
  <si>
    <t>-1485878133</t>
  </si>
  <si>
    <t>https://podminky.urs.cz/item/CS_URS_2023_02/317168012</t>
  </si>
  <si>
    <t>"PR.34" 2*1</t>
  </si>
  <si>
    <t>53</t>
  </si>
  <si>
    <t>317168022</t>
  </si>
  <si>
    <t>Překlady keramické ploché osazené do maltového lože, výšky překladu 71 mm šířky 145 mm, délky 1250 mm</t>
  </si>
  <si>
    <t>334461454</t>
  </si>
  <si>
    <t>https://podminky.urs.cz/item/CS_URS_2023_02/317168022</t>
  </si>
  <si>
    <t>"PR.28" 18*1</t>
  </si>
  <si>
    <t>54</t>
  </si>
  <si>
    <t>317168023</t>
  </si>
  <si>
    <t>Překlady keramické ploché osazené do maltového lože, výšky překladu 71 mm šířky 145 mm, délky 1500 mm</t>
  </si>
  <si>
    <t>-277584129</t>
  </si>
  <si>
    <t>https://podminky.urs.cz/item/CS_URS_2023_02/317168023</t>
  </si>
  <si>
    <t>"PR.29" 4*1</t>
  </si>
  <si>
    <t>55</t>
  </si>
  <si>
    <t>317168024</t>
  </si>
  <si>
    <t>Překlady keramické ploché osazené do maltového lože, výšky překladu 71 mm šířky 145 mm, délky 1750 mm</t>
  </si>
  <si>
    <t>1837748217</t>
  </si>
  <si>
    <t>https://podminky.urs.cz/item/CS_URS_2023_02/317168024</t>
  </si>
  <si>
    <t>"PR.30" 4*1</t>
  </si>
  <si>
    <t>317168026</t>
  </si>
  <si>
    <t>Překlady keramické ploché osazené do maltového lože, výšky překladu 71 mm šířky 145 mm, délky 2250 mm</t>
  </si>
  <si>
    <t>720392101</t>
  </si>
  <si>
    <t>https://podminky.urs.cz/item/CS_URS_2023_02/317168026</t>
  </si>
  <si>
    <t>"PR.31" 4*1</t>
  </si>
  <si>
    <t>57</t>
  </si>
  <si>
    <t>317168028</t>
  </si>
  <si>
    <t>Překlady keramické ploché osazené do maltového lože, výšky překladu 71 mm šířky 145 mm, délky 2750 mm</t>
  </si>
  <si>
    <t>-940758471</t>
  </si>
  <si>
    <t>https://podminky.urs.cz/item/CS_URS_2023_02/317168028</t>
  </si>
  <si>
    <t>"PR.32" 1*1</t>
  </si>
  <si>
    <t>58</t>
  </si>
  <si>
    <t>317168051</t>
  </si>
  <si>
    <t>Překlady keramické vysoké osazené do maltového lože, šířky překladu 70 mm výšky 238 mm, délky 1000 mm</t>
  </si>
  <si>
    <t>-547813981</t>
  </si>
  <si>
    <t>https://podminky.urs.cz/item/CS_URS_2023_02/317168051</t>
  </si>
  <si>
    <t>"PR.24" 1*3</t>
  </si>
  <si>
    <t>"PR.26" 1*3</t>
  </si>
  <si>
    <t>59</t>
  </si>
  <si>
    <t>317168052</t>
  </si>
  <si>
    <t>Překlady keramické vysoké osazené do maltového lože, šířky překladu 70 mm výšky 238 mm, délky 1250 mm</t>
  </si>
  <si>
    <t>-1870711897</t>
  </si>
  <si>
    <t>https://podminky.urs.cz/item/CS_URS_2023_02/317168052</t>
  </si>
  <si>
    <t>"PR.20" 20*3</t>
  </si>
  <si>
    <t>60</t>
  </si>
  <si>
    <t>317168053</t>
  </si>
  <si>
    <t>Překlady keramické vysoké osazené do maltového lože, šířky překladu 70 mm výšky 238 mm, délky 1500 mm</t>
  </si>
  <si>
    <t>-1227425776</t>
  </si>
  <si>
    <t>https://podminky.urs.cz/item/CS_URS_2023_02/317168053</t>
  </si>
  <si>
    <t>"PR.18" 1*3</t>
  </si>
  <si>
    <t>"PR.21" 4*3</t>
  </si>
  <si>
    <t>61</t>
  </si>
  <si>
    <t>317168054</t>
  </si>
  <si>
    <t>Překlady keramické vysoké osazené do maltového lože, šířky překladu 70 mm výšky 238 mm, délky 1750 mm</t>
  </si>
  <si>
    <t>-1133759647</t>
  </si>
  <si>
    <t>https://podminky.urs.cz/item/CS_URS_2023_02/317168054</t>
  </si>
  <si>
    <t>"PR.15" 28*3</t>
  </si>
  <si>
    <t>"PR.17" 4*3</t>
  </si>
  <si>
    <t>62</t>
  </si>
  <si>
    <t>317168056</t>
  </si>
  <si>
    <t>Překlady keramické vysoké osazené do maltového lože, šířky překladu 70 mm výšky 238 mm, délky 2250 mm</t>
  </si>
  <si>
    <t>-1980067344</t>
  </si>
  <si>
    <t>https://podminky.urs.cz/item/CS_URS_2023_02/317168056</t>
  </si>
  <si>
    <t>"PR.22" 1*3</t>
  </si>
  <si>
    <t>"PR.25" 1*3</t>
  </si>
  <si>
    <t>63</t>
  </si>
  <si>
    <t>317168057</t>
  </si>
  <si>
    <t>Překlady keramické vysoké osazené do maltového lože, šířky překladu 70 mm výšky 238 mm, délky 2500 mm</t>
  </si>
  <si>
    <t>-324976202</t>
  </si>
  <si>
    <t>https://podminky.urs.cz/item/CS_URS_2023_02/317168057</t>
  </si>
  <si>
    <t>"PR.16" 2*3</t>
  </si>
  <si>
    <t>"PR.23" 3*3</t>
  </si>
  <si>
    <t>"PR.27" 2*3</t>
  </si>
  <si>
    <t>64</t>
  </si>
  <si>
    <t>317168059</t>
  </si>
  <si>
    <t>Překlady keramické vysoké osazené do maltového lože, šířky překladu 70 mm výšky 238 mm, délky 3000 mm</t>
  </si>
  <si>
    <t>31713655</t>
  </si>
  <si>
    <t>https://podminky.urs.cz/item/CS_URS_2023_02/317168059</t>
  </si>
  <si>
    <t>"PR.19" 9*3</t>
  </si>
  <si>
    <t>65</t>
  </si>
  <si>
    <t>317321411</t>
  </si>
  <si>
    <t>Překlady z betonu železového (bez výztuže) tř. C 25/30</t>
  </si>
  <si>
    <t>-2083036421</t>
  </si>
  <si>
    <t>https://podminky.urs.cz/item/CS_URS_2023_02/317321411</t>
  </si>
  <si>
    <t>D.1.1. Technická zpráva</t>
  </si>
  <si>
    <t>D.1.1.F.3.5 Výpis překladů</t>
  </si>
  <si>
    <t>"PR.01" 0,3*0,25*3,525</t>
  </si>
  <si>
    <t>"PR.02" 0,3*0,25*19,19</t>
  </si>
  <si>
    <t>"PR.03" 0,3*0,35*2,75</t>
  </si>
  <si>
    <t>"PR.04" 0,3*0,5*3,65</t>
  </si>
  <si>
    <t>"PR.05" 0,3*0,25*3,65</t>
  </si>
  <si>
    <t>"PR.06" 0,3*0,25*6,9</t>
  </si>
  <si>
    <t>"PR.07" 0,3*0,5*7,05</t>
  </si>
  <si>
    <t>"PR.08" 0,3*0,5*7,7</t>
  </si>
  <si>
    <t>"PR.09" 0,3*0,25*23</t>
  </si>
  <si>
    <t>"PR.10" 0,3*0,5*5,152</t>
  </si>
  <si>
    <t>"PR.11" 0,3*0,25*15,375</t>
  </si>
  <si>
    <t>"PR.12" 0,3*0,25*2,9*3</t>
  </si>
  <si>
    <t>"PR.14" 0,3*0,5*7,515</t>
  </si>
  <si>
    <t>66</t>
  </si>
  <si>
    <t>317351101</t>
  </si>
  <si>
    <t>Bednění klenbových pásů, říms nebo překladů klenbových pásů válcových včetně podpěrné konstrukce do výše 4 m zřízení</t>
  </si>
  <si>
    <t>993718267</t>
  </si>
  <si>
    <t>https://podminky.urs.cz/item/CS_URS_2023_02/317351101</t>
  </si>
  <si>
    <t>D.1.1.b.2 SO.02 Kryté stání - Půdorys 1.NP</t>
  </si>
  <si>
    <t>"PR.01" (0,3+0,25*2)*3,525</t>
  </si>
  <si>
    <t>"PR.02"(0,3+0,25*2)*19,19</t>
  </si>
  <si>
    <t>"PR.03" (0,3+0,35*2)*2,75</t>
  </si>
  <si>
    <t>"PR.04" (0,3+0,5*2)*3,65</t>
  </si>
  <si>
    <t>"PR.05" (0,3+0,25*2)*3,65</t>
  </si>
  <si>
    <t>"PR.06"(0,3+0,25*2)*6,9</t>
  </si>
  <si>
    <t>"PR.07" (0,3+0,5*2)*7,05</t>
  </si>
  <si>
    <t>"PR.08" (0,3+0,5*2)*7,7</t>
  </si>
  <si>
    <t>"PR.09" (0,3+0,25*2)*23</t>
  </si>
  <si>
    <t>"PR.10" (0,3+0,5*2)*5,152</t>
  </si>
  <si>
    <t>"PR.11" (0,3+0,25*2)*15,375</t>
  </si>
  <si>
    <t>"PR.12" (0,3+0,25*2)*2,9*3</t>
  </si>
  <si>
    <t>"PR.14" (0,3+0,5*2)*7,515</t>
  </si>
  <si>
    <t>67</t>
  </si>
  <si>
    <t>317351102</t>
  </si>
  <si>
    <t>Bednění klenbových pásů, říms nebo překladů klenbových pásů válcových včetně podpěrné konstrukce do výše 4 m odstranění</t>
  </si>
  <si>
    <t>-2071409617</t>
  </si>
  <si>
    <t>https://podminky.urs.cz/item/CS_URS_2023_02/317351102</t>
  </si>
  <si>
    <t>68</t>
  </si>
  <si>
    <t>317361821</t>
  </si>
  <si>
    <t>Výztuž překladů, říms, žlabů, žlabových říms, klenbových pásů z betonářské oceli 10 505 (R) nebo BSt 500</t>
  </si>
  <si>
    <t>-2000320513</t>
  </si>
  <si>
    <t>https://podminky.urs.cz/item/CS_URS_2023_02/317361821</t>
  </si>
  <si>
    <t>120 kg/m3</t>
  </si>
  <si>
    <t>"PR.01" 0,3*0,25*3,525*120*0,001</t>
  </si>
  <si>
    <t>"PR.02" 0,3*0,25*19,19*120*0,001</t>
  </si>
  <si>
    <t>"PR.03" 0,3*0,35*2,75*120*0,001</t>
  </si>
  <si>
    <t>"PR.04" 0,3*0,5*3,65*120*0,001</t>
  </si>
  <si>
    <t>"PR.05" 0,3*0,25*3,65*120*0,001</t>
  </si>
  <si>
    <t>"PR.06" 0,3*0,25*6,9*120*0,001</t>
  </si>
  <si>
    <t>"PR.07" 0,3*0,5*7,05*120*0,001</t>
  </si>
  <si>
    <t>"PR.08" 0,3*0,5*7,7*120*0,001</t>
  </si>
  <si>
    <t>"PR.09" 0,3*0,25*23*120*0,001</t>
  </si>
  <si>
    <t>"PR.10" 0,3*0,5*5,152*120*0,001</t>
  </si>
  <si>
    <t>"PR.11" 0,3*0,25*15,375*120*0,001</t>
  </si>
  <si>
    <t>"PR.12" 0,3*0,25*2,9*3*120*0,001</t>
  </si>
  <si>
    <t>"PR.14" 0,3*0,5*7,515*120*0,001</t>
  </si>
  <si>
    <t>69</t>
  </si>
  <si>
    <t>317941121</t>
  </si>
  <si>
    <t>Osazování ocelových válcovaných nosníků na zdivu I nebo IE nebo U nebo UE nebo L do č. 12 nebo výšky do 120 mm</t>
  </si>
  <si>
    <t>-2009510062</t>
  </si>
  <si>
    <t>https://podminky.urs.cz/item/CS_URS_2023_02/317941121</t>
  </si>
  <si>
    <t>"PR.35" 1,45*3*2,5*0,001</t>
  </si>
  <si>
    <t>"PR.36" 1,25*1*2,5*0,001</t>
  </si>
  <si>
    <t>"PR.37" 0,85*1*2,5*0,001</t>
  </si>
  <si>
    <t>"PR.38" 0,85*1*2,5*0,001</t>
  </si>
  <si>
    <t>"PR.40" 1,05*2*2,5*0,001</t>
  </si>
  <si>
    <t>70</t>
  </si>
  <si>
    <t>13010414</t>
  </si>
  <si>
    <t>úhelník ocelový rovnostranný jakost S235JR (11 375) 40x40x4mm</t>
  </si>
  <si>
    <t>1726575112</t>
  </si>
  <si>
    <t>0,023*1,1 "Přepočtené koeficientem množství</t>
  </si>
  <si>
    <t>71</t>
  </si>
  <si>
    <t>317998111</t>
  </si>
  <si>
    <t>Izolace tepelná mezi překlady z pěnového polystyrenu výšky 24 cm, tloušťky přes 30 do 50 mm</t>
  </si>
  <si>
    <t>1879670975</t>
  </si>
  <si>
    <t>https://podminky.urs.cz/item/CS_URS_2023_02/317998111</t>
  </si>
  <si>
    <t>"PR.26" 1*1</t>
  </si>
  <si>
    <t>"PR.27" 2,5*2</t>
  </si>
  <si>
    <t>72</t>
  </si>
  <si>
    <t>317998113</t>
  </si>
  <si>
    <t>Izolace tepelná mezi překlady z pěnového polystyrenu výšky 24 cm, tloušťky 80 mm</t>
  </si>
  <si>
    <t>1178500747</t>
  </si>
  <si>
    <t>https://podminky.urs.cz/item/CS_URS_2023_02/317998113</t>
  </si>
  <si>
    <t>"PR.19" 3*9</t>
  </si>
  <si>
    <t>73</t>
  </si>
  <si>
    <t>317998114</t>
  </si>
  <si>
    <t>Izolace tepelná mezi překlady z pěnového polystyrenu výšky 24 cm, tloušťky 90 mm</t>
  </si>
  <si>
    <t>-1019658300</t>
  </si>
  <si>
    <t>https://podminky.urs.cz/item/CS_URS_2023_02/317998114</t>
  </si>
  <si>
    <t>"PR.16" 2,5*2</t>
  </si>
  <si>
    <t>"PR.17" 1,75*4</t>
  </si>
  <si>
    <t>"PR.18" 1,5*1</t>
  </si>
  <si>
    <t>74</t>
  </si>
  <si>
    <t>330321410</t>
  </si>
  <si>
    <t>Sloupy, pilíře, táhla, rámové stojky, vzpěry z betonu železového (bez výztuže) bez zvláštních nároků na vliv prostředí tř. C 25/30</t>
  </si>
  <si>
    <t>1941328318</t>
  </si>
  <si>
    <t>https://podminky.urs.cz/item/CS_URS_2023_02/330321410</t>
  </si>
  <si>
    <t>0,22*0,22*3,27</t>
  </si>
  <si>
    <t>75</t>
  </si>
  <si>
    <t>331351115</t>
  </si>
  <si>
    <t>Bednění hranatých sloupů a pilířů včetně vzepření průřezu pravoúhlého čtyřúhelníka výšky do 4 m, průřezu přes 0,04 do 0,08 m2 zřízení</t>
  </si>
  <si>
    <t>1944586384</t>
  </si>
  <si>
    <t>https://podminky.urs.cz/item/CS_URS_2023_02/331351115</t>
  </si>
  <si>
    <t>(0,22+0,22)*2*3,27</t>
  </si>
  <si>
    <t>76</t>
  </si>
  <si>
    <t>331351116</t>
  </si>
  <si>
    <t>Bednění hranatých sloupů a pilířů včetně vzepření průřezu pravoúhlého čtyřúhelníka výšky do 4 m, průřezu přes 0,04 do 0,08 m2 odstranění</t>
  </si>
  <si>
    <t>-363643862</t>
  </si>
  <si>
    <t>https://podminky.urs.cz/item/CS_URS_2023_02/331351116</t>
  </si>
  <si>
    <t>77</t>
  </si>
  <si>
    <t>331351125</t>
  </si>
  <si>
    <t>Bednění hranatých sloupů a pilířů včetně vzepření průřezu pravoúhlého čtyřúhelníka výšky do 4 m, průřezu přes 0,16 m2 zřízení</t>
  </si>
  <si>
    <t>1350110479</t>
  </si>
  <si>
    <t>https://podminky.urs.cz/item/CS_URS_2023_02/331351125</t>
  </si>
  <si>
    <t>(1,5+0,3)*2*3,27*2</t>
  </si>
  <si>
    <t>78</t>
  </si>
  <si>
    <t>331351126</t>
  </si>
  <si>
    <t>Bednění hranatých sloupů a pilířů včetně vzepření průřezu pravoúhlého čtyřúhelníka výšky do 4 m, průřezu přes 0,16 m2 odstranění</t>
  </si>
  <si>
    <t>577458486</t>
  </si>
  <si>
    <t>https://podminky.urs.cz/item/CS_URS_2023_02/331351126</t>
  </si>
  <si>
    <t>79</t>
  </si>
  <si>
    <t>331361821</t>
  </si>
  <si>
    <t>Výztuž sloupů, pilířů, rámových stojek, táhel nebo vzpěr hranatých svislých nebo šikmých (odkloněných) z betonářské oceli 10 505 (R) nebo BSt 500</t>
  </si>
  <si>
    <t>-1250777286</t>
  </si>
  <si>
    <t>https://podminky.urs.cz/item/CS_URS_2023_02/331361821</t>
  </si>
  <si>
    <t>250 kg/m3</t>
  </si>
  <si>
    <t>0,22*0,22*3,27*250*0,001</t>
  </si>
  <si>
    <t>80</t>
  </si>
  <si>
    <t>339941112R</t>
  </si>
  <si>
    <t>Sloupy ocelové TR 168,3/10 délky 3 m kotvené přes patní plechy P10 500x500 mm, hlavice P10 500x300 mm, kotveno šrouby M12 5.8, v provedení dle PD včetně povrchové úpravy</t>
  </si>
  <si>
    <t>CS ÚRS 2023 01</t>
  </si>
  <si>
    <t>1580426078</t>
  </si>
  <si>
    <t>https://podminky.urs.cz/item/CS_URS_2023_01/339941112R</t>
  </si>
  <si>
    <t>D.1.2.4 Výkres tvaru stropní desky nad 1.NP</t>
  </si>
  <si>
    <t>81</t>
  </si>
  <si>
    <t>342244201</t>
  </si>
  <si>
    <t>Příčky jednoduché z cihel děrovaných broušených, na tenkovrstvou maltu, pevnost cihel do P15, tl. příčky 80 mm</t>
  </si>
  <si>
    <t>1246311352</t>
  </si>
  <si>
    <t>https://podminky.urs.cz/item/CS_URS_2023_02/342244201</t>
  </si>
  <si>
    <t>"§01" 0,75*0,75</t>
  </si>
  <si>
    <t>82</t>
  </si>
  <si>
    <t>342244211</t>
  </si>
  <si>
    <t>Příčky jednoduché z cihel děrovaných broušených, na tenkovrstvou maltu, pevnost cihel do P15, tl. příčky 115 mm</t>
  </si>
  <si>
    <t>1073461868</t>
  </si>
  <si>
    <t>https://podminky.urs.cz/item/CS_URS_2023_02/342244211</t>
  </si>
  <si>
    <t>(2,015+1,43+1,265)*3,26</t>
  </si>
  <si>
    <t>(0,77*2,135*3)</t>
  </si>
  <si>
    <t>(2,492+2,493+1,565+2,01+1,335)*3,15</t>
  </si>
  <si>
    <t>-(0,77*2,135*5)</t>
  </si>
  <si>
    <t>83</t>
  </si>
  <si>
    <t>342244221</t>
  </si>
  <si>
    <t>Příčky jednoduché z cihel děrovaných broušených, na tenkovrstvou maltu, pevnost cihel do P15, tl. příčky 140 mm</t>
  </si>
  <si>
    <t>-1078863113</t>
  </si>
  <si>
    <t>https://podminky.urs.cz/item/CS_URS_2023_02/342244221</t>
  </si>
  <si>
    <t>(1,61*4+5,95+2,5+2,27+4,485+4,35+4,01+3,635+11,765+2,86*6+1,25+0,75+5,585+2,52+3,605+4,01+4,5+1,585+2,515+2,295+14,35+1,61*5+3,48)*3,27</t>
  </si>
  <si>
    <t>-(0,87*2,135+1,2+2,135+1,5*2,135+0,77*2,135*2+0,87*2,135*3+1,5*2,135+1,5*2,135+1,2*2,135+0,97*2,135+2*2,135+0,87*2,135*2+2*2,135+2*2,25)</t>
  </si>
  <si>
    <t>(3,635+7,24+1,64+2,24+1,61*4+5,925)*3,27</t>
  </si>
  <si>
    <t>-(1,2*2,135+0,97*2,135)</t>
  </si>
  <si>
    <t>"§14" 1,15*0,705*2</t>
  </si>
  <si>
    <t>(3,095+5,125*2+15,76+3,36*3+2,17+1,596+3,36+5,23+3,25*2)*3,15</t>
  </si>
  <si>
    <t>-(0,77*2,135*4+0,87*2,135*5+1,2*2,135+1,395*2,135)</t>
  </si>
  <si>
    <t>"§14" 1,15*0,705</t>
  </si>
  <si>
    <t>84</t>
  </si>
  <si>
    <t>342291121R</t>
  </si>
  <si>
    <t>Ukotvení příček plochými kotvami, do konstrukce cihelné (nerezové pásky)</t>
  </si>
  <si>
    <t>1105541616</t>
  </si>
  <si>
    <t>68*3+24*3</t>
  </si>
  <si>
    <t>85</t>
  </si>
  <si>
    <t>348215211</t>
  </si>
  <si>
    <t>Sestavení plotu z drátokamenných košů (gabionů) montáž svařovaných košů z ocelových sítí (materiál ve specifikaci) šířky do 0,5 m výšky do 1,5 m</t>
  </si>
  <si>
    <t>-1114492993</t>
  </si>
  <si>
    <t>https://podminky.urs.cz/item/CS_URS_2023_02/348215211</t>
  </si>
  <si>
    <t>"§12" 5,425*0,5*1,5+ (4,425+3,68)*0,5*1,5+3,44*0,5*1,5</t>
  </si>
  <si>
    <t>86</t>
  </si>
  <si>
    <t>31319014</t>
  </si>
  <si>
    <t>koš gabionový prefabrikovaný pletený z dvouzákrutové sítě s povrchovou úpravou galfan</t>
  </si>
  <si>
    <t>666849236</t>
  </si>
  <si>
    <t>12,728*1,05 "Přepočtené koeficientem množství</t>
  </si>
  <si>
    <t>87</t>
  </si>
  <si>
    <t>58333625R</t>
  </si>
  <si>
    <t>čedičový kámen fr. 50-100 mm</t>
  </si>
  <si>
    <t>-1050266426</t>
  </si>
  <si>
    <t>12,728*3,15 "Přepočtené koeficientem množství</t>
  </si>
  <si>
    <t>Vodorovné konstrukce</t>
  </si>
  <si>
    <t>88</t>
  </si>
  <si>
    <t>411321414</t>
  </si>
  <si>
    <t>Stropy z betonu železového (bez výztuže) stropů deskových, plochých střech, desek balkonových, desek hřibových stropů včetně hlavic hřibových sloupů tř. C 25/30</t>
  </si>
  <si>
    <t>-2145931763</t>
  </si>
  <si>
    <t>https://podminky.urs.cz/item/CS_URS_2023_02/411321414</t>
  </si>
  <si>
    <t>(1538,5-4,75*1-5,25*1*2-1,67*1,6-22)*0,2</t>
  </si>
  <si>
    <t>D.1.2.5 Výkres tvaru stropní desky nad 2.NP</t>
  </si>
  <si>
    <t>(227,7-2,1*2)*0,2</t>
  </si>
  <si>
    <t>"výtah" 2,6*2*0,2</t>
  </si>
  <si>
    <t>89</t>
  </si>
  <si>
    <t>411351011</t>
  </si>
  <si>
    <t>Bednění stropních konstrukcí - bez podpěrné konstrukce desek tloušťky stropní desky přes 5 do 25 cm zřízení</t>
  </si>
  <si>
    <t>-802354766</t>
  </si>
  <si>
    <t>https://podminky.urs.cz/item/CS_URS_2023_02/411351011</t>
  </si>
  <si>
    <t>(1538,5-4,75*1-5,25*1*2-1,67*1,6-22)</t>
  </si>
  <si>
    <t>(227,7-2,1*2)</t>
  </si>
  <si>
    <t>"výtah" 2,6*2</t>
  </si>
  <si>
    <t>(339+75,7+9,2)*0,2</t>
  </si>
  <si>
    <t>90</t>
  </si>
  <si>
    <t>411351012</t>
  </si>
  <si>
    <t>Bednění stropních konstrukcí - bez podpěrné konstrukce desek tloušťky stropní desky přes 5 do 25 cm odstranění</t>
  </si>
  <si>
    <t>-2020539231</t>
  </si>
  <si>
    <t>https://podminky.urs.cz/item/CS_URS_2023_02/411351012</t>
  </si>
  <si>
    <t>91</t>
  </si>
  <si>
    <t>411354313</t>
  </si>
  <si>
    <t>Podpěrná konstrukce stropů - desek, kleneb a skořepin výška podepření do 4 m tloušťka stropu přes 15 do 25 cm zřízení</t>
  </si>
  <si>
    <t>-891342422</t>
  </si>
  <si>
    <t>https://podminky.urs.cz/item/CS_URS_2023_02/411354313</t>
  </si>
  <si>
    <t>92</t>
  </si>
  <si>
    <t>411354314</t>
  </si>
  <si>
    <t>Podpěrná konstrukce stropů - desek, kleneb a skořepin výška podepření do 4 m tloušťka stropu přes 15 do 25 cm odstranění</t>
  </si>
  <si>
    <t>1836499327</t>
  </si>
  <si>
    <t>https://podminky.urs.cz/item/CS_URS_2023_02/411354314</t>
  </si>
  <si>
    <t>93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</si>
  <si>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</si>
  <si>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</si>
  <si>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482616492</t>
  </si>
  <si>
    <t>https://podminky.urs.cz/item/CS_URS_2023_02/411361821</t>
  </si>
  <si>
    <t>D.1.2.10 Schéma výztuže - deska nad 1.NP</t>
  </si>
  <si>
    <t>36939,34*0,001</t>
  </si>
  <si>
    <t>D.1.2.12 Schéma výztuže - deska 2.NP</t>
  </si>
  <si>
    <t>5596,05*0,001</t>
  </si>
  <si>
    <t>94</t>
  </si>
  <si>
    <t>417321515</t>
  </si>
  <si>
    <t>Ztužující pásy a věnce z betonu železového (bez výztuže) tř. C 25/30</t>
  </si>
  <si>
    <t>-1885261030</t>
  </si>
  <si>
    <t>https://podminky.urs.cz/item/CS_URS_2023_02/417321515</t>
  </si>
  <si>
    <t>(197,75+67,4)*0,2*0,085</t>
  </si>
  <si>
    <t>"§10" (1,4+4,75)*2*0,2*0,25</t>
  </si>
  <si>
    <t>"§10"13,32*0,2*0,25*2</t>
  </si>
  <si>
    <t>(8,31+0,625+4,75+12,175+3,5+26,2+8,8+2,45+3,3+0,7+5,8)*0,3*0,25</t>
  </si>
  <si>
    <t>(3,035+0,625+19,725+1,25+3,875+7,35+1,3+7,5+1,3+11+5,2+3,495+23,36+4,05+8,05+18,75+1,4+6,9+1,46+1,55+3,125+1,55+19,725)*0,3*0,5</t>
  </si>
  <si>
    <t>(24,35+8,75)*2*0,3*0,25</t>
  </si>
  <si>
    <t>95</t>
  </si>
  <si>
    <t>417351115</t>
  </si>
  <si>
    <t>Bednění bočnic ztužujících pásů a věnců včetně vzpěr zřízení</t>
  </si>
  <si>
    <t>-1258803438</t>
  </si>
  <si>
    <t>https://podminky.urs.cz/item/CS_URS_2023_02/417351115</t>
  </si>
  <si>
    <t>(197,75+67,4)*0,2*2</t>
  </si>
  <si>
    <t>"§10" (1,4+4,75)*2*0,25*2</t>
  </si>
  <si>
    <t>"§10"13,32*0,25*2*2</t>
  </si>
  <si>
    <t>(8,31+0,625+4,75+12,175+3,5+26,2+8,8+2,45+3,3+0,7+5,8)*0,25*2</t>
  </si>
  <si>
    <t>(3,035+0,625+19,725+1,25+3,875+7,35+1,3+7,5+1,3+11+5,2+3,495+23,36+4,05+8,05+18,75+1,4+6,9+1,46+1,55+3,125+1,55+19,725)*0,5*2</t>
  </si>
  <si>
    <t>(24,35+8,75)*2*0,25*2</t>
  </si>
  <si>
    <t>417351116</t>
  </si>
  <si>
    <t>Bednění bočnic ztužujících pásů a věnců včetně vzpěr odstranění</t>
  </si>
  <si>
    <t>1125325560</t>
  </si>
  <si>
    <t>https://podminky.urs.cz/item/CS_URS_2023_02/417351116</t>
  </si>
  <si>
    <t>97</t>
  </si>
  <si>
    <t>417361821</t>
  </si>
  <si>
    <t>Výztuž ztužujících pásů a věnců z betonářské oceli 10 505 (R) nebo BSt 500</t>
  </si>
  <si>
    <t>1575906134</t>
  </si>
  <si>
    <t>https://podminky.urs.cz/item/CS_URS_2023_02/417361821</t>
  </si>
  <si>
    <t>115 kg/m3</t>
  </si>
  <si>
    <t>(197,75+67,4)*0,2*0,085*115*0,001</t>
  </si>
  <si>
    <t>"§10" (1,4+4,75)*2*0,2*0,25*115*0,001</t>
  </si>
  <si>
    <t>"§10"13,32*0,2*0,25*2*115*0,001</t>
  </si>
  <si>
    <t>(8,31+0,625+4,75+12,175+3,5+26,2+8,8+2,45+3,3+0,7+5,8)*0,3*0,25*115*0,001</t>
  </si>
  <si>
    <t>(3,035+0,625+19,725+1,25+3,875+7,35+1,3+7,5+1,3+11+5,2+3,495+23,36+4,05+8,05+18,75+1,4+6,9+1,46+1,55+3,125+1,55+19,725)*0,3*0,5*115*0,001</t>
  </si>
  <si>
    <t>(24,35+8,75)*2*0,3*0,25*115*0,001</t>
  </si>
  <si>
    <t>98</t>
  </si>
  <si>
    <t>430321414</t>
  </si>
  <si>
    <t>Schodišťové konstrukce a rampy z betonu železového (bez výztuže) stupně, schodnice, ramena, podesty s nosníky tř. C 25/30</t>
  </si>
  <si>
    <t>-1993300785</t>
  </si>
  <si>
    <t>https://podminky.urs.cz/item/CS_URS_2023_02/430321414</t>
  </si>
  <si>
    <t>3,6</t>
  </si>
  <si>
    <t>99</t>
  </si>
  <si>
    <t>430361821</t>
  </si>
  <si>
    <t>Výztuž schodišťových konstrukcí a ramp stupňů, schodnic, ramen, podest s nosníky z betonářské oceli 10 505 (R) nebo BSt 500</t>
  </si>
  <si>
    <t>-924505414</t>
  </si>
  <si>
    <t>https://podminky.urs.cz/item/CS_URS_2023_02/430361821</t>
  </si>
  <si>
    <t>míra vyztužení 120 kg/m3</t>
  </si>
  <si>
    <t>3,6*120*0,001</t>
  </si>
  <si>
    <t>100</t>
  </si>
  <si>
    <t>431351121</t>
  </si>
  <si>
    <t>Bednění podest, podstupňových desek a ramp včetně podpěrné konstrukce výšky do 4 m půdorysně přímočarých zřízení</t>
  </si>
  <si>
    <t>-485150493</t>
  </si>
  <si>
    <t>https://podminky.urs.cz/item/CS_URS_2023_02/431351121</t>
  </si>
  <si>
    <t>3,35*1,515*2+5,6</t>
  </si>
  <si>
    <t>101</t>
  </si>
  <si>
    <t>431351122</t>
  </si>
  <si>
    <t>Bednění podest, podstupňových desek a ramp včetně podpěrné konstrukce výšky do 4 m půdorysně přímočarých odstranění</t>
  </si>
  <si>
    <t>-971200437</t>
  </si>
  <si>
    <t>https://podminky.urs.cz/item/CS_URS_2023_02/431351122</t>
  </si>
  <si>
    <t>102</t>
  </si>
  <si>
    <t>434351141</t>
  </si>
  <si>
    <t>Bednění stupňů betonovaných na podstupňové desce nebo na terénu půdorysně přímočarých zřízení</t>
  </si>
  <si>
    <t>-361936088</t>
  </si>
  <si>
    <t>https://podminky.urs.cz/item/CS_URS_2023_02/434351141</t>
  </si>
  <si>
    <t>0,2*1,515*11+0,2*1,515*10+1,2*2</t>
  </si>
  <si>
    <t>103</t>
  </si>
  <si>
    <t>434351142</t>
  </si>
  <si>
    <t>Bednění stupňů betonovaných na podstupňové desce nebo na terénu půdorysně přímočarých odstranění</t>
  </si>
  <si>
    <t>-89764192</t>
  </si>
  <si>
    <t>https://podminky.urs.cz/item/CS_URS_2023_02/434351142</t>
  </si>
  <si>
    <t>104</t>
  </si>
  <si>
    <t>465921115</t>
  </si>
  <si>
    <t>Kladení dlažby z betonových nebo železobetonových desek a tvárnic na sucho na plochách vodorovných nebo ve sklonu hmotnosti do 60 kg s vyplněním spár pískem tl. do 100 mm</t>
  </si>
  <si>
    <t>-431845687</t>
  </si>
  <si>
    <t>https://podminky.urs.cz/item/CS_URS_2023_02/465921115</t>
  </si>
  <si>
    <t>884*0,2</t>
  </si>
  <si>
    <t>105</t>
  </si>
  <si>
    <t>59217002</t>
  </si>
  <si>
    <t>obrubník betonový zahradní šedý 1000x50x200mm</t>
  </si>
  <si>
    <t>154931483</t>
  </si>
  <si>
    <t>884</t>
  </si>
  <si>
    <t>Úpravy povrchů, podlahy a osazování výplní</t>
  </si>
  <si>
    <t>106</t>
  </si>
  <si>
    <t>611131121</t>
  </si>
  <si>
    <t>Podkladní a spojovací vrstva vnitřních omítaných ploch penetrace disperzní nanášená ručně stropů</t>
  </si>
  <si>
    <t>-860863768</t>
  </si>
  <si>
    <t>https://podminky.urs.cz/item/CS_URS_2023_02/611131121</t>
  </si>
  <si>
    <t>"1.PP.15" 10,07</t>
  </si>
  <si>
    <t>"2.PP.16" 12,82</t>
  </si>
  <si>
    <t>107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</si>
  <si>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</si>
  <si>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</si>
  <si>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-906794816</t>
  </si>
  <si>
    <t>https://podminky.urs.cz/item/CS_URS_2023_02/611321141</t>
  </si>
  <si>
    <t>108</t>
  </si>
  <si>
    <t>612131121</t>
  </si>
  <si>
    <t>Podkladní a spojovací vrstva vnitřních omítaných ploch penetrace disperzní nanášená ručně stěn</t>
  </si>
  <si>
    <t>676550353</t>
  </si>
  <si>
    <t>https://podminky.urs.cz/item/CS_URS_2023_02/612131121</t>
  </si>
  <si>
    <t>109</t>
  </si>
  <si>
    <t>612142001</t>
  </si>
  <si>
    <t>Potažení vnitřních ploch pletivem v ploše nebo pruzích, na plném podkladu sklovláknitým vtlačením do tmelu stěn</t>
  </si>
  <si>
    <t>548818145</t>
  </si>
  <si>
    <t>https://podminky.urs.cz/item/CS_URS_2023_02/612142001</t>
  </si>
  <si>
    <t>"§01" 1,2*1,2</t>
  </si>
  <si>
    <t>110</t>
  </si>
  <si>
    <t>612321121</t>
  </si>
  <si>
    <t>Omítka vápenocementová vnitřních ploch nanášená ručně jednovrstvá, tloušťky do 10 mm hladká svislých konstrukcí stěn</t>
  </si>
  <si>
    <t>2095374384</t>
  </si>
  <si>
    <t>https://podminky.urs.cz/item/CS_URS_2023_02/612321121</t>
  </si>
  <si>
    <t>"1.1.01" 52,99*3-2*2,25-1,2*2,135-1,5*2,135*8-1,45*2,185-0,87*2,135*2-2*2,135-0,97*2,135</t>
  </si>
  <si>
    <t>"1.1.02" 16,89*3-1,5*2,135</t>
  </si>
  <si>
    <t>"1.1.03" 14,48*3-1,5*2,135</t>
  </si>
  <si>
    <t>"1.1.04" 18,61*3-1,5*2,135-3,125*2,5+(3,125+2,5*2)*0,3</t>
  </si>
  <si>
    <t>"1.1.05" 15,88*3-1,5*2,135-3,125*2,5+(3,125+2,5*2)*0,3</t>
  </si>
  <si>
    <t>"1.1.06" 15,88*3-1,5*2,135-3,125*2,5+(3,125+2,5*2)*0,3</t>
  </si>
  <si>
    <t>"1.1.07" 15,88*3-1,5*2,135-3,125*2,5+(3,125+2,5*2)*0,3</t>
  </si>
  <si>
    <t>"1.1.08" 15,86*3-1,5*2,135-3,125*2,5+(3,125+2,5*2)*0,3</t>
  </si>
  <si>
    <t>"1.1.09" 18,36*3-1,5*2,135-3,125*2,5+(3,125+2,5*2)*0,3</t>
  </si>
  <si>
    <t>"1.1.10" 44,7*3-1,5*2,135-2*2,135-6,25*2,5+(6,5+2,5*2)*0,3</t>
  </si>
  <si>
    <t>"1.1.11" 6,54*3-1,45*2,185</t>
  </si>
  <si>
    <t>"1.1.12" 6,11*3-0,87*2,135</t>
  </si>
  <si>
    <t>"1.1.13" 7,06*3-0,87*2,135</t>
  </si>
  <si>
    <t>"1.1.14" 12,74 *3-1,2*2,135</t>
  </si>
  <si>
    <t>"1.1.15" 9,11*3-0,87*2,135</t>
  </si>
  <si>
    <t>"1.2.01" 64,153*3-1,25*1,65-2*2,25-1,5*2,135*8-2,25*2,25-1,2*2,135-1,2*2,135-0,97*2,135-2*2,135*2-0,87*2,135*2+(1,25+1,65*2)*0,3</t>
  </si>
  <si>
    <t>"1.2.02" 15,88*3-1,5*2,135-3,25*2,5+(3,25+2,5*2)*0,3</t>
  </si>
  <si>
    <t>"1.2.03" 15,88*3-1,5*2,135-3,25*2,5+(3,25+2,5*2)*0,3</t>
  </si>
  <si>
    <t>"1.2.04" 15,88*3-1,5*2,135-3,25*2,5+(3,25+2,5*2)*0,3</t>
  </si>
  <si>
    <t>"1.2.05" 15,88*3-1,5*2,135-3,25*2,5+(3,25+2,5*2)*0,3</t>
  </si>
  <si>
    <t>"1.2.06" 15,86*3-1,5*2,135-3,25*2,5+(3,25+2,5*2)*0,3</t>
  </si>
  <si>
    <t>"1.2.07" 15,88*3-1,5*2,135-3,25*2,5+(3,25+2,5*2)*0,3</t>
  </si>
  <si>
    <t>"1.2.08" 9,84*3-1,25*2,5-2*2,25+(1,25+2,5*2)*0,3</t>
  </si>
  <si>
    <t>"1.2.09" 46,857*3-2*2,135*2-0,9*2,1-4,78*2,5+(4,78+2,5*2)*0,3</t>
  </si>
  <si>
    <t>"1.2.10" 6,157*3-0,87*2,135</t>
  </si>
  <si>
    <t>"1.2.11" 7,377*3-0,87*2,135</t>
  </si>
  <si>
    <t>"1.2.12" 6,577*3-0,97*2,135</t>
  </si>
  <si>
    <t>"1.2.13"9,26*3-0,97*2,135</t>
  </si>
  <si>
    <t>"1.2.14"6,93*3-1,2*2,135</t>
  </si>
  <si>
    <t>"1.2.15"13,74*3-1,5*2,135</t>
  </si>
  <si>
    <t>"1.2.16"16,89*3-1,5*2,135</t>
  </si>
  <si>
    <t>"1.2.17"11,69*3-1,2*2,135</t>
  </si>
  <si>
    <t>"1.3.01"56,21*3-2*2,25-1,5*2,135*8-2*2,135*2-0,87*2,135*2-0,97*2,135-1,2*2,135</t>
  </si>
  <si>
    <t>"1.3.02"11,67*3-1,2*2,135</t>
  </si>
  <si>
    <t>"1.3.03"16,89*3-1,5*2,135</t>
  </si>
  <si>
    <t>"1.3.04"13,74*3-1,5*2,135</t>
  </si>
  <si>
    <t>"1.3.05"6,68*3-1,2*2,135</t>
  </si>
  <si>
    <t>"1.3.06"9,41*3-0,97*2,135</t>
  </si>
  <si>
    <t>"1.3.07"45,94*3-2*2,135-0,87*2,135-2*2,135-6,45*2,5+(6,45+2,5*2)*0,3</t>
  </si>
  <si>
    <t>"1.3.08"6,19*3-0,87*2,135</t>
  </si>
  <si>
    <t>"1.3.09"7,64*3-0,87*2,135</t>
  </si>
  <si>
    <t>"1.3.10"6,661*3-0,87*2,135</t>
  </si>
  <si>
    <t>"1.3.11"15,88*3-1,5*2,135-3,25*2,5+(3,25+2,5*2)*0,3</t>
  </si>
  <si>
    <t>"1.3.12"15,88*3-1,5*2,135-3,25*2,5+(3,25+2,5*2)*0,3</t>
  </si>
  <si>
    <t>"1.3.13"15,88*3-1,5*2,135-3,25*2,5+(3,25+2,5*2)*0,3</t>
  </si>
  <si>
    <t>"1.3.14"15,88*3-1,5*2,135-3,25*2,5+(3,25+2,5*2)*0,3</t>
  </si>
  <si>
    <t>"1.3.15"15,86*3-1,5*2,135-3,25*2,5+(3,25+2,5*2)*0,3</t>
  </si>
  <si>
    <t>"1.3.16"18,36*3-1,5*2,135-3,25*2,5+(3,25+2,5*2)*0,3</t>
  </si>
  <si>
    <t>"1.PP.01"21,17*3-2,315*2,5-2*2,25*2-2,5*2,5+(2,315+2,5*2)*0,3</t>
  </si>
  <si>
    <t>"1.PP.02"116,335*3-2,5*2,5*2-1,5*2,135*5-0,87*2,135*4-0,77*2,135*2-0,97*2,135*2-7,125*2,5-6,175*2,5-1,775*2,25</t>
  </si>
  <si>
    <t>"1.PP.03"21,61*3-2*2,5-1,2*2,18-1,775*2,25+(2+2,5*2)*0,3+(1,775+2,25*2)*0,24+(1,2+2,18*2)*0,24</t>
  </si>
  <si>
    <t>"1.PP.04"11,081*3-1,25*2,5-0,97*2,135+(1,25+2,5*2)*0,3</t>
  </si>
  <si>
    <t>"1.PP.05"16,798*3-1,15*2,5-1,5*2,135+(1,125+2,5*2)*0,3</t>
  </si>
  <si>
    <t>"1.PP.06"29,868*3-1,5*2,135-2,5*1,25*2+(2,5+1,25*2)*0,3*2</t>
  </si>
  <si>
    <t>"1.PP.07"29,38*3-1,5*2,135-0,87*2,135-0,97*2,135-2,5*1,25*2+(2,5+1,25*2)*0,3*2</t>
  </si>
  <si>
    <t>"1.PP.08"10,99*3-0,97*2,135</t>
  </si>
  <si>
    <t>"1.PP.09"10,45*3-0,87*2,135*3</t>
  </si>
  <si>
    <t>"1.PP.10"33,64*3-1,5*2,135-0,87*2,135-0,97*2,135-2,5*1,25*2+(2,5+1,25*2)*0,3*2</t>
  </si>
  <si>
    <t>"1.PP.11"9,66*3-0,97*2,135</t>
  </si>
  <si>
    <t>"1.PP.12"(2,015+1,48)*2*3-0,77*2,135*3+(1,265+0,95)*2*3-0,77*2,135+(1,265+0,95)*2*3-0,77*2,135</t>
  </si>
  <si>
    <t>"1.PP.13"(1,43+1,48)*2*3-0,77*2,135*2+(1,43+1,265)*2*3-0,77*2,135</t>
  </si>
  <si>
    <t>"1.PP.14"9,021*3-0,87*2,135</t>
  </si>
  <si>
    <t>"1.PP.15"13,315*3-1,5*2,135</t>
  </si>
  <si>
    <t>"1.PP.16"6,99*3-1,2*2,18+(1,2+2,18*2)*0,24</t>
  </si>
  <si>
    <t>"1.PP.17"6,89*3-0,87*2,135</t>
  </si>
  <si>
    <t>"1.PP.18"11,59*3-0,87*2,135</t>
  </si>
  <si>
    <t>"1.PP.19"8,72*3-0,97*2,135*3</t>
  </si>
  <si>
    <t>"2.PP.01" 20,24*3-1,2*2,18-2,175*2,175-2*2,5+(1,2+2,18*2)*0,24+(2+2,5*2)*0,3</t>
  </si>
  <si>
    <t>"2.PP.02"6,97*3-1,2*2,18+(1,2+2,18*2)*0,2</t>
  </si>
  <si>
    <t>"2.PP.03"38,24*3-1,775*2,135-0,87*2,135*8-0,77*2,135*2-1,395*2,135</t>
  </si>
  <si>
    <t>"2.PP.04"13,36*3-0,87*2,135-2,5*1,25+(2,5+1,25*2)*0,3</t>
  </si>
  <si>
    <t>"2.PP.05"13,1*3-0,87*2,135-2,5*1,25+(2,5+1,25*2)*0,3</t>
  </si>
  <si>
    <t>"2.PP.06"20,87*3-0,87*2,135-2,5*1,25*2+(2,5+1,25*2)*0,3*2</t>
  </si>
  <si>
    <t>"2.PP.07"15,03*3-0,87*2,135-0,77*2,135*2-1,125*1,9+(1,125+1,9*2)*0,3</t>
  </si>
  <si>
    <t>"2.PP.08"(2,045+2,492)*2*3-0,77*2,135*2+(2,492+0,95)*2*3-0,77*2,135</t>
  </si>
  <si>
    <t>"2.PP.09"(2,045+2,493)*2*3-0,77*2,135*2+(2,493+0,95)*2*3-0,77*2,135</t>
  </si>
  <si>
    <t>"2.PP.10"(2,025+1,68)*2*3-0,77*2,135*3+(0,95+1,415)*2*3-0,77*2,135+(0,95+1,415)*2*3-0,7*2,135</t>
  </si>
  <si>
    <t>"2.PP.11"(1,355+1,68)*2*3-0,77*2,135*2+(1,355+1,415)*2*3-0,77*2,135</t>
  </si>
  <si>
    <t>"2.PP.12"11,308*3-0,87*2,135*2</t>
  </si>
  <si>
    <t>"2.PP.13"22,221*3-0,87*2,135*3-2,5*1,25*2-1,2*2,135+(2,5+1,25*2)*0,3*2</t>
  </si>
  <si>
    <t>"2.PP.14"7,812*3-0,87*2,135*2</t>
  </si>
  <si>
    <t>"2.PP.15"10,93*3-0,87*2,135*2-1,2*2,135</t>
  </si>
  <si>
    <t>"2.PP.16"15,35*3-1,395*2,135</t>
  </si>
  <si>
    <t>"2.PP.17"7,15*3-0,87*2,135</t>
  </si>
  <si>
    <t>111</t>
  </si>
  <si>
    <t>612321131</t>
  </si>
  <si>
    <t>Potažení vnitřních ploch vápenocementovým štukem tloušťky do 3 mm svislých konstrukcí stěn</t>
  </si>
  <si>
    <t>1329912865</t>
  </si>
  <si>
    <t>https://podminky.urs.cz/item/CS_URS_2023_02/612321131</t>
  </si>
  <si>
    <t>-ker_obklad</t>
  </si>
  <si>
    <t>112</t>
  </si>
  <si>
    <t>619991011</t>
  </si>
  <si>
    <t>Zakrytí vnitřních ploch před znečištěním včetně pozdějšího odkrytí konstrukcí a prvků obalením fólií a přelepením páskou</t>
  </si>
  <si>
    <t>1464135694</t>
  </si>
  <si>
    <t>https://podminky.urs.cz/item/CS_URS_2023_02/619991011</t>
  </si>
  <si>
    <t>D.1.1.f.3.3 Výpis exteriérových dveří</t>
  </si>
  <si>
    <t>D.1.1.f.3.1 Výpis oken</t>
  </si>
  <si>
    <t>6,43*2,5+2,5*1,25*6+4,78*2,5+1,25*2,5+1,25*1,65+3,25*2,5*6+1,125*2,5+1,2*2,5</t>
  </si>
  <si>
    <t>7,125*2,5+6,175*2,5+2*2,5+6,25*2,5+3,125*2,5+3,25*2,5*4+3,125*2,5+2,315*2,5+3,25*2,5*5+3,125*2,5</t>
  </si>
  <si>
    <t>1,125*1,9+2,5*1,25*4+2*2,5+2,5*1,25*2</t>
  </si>
  <si>
    <t>113</t>
  </si>
  <si>
    <t>621131111</t>
  </si>
  <si>
    <t>Podkladní a spojovací vrstva vnějších omítaných ploch polymercementový spojovací můstek nanášený ručně podhledů</t>
  </si>
  <si>
    <t>552014403</t>
  </si>
  <si>
    <t>https://podminky.urs.cz/item/CS_URS_2023_02/621131111</t>
  </si>
  <si>
    <t>114</t>
  </si>
  <si>
    <t>621131121</t>
  </si>
  <si>
    <t>Podkladní a spojovací vrstva vnějších omítaných ploch penetrace nanášená ručně podhledů</t>
  </si>
  <si>
    <t>-26258187</t>
  </si>
  <si>
    <t>https://podminky.urs.cz/item/CS_URS_2023_02/621131121</t>
  </si>
  <si>
    <t>3,42+3,42+3,42</t>
  </si>
  <si>
    <t>8,55+6,36+30,57+7,69</t>
  </si>
  <si>
    <t>115</t>
  </si>
  <si>
    <t>621151031</t>
  </si>
  <si>
    <t>Penetrační nátěr vnějších pastovitých tenkovrstvých omítek silikonový podhledů</t>
  </si>
  <si>
    <t>933268021</t>
  </si>
  <si>
    <t>https://podminky.urs.cz/item/CS_URS_2023_02/621151031</t>
  </si>
  <si>
    <t>116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</si>
  <si>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</si>
  <si>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</si>
  <si>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447944542</t>
  </si>
  <si>
    <t>https://podminky.urs.cz/item/CS_URS_2023_02/621221001</t>
  </si>
  <si>
    <t>117</t>
  </si>
  <si>
    <t>63142001R</t>
  </si>
  <si>
    <t>deska tepelně izolační minerální kontaktních fasád podélné vlákno λ=0,034 tl 20mm</t>
  </si>
  <si>
    <t>-1305853146</t>
  </si>
  <si>
    <t>90,457*1,05 "Přepočtené koeficientem množství</t>
  </si>
  <si>
    <t>118</t>
  </si>
  <si>
    <t>621531012</t>
  </si>
  <si>
    <t>Omítka tenkovrstvá silikonová vnějších ploch probarvená bez penetrace zatíraná (škrábaná), zrnitost 1,5 mm podhledů</t>
  </si>
  <si>
    <t>-1587475473</t>
  </si>
  <si>
    <t>https://podminky.urs.cz/item/CS_URS_2023_02/621531012</t>
  </si>
  <si>
    <t>119</t>
  </si>
  <si>
    <t>622131121</t>
  </si>
  <si>
    <t>Podkladní a spojovací vrstva vnějších omítaných ploch penetrace nanášená ručně stěn</t>
  </si>
  <si>
    <t>-1370055020</t>
  </si>
  <si>
    <t>https://podminky.urs.cz/item/CS_URS_2023_02/622131121</t>
  </si>
  <si>
    <t>(1,065+3,55+1,065)*2,745-3,125*2,5+(1,35+6,9)*2,745-6,43*2,5+(1,45+5,2+1,45)*2,745-4,81*2,5+9,285*2,745-1,25*2,5-1,25*1,68</t>
  </si>
  <si>
    <t>(1,63+6,9+1,36+6,3+1,52+3,5+1,25)*2,745-6,51*2,5-3,125*2,5+(1,25+3,56+1,35+11,88+1,35)*2,745-3,125*2,5</t>
  </si>
  <si>
    <t>Skladba W.1.2</t>
  </si>
  <si>
    <t>1,525*2,745*4</t>
  </si>
  <si>
    <t>(7,82+24,51+24,2+16,24+20,115+0,8)*2,745-3,25*2,5*6-3,25*2,5*4-3,25*2,5*5</t>
  </si>
  <si>
    <t>Skladba W.3.1</t>
  </si>
  <si>
    <t>(10,3+26,6+15,15+25,756+14,25)*1,155</t>
  </si>
  <si>
    <t>(24,035+23,6)*1,155</t>
  </si>
  <si>
    <t>120</t>
  </si>
  <si>
    <t>622142001</t>
  </si>
  <si>
    <t>Potažení vnějších ploch pletivem v ploše nebo pruzích, na plném podkladu sklovláknitým vtlačením do tmelu stěn</t>
  </si>
  <si>
    <t>2093834049</t>
  </si>
  <si>
    <t>https://podminky.urs.cz/item/CS_URS_2023_02/622142001</t>
  </si>
  <si>
    <t>perimetr tl. 180 mm</t>
  </si>
  <si>
    <t>(1,065+3,55+1,065)*0,4+(1,35+6,9)*0,4+(1,45+5,2+1,45)*0,4+9,285*0,4</t>
  </si>
  <si>
    <t>(1,63+6,9+1,36+6,3+1,52+3,5+1,25)*0,4+(1,25+3,56+1,35+11,88+1,35)*0,4</t>
  </si>
  <si>
    <t>1,525*0,4*4</t>
  </si>
  <si>
    <t>(30+5,2+9,9+7)*1,2</t>
  </si>
  <si>
    <t>(1,775+4)*1,2</t>
  </si>
  <si>
    <t>(24,9+9,9)*2*0,4</t>
  </si>
  <si>
    <t>(7,82+24,51+24,2+16,24+20,115+0,8)*0,4</t>
  </si>
  <si>
    <t>121</t>
  </si>
  <si>
    <t>622151021</t>
  </si>
  <si>
    <t>Penetrační nátěr vnějších pastovitých tenkovrstvých omítek mozaikových akrylátový stěn</t>
  </si>
  <si>
    <t>-729431396</t>
  </si>
  <si>
    <t>https://podminky.urs.cz/item/CS_URS_2023_02/622151021</t>
  </si>
  <si>
    <t>122</t>
  </si>
  <si>
    <t>622151031</t>
  </si>
  <si>
    <t>Penetrační nátěr vnějších pastovitých tenkovrstvých omítek silikonový stěn</t>
  </si>
  <si>
    <t>1327277691</t>
  </si>
  <si>
    <t>https://podminky.urs.cz/item/CS_URS_2023_02/622151031</t>
  </si>
  <si>
    <t>ostění_200*0,18</t>
  </si>
  <si>
    <t>ostění_400*0,26</t>
  </si>
  <si>
    <t>123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</si>
  <si>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</si>
  <si>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</si>
  <si>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1655819470</t>
  </si>
  <si>
    <t>https://podminky.urs.cz/item/CS_URS_2023_02/622221041</t>
  </si>
  <si>
    <t>Skladba_W11</t>
  </si>
  <si>
    <t>124</t>
  </si>
  <si>
    <t>63142010</t>
  </si>
  <si>
    <t>deska tepelně izolační minerální kontaktních fasád podélné vlákno λ=0,035-0,036 tl 180mm</t>
  </si>
  <si>
    <t>1626852160</t>
  </si>
  <si>
    <t>250,87*1,05 "Přepočtené koeficientem množství</t>
  </si>
  <si>
    <t>125</t>
  </si>
  <si>
    <t>622221061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</si>
  <si>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240 mm</t>
  </si>
  <si>
    <t>-1374892286</t>
  </si>
  <si>
    <t>https://podminky.urs.cz/item/CS_URS_2023_02/622221061</t>
  </si>
  <si>
    <t>126</t>
  </si>
  <si>
    <t>63151546R</t>
  </si>
  <si>
    <t>deska tepelně izolační minerální kontaktních fasád podélné vlákno λ=0,036 tl 260mm</t>
  </si>
  <si>
    <t>-1580663346</t>
  </si>
  <si>
    <t>190,308*1,05 "Přepočtené koeficientem množství</t>
  </si>
  <si>
    <t>127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</si>
  <si>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</si>
  <si>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</si>
  <si>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-1072960016</t>
  </si>
  <si>
    <t>https://podminky.urs.cz/item/CS_URS_2023_02/622222001</t>
  </si>
  <si>
    <t>(6,43+2,5*2+4,78+2,5*2+1,25+2,5*2+1,25+1,65*2+6,25+2,5*2+3,125+2,5*2+3,125+2,5*2+3,15+2,5*2+3,125+2,5*2)</t>
  </si>
  <si>
    <t>128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</si>
  <si>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</si>
  <si>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</si>
  <si>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-447923998</t>
  </si>
  <si>
    <t>https://podminky.urs.cz/item/CS_URS_2023_02/622222051</t>
  </si>
  <si>
    <t>(3,25+2,5*2)*6+(3,25*2,5*2)*4+(3,25+2,5*2)*5</t>
  </si>
  <si>
    <t>129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</si>
  <si>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</si>
  <si>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</si>
  <si>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-1557047181</t>
  </si>
  <si>
    <t>https://podminky.urs.cz/item/CS_URS_2023_02/622251105</t>
  </si>
  <si>
    <t>130</t>
  </si>
  <si>
    <t>622252002</t>
  </si>
  <si>
    <t>Montáž profilů kontaktního zateplení ostatních stěnových, dilatačních apod. lepených do tmelu</t>
  </si>
  <si>
    <t>-1781965695</t>
  </si>
  <si>
    <t>https://podminky.urs.cz/item/CS_URS_2023_02/622252002</t>
  </si>
  <si>
    <t>131</t>
  </si>
  <si>
    <t>63127416</t>
  </si>
  <si>
    <t>profil rohový PVC 23x23mm s výztužnou tkaninou š 100mm pro ETICS</t>
  </si>
  <si>
    <t>-923287738</t>
  </si>
  <si>
    <t>4,3*18</t>
  </si>
  <si>
    <t>308,935*1,05 "Přepočtené koeficientem množství</t>
  </si>
  <si>
    <t>132</t>
  </si>
  <si>
    <t>59051476</t>
  </si>
  <si>
    <t>profil začišťovací PVC 9mm s výztužnou tkaninou pro ostění ETICS</t>
  </si>
  <si>
    <t>-145983121</t>
  </si>
  <si>
    <t>232,785*1,05 "Přepočtené koeficientem množství</t>
  </si>
  <si>
    <t>133</t>
  </si>
  <si>
    <t>59051510</t>
  </si>
  <si>
    <t>profil začišťovací s okapnicí PVC s výztužnou tkaninou pro nadpraží ETICS</t>
  </si>
  <si>
    <t>521585942</t>
  </si>
  <si>
    <t>(6,43+4,78+1,25+1,25+6,25+3,125+3,125+3,15+3,125)</t>
  </si>
  <si>
    <t>3,25*6+3,25*4+3,25*5</t>
  </si>
  <si>
    <t>134</t>
  </si>
  <si>
    <t>59051512</t>
  </si>
  <si>
    <t>profil začišťovací s okapnicí PVC s výztužnou tkaninou pro parapet ETICS</t>
  </si>
  <si>
    <t>-571293932</t>
  </si>
  <si>
    <t>1,25*1,05 "Přepočtené koeficientem množství</t>
  </si>
  <si>
    <t>135</t>
  </si>
  <si>
    <t>622511112</t>
  </si>
  <si>
    <t>Omítka tenkovrstvá akrylátová vnějších ploch probarvená bez penetrace mozaiková střednězrnná stěn</t>
  </si>
  <si>
    <t>-454371812</t>
  </si>
  <si>
    <t>https://podminky.urs.cz/item/CS_URS_2023_02/622511112</t>
  </si>
  <si>
    <t>136</t>
  </si>
  <si>
    <t>622531012</t>
  </si>
  <si>
    <t>Omítka tenkovrstvá silikonová vnějších ploch probarvená bez penetrace zatíraná (škrábaná), zrnitost 1,5 mm stěn</t>
  </si>
  <si>
    <t>1749924560</t>
  </si>
  <si>
    <t>https://podminky.urs.cz/item/CS_URS_2023_02/622531012</t>
  </si>
  <si>
    <t>137</t>
  </si>
  <si>
    <t>629991011</t>
  </si>
  <si>
    <t>Zakrytí vnějších ploch před znečištěním včetně pozdějšího odkrytí výplní otvorů a svislých ploch fólií přilepenou lepící páskou</t>
  </si>
  <si>
    <t>875841507</t>
  </si>
  <si>
    <t>https://podminky.urs.cz/item/CS_URS_2023_02/629991011</t>
  </si>
  <si>
    <t>138</t>
  </si>
  <si>
    <t>631311114</t>
  </si>
  <si>
    <t>Mazanina z betonu prostého bez zvýšených nároků na prostředí tl. přes 50 do 80 mm tř. C 16/20</t>
  </si>
  <si>
    <t>229886282</t>
  </si>
  <si>
    <t>https://podminky.urs.cz/item/CS_URS_2023_02/631311114</t>
  </si>
  <si>
    <t>Skladba_F01*0,07</t>
  </si>
  <si>
    <t>139</t>
  </si>
  <si>
    <t>631311115</t>
  </si>
  <si>
    <t>Mazanina z betonu prostého bez zvýšených nároků na prostředí tl. přes 50 do 80 mm tř. C 20/25</t>
  </si>
  <si>
    <t>-1617359994</t>
  </si>
  <si>
    <t>https://podminky.urs.cz/item/CS_URS_2023_02/631311115</t>
  </si>
  <si>
    <t>Skladba_F13*0,07</t>
  </si>
  <si>
    <t>140</t>
  </si>
  <si>
    <t>631319011</t>
  </si>
  <si>
    <t>Příplatek k cenám mazanin za úpravu povrchu mazaniny přehlazením, mazanina tl. přes 50 do 80 mm</t>
  </si>
  <si>
    <t>-870538948</t>
  </si>
  <si>
    <t>https://podminky.urs.cz/item/CS_URS_2023_02/631319011</t>
  </si>
  <si>
    <t>141</t>
  </si>
  <si>
    <t>631319171</t>
  </si>
  <si>
    <t>Příplatek k cenám mazanin za stržení povrchu spodní vrstvy mazaniny latí před vložením výztuže nebo pletiva pro tl. obou vrstev mazaniny přes 50 do 80 mm</t>
  </si>
  <si>
    <t>412615525</t>
  </si>
  <si>
    <t>https://podminky.urs.cz/item/CS_URS_2023_02/631319171</t>
  </si>
  <si>
    <t>142</t>
  </si>
  <si>
    <t>631319181</t>
  </si>
  <si>
    <t>Příplatek k cenám mazanin za sklon přes 15° do 35° od vodorovné roviny mazanina tl. přes 50 do 80 mm</t>
  </si>
  <si>
    <t>-1649128629</t>
  </si>
  <si>
    <t>https://podminky.urs.cz/item/CS_URS_2023_02/631319181</t>
  </si>
  <si>
    <t>143</t>
  </si>
  <si>
    <t>631319195</t>
  </si>
  <si>
    <t>Příplatek k cenám mazanin za malou plochu do 5 m2 jednotlivě mazanina tl. přes 50 do 80 mm</t>
  </si>
  <si>
    <t>-1244553908</t>
  </si>
  <si>
    <t>https://podminky.urs.cz/item/CS_URS_2023_02/631319195</t>
  </si>
  <si>
    <t>144</t>
  </si>
  <si>
    <t>631362021</t>
  </si>
  <si>
    <t>Výztuž mazanin ze svařovaných sítí z drátů typu KARI</t>
  </si>
  <si>
    <t>-227266324</t>
  </si>
  <si>
    <t>https://podminky.urs.cz/item/CS_URS_2023_02/631362021</t>
  </si>
  <si>
    <t>Kari síť KH20 150x150x6 - 3,03 kg/m2</t>
  </si>
  <si>
    <t>Skladba_F13*3,03*1,3*0,001</t>
  </si>
  <si>
    <t>Skladba_F01*3,03*1,3*0,001</t>
  </si>
  <si>
    <t>145</t>
  </si>
  <si>
    <t>632451234</t>
  </si>
  <si>
    <t>Potěr cementový samonivelační litý tř. C 25, tl. přes 45 do 50 mm</t>
  </si>
  <si>
    <t>-984494879</t>
  </si>
  <si>
    <t>https://podminky.urs.cz/item/CS_URS_2023_02/632451234</t>
  </si>
  <si>
    <t>146</t>
  </si>
  <si>
    <t>632451292</t>
  </si>
  <si>
    <t>Potěr cementový samonivelační litý Příplatek k cenám za každých dalších i započatých 5 mm tloušťky přes 50 mm tř. C 25</t>
  </si>
  <si>
    <t>774521318</t>
  </si>
  <si>
    <t>https://podminky.urs.cz/item/CS_URS_2023_02/632451292</t>
  </si>
  <si>
    <t>Skladba_F11*4</t>
  </si>
  <si>
    <t>Skladba_F12*4</t>
  </si>
  <si>
    <t>Skladba_F31*3</t>
  </si>
  <si>
    <t>Skladba_F32*3</t>
  </si>
  <si>
    <t>147</t>
  </si>
  <si>
    <t>632481213</t>
  </si>
  <si>
    <t>Separační vrstva k oddělení podlahových vrstev z polyetylénové fólie</t>
  </si>
  <si>
    <t>-1112279052</t>
  </si>
  <si>
    <t>https://podminky.urs.cz/item/CS_URS_2023_02/632481213</t>
  </si>
  <si>
    <t>148</t>
  </si>
  <si>
    <t>634112126</t>
  </si>
  <si>
    <t>Obvodová dilatace mezi stěnou a mazaninou nebo potěrem podlahovým páskem z pěnového PE s fólií tl. do 10 mm, výšky 100 mm</t>
  </si>
  <si>
    <t>-141751837</t>
  </si>
  <si>
    <t>https://podminky.urs.cz/item/CS_URS_2023_02/634112126</t>
  </si>
  <si>
    <t>1233,3</t>
  </si>
  <si>
    <t>248,33</t>
  </si>
  <si>
    <t>149</t>
  </si>
  <si>
    <t>635111232R</t>
  </si>
  <si>
    <t>Násyp ze štěrkopísku, písku nebo kameniva pod podlahy se zhutněním z kameniva drobného 4-8</t>
  </si>
  <si>
    <t>508718408</t>
  </si>
  <si>
    <t>Skladba_ZP5*0,1</t>
  </si>
  <si>
    <t>150</t>
  </si>
  <si>
    <t>635111242R</t>
  </si>
  <si>
    <t>Násyp ze štěrkopísku, písku nebo kameniva pod podlahy se zhutněním z kameniva hrubého 32-64</t>
  </si>
  <si>
    <t>-2126481418</t>
  </si>
  <si>
    <t>Skladba_ZP5*0,15</t>
  </si>
  <si>
    <t>151</t>
  </si>
  <si>
    <t>637121114</t>
  </si>
  <si>
    <t>Okapový chodník z kameniva s udusáním a urovnáním povrchu z kačírku tl. 250 mm</t>
  </si>
  <si>
    <t>1684411189</t>
  </si>
  <si>
    <t>https://podminky.urs.cz/item/CS_URS_2023_02/637121114</t>
  </si>
  <si>
    <t>D.1.1.f.2.1 D.01 Detail soklu</t>
  </si>
  <si>
    <t>1,62+5,62+6,16+0,05+1,33+0,72+0,12+2,64+2</t>
  </si>
  <si>
    <t>152</t>
  </si>
  <si>
    <t>637311131</t>
  </si>
  <si>
    <t>Okapový chodník z obrubníků betonových zahradních, se zalitím spár cementovou maltou do lože z betonu prostého</t>
  </si>
  <si>
    <t>53616426</t>
  </si>
  <si>
    <t>https://podminky.urs.cz/item/CS_URS_2023_02/637311131</t>
  </si>
  <si>
    <t>8,4+55,2+0,21+6,2+3,5+0,77+12,1+8,9</t>
  </si>
  <si>
    <t>153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</si>
  <si>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</si>
  <si>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</si>
  <si>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-503718811</t>
  </si>
  <si>
    <t>https://podminky.urs.cz/item/CS_URS_2023_02/642942591</t>
  </si>
  <si>
    <t>10. Kompletační konstrukce</t>
  </si>
  <si>
    <t>D.1.1.f.3.4 Výpis interiérových dveří</t>
  </si>
  <si>
    <t>"Di10" 1</t>
  </si>
  <si>
    <t>"Di11" 1</t>
  </si>
  <si>
    <t>"Di12" 1</t>
  </si>
  <si>
    <t>"Di13" 1</t>
  </si>
  <si>
    <t>"Di14" 1</t>
  </si>
  <si>
    <t>154</t>
  </si>
  <si>
    <t>642944121</t>
  </si>
  <si>
    <t>Osazení ocelových dveřních zárubní lisovaných nebo z úhelníků dodatečně s vybetonováním prahu, plochy do 2,5 m2</t>
  </si>
  <si>
    <t>2016390884</t>
  </si>
  <si>
    <t>https://podminky.urs.cz/item/CS_URS_2023_02/642944121</t>
  </si>
  <si>
    <t>"Di20" 1</t>
  </si>
  <si>
    <t>"Di20a" 1</t>
  </si>
  <si>
    <t>"Di21" 2</t>
  </si>
  <si>
    <t>"Di22" 2</t>
  </si>
  <si>
    <t>"Di23" 3</t>
  </si>
  <si>
    <t>"Di24" 2</t>
  </si>
  <si>
    <t>"Di26" 1</t>
  </si>
  <si>
    <t>"Di27" 1</t>
  </si>
  <si>
    <t>"Di28" 2</t>
  </si>
  <si>
    <t>"Di29" 2</t>
  </si>
  <si>
    <t>"Di30" 4</t>
  </si>
  <si>
    <t>"Di31a" 1</t>
  </si>
  <si>
    <t>"Di31b" 3</t>
  </si>
  <si>
    <t>"Di32" 1</t>
  </si>
  <si>
    <t>"Di33" 1</t>
  </si>
  <si>
    <t>"Di34" 1</t>
  </si>
  <si>
    <t>"Di37" 1</t>
  </si>
  <si>
    <t>"Di38" 1</t>
  </si>
  <si>
    <t>"DI39" 1</t>
  </si>
  <si>
    <t>"Di40" 1</t>
  </si>
  <si>
    <t>"Di41" 2</t>
  </si>
  <si>
    <t>"Di41a" 1</t>
  </si>
  <si>
    <t>"Di43" 2</t>
  </si>
  <si>
    <t>"Di45" 4</t>
  </si>
  <si>
    <t>"Di46a" 1</t>
  </si>
  <si>
    <t>"Di46b" 3</t>
  </si>
  <si>
    <t>"Di47" 1</t>
  </si>
  <si>
    <t>"Di48" 1</t>
  </si>
  <si>
    <t>"Di51" 1</t>
  </si>
  <si>
    <t>155</t>
  </si>
  <si>
    <t>55331453R</t>
  </si>
  <si>
    <t>zárubeň jednokřídlá ocelová pro dodatečnou montáž tl stěny 260-300mm rozměru 900/1970, 2100mm, pro bezfalcové dveře, s polodrážkou, 3 dveřní závěsy, žárově zinkovaný plech, povrchová úprava</t>
  </si>
  <si>
    <t>-661479591</t>
  </si>
  <si>
    <t>156</t>
  </si>
  <si>
    <t>55331443R</t>
  </si>
  <si>
    <t>zárubeň jednokřídlá ocelová pro dodatečnou montáž tl stěny 160-200mm rozměru 900/1970, 2100mm, pro bezfalcové dveře, s polodrážkou, 3 dveřní závěsy, žárově zinkovaný plech, povrchová úprava</t>
  </si>
  <si>
    <t>-1319927013</t>
  </si>
  <si>
    <t>157</t>
  </si>
  <si>
    <t>55331442R</t>
  </si>
  <si>
    <t>zárubeň jednokřídlá ocelová pro dodatečnou montáž tl stěny 160-200mm rozměru 800/1970, 2100mm, pro bezfalcové dveře, s polodrážkou, 3 dveřní závěsy, žárově zinkovaný plech, povrchová úprava</t>
  </si>
  <si>
    <t>-1503033646</t>
  </si>
  <si>
    <t>158</t>
  </si>
  <si>
    <t>55331441R</t>
  </si>
  <si>
    <t>zárubeň jednokřídlá ocelová pro dodatečnou montáž tl stěny 160-200mm rozměru 700/1970, 2100mm, pro bezfalcové dveře, s polodrážkou, 3 dveřní závěsy, žárově zinkovaný plech, povrchová úprava</t>
  </si>
  <si>
    <t>-1488412504</t>
  </si>
  <si>
    <t>159</t>
  </si>
  <si>
    <t>55331436R</t>
  </si>
  <si>
    <t>zárubeň jednokřídlá ocelová pro dodatečnou montáž tl stěny 110-150mm rozměru 700/1970, 2100mm, pro bezfalcové dveře, s polodrážkou, 3 dveřní závěsy, žárově zinkovaný plech, povrchová úprava</t>
  </si>
  <si>
    <t>-1767438484</t>
  </si>
  <si>
    <t>160</t>
  </si>
  <si>
    <t>55331452R</t>
  </si>
  <si>
    <t>zárubeň jednokřídlá ocelová pro dodatečnou montáž tl stěny 260-300mm rozměru 800/1970, 2100mm, pro bezfalcové dveře, s polodrážkou, 3 dveřní závěsy, žárově zinkovaný plech, povrchová úprava</t>
  </si>
  <si>
    <t>515885042</t>
  </si>
  <si>
    <t>161</t>
  </si>
  <si>
    <t>642944221</t>
  </si>
  <si>
    <t>Osazení ocelových dveřních zárubní lisovaných nebo z úhelníků dodatečně s vybetonováním prahu, plochy přes 2,5 m2</t>
  </si>
  <si>
    <t>-1185318203</t>
  </si>
  <si>
    <t>https://podminky.urs.cz/item/CS_URS_2023_02/642944221</t>
  </si>
  <si>
    <t>"Di06a"1</t>
  </si>
  <si>
    <t>"Di06b"1</t>
  </si>
  <si>
    <t>"Di06c" 6</t>
  </si>
  <si>
    <t xml:space="preserve">"Di07a" 3 </t>
  </si>
  <si>
    <t>"Di07b" 11</t>
  </si>
  <si>
    <t>"Di08" 1</t>
  </si>
  <si>
    <t>"Di09" 1</t>
  </si>
  <si>
    <t>"Di15" 1</t>
  </si>
  <si>
    <t>"Di16" 2</t>
  </si>
  <si>
    <t>"Di17a" 1</t>
  </si>
  <si>
    <t>"Di17b" 1</t>
  </si>
  <si>
    <t>"Di18" 1</t>
  </si>
  <si>
    <t>"Di19" 1</t>
  </si>
  <si>
    <t>"Di25" 1</t>
  </si>
  <si>
    <t>"Di35" 2</t>
  </si>
  <si>
    <t>"Di36" 1</t>
  </si>
  <si>
    <t>"Di49" 1</t>
  </si>
  <si>
    <t>"Di50" 1</t>
  </si>
  <si>
    <t>162</t>
  </si>
  <si>
    <t>55331727R</t>
  </si>
  <si>
    <t>zárubeň dvoukřídlá ocelová pro dodatečnou montáž tl stěny 260-300mm rozměru 1500/2135 mm, pro bezfalcové dveře, s polodrážkou, 3 dveřní závěsy, žárově zinkovaný plech, povrchová úprava</t>
  </si>
  <si>
    <t>400174489</t>
  </si>
  <si>
    <t>163</t>
  </si>
  <si>
    <t>55331721R</t>
  </si>
  <si>
    <t>zárubeň dvoukřídlá ocelová pro dodatečnou montáž tl stěny 160-200mm rozměru 1500/2135mm, pro bezfalcové dveře, s polodrážkou, 3 dveřní závěsy, žárově zinkovaný plech, povrchová úprava</t>
  </si>
  <si>
    <t>671673050</t>
  </si>
  <si>
    <t>164</t>
  </si>
  <si>
    <t>55331729R</t>
  </si>
  <si>
    <t xml:space="preserve">zárubeň ocelová pro posuvné dveře, pro dodatečnou montáž tl stěny 160-300mm rozměru 1200/2135 mm, pro bezfalcové dveře, žárově zinkovaný plech, povrchová úprava, kastlík s kolejnicí,  v v provedení dle PD</t>
  </si>
  <si>
    <t>1347198215</t>
  </si>
  <si>
    <t>165</t>
  </si>
  <si>
    <t>644941111</t>
  </si>
  <si>
    <t>Montáž průvětrníků nebo mřížek odvětrávacích velikosti do 150 x 200 mm</t>
  </si>
  <si>
    <t>-1669852546</t>
  </si>
  <si>
    <t>https://podminky.urs.cz/item/CS_URS_2023_02/644941111</t>
  </si>
  <si>
    <t>D.1.1.f.3.9 Výpis ostatních výrobků</t>
  </si>
  <si>
    <t>"OV.47" 31</t>
  </si>
  <si>
    <t>166</t>
  </si>
  <si>
    <t>55341432R</t>
  </si>
  <si>
    <t>mřížka větrací hliníková kruhová se síťovinou 50mm</t>
  </si>
  <si>
    <t>-1515954736</t>
  </si>
  <si>
    <t>Ostatní konstrukce a práce, bourání</t>
  </si>
  <si>
    <t>167</t>
  </si>
  <si>
    <t>911111111</t>
  </si>
  <si>
    <t>Montáž zábradlí ocelového zabetonovaného</t>
  </si>
  <si>
    <t>339475360</t>
  </si>
  <si>
    <t>https://podminky.urs.cz/item/CS_URS_2023_02/911111111</t>
  </si>
  <si>
    <t>D.1.1.f.3.7 Výpis zámečnických výrobků</t>
  </si>
  <si>
    <t>"ZV.04" 13,06</t>
  </si>
  <si>
    <t>"ZV.05" 9,92</t>
  </si>
  <si>
    <t>168</t>
  </si>
  <si>
    <t>911_ZV.04</t>
  </si>
  <si>
    <t>zábradlí venkovní rampy, pozink v provedení dle PD</t>
  </si>
  <si>
    <t>kg</t>
  </si>
  <si>
    <t>-738540905</t>
  </si>
  <si>
    <t>"ZV.04" 13,06*11*1,1</t>
  </si>
  <si>
    <t>169</t>
  </si>
  <si>
    <t>911_ZV.05</t>
  </si>
  <si>
    <t>-377838514</t>
  </si>
  <si>
    <t>"ZV.05" 9,92*11*1,1</t>
  </si>
  <si>
    <t>170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</si>
  <si>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</si>
  <si>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</si>
  <si>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-1962561529</t>
  </si>
  <si>
    <t>https://podminky.urs.cz/item/CS_URS_2023_02/935112111</t>
  </si>
  <si>
    <t>"OV.44" 104</t>
  </si>
  <si>
    <t>171</t>
  </si>
  <si>
    <t>59227053R</t>
  </si>
  <si>
    <t>žlabovka příkopová betonová 340x200x45mm</t>
  </si>
  <si>
    <t>1818389911</t>
  </si>
  <si>
    <t>104*1,05 "Přepočtené koeficientem množství</t>
  </si>
  <si>
    <t>172</t>
  </si>
  <si>
    <t>941111111</t>
  </si>
  <si>
    <t>Lešení řadové trubkové lehké pracovní s podlahami s provozním zatížením tř. 3 do 200 kg/m2 šířky tř. W06 od 0,6 do 0,9 m výšky do 10 m montáž</t>
  </si>
  <si>
    <t>-28563808</t>
  </si>
  <si>
    <t>https://podminky.urs.cz/item/CS_URS_2023_02/941111111</t>
  </si>
  <si>
    <t>236,5*4,2</t>
  </si>
  <si>
    <t>85,6*4</t>
  </si>
  <si>
    <t>173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</si>
  <si>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</si>
  <si>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</si>
  <si>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-332650359</t>
  </si>
  <si>
    <t>https://podminky.urs.cz/item/CS_URS_2023_02/941111211</t>
  </si>
  <si>
    <t>1335,7*90 "Přepočtené koeficientem množství</t>
  </si>
  <si>
    <t>174</t>
  </si>
  <si>
    <t>941111811</t>
  </si>
  <si>
    <t>Lešení řadové trubkové lehké pracovní s podlahami s provozním zatížením tř. 3 do 200 kg/m2 šířky tř. W06 od 0,6 do 0,9 m výšky do 10 m demontáž</t>
  </si>
  <si>
    <t>1259274171</t>
  </si>
  <si>
    <t>https://podminky.urs.cz/item/CS_URS_2023_02/941111811</t>
  </si>
  <si>
    <t>175</t>
  </si>
  <si>
    <t>949101111</t>
  </si>
  <si>
    <t>Lešení pomocné pracovní pro objekty pozemních staveb pro zatížení do 150 kg/m2, o výšce lešeňové podlahy do 1,9 m</t>
  </si>
  <si>
    <t>-86986738</t>
  </si>
  <si>
    <t>https://podminky.urs.cz/item/CS_URS_2023_02/949101111</t>
  </si>
  <si>
    <t>1305,65</t>
  </si>
  <si>
    <t>175,27</t>
  </si>
  <si>
    <t>176</t>
  </si>
  <si>
    <t>952901111</t>
  </si>
  <si>
    <t>Vyčištění budov nebo objektů před předáním do užívání budov bytové nebo občanské výstavby, světlé výšky podlaží do 4 m</t>
  </si>
  <si>
    <t>-599500824</t>
  </si>
  <si>
    <t>https://podminky.urs.cz/item/CS_URS_2023_02/952901111</t>
  </si>
  <si>
    <t>177</t>
  </si>
  <si>
    <t>953312113</t>
  </si>
  <si>
    <t>Vložky svislé do dilatačních spár z polystyrenových desek fasádních včetně dodání a osazení, v jakémkoliv zdivu přes 20 do 30 mm</t>
  </si>
  <si>
    <t>585275783</t>
  </si>
  <si>
    <t>https://podminky.urs.cz/item/CS_URS_2023_02/953312113</t>
  </si>
  <si>
    <t>((2,03+1,96)*2*8,1-1,2*2,18*2)</t>
  </si>
  <si>
    <t>178</t>
  </si>
  <si>
    <t>953611211</t>
  </si>
  <si>
    <t>Schodišťový prvek pro útlum kročejového hluku zvukově izolační mezi schody a stěnou - dilatační spárová deska, dl. 1 m</t>
  </si>
  <si>
    <t>-1730796957</t>
  </si>
  <si>
    <t>https://podminky.urs.cz/item/CS_URS_2023_02/953611211</t>
  </si>
  <si>
    <t>"OV.46" 8</t>
  </si>
  <si>
    <t>179</t>
  </si>
  <si>
    <t>953921111</t>
  </si>
  <si>
    <t>Dlaždice betonové na sucho na ploché střechy kladené jednotlivě volně s mezerami např. pro schůdnost po měkké krytině, pro trvalé zatížení krytin, rozměru 300 x 300 mm</t>
  </si>
  <si>
    <t>277624512</t>
  </si>
  <si>
    <t>https://podminky.urs.cz/item/CS_URS_2023_02/953921111</t>
  </si>
  <si>
    <t>"OV.43" 150</t>
  </si>
  <si>
    <t>180</t>
  </si>
  <si>
    <t>749_OV.39</t>
  </si>
  <si>
    <t>kontejner na komunální odpad, 1100 l, 1400x1500 mm</t>
  </si>
  <si>
    <t>361214101</t>
  </si>
  <si>
    <t>"OV.39" 4</t>
  </si>
  <si>
    <t>181</t>
  </si>
  <si>
    <t>953941211</t>
  </si>
  <si>
    <t>Osazování drobných kovových předmětů se zalitím maltou cementovou, do vysekaných kapes nebo připravených otvorů konzol nebo kotev, např. pro schodišťová madla do zdí, radiátorové konzoly apod.</t>
  </si>
  <si>
    <t>-1758768914</t>
  </si>
  <si>
    <t>https://podminky.urs.cz/item/CS_URS_2023_02/953941211</t>
  </si>
  <si>
    <t>D.1.1.f.3.8 Výpis truhlářských výrobků</t>
  </si>
  <si>
    <t>"TV.04" 135</t>
  </si>
  <si>
    <t>182</t>
  </si>
  <si>
    <t>54889030R</t>
  </si>
  <si>
    <t>kotvení vodícícho madla na zeď, barva bílá</t>
  </si>
  <si>
    <t>1992480935</t>
  </si>
  <si>
    <t>183</t>
  </si>
  <si>
    <t>953941212R</t>
  </si>
  <si>
    <t>Osazování garnyže zapuštěné do SDK</t>
  </si>
  <si>
    <t>-1316732581</t>
  </si>
  <si>
    <t>"OV.37" 37,96</t>
  </si>
  <si>
    <t>184</t>
  </si>
  <si>
    <t>953_OV.37</t>
  </si>
  <si>
    <t>garnýže zapuštěné do SDK, Al, bílá, přímá montáž na CD profil</t>
  </si>
  <si>
    <t>750026741</t>
  </si>
  <si>
    <t>37,96*1,1 "Přepočtené koeficientem množství</t>
  </si>
  <si>
    <t>185</t>
  </si>
  <si>
    <t>44932114</t>
  </si>
  <si>
    <t>přístroj hasicí ruční práškový PG 6 LE</t>
  </si>
  <si>
    <t>1821808062</t>
  </si>
  <si>
    <t>"OV.20" 8</t>
  </si>
  <si>
    <t>186</t>
  </si>
  <si>
    <t>44932211</t>
  </si>
  <si>
    <t>přístroj hasicí ruční sněhový KS 5 BG</t>
  </si>
  <si>
    <t>541798942</t>
  </si>
  <si>
    <t>"OV.20" 1</t>
  </si>
  <si>
    <t>998</t>
  </si>
  <si>
    <t>Přesun hmot</t>
  </si>
  <si>
    <t>187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</si>
  <si>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</si>
  <si>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</si>
  <si>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-1865524482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</si>
  <si>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</si>
  <si>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</si>
  <si>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</si>
  <si>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</si>
  <si>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</si>
  <si>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</si>
  <si>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</si>
  <si>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natěradly a tmely za studena na ploše vodorovné V nátěrem penetračním</t>
  </si>
  <si>
    <t>19506431</t>
  </si>
  <si>
    <t>https://podminky.urs.cz/item/CS_URS_2023_02/711111001</t>
  </si>
  <si>
    <t>Skladba F.1.1, F.1.2 a F.1.3</t>
  </si>
  <si>
    <t>189</t>
  </si>
  <si>
    <t>11163150</t>
  </si>
  <si>
    <t>lak penetrační asfaltový</t>
  </si>
  <si>
    <t>-625565372</t>
  </si>
  <si>
    <t>1488,5*0,0003 "Přepočtené koeficientem množství</t>
  </si>
  <si>
    <t>190</t>
  </si>
  <si>
    <t>711112001</t>
  </si>
  <si>
    <t>Provedení izolace proti zemní vlhkosti natěradly a tmely za studena na ploše svislé S nátěrem penetračním</t>
  </si>
  <si>
    <t>1222346316</t>
  </si>
  <si>
    <t>https://podminky.urs.cz/item/CS_URS_2023_02/711112001</t>
  </si>
  <si>
    <t>219,2*1,25</t>
  </si>
  <si>
    <t>výtahová šachta</t>
  </si>
  <si>
    <t>(2,15+2,05)*2*1,25</t>
  </si>
  <si>
    <t>191</t>
  </si>
  <si>
    <t>-1453779356</t>
  </si>
  <si>
    <t>284,5*0,00034 "Přepočtené koeficientem množství</t>
  </si>
  <si>
    <t>192</t>
  </si>
  <si>
    <t>711141559</t>
  </si>
  <si>
    <t>Provedení izolace proti zemní vlhkosti pásy přitavením NAIP na ploše vodorovné V</t>
  </si>
  <si>
    <t>-518339420</t>
  </si>
  <si>
    <t>https://podminky.urs.cz/item/CS_URS_2023_02/711141559</t>
  </si>
  <si>
    <t>193</t>
  </si>
  <si>
    <t>62853004</t>
  </si>
  <si>
    <t>pás asfaltový natavitelný modifikovaný SBS s vložkou ze skleněné tkaniny a spalitelnou PE fólií nebo jemnozrnným minerálním posypem na horním povrchu tl 4,0mm</t>
  </si>
  <si>
    <t>2053202431</t>
  </si>
  <si>
    <t>1488,5*1,1655 "Přepočtené koeficientem množství</t>
  </si>
  <si>
    <t>194</t>
  </si>
  <si>
    <t>711142559</t>
  </si>
  <si>
    <t>Provedení izolace proti zemní vlhkosti pásy přitavením NAIP na ploše svislé S</t>
  </si>
  <si>
    <t>-1615300381</t>
  </si>
  <si>
    <t>https://podminky.urs.cz/item/CS_URS_2023_02/711142559</t>
  </si>
  <si>
    <t>195</t>
  </si>
  <si>
    <t>-452969979</t>
  </si>
  <si>
    <t>284,5*1,221 "Přepočtené koeficientem množství</t>
  </si>
  <si>
    <t>196</t>
  </si>
  <si>
    <t>711161212</t>
  </si>
  <si>
    <t>Izolace proti zemní vlhkosti a beztlakové vodě nopovými fóliemi na ploše svislé S vrstva ochranná, odvětrávací a drenážní výška nopku 8,0 mm, tl. fólie do 0,6 mm</t>
  </si>
  <si>
    <t>1041227459</t>
  </si>
  <si>
    <t>https://podminky.urs.cz/item/CS_URS_2023_02/711161212</t>
  </si>
  <si>
    <t>D.1.1.f.1 D.01 Detail soklu</t>
  </si>
  <si>
    <t>236*0,8</t>
  </si>
  <si>
    <t>"§20" 25,15*2,7+44,5*1,75</t>
  </si>
  <si>
    <t>197</t>
  </si>
  <si>
    <t>711161383</t>
  </si>
  <si>
    <t>Izolace proti zemní vlhkosti a beztlakové vodě nopovými fóliemi ostatní ukončení izolace lištou</t>
  </si>
  <si>
    <t>-363861205</t>
  </si>
  <si>
    <t>https://podminky.urs.cz/item/CS_URS_2023_02/711161383</t>
  </si>
  <si>
    <t>236</t>
  </si>
  <si>
    <t>198</t>
  </si>
  <si>
    <t>711161385</t>
  </si>
  <si>
    <t>Izolace proti zemní vlhkosti a beztlakové vodě nopovými fóliemi ostatní tvarovka připevněná k fóliím samolepící páskou, koutová</t>
  </si>
  <si>
    <t>-1861163226</t>
  </si>
  <si>
    <t>https://podminky.urs.cz/item/CS_URS_2023_02/711161385</t>
  </si>
  <si>
    <t>199</t>
  </si>
  <si>
    <t>711161386</t>
  </si>
  <si>
    <t>Izolace proti zemní vlhkosti a beztlakové vodě nopovými fóliemi ostatní tvarovka připevněná k fóliím samolepící páskou, rohová</t>
  </si>
  <si>
    <t>624280202</t>
  </si>
  <si>
    <t>https://podminky.urs.cz/item/CS_URS_2023_02/711161386</t>
  </si>
  <si>
    <t>200</t>
  </si>
  <si>
    <t>711491571</t>
  </si>
  <si>
    <t>Provedení pojistné izolace proti vodě fólií položenou volně s přelepením spojů na ploše svislé S</t>
  </si>
  <si>
    <t>-1618136631</t>
  </si>
  <si>
    <t>https://podminky.urs.cz/item/CS_URS_2023_02/711491571</t>
  </si>
  <si>
    <t>Skladba W.1.4.</t>
  </si>
  <si>
    <t>Skladba W.1.6</t>
  </si>
  <si>
    <t>(30+32,2+9,9+7)*4,15-2,5*1,25*6-1,125*2,5-1,25*2,5-7,4*2,5-6,545*2,5</t>
  </si>
  <si>
    <t>(1,775+4)*2,55</t>
  </si>
  <si>
    <t>(24,9+9,9)*2*3,415-2,5*1,25*2-2*2,5-2,5*1,25*4-1,125*1,9</t>
  </si>
  <si>
    <t>201</t>
  </si>
  <si>
    <t>28329030</t>
  </si>
  <si>
    <t>fólie kontaktní difuzně propustná pro doplňkovou hydroizolační vrstvu, monolitická třívrstvá PES/PP 150-160g/m2, integrovaná samolepící páska</t>
  </si>
  <si>
    <t>1702893993</t>
  </si>
  <si>
    <t>495,238*1,1 "Přepočtené koeficientem množství</t>
  </si>
  <si>
    <t>202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</si>
  <si>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</si>
  <si>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</si>
  <si>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</si>
  <si>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1184586778</t>
  </si>
  <si>
    <t>https://podminky.urs.cz/item/CS_URS_2023_02/998711202</t>
  </si>
  <si>
    <t>712</t>
  </si>
  <si>
    <t>Povlakové krytiny</t>
  </si>
  <si>
    <t>203</t>
  </si>
  <si>
    <t>712311101</t>
  </si>
  <si>
    <t>Provedení povlakové krytiny střech plochých do 10° natěradly a tmely za studena nátěrem lakem penetračním nebo asfaltovým</t>
  </si>
  <si>
    <t>1146594004</t>
  </si>
  <si>
    <t>https://podminky.urs.cz/item/CS_URS_2023_02/712311101</t>
  </si>
  <si>
    <t>Skladba R.1.1</t>
  </si>
  <si>
    <t>1271,75+214,35-7</t>
  </si>
  <si>
    <t>Skladba R.1.4</t>
  </si>
  <si>
    <t>204</t>
  </si>
  <si>
    <t>11163153</t>
  </si>
  <si>
    <t>emulze asfaltová penetrační</t>
  </si>
  <si>
    <t>litr</t>
  </si>
  <si>
    <t>-1049962062</t>
  </si>
  <si>
    <t>1486,1*0,35 "Přepočtené koeficientem množství</t>
  </si>
  <si>
    <t>205</t>
  </si>
  <si>
    <t>712341559</t>
  </si>
  <si>
    <t>Provedení povlakové krytiny střech plochých do 10° pásy přitavením NAIP v plné ploše</t>
  </si>
  <si>
    <t>166079013</t>
  </si>
  <si>
    <t>https://podminky.urs.cz/item/CS_URS_2023_02/712341559</t>
  </si>
  <si>
    <t>206</t>
  </si>
  <si>
    <t>-1048483026</t>
  </si>
  <si>
    <t>1486,1*1,165 "Přepočtené koeficientem množství</t>
  </si>
  <si>
    <t>207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</si>
  <si>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</si>
  <si>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</si>
  <si>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-2077965185</t>
  </si>
  <si>
    <t>https://podminky.urs.cz/item/CS_URS_2023_02/712341715</t>
  </si>
  <si>
    <t>"OV.27" 12</t>
  </si>
  <si>
    <t>"OV.31" 2</t>
  </si>
  <si>
    <t>"OV.28" 6</t>
  </si>
  <si>
    <t>208</t>
  </si>
  <si>
    <t>62851032</t>
  </si>
  <si>
    <t>prostup parozábranou s integrovanou manžetou z modifikovaného asfaltového pásu DN 100</t>
  </si>
  <si>
    <t>-1557074933</t>
  </si>
  <si>
    <t>209</t>
  </si>
  <si>
    <t>62851033</t>
  </si>
  <si>
    <t>prostup parozábranou s integrovanou manžetou z modifikovaného asfaltového pásu DN 125</t>
  </si>
  <si>
    <t>-561288390</t>
  </si>
  <si>
    <t>210</t>
  </si>
  <si>
    <t>62851043R</t>
  </si>
  <si>
    <t>prostup parozábranou s integrovanou manžetou z modifikovaného asfaltového pásu DN 150</t>
  </si>
  <si>
    <t>1243895294</t>
  </si>
  <si>
    <t>211</t>
  </si>
  <si>
    <t>712361701</t>
  </si>
  <si>
    <t>Provedení povlakové krytiny střech plochých do 10° fólií položenou volně s přilepením spojů</t>
  </si>
  <si>
    <t>-926870963</t>
  </si>
  <si>
    <t>https://podminky.urs.cz/item/CS_URS_2023_02/712361701</t>
  </si>
  <si>
    <t>1347,4+248,5-7</t>
  </si>
  <si>
    <t>212</t>
  </si>
  <si>
    <t>28343016</t>
  </si>
  <si>
    <t>fólie hydroizolační střešní mPVC určená ke stabilizaci přitížením a do vegetačních střech tl 2,0mm</t>
  </si>
  <si>
    <t>1638994878</t>
  </si>
  <si>
    <t>1595,9*1,165 "Přepočtené koeficientem množství</t>
  </si>
  <si>
    <t>213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</si>
  <si>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</si>
  <si>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</si>
  <si>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1318135684</t>
  </si>
  <si>
    <t>https://podminky.urs.cz/item/CS_URS_2023_02/712363115</t>
  </si>
  <si>
    <t>"OV.23" 3</t>
  </si>
  <si>
    <t>"OV.22" 6</t>
  </si>
  <si>
    <t>"OV.50" 68</t>
  </si>
  <si>
    <t>214</t>
  </si>
  <si>
    <t>28342066</t>
  </si>
  <si>
    <t>prostup pro kabely s integrovanou manžetou z PVC DN 70</t>
  </si>
  <si>
    <t>48683939</t>
  </si>
  <si>
    <t>215</t>
  </si>
  <si>
    <t>28342067</t>
  </si>
  <si>
    <t>prostup pro kabely s integrovanou manžetou z PVC DN 100</t>
  </si>
  <si>
    <t>-14581541</t>
  </si>
  <si>
    <t>216</t>
  </si>
  <si>
    <t>28342011</t>
  </si>
  <si>
    <t>manžeta těsnící pro prostupy hydroizolací z PVC uzavřená kruhová vnitřní průměr 40-70</t>
  </si>
  <si>
    <t>628487833</t>
  </si>
  <si>
    <t>217</t>
  </si>
  <si>
    <t>28342013</t>
  </si>
  <si>
    <t>manžeta těsnící pro prostupy hydroizolací z PVC uzavřená kruhová vnitřní průměr 90-114</t>
  </si>
  <si>
    <t>-648295509</t>
  </si>
  <si>
    <t>218</t>
  </si>
  <si>
    <t>28342014</t>
  </si>
  <si>
    <t>manžeta těsnící pro prostupy hydroizolací z PVC uzavřená kruhová vnitřní průměr 120-180</t>
  </si>
  <si>
    <t>-399493038</t>
  </si>
  <si>
    <t>219</t>
  </si>
  <si>
    <t>712363352</t>
  </si>
  <si>
    <t>Povlakové krytiny střech plochých do 10° z tvarovaných poplastovaných lišt pro mPVC vnitřní koutová lišta rš 100 mm</t>
  </si>
  <si>
    <t>1997361429</t>
  </si>
  <si>
    <t>https://podminky.urs.cz/item/CS_URS_2023_02/712363352</t>
  </si>
  <si>
    <t>D.1.1.f.3.6 Výpis klempířských výrobků</t>
  </si>
  <si>
    <t>"KV.15" 274,5</t>
  </si>
  <si>
    <t>220</t>
  </si>
  <si>
    <t>712363353</t>
  </si>
  <si>
    <t>Povlakové krytiny střech plochých do 10° z tvarovaných poplastovaných lišt pro mPVC vnější koutová lišta rš 100 mm</t>
  </si>
  <si>
    <t>-1020359223</t>
  </si>
  <si>
    <t>https://podminky.urs.cz/item/CS_URS_2023_02/712363353</t>
  </si>
  <si>
    <t>"KV.14" 372,7</t>
  </si>
  <si>
    <t>221</t>
  </si>
  <si>
    <t>712363358</t>
  </si>
  <si>
    <t>Povlakové krytiny střech plochých do 10° z tvarovaných poplastovaných lišt pro mPVC závětrná lišta rš 250 mm</t>
  </si>
  <si>
    <t>-2041407950</t>
  </si>
  <si>
    <t>https://podminky.urs.cz/item/CS_URS_2023_02/712363358</t>
  </si>
  <si>
    <t>"KV.07" 269,7</t>
  </si>
  <si>
    <t>222</t>
  </si>
  <si>
    <t>712391171</t>
  </si>
  <si>
    <t>Provedení povlakové krytiny střech plochých do 10° -ostatní práce provedení vrstvy textilní podkladní</t>
  </si>
  <si>
    <t>-641229024</t>
  </si>
  <si>
    <t>https://podminky.urs.cz/item/CS_URS_2023_02/712391171</t>
  </si>
  <si>
    <t>223</t>
  </si>
  <si>
    <t>69311068</t>
  </si>
  <si>
    <t>geotextilie netkaná separační, ochranná, filtrační, drenážní PP 300g/m2</t>
  </si>
  <si>
    <t>1917502836</t>
  </si>
  <si>
    <t>1595,9*1,2 "Přepočtené koeficientem množství</t>
  </si>
  <si>
    <t>224</t>
  </si>
  <si>
    <t>712391172</t>
  </si>
  <si>
    <t>Provedení povlakové krytiny střech plochých do 10° -ostatní práce provedení vrstvy textilní ochranné</t>
  </si>
  <si>
    <t>1122165498</t>
  </si>
  <si>
    <t>https://podminky.urs.cz/item/CS_URS_2023_02/712391172</t>
  </si>
  <si>
    <t>1229,53+204,62-7</t>
  </si>
  <si>
    <t>225</t>
  </si>
  <si>
    <t>69311082</t>
  </si>
  <si>
    <t>geotextilie netkaná separační, ochranná, filtrační, drenážní PP 500g/m2</t>
  </si>
  <si>
    <t>-1533324962</t>
  </si>
  <si>
    <t>1427,15*1,2 "Přepočtené koeficientem množství</t>
  </si>
  <si>
    <t>226</t>
  </si>
  <si>
    <t>712391382</t>
  </si>
  <si>
    <t>Provedení povlakové krytiny střech plochých do 10° -ostatní práce dokončení izolace násypem z hrubého kameniva frakce 16 - 22, tl. 50 mm</t>
  </si>
  <si>
    <t>1431393962</t>
  </si>
  <si>
    <t>https://podminky.urs.cz/item/CS_URS_2023_02/712391382</t>
  </si>
  <si>
    <t>227</t>
  </si>
  <si>
    <t>712391482</t>
  </si>
  <si>
    <t>Provedení povlakové krytiny střech plochých do 10° -ostatní práce dokončení izolace násypem z hrubého kameniva Příplatek k ceně za každých dalších 10 mm</t>
  </si>
  <si>
    <t>934341916</t>
  </si>
  <si>
    <t>https://podminky.urs.cz/item/CS_URS_2023_02/712391482</t>
  </si>
  <si>
    <t>228</t>
  </si>
  <si>
    <t>58337402</t>
  </si>
  <si>
    <t>kamenivo dekorační (kačírek) frakce 16/22</t>
  </si>
  <si>
    <t>1719419836</t>
  </si>
  <si>
    <t>(1229,53+204,62-7)*0,06</t>
  </si>
  <si>
    <t>85,629*1,35 "Přepočtené koeficientem množství</t>
  </si>
  <si>
    <t>229</t>
  </si>
  <si>
    <t>712811101</t>
  </si>
  <si>
    <t>Provedení povlakové krytiny střech samostatným vytažením izolačního povlaku za studena na konstrukce převyšující úroveň střechy, nátěrem penetračním</t>
  </si>
  <si>
    <t>976426808</t>
  </si>
  <si>
    <t>https://podminky.urs.cz/item/CS_URS_2023_02/712811101</t>
  </si>
  <si>
    <t xml:space="preserve">D.1.1.f.2.2 D.02 Detail atiky </t>
  </si>
  <si>
    <t>(197,75+67,4)*1,1</t>
  </si>
  <si>
    <t>D.1.1.f.2.6 D.06 Detail styku ploché střechy a stěny</t>
  </si>
  <si>
    <t>54,635*1</t>
  </si>
  <si>
    <t>D.1.1.f.2.7 D.07 Detail střechy výtahu</t>
  </si>
  <si>
    <t>8,4*0,5</t>
  </si>
  <si>
    <t>14,1*1,2</t>
  </si>
  <si>
    <t>14,1*1,2*2</t>
  </si>
  <si>
    <t>230</t>
  </si>
  <si>
    <t>-978236020</t>
  </si>
  <si>
    <t>401,26*0,35 "Přepočtené koeficientem množství</t>
  </si>
  <si>
    <t>231</t>
  </si>
  <si>
    <t>712831101</t>
  </si>
  <si>
    <t>Provedení povlakové krytiny střech samostatným vytažením izolačního povlaku pásy na sucho na konstrukce převyšující úroveň střechy, AIP, NAIP nebo tkaninou</t>
  </si>
  <si>
    <t>2056585245</t>
  </si>
  <si>
    <t>https://podminky.urs.cz/item/CS_URS_2023_02/712831101</t>
  </si>
  <si>
    <t>54,635*0,6</t>
  </si>
  <si>
    <t>8,4*0,4</t>
  </si>
  <si>
    <t>232</t>
  </si>
  <si>
    <t>69311081</t>
  </si>
  <si>
    <t>geotextilie netkaná separační, ochranná, filtrační, drenážní PES 300g/m2</t>
  </si>
  <si>
    <t>708178884</t>
  </si>
  <si>
    <t>378,566*1,2 "Přepočtené koeficientem množství</t>
  </si>
  <si>
    <t>233</t>
  </si>
  <si>
    <t>712841559</t>
  </si>
  <si>
    <t>Provedení povlakové krytiny střech samostatným vytažením izolačního povlaku pásy přitavením na konstrukce převyšující úroveň střechy, NAIP</t>
  </si>
  <si>
    <t>1855017810</t>
  </si>
  <si>
    <t>https://podminky.urs.cz/item/CS_URS_2023_02/712841559</t>
  </si>
  <si>
    <t>234</t>
  </si>
  <si>
    <t>574726476</t>
  </si>
  <si>
    <t>401,26*1,2 "Přepočtené koeficientem množství</t>
  </si>
  <si>
    <t>235</t>
  </si>
  <si>
    <t>712861705</t>
  </si>
  <si>
    <t>Provedení povlakové krytiny střech samostatným vytažením izolačního povlaku fólií na konstrukce převyšující úroveň střechy, přilepenou se svařovanými spoji</t>
  </si>
  <si>
    <t>1855417520</t>
  </si>
  <si>
    <t>https://podminky.urs.cz/item/CS_URS_2023_02/712861705</t>
  </si>
  <si>
    <t>-1169645318</t>
  </si>
  <si>
    <t>237</t>
  </si>
  <si>
    <t>712998004</t>
  </si>
  <si>
    <t>Provedení povlakové krytiny střech - ostatní práce montáž odvodňovacího prvku atikového chrliče z PVC na dešťovou vodu DN 110</t>
  </si>
  <si>
    <t>82550501</t>
  </si>
  <si>
    <t>https://podminky.urs.cz/item/CS_URS_2023_02/712998004</t>
  </si>
  <si>
    <t>"OV.29" 12</t>
  </si>
  <si>
    <t>238</t>
  </si>
  <si>
    <t>56231123</t>
  </si>
  <si>
    <t>chrlič vyhřívaný s manžetou pro PVC-P hydroizolaci plochých střech DN 50/75/110/125/160</t>
  </si>
  <si>
    <t>1616117509</t>
  </si>
  <si>
    <t>239</t>
  </si>
  <si>
    <t>712998106</t>
  </si>
  <si>
    <t>Provedení povlakové krytiny střech - ostatní práce montáž odvodňovacího prvku doplňků ochranného koše chrliče</t>
  </si>
  <si>
    <t>-1366769249</t>
  </si>
  <si>
    <t>https://podminky.urs.cz/item/CS_URS_2023_02/712998106</t>
  </si>
  <si>
    <t>"KV.06" 12</t>
  </si>
  <si>
    <t>240</t>
  </si>
  <si>
    <t>69334171R</t>
  </si>
  <si>
    <t>ochranná mřížka, vyjímatelná, součástí bude i ochranný koš (hliníková šachta) pro střechy se zatížením kačírkem, 250x150x100 mm</t>
  </si>
  <si>
    <t>2063532998</t>
  </si>
  <si>
    <t>241</t>
  </si>
  <si>
    <t>998712202</t>
  </si>
  <si>
    <t>Přesun hmot pro povlakové krytiny stanovený procentní sazbou (%) z ceny vodorovná dopravní vzdálenost do 50 m v objektech výšky přes 6 do 12 m</t>
  </si>
  <si>
    <t>-1094641786</t>
  </si>
  <si>
    <t>https://podminky.urs.cz/item/CS_URS_2023_02/998712202</t>
  </si>
  <si>
    <t>713</t>
  </si>
  <si>
    <t>Izolace tepelné</t>
  </si>
  <si>
    <t>242</t>
  </si>
  <si>
    <t>713111128</t>
  </si>
  <si>
    <t>Montáž tepelné izolace stropů rohožemi, pásy, dílci, deskami, bloky (izolační materiál ve specifikaci) rovných spodem lepením celoplošně s mechanickým kotvením</t>
  </si>
  <si>
    <t>2069799299</t>
  </si>
  <si>
    <t>https://podminky.urs.cz/item/CS_URS_2023_02/713111128</t>
  </si>
  <si>
    <t>243</t>
  </si>
  <si>
    <t>63148165</t>
  </si>
  <si>
    <t>deska tepelně izolační minerální provětrávaných fasád λ=0,034-0,035 tl 180mm</t>
  </si>
  <si>
    <t>-2072919177</t>
  </si>
  <si>
    <t>63,43*1,05 "Přepočtené koeficientem množství</t>
  </si>
  <si>
    <t>244</t>
  </si>
  <si>
    <t>713121111</t>
  </si>
  <si>
    <t>Montáž tepelné izolace podlah rohožemi, pásy, deskami, dílci, bloky (izolační materiál ve specifikaci) kladenými volně jednovrstvá</t>
  </si>
  <si>
    <t>-192137448</t>
  </si>
  <si>
    <t>https://podminky.urs.cz/item/CS_URS_2023_02/713121111</t>
  </si>
  <si>
    <t>"1.PP.16" 1,67*1,6</t>
  </si>
  <si>
    <t>245</t>
  </si>
  <si>
    <t>28376417</t>
  </si>
  <si>
    <t>deska XPS hrana polodrážková a hladký povrch 300kPA λ=0,035 tl 50mm</t>
  </si>
  <si>
    <t>-1290963998</t>
  </si>
  <si>
    <t>2,672*1,05 "Přepočtené koeficientem množství</t>
  </si>
  <si>
    <t>246</t>
  </si>
  <si>
    <t>713121121</t>
  </si>
  <si>
    <t>Montáž tepelné izolace podlah rohožemi, pásy, deskami, dílci, bloky (izolační materiál ve specifikaci) kladenými volně dvouvrstvá</t>
  </si>
  <si>
    <t>-1837142308</t>
  </si>
  <si>
    <t>https://podminky.urs.cz/item/CS_URS_2023_02/713121121</t>
  </si>
  <si>
    <t>247</t>
  </si>
  <si>
    <t>28375914</t>
  </si>
  <si>
    <t>deska EPS 150 pro konstrukce s vysokým zatížením λ=0,035 tl 100mm</t>
  </si>
  <si>
    <t>-1466741209</t>
  </si>
  <si>
    <t>1302,75*1,05 "Přepočtené koeficientem množství</t>
  </si>
  <si>
    <t>248</t>
  </si>
  <si>
    <t>28375030</t>
  </si>
  <si>
    <t>deska EPS 150 pro konstrukce s vysokým zatížením λ=0,035 tl 90mm</t>
  </si>
  <si>
    <t>810748186</t>
  </si>
  <si>
    <t>1119,48*1,05 "Přepočtené koeficientem množství</t>
  </si>
  <si>
    <t>249</t>
  </si>
  <si>
    <t>28375912</t>
  </si>
  <si>
    <t>deska EPS 150 pro konstrukce s vysokým zatížením λ=0,035 tl 80mm</t>
  </si>
  <si>
    <t>-185804524</t>
  </si>
  <si>
    <t>183,27*1,05 "Přepočtené koeficientem množství</t>
  </si>
  <si>
    <t>250</t>
  </si>
  <si>
    <t>28375909</t>
  </si>
  <si>
    <t>deska EPS 150 pro konstrukce s vysokým zatížením λ=0,035 tl 50mm</t>
  </si>
  <si>
    <t>1624523646</t>
  </si>
  <si>
    <t>172,33*1,05 "Přepočtené koeficientem množství</t>
  </si>
  <si>
    <t>251</t>
  </si>
  <si>
    <t>28376551</t>
  </si>
  <si>
    <t>deska polystyrénová pro snížení kročejového hluku (max. zatížení 4 kN/m2) tl 20mm</t>
  </si>
  <si>
    <t>76906955</t>
  </si>
  <si>
    <t>50,24*1,05 "Přepočtené koeficientem množství</t>
  </si>
  <si>
    <t>252</t>
  </si>
  <si>
    <t>28376553</t>
  </si>
  <si>
    <t>deska polystyrénová pro snížení kročejového hluku (max. zatížení 4 kN/m2) tl 30mm</t>
  </si>
  <si>
    <t>1315344155</t>
  </si>
  <si>
    <t>122,09*1,05 "Přepočtené koeficientem množství</t>
  </si>
  <si>
    <t>253</t>
  </si>
  <si>
    <t>713131141R</t>
  </si>
  <si>
    <t>Montáž tepelné izolace stěn rohožemi, pásy, deskami, dílci, bloky (izolační materiál ve specifikaci) lepením celoplošně (asfaltová lepící hmota nebo PUR vhodné pro lepení na asflatový izolační pás - tl. 10 mm)</t>
  </si>
  <si>
    <t>-1168560782</t>
  </si>
  <si>
    <t>(1,065+3,55+1,065)*1,2+(1,35+6,9)*1,2+(1,45+5,2+1,45)*1,2+9,285*1,2</t>
  </si>
  <si>
    <t>(1,63+6,9+1,36+6,3+1,52+3,5+1,25)*1,2+(1,25+3,56+1,35+11,88+1,35)*1,2</t>
  </si>
  <si>
    <t>1,525*1,2*4</t>
  </si>
  <si>
    <t>(24,9+9,9)*2*1,2</t>
  </si>
  <si>
    <t>(7,82+24,51+24,2+16,24+20,115+0,8)*1,2</t>
  </si>
  <si>
    <t>254</t>
  </si>
  <si>
    <t>28376022</t>
  </si>
  <si>
    <t>deska perimetrická fasádní soklová 150kPa λ=0,035 tl 180mm</t>
  </si>
  <si>
    <t>245448041</t>
  </si>
  <si>
    <t>248,088*1,05 "Přepočtené koeficientem množství</t>
  </si>
  <si>
    <t>255</t>
  </si>
  <si>
    <t>28376029R</t>
  </si>
  <si>
    <t>deska perimetrická fasádní soklová 150kPa λ=0,035 tl 260mm</t>
  </si>
  <si>
    <t>-1606365710</t>
  </si>
  <si>
    <t>112,422*1,05 "Přepočtené koeficientem množství</t>
  </si>
  <si>
    <t>256</t>
  </si>
  <si>
    <t>713132322</t>
  </si>
  <si>
    <t>Montáž tepelné izolace stěn do roštu jednosměrného vodorovného výšky přes 6 do 12 m</t>
  </si>
  <si>
    <t>222838420</t>
  </si>
  <si>
    <t>https://podminky.urs.cz/item/CS_URS_2023_02/713132322</t>
  </si>
  <si>
    <t>257</t>
  </si>
  <si>
    <t>1026755545</t>
  </si>
  <si>
    <t>495,238*1,05 "Přepočtené koeficientem množství</t>
  </si>
  <si>
    <t>258</t>
  </si>
  <si>
    <t>713141131</t>
  </si>
  <si>
    <t>Montáž tepelné izolace střech plochých rohožemi, pásy, deskami, dílci, bloky (izolační materiál ve specifikaci) přilepenými za studena zplna, jednovrstvá</t>
  </si>
  <si>
    <t>1533044737</t>
  </si>
  <si>
    <t>https://podminky.urs.cz/item/CS_URS_2023_02/713141131</t>
  </si>
  <si>
    <t>8,4*0,7</t>
  </si>
  <si>
    <t>14,1*0,45</t>
  </si>
  <si>
    <t>14,1*0,45*2</t>
  </si>
  <si>
    <t>259</t>
  </si>
  <si>
    <t>-2068452721</t>
  </si>
  <si>
    <t>24,915*1,05 "Přepočtené koeficientem množství</t>
  </si>
  <si>
    <t>260</t>
  </si>
  <si>
    <t>713141152</t>
  </si>
  <si>
    <t>Montáž tepelné izolace střech plochých rohožemi, pásy, deskami, dílci, bloky (izolační materiál ve specifikaci) kladenými volně dvouvrstvá</t>
  </si>
  <si>
    <t>-991183178</t>
  </si>
  <si>
    <t>https://podminky.urs.cz/item/CS_URS_2023_02/713141152</t>
  </si>
  <si>
    <t>261</t>
  </si>
  <si>
    <t>-1309836291</t>
  </si>
  <si>
    <t>1479,1*2,1 "Přepočtené koeficientem množství</t>
  </si>
  <si>
    <t>262</t>
  </si>
  <si>
    <t>713141311</t>
  </si>
  <si>
    <t>Montáž tepelné izolace střech plochých spádovými klíny v ploše kladenými volně</t>
  </si>
  <si>
    <t>-1171557752</t>
  </si>
  <si>
    <t>https://podminky.urs.cz/item/CS_URS_2023_02/713141311</t>
  </si>
  <si>
    <t>263</t>
  </si>
  <si>
    <t>28376142</t>
  </si>
  <si>
    <t>klín izolační spád do 5% EPS 150</t>
  </si>
  <si>
    <t>794670513</t>
  </si>
  <si>
    <t>(1271,75+214,35-7)*0,26</t>
  </si>
  <si>
    <t>7*0,26</t>
  </si>
  <si>
    <t>386,386*1,05 "Přepočtené koeficientem množství</t>
  </si>
  <si>
    <t>264</t>
  </si>
  <si>
    <t>713141356</t>
  </si>
  <si>
    <t>Montáž tepelné izolace střech plochých spádovými klíny na zhlaví atiky šířky do 500 mm přilepenými za studena nízkoexpanzní (PUR) pěnou</t>
  </si>
  <si>
    <t>739521956</t>
  </si>
  <si>
    <t>https://podminky.urs.cz/item/CS_URS_2023_02/713141356</t>
  </si>
  <si>
    <t>(197,75+67,4)</t>
  </si>
  <si>
    <t>265</t>
  </si>
  <si>
    <t>28376441</t>
  </si>
  <si>
    <t>deska XPS hrana rovná a strukturovaný povrch 300kPA λ=0,035 tl 60mm</t>
  </si>
  <si>
    <t>1434557978</t>
  </si>
  <si>
    <t>(197,75+67,4)*0,2</t>
  </si>
  <si>
    <t>53,03*1,05 "Přepočtené koeficientem množství</t>
  </si>
  <si>
    <t>266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</si>
  <si>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</si>
  <si>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</si>
  <si>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-1883372755</t>
  </si>
  <si>
    <t>https://podminky.urs.cz/item/CS_URS_2023_02/713141396</t>
  </si>
  <si>
    <t>(197,75+67,4)*0,9</t>
  </si>
  <si>
    <t>8,4*0,8</t>
  </si>
  <si>
    <t>14,1*1,2+14,1*0,2</t>
  </si>
  <si>
    <t>(14,1*1,2+14,1*0,2)*2</t>
  </si>
  <si>
    <t>267</t>
  </si>
  <si>
    <t>28372311</t>
  </si>
  <si>
    <t>deska EPS 100 pro konstrukce s běžným zatížením λ=0,037 tl 110mm</t>
  </si>
  <si>
    <t>-467800463</t>
  </si>
  <si>
    <t>238,635*1,05 "Přepočtené koeficientem množství</t>
  </si>
  <si>
    <t>268</t>
  </si>
  <si>
    <t>28372322</t>
  </si>
  <si>
    <t>deska EPS 100 pro konstrukce s běžným zatížením λ=0,037 tl 190mm</t>
  </si>
  <si>
    <t>-1643993708</t>
  </si>
  <si>
    <t>59,22*1,05 "Přepočtené koeficientem množství</t>
  </si>
  <si>
    <t>269</t>
  </si>
  <si>
    <t>28372319</t>
  </si>
  <si>
    <t>deska EPS 100 pro konstrukce s běžným zatížením λ=0,037 tl 160mm</t>
  </si>
  <si>
    <t>-871611034</t>
  </si>
  <si>
    <t>32,781*1,05 "Přepočtené koeficientem množství</t>
  </si>
  <si>
    <t>270</t>
  </si>
  <si>
    <t>28372323</t>
  </si>
  <si>
    <t>deska EPS 100 pro konstrukce s běžným zatížením λ=0,037 tl 240mm</t>
  </si>
  <si>
    <t>506100909</t>
  </si>
  <si>
    <t>6,72*1,05 "Přepočtené koeficientem množství</t>
  </si>
  <si>
    <t>271</t>
  </si>
  <si>
    <t>998713202</t>
  </si>
  <si>
    <t>Přesun hmot pro izolace tepelné stanovený procentní sazbou (%) z ceny vodorovná dopravní vzdálenost do 50 m v objektech výšky přes 6 do 12 m</t>
  </si>
  <si>
    <t>2143536711</t>
  </si>
  <si>
    <t>https://podminky.urs.cz/item/CS_URS_2023_02/998713202</t>
  </si>
  <si>
    <t>722</t>
  </si>
  <si>
    <t>Zdravotechnika - vnitřní vodovod</t>
  </si>
  <si>
    <t>272</t>
  </si>
  <si>
    <t>722254126R</t>
  </si>
  <si>
    <t>Nástěnný požární hydrant (včetně vnitřního vystrojení) 650x650x175 mm, provedení k zavěšení na zdi, připojení DN19, tvarově stálá hadice délky 30 m, průměr proudnice 6, plná dvířka s vygravírovaným piktogramem, ocelový plech (dvířka, krycí rámeček), bílé lakovaný ocel (konstrukce hydrantu)</t>
  </si>
  <si>
    <t>-873776415</t>
  </si>
  <si>
    <t>"OV.18" 1</t>
  </si>
  <si>
    <t>273</t>
  </si>
  <si>
    <t>722254127R</t>
  </si>
  <si>
    <t>Zabudovaný požární hydrant (včetně vnitřního vystrojení) 710x710x175 mm, provedení k zabudování do zdi, připojení DN19, tvarově stálá hadice délky 30 m, průměr proudnice 6, plná dvířka s vygravírovaným piktogramem, ocelový plech (dvířka, krycí rámeček), bílé lakovaný ocel (konstrukce hydrantu)</t>
  </si>
  <si>
    <t>-1430104325</t>
  </si>
  <si>
    <t>"OV.19" 2</t>
  </si>
  <si>
    <t>274</t>
  </si>
  <si>
    <t>722259115</t>
  </si>
  <si>
    <t>Požární příslušenství a armatury hydrantové skříně ostatní příslušenství skříň pro ruční hasicí přístroj</t>
  </si>
  <si>
    <t>-198683364</t>
  </si>
  <si>
    <t>https://podminky.urs.cz/item/CS_URS_2023_02/722259115</t>
  </si>
  <si>
    <t>"OV.20" 9</t>
  </si>
  <si>
    <t>275</t>
  </si>
  <si>
    <t>998722202</t>
  </si>
  <si>
    <t>Přesun hmot pro vnitřní vodovod stanovený procentní sazbou (%) z ceny vodorovná dopravní vzdálenost do 50 m v objektech výšky přes 6 do 12 m</t>
  </si>
  <si>
    <t>963284642</t>
  </si>
  <si>
    <t>https://podminky.urs.cz/item/CS_URS_2023_02/998722202</t>
  </si>
  <si>
    <t>751</t>
  </si>
  <si>
    <t>276</t>
  </si>
  <si>
    <t>751398025</t>
  </si>
  <si>
    <t>Montáž ostatních zařízení větrací mřížky stěnové, průřezu přes 0,200 m2</t>
  </si>
  <si>
    <t>2122820155</t>
  </si>
  <si>
    <t>https://podminky.urs.cz/item/CS_URS_2023_02/751398025</t>
  </si>
  <si>
    <t>"OV.32" 1</t>
  </si>
  <si>
    <t>"OV.33" 1</t>
  </si>
  <si>
    <t>277</t>
  </si>
  <si>
    <t>55341418R</t>
  </si>
  <si>
    <t>mřížka výdechu VZT, lakovaný plech v barvě bílé, 450x200 mm, pro potrubí VZT, včetně sítí proti hmyzu a kotvících prvků</t>
  </si>
  <si>
    <t>1442593735</t>
  </si>
  <si>
    <t>278</t>
  </si>
  <si>
    <t>55341419R</t>
  </si>
  <si>
    <t>mřížka výdechu VZT, lakovaný plech 450x450 mm pro potrubí VZT včetně sítí proti hmyzu a kotvících prvků</t>
  </si>
  <si>
    <t>304672051</t>
  </si>
  <si>
    <t>279</t>
  </si>
  <si>
    <t>751514762</t>
  </si>
  <si>
    <t>Montáž protidešťové stříšky nebo výfukové hlavice do plechového potrubí kruhové s přírubou, průměru přes 100 do 200 mm</t>
  </si>
  <si>
    <t>73945516</t>
  </si>
  <si>
    <t>https://podminky.urs.cz/item/CS_URS_2023_02/751514762</t>
  </si>
  <si>
    <t>"OV.21" 1</t>
  </si>
  <si>
    <t>280</t>
  </si>
  <si>
    <t>42974007</t>
  </si>
  <si>
    <t>stříška protidešťová s lemem Pz D 200mm</t>
  </si>
  <si>
    <t>430598574</t>
  </si>
  <si>
    <t>281</t>
  </si>
  <si>
    <t>998751201</t>
  </si>
  <si>
    <t>Přesun hmot pro vzduchotechniku stanovený procentní sazbou (%) z ceny vodorovná dopravní vzdálenost do 50 m v objektech výšky do 12 m</t>
  </si>
  <si>
    <t>1416600563</t>
  </si>
  <si>
    <t>https://podminky.urs.cz/item/CS_URS_2023_02/998751201</t>
  </si>
  <si>
    <t>762</t>
  </si>
  <si>
    <t>Konstrukce tesařské</t>
  </si>
  <si>
    <t>282</t>
  </si>
  <si>
    <t>762361322R</t>
  </si>
  <si>
    <t>Konstrukční vrstva pod klempířské prvky pro oplechování horních ploch zdí a nadezdívek (atik) z desek cementotřískových šroubovaných do podkladu, tloušťky desky 20 mm</t>
  </si>
  <si>
    <t>990555674</t>
  </si>
  <si>
    <t>(197,75+67,4)*0,6</t>
  </si>
  <si>
    <t>283</t>
  </si>
  <si>
    <t>762951017</t>
  </si>
  <si>
    <t>Montáž terasy podkladního roštu, z profilů dřevoplastových nebo hliníkových, osové vzdálenosti podpěr volně položených, osové vzdálenosti podpěr přes 300 do 500 mm</t>
  </si>
  <si>
    <t>-588917050</t>
  </si>
  <si>
    <t>https://podminky.urs.cz/item/CS_URS_2023_02/762951017</t>
  </si>
  <si>
    <t>55,25+18,31+9,58+48,03+30,6+12,03+60,01</t>
  </si>
  <si>
    <t>284</t>
  </si>
  <si>
    <t>60791138R</t>
  </si>
  <si>
    <t>profil podkladový dřevoplastový pro terasová dřevoplastová prkna 60x40mm</t>
  </si>
  <si>
    <t>-1280842852</t>
  </si>
  <si>
    <t>233,81*3,78 "Přepočtené koeficientem množství</t>
  </si>
  <si>
    <t>285</t>
  </si>
  <si>
    <t>762952044</t>
  </si>
  <si>
    <t>Montáž terasy nášlapné vrstvy z prken z dřevoplastu spojovaných skrytými spojkami na podkladní rošt dřevoplastový, šířky do 140 mm</t>
  </si>
  <si>
    <t>1416998542</t>
  </si>
  <si>
    <t>https://podminky.urs.cz/item/CS_URS_2023_02/762952044</t>
  </si>
  <si>
    <t>286</t>
  </si>
  <si>
    <t>60791116R</t>
  </si>
  <si>
    <t>prkno terasové dřevoplastové tl 25mm</t>
  </si>
  <si>
    <t>-1422225110</t>
  </si>
  <si>
    <t>233,81*1,1 "Přepočtené koeficientem množství</t>
  </si>
  <si>
    <t>287</t>
  </si>
  <si>
    <t>762952111</t>
  </si>
  <si>
    <t>Montáž terasy nášlapné vrstvy z prken z dřevoplastu spojovaných skrytými spojkami na podkladní rošt ukončovací lišty připevněné šroubováním</t>
  </si>
  <si>
    <t>1828065084</t>
  </si>
  <si>
    <t>https://podminky.urs.cz/item/CS_URS_2023_02/762952111</t>
  </si>
  <si>
    <t>56,124+18,56+13,65+50,83+24,94+16,73+59,32</t>
  </si>
  <si>
    <t>288</t>
  </si>
  <si>
    <t>60791132</t>
  </si>
  <si>
    <t>profil dokončovací krycí dřevoplastový v 120mm</t>
  </si>
  <si>
    <t>-1584067836</t>
  </si>
  <si>
    <t>240,154*1,05 "Přepočtené koeficientem množství</t>
  </si>
  <si>
    <t>289</t>
  </si>
  <si>
    <t>998762202</t>
  </si>
  <si>
    <t>Přesun hmot pro konstrukce tesařské stanovený procentní sazbou (%) z ceny vodorovná dopravní vzdálenost do 50 m v objektech výšky přes 6 do 12 m</t>
  </si>
  <si>
    <t>826332356</t>
  </si>
  <si>
    <t>https://podminky.urs.cz/item/CS_URS_2023_02/998762202</t>
  </si>
  <si>
    <t>763</t>
  </si>
  <si>
    <t>Konstrukce suché výstavby</t>
  </si>
  <si>
    <t>290</t>
  </si>
  <si>
    <t>763121211</t>
  </si>
  <si>
    <t>Stěna předsazená ze sádrokartonových desek bez nosné konstrukce jednoduše opláštěná deskou standardní A tl. 12,5 mm, lepenou celoplošně</t>
  </si>
  <si>
    <t>-1043810700</t>
  </si>
  <si>
    <t>https://podminky.urs.cz/item/CS_URS_2023_02/763121211</t>
  </si>
  <si>
    <t>D.1.1.f.2.10a D.10a Detail světlíku A</t>
  </si>
  <si>
    <t>D.1.1.f.2.10b D.10a Detail světlíku B</t>
  </si>
  <si>
    <t>"§11" (5,22+0,97)*2*1,565*2</t>
  </si>
  <si>
    <t>291</t>
  </si>
  <si>
    <t>763131411</t>
  </si>
  <si>
    <t>Podhled ze sádrokartonových desek dvouvrstvá zavěšená spodní konstrukce z ocelových profilů CD, UD jednoduše opláštěná deskou standardní A, tl. 12,5 mm, bez izolace</t>
  </si>
  <si>
    <t>1640746933</t>
  </si>
  <si>
    <t>https://podminky.urs.cz/item/CS_URS_2023_02/763131411</t>
  </si>
  <si>
    <t>Skladba C.1.1.</t>
  </si>
  <si>
    <t>"1.1.04" 19,32</t>
  </si>
  <si>
    <t>"1.1.05" 15,59</t>
  </si>
  <si>
    <t>"1.1.06" 15,59</t>
  </si>
  <si>
    <t>"1.1.07" 15,59</t>
  </si>
  <si>
    <t xml:space="preserve">"1.1.08"  15,55</t>
  </si>
  <si>
    <t>"1.1.09" 20,05</t>
  </si>
  <si>
    <t>"1.2.02" 15,59</t>
  </si>
  <si>
    <t>"1.2.03" 15,59</t>
  </si>
  <si>
    <t>"1.2.04" 15,59</t>
  </si>
  <si>
    <t>"1.2.05" 15,59</t>
  </si>
  <si>
    <t>"1.2.06" 15,55</t>
  </si>
  <si>
    <t>"1.2.07" 15,59</t>
  </si>
  <si>
    <t>"1.2.09" 81,39</t>
  </si>
  <si>
    <t>"1.3.07" 83,41</t>
  </si>
  <si>
    <t>"1.3.11" 15,59</t>
  </si>
  <si>
    <t>"1.3.12" 15,59</t>
  </si>
  <si>
    <t>"1.3.13" 15,59</t>
  </si>
  <si>
    <t>"1.3.14" 15,59</t>
  </si>
  <si>
    <t>"1.3.15" 15,55</t>
  </si>
  <si>
    <t>"1.3.16" 20,05</t>
  </si>
  <si>
    <t>"1.PP.01" 19,75-1,8*6,6</t>
  </si>
  <si>
    <t>"1.PP.02" 136,94-(10,8*1,8+16*1,8+16,8*1,8)</t>
  </si>
  <si>
    <t>"1.PP.06" 56,06-48,7</t>
  </si>
  <si>
    <t>"1.PP.07" 53,89-6,6*7,2</t>
  </si>
  <si>
    <t>"1.PP.10" 64,77-6*8,4</t>
  </si>
  <si>
    <t>"2.PP.01" 6,76*3,22-6,6*3</t>
  </si>
  <si>
    <t>"2.PP.04" 11,14-3*3</t>
  </si>
  <si>
    <t>"2.PP.05" 10,72-3*3</t>
  </si>
  <si>
    <t>"2.PP.06" 23,23-6,6*3</t>
  </si>
  <si>
    <t>"2.PP.07" 10,86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</si>
  <si>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</si>
  <si>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</si>
  <si>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</si>
  <si>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-749703315</t>
  </si>
  <si>
    <t>https://podminky.urs.cz/item/CS_URS_2023_02/763131451</t>
  </si>
  <si>
    <t>Skladba C.1.2.</t>
  </si>
  <si>
    <t>"1.PP.11" 5,46</t>
  </si>
  <si>
    <t>"1.PP.12" 5,13</t>
  </si>
  <si>
    <t>"1.PP.13" 3,68</t>
  </si>
  <si>
    <t>"1.PP.14" 4,76</t>
  </si>
  <si>
    <t>"1.PP.18" 8,39</t>
  </si>
  <si>
    <t>"2.PP.08" 7,34</t>
  </si>
  <si>
    <t>"2.PP.09" 7,34</t>
  </si>
  <si>
    <t>"2.PP.10" 6,11</t>
  </si>
  <si>
    <t>"2.PP.11" 4,15</t>
  </si>
  <si>
    <t>"2.PP.12" 7,32</t>
  </si>
  <si>
    <t>"2.PP.13" 22,14</t>
  </si>
  <si>
    <t>"2.PP.14" 3,43</t>
  </si>
  <si>
    <t>"2.PP.15" 6,31</t>
  </si>
  <si>
    <t>293</t>
  </si>
  <si>
    <t>763131712</t>
  </si>
  <si>
    <t>Podhled ze sádrokartonových desek ostatní práce a konstrukce na podhledech ze sádrokartonových desek napojení na jiný druh podhledu</t>
  </si>
  <si>
    <t>941447946</t>
  </si>
  <si>
    <t>https://podminky.urs.cz/item/CS_URS_2023_02/763131712</t>
  </si>
  <si>
    <t>29,7+(6,6+7,2)*2+(6+8,4)*2+(1,8+16,8)*2+16,4+(16+1,8)*2+(10,8+1,8)*2+(1,8+6,6)*2</t>
  </si>
  <si>
    <t>(6,6+3)*2+(3+3)*2*2+(6,6+3)*2</t>
  </si>
  <si>
    <t>294</t>
  </si>
  <si>
    <t>763171412R</t>
  </si>
  <si>
    <t>Kompletní provedení kastlíku pro požární dektektor kouře 150x150x40 mm</t>
  </si>
  <si>
    <t>1447373895</t>
  </si>
  <si>
    <t>D.1.1.a16 Výkres podhledů 1.NP - část 1</t>
  </si>
  <si>
    <t>"§15" 21</t>
  </si>
  <si>
    <t>295</t>
  </si>
  <si>
    <t>763172322</t>
  </si>
  <si>
    <t>Montáž dvířek pro konstrukce ze sádrokartonových desek revizních jednoplášťových pro příčky a předsazené stěny velikost (šxv) 300 x 300 mm</t>
  </si>
  <si>
    <t>-478641960</t>
  </si>
  <si>
    <t>https://podminky.urs.cz/item/CS_URS_2023_02/763172322</t>
  </si>
  <si>
    <t>"OV.35" 9</t>
  </si>
  <si>
    <t>"OV.36" 1</t>
  </si>
  <si>
    <t>296</t>
  </si>
  <si>
    <t>59030750</t>
  </si>
  <si>
    <t>dvířka revizní jednokřídlá s automatickým zámkem 200x300mm</t>
  </si>
  <si>
    <t>1803330661</t>
  </si>
  <si>
    <t>297</t>
  </si>
  <si>
    <t>763172352</t>
  </si>
  <si>
    <t>Montáž dvířek pro konstrukce ze sádrokartonových desek revizních jednoplášťových pro podhledy velikost (šxv) 300 x 300 mm</t>
  </si>
  <si>
    <t>-559582188</t>
  </si>
  <si>
    <t>https://podminky.urs.cz/item/CS_URS_2023_02/763172352</t>
  </si>
  <si>
    <t>"OV.34" 1</t>
  </si>
  <si>
    <t>298</t>
  </si>
  <si>
    <t>59030711</t>
  </si>
  <si>
    <t>dvířka revizní jednokřídlá s automatickým zámkem 300x300mm</t>
  </si>
  <si>
    <t>501730033</t>
  </si>
  <si>
    <t>299</t>
  </si>
  <si>
    <t>763221121R</t>
  </si>
  <si>
    <t>Stěna předsazená ze sádrovláknitých desek s nosnou konstrukcí z ocelových profilů R-CW50, profily zhustit na 400 mm, jednoduše opláštěná deskou tl. 12,5 mm, stěna tl. 62,5 mm, profil 50</t>
  </si>
  <si>
    <t>-950600016</t>
  </si>
  <si>
    <t>Skladba LW.02</t>
  </si>
  <si>
    <t>(0,35+0,2)*3</t>
  </si>
  <si>
    <t>300</t>
  </si>
  <si>
    <t>763221123R</t>
  </si>
  <si>
    <t>Stěna předsazená ze sádrovláknitých desek s nosnou konstrukcí z ocelových profilů CW 75, profily zhustit na 400 mm, jednoduše opláštěná deskou tl. 12,5 mm, stěna tl. 135 mm, profil 75</t>
  </si>
  <si>
    <t>-1602558502</t>
  </si>
  <si>
    <t>Skladba LW.01</t>
  </si>
  <si>
    <t>"1.PP.08" 2,9*3</t>
  </si>
  <si>
    <t>"1.PP.11" 2*3</t>
  </si>
  <si>
    <t>"1.PP.12" 0,95*3*2</t>
  </si>
  <si>
    <t>"1.PP.13" 1,43*3</t>
  </si>
  <si>
    <t>"1.PP.17" 1,255*3</t>
  </si>
  <si>
    <t>"1.1.02" 3,635*3</t>
  </si>
  <si>
    <t>"1.1.15" 1,64*3</t>
  </si>
  <si>
    <t>"1.2.13" 2,295*3</t>
  </si>
  <si>
    <t>"1.2.16" 3,62*3</t>
  </si>
  <si>
    <t>"1.3.03" 3,635*3</t>
  </si>
  <si>
    <t>"1.3.06" 2,27*3</t>
  </si>
  <si>
    <t>"2.PP.10" 0,96*3+0,95*3</t>
  </si>
  <si>
    <t>"2.PP.11" 1,355*3</t>
  </si>
  <si>
    <t>"2.PP.17" 1,245*3</t>
  </si>
  <si>
    <t>301</t>
  </si>
  <si>
    <t>763331113</t>
  </si>
  <si>
    <t>Podhled z cementovláknitých nebo cementových desek dvouvrstvá zavěšená spodní konstrukce z ocelových profilů CD, UD jednoduše opláštěná deskou tl. 12,5 mm, bez izolace, EI 15</t>
  </si>
  <si>
    <t>-1609525949</t>
  </si>
  <si>
    <t>https://podminky.urs.cz/item/CS_URS_2023_02/763331113</t>
  </si>
  <si>
    <t>(3,185*1,33+3,185*0,55)*3</t>
  </si>
  <si>
    <t>302</t>
  </si>
  <si>
    <t>763331206R</t>
  </si>
  <si>
    <t>Podhled z cementovláknitých nebo cementových desek dvouvrstvá zavěšená spodní konstrukce z ocelových profilů CD, UD dvojitě opláštěná 2x deskou cementovláknitou tl. 12,5 mm bez izolace</t>
  </si>
  <si>
    <t>1592938965</t>
  </si>
  <si>
    <t>(6,43*1,75+6,43*0,55)+(4,81*1,695+4,81*0,55)+(7,125*4,11+7,125*0,55)+(6,51*1,555+6,51*0,55)</t>
  </si>
  <si>
    <t>303</t>
  </si>
  <si>
    <t>763431001</t>
  </si>
  <si>
    <t>Montáž podhledu minerálního včetně zavěšeného roštu viditelného s panely vyjímatelnými, velikosti panelů do 0,36 m2</t>
  </si>
  <si>
    <t>1485361432</t>
  </si>
  <si>
    <t>https://podminky.urs.cz/item/CS_URS_2023_02/763431001</t>
  </si>
  <si>
    <t>304</t>
  </si>
  <si>
    <t>59036500</t>
  </si>
  <si>
    <t>deska podhledová minerální rovná bílá jemně texturovaná bez perforace 15x600x600mm</t>
  </si>
  <si>
    <t>1136470807</t>
  </si>
  <si>
    <t>Skladba C.1.3.</t>
  </si>
  <si>
    <t>"1.1.01" 52,39</t>
  </si>
  <si>
    <t>"1.1.13" 2,89</t>
  </si>
  <si>
    <t>"1.1.15" 4,98</t>
  </si>
  <si>
    <t>"1.1.12" 2,14</t>
  </si>
  <si>
    <t>"1.2.01" 63,5</t>
  </si>
  <si>
    <t>"1.2.08" 5,16</t>
  </si>
  <si>
    <t>"1.2.10" 2,25</t>
  </si>
  <si>
    <t>"1.2.12" 2,54</t>
  </si>
  <si>
    <t>"1.2.17"8,08</t>
  </si>
  <si>
    <t>"1.3.01" 56,07</t>
  </si>
  <si>
    <t>"1.3.02" 8,04</t>
  </si>
  <si>
    <t>"1.3.05" 2,72</t>
  </si>
  <si>
    <t>"1.3.10" 2,34</t>
  </si>
  <si>
    <t>"1.PP.01" 1,8*6,6</t>
  </si>
  <si>
    <t>"1.PP.02" 10,8*1,8+16*1,8+16,8*1,8</t>
  </si>
  <si>
    <t>"1.PP.04" 6,66</t>
  </si>
  <si>
    <t>"1.PP.05" 16,67</t>
  </si>
  <si>
    <t>"1.PP.06" 48,7</t>
  </si>
  <si>
    <t>"1.PP.07" 6,6*7,2</t>
  </si>
  <si>
    <t>"1.PP.09" 5,94</t>
  </si>
  <si>
    <t>"1.PP.10" 6*8,4</t>
  </si>
  <si>
    <t>"1.PP.19" 4,25</t>
  </si>
  <si>
    <t>"2.PP.01" 6,6*3</t>
  </si>
  <si>
    <t>"2.PP.03" 28,71</t>
  </si>
  <si>
    <t>"2.PP.04" 3*3</t>
  </si>
  <si>
    <t>"2.PP.05" 3*3</t>
  </si>
  <si>
    <t>"2.PP.06" 6,6*3</t>
  </si>
  <si>
    <t>305</t>
  </si>
  <si>
    <t>59036500R</t>
  </si>
  <si>
    <t>deska podhledová minerální rovná bílá jemně texturovaná bez perforace 15x600x600mm (do vlhkých prostor)</t>
  </si>
  <si>
    <t>-207008242</t>
  </si>
  <si>
    <t>Skladba C.1.4.</t>
  </si>
  <si>
    <t>"1.1.02" 16,88</t>
  </si>
  <si>
    <t>"1.1.03" 12</t>
  </si>
  <si>
    <t>"1.1.11" 2,67</t>
  </si>
  <si>
    <t>"1.1.14" 7,59</t>
  </si>
  <si>
    <t>"1.2.11" 3,21</t>
  </si>
  <si>
    <t>"1.2.13" 5,14</t>
  </si>
  <si>
    <t>"1.2.14" 2,91</t>
  </si>
  <si>
    <t>"1.2.15" 11,08</t>
  </si>
  <si>
    <t>"1.2.16" 16,88</t>
  </si>
  <si>
    <t>"1.3.03" 16,88</t>
  </si>
  <si>
    <t>"1.3.04" 11,08</t>
  </si>
  <si>
    <t>"1.3.06" 5,18</t>
  </si>
  <si>
    <t>"1.3.08" 2,27</t>
  </si>
  <si>
    <t>"1.3.09" 3,35</t>
  </si>
  <si>
    <t>"1.PP.08" 7,02</t>
  </si>
  <si>
    <t>306</t>
  </si>
  <si>
    <t>763431201</t>
  </si>
  <si>
    <t>Montáž podhledu minerálního napojení na stěnu lištou obvodovou</t>
  </si>
  <si>
    <t>-730066321</t>
  </si>
  <si>
    <t>https://podminky.urs.cz/item/CS_URS_2023_02/763431201</t>
  </si>
  <si>
    <t>6,7+64,2+6,2+7,4+6,6+13,8+6,9+9,3+16,9+11,7+10,7+11+8,2+10,5+16,6+11,7+13,8+6,9+9,4+56,2+6,4+7,4+6,6+16,7+14,5+53,4+12,4+9,2+6,6+6,2+7,1</t>
  </si>
  <si>
    <t>39,32</t>
  </si>
  <si>
    <t>307</t>
  </si>
  <si>
    <t>998763402</t>
  </si>
  <si>
    <t>Přesun hmot pro konstrukce montované z desek stanovený procentní sazbou (%) z ceny vodorovná dopravní vzdálenost do 50 m v objektech výšky přes 6 do 12 m</t>
  </si>
  <si>
    <t>-1130962070</t>
  </si>
  <si>
    <t>https://podminky.urs.cz/item/CS_URS_2023_02/998763402</t>
  </si>
  <si>
    <t>764</t>
  </si>
  <si>
    <t>Konstrukce klempířské</t>
  </si>
  <si>
    <t>308</t>
  </si>
  <si>
    <t>764_KV.16</t>
  </si>
  <si>
    <t>Kompletní výroba, dodávka a montáž - plechový falešný komín (žárově pozinkovaný plech) 800x400x800 mm, včetně PVC manžety, připevnění na hydroizolaci střechy</t>
  </si>
  <si>
    <t>240646645</t>
  </si>
  <si>
    <t>"KV.16" 1</t>
  </si>
  <si>
    <t>309</t>
  </si>
  <si>
    <t>764226444R</t>
  </si>
  <si>
    <t>Oplechování parapetů z hliníkového plechu rovných celoplošně lepené, bez rohů rš 290 mm</t>
  </si>
  <si>
    <t>-1722953285</t>
  </si>
  <si>
    <t>"KV.10" 1,17*1</t>
  </si>
  <si>
    <t>310</t>
  </si>
  <si>
    <t>764226445R</t>
  </si>
  <si>
    <t>Oplechování parapetů z hliníkového plechu rovných celoplošně lepené, bez rohů rš 370 mm</t>
  </si>
  <si>
    <t>-415362711</t>
  </si>
  <si>
    <t>"KV.08" 1*2,47</t>
  </si>
  <si>
    <t>"KV.09" 1*1,065</t>
  </si>
  <si>
    <t>"KV.11" 10*2,43</t>
  </si>
  <si>
    <t>"KV.12" 2*1,92</t>
  </si>
  <si>
    <t>"KV.13" 1*2,42</t>
  </si>
  <si>
    <t>311</t>
  </si>
  <si>
    <t>764226465</t>
  </si>
  <si>
    <t>Oplechování parapetů z hliníkového plechu rovných celoplošně lepené, bez rohů Příplatek k cenám za zvýšenou pracnost při provedení rohu nebo koutu do rš 400 mm</t>
  </si>
  <si>
    <t>-1848093759</t>
  </si>
  <si>
    <t>https://podminky.urs.cz/item/CS_URS_2023_02/764226465</t>
  </si>
  <si>
    <t>312</t>
  </si>
  <si>
    <t>764501118</t>
  </si>
  <si>
    <t>Montáž žlabu podokapního hranatého kotlíku</t>
  </si>
  <si>
    <t>170762257</t>
  </si>
  <si>
    <t>https://podminky.urs.cz/item/CS_URS_2023_02/764501118</t>
  </si>
  <si>
    <t>"KV.01" 12</t>
  </si>
  <si>
    <t>313</t>
  </si>
  <si>
    <t>55344864</t>
  </si>
  <si>
    <t>kotlík hranatý Al fasádní se zaústěním 100x100mm</t>
  </si>
  <si>
    <t>725373127</t>
  </si>
  <si>
    <t>314</t>
  </si>
  <si>
    <t>764528402</t>
  </si>
  <si>
    <t>Svod z hliníkového plechu včetně objímek, kolen a odskoků hranatý, o straně 100 mm</t>
  </si>
  <si>
    <t>-948511041</t>
  </si>
  <si>
    <t>https://podminky.urs.cz/item/CS_URS_2023_02/764528402</t>
  </si>
  <si>
    <t>"KV.02" 10*3,5</t>
  </si>
  <si>
    <t>"KV.03" 1*6,7</t>
  </si>
  <si>
    <t>"KV.04" 1*3</t>
  </si>
  <si>
    <t>315</t>
  </si>
  <si>
    <t>55344860</t>
  </si>
  <si>
    <t>zaústění hranaté Al do kruhového odpadu 100x100mm</t>
  </si>
  <si>
    <t>-387395926</t>
  </si>
  <si>
    <t>"KV.05" 11</t>
  </si>
  <si>
    <t>316</t>
  </si>
  <si>
    <t>998764202</t>
  </si>
  <si>
    <t>Přesun hmot pro konstrukce klempířské stanovený procentní sazbou (%) z ceny vodorovná dopravní vzdálenost do 50 m v objektech výšky přes 6 do 12 m</t>
  </si>
  <si>
    <t>-1890830604</t>
  </si>
  <si>
    <t>https://podminky.urs.cz/item/CS_URS_2023_02/998764202</t>
  </si>
  <si>
    <t>766</t>
  </si>
  <si>
    <t>Konstrukce truhlářské</t>
  </si>
  <si>
    <t>317</t>
  </si>
  <si>
    <t>766_Di06a</t>
  </si>
  <si>
    <t>Kompletní dodávka a montáž interiérových dvoukřídlých plných dveří 1500x2135 mm, v provedení dle PD</t>
  </si>
  <si>
    <t>833768972</t>
  </si>
  <si>
    <t>"Di06" 1</t>
  </si>
  <si>
    <t>318</t>
  </si>
  <si>
    <t>766_Di06b</t>
  </si>
  <si>
    <t>-1525394399</t>
  </si>
  <si>
    <t>"Di06b" 1</t>
  </si>
  <si>
    <t>319</t>
  </si>
  <si>
    <t>766_Di06c</t>
  </si>
  <si>
    <t>52383682</t>
  </si>
  <si>
    <t>320</t>
  </si>
  <si>
    <t>766_Di07a</t>
  </si>
  <si>
    <t>651156863</t>
  </si>
  <si>
    <t>"Di07a" 3</t>
  </si>
  <si>
    <t>321</t>
  </si>
  <si>
    <t>766_Di07b</t>
  </si>
  <si>
    <t>-1736675142</t>
  </si>
  <si>
    <t>322</t>
  </si>
  <si>
    <t>766_Di08</t>
  </si>
  <si>
    <t>-1321296467</t>
  </si>
  <si>
    <t>323</t>
  </si>
  <si>
    <t>766_Di09</t>
  </si>
  <si>
    <t>-1847749438</t>
  </si>
  <si>
    <t>324</t>
  </si>
  <si>
    <t>766_Di10</t>
  </si>
  <si>
    <t>Kompletní dodávka a montáž interiérových posuvných plných dveří 1200x2135 mm, v provedení dle PD</t>
  </si>
  <si>
    <t>1520772150</t>
  </si>
  <si>
    <t>325</t>
  </si>
  <si>
    <t>766_Di11</t>
  </si>
  <si>
    <t>-1635330561</t>
  </si>
  <si>
    <t>326</t>
  </si>
  <si>
    <t>766_Di12</t>
  </si>
  <si>
    <t>1056370366</t>
  </si>
  <si>
    <t>327</t>
  </si>
  <si>
    <t>766_Di13</t>
  </si>
  <si>
    <t>-1970140350</t>
  </si>
  <si>
    <t>328</t>
  </si>
  <si>
    <t>766_Di14</t>
  </si>
  <si>
    <t>-1686942174</t>
  </si>
  <si>
    <t>329</t>
  </si>
  <si>
    <t>766_Di15</t>
  </si>
  <si>
    <t>Kompletní dodávka a montáž interiérových skládacích plných dveří 1450x2185 mm, v provedení dle PD</t>
  </si>
  <si>
    <t>427109343</t>
  </si>
  <si>
    <t>330</t>
  </si>
  <si>
    <t>766_Di16</t>
  </si>
  <si>
    <t>Kompletní dodávka a montáž interiérových dvoukřídlých prosklených dveří 2000x2135 mm, v provedení dle PD</t>
  </si>
  <si>
    <t>-401679778</t>
  </si>
  <si>
    <t>331</t>
  </si>
  <si>
    <t>766_Di17</t>
  </si>
  <si>
    <t>-180058024</t>
  </si>
  <si>
    <t>"Di17" 2</t>
  </si>
  <si>
    <t>332</t>
  </si>
  <si>
    <t>766_Di18</t>
  </si>
  <si>
    <t>-656848777</t>
  </si>
  <si>
    <t>333</t>
  </si>
  <si>
    <t>766_Di19</t>
  </si>
  <si>
    <t>Kompletní dodávka a montáž interiérových dvoukřídlých prosklených dveří 1500x2135 mm, v provedení dle PD</t>
  </si>
  <si>
    <t>663025835</t>
  </si>
  <si>
    <t>334</t>
  </si>
  <si>
    <t>766_Di20</t>
  </si>
  <si>
    <t>Kompletní dodávka a montáž interiérových jednokřídlých plných dveří 970x2135 mm, v provedení dle PD</t>
  </si>
  <si>
    <t>-1967179803</t>
  </si>
  <si>
    <t>335</t>
  </si>
  <si>
    <t>766_Di20a</t>
  </si>
  <si>
    <t>294954607</t>
  </si>
  <si>
    <t>336</t>
  </si>
  <si>
    <t>766_Di21</t>
  </si>
  <si>
    <t>-209756307</t>
  </si>
  <si>
    <t>337</t>
  </si>
  <si>
    <t>766_Di22</t>
  </si>
  <si>
    <t>Kompletní dodávka a montáž interiérových jednokřídlých plných dveří 870x2135 mm, v provedení dle PD</t>
  </si>
  <si>
    <t>-1671963534</t>
  </si>
  <si>
    <t>338</t>
  </si>
  <si>
    <t>766_Di23</t>
  </si>
  <si>
    <t>-1243175275</t>
  </si>
  <si>
    <t>339</t>
  </si>
  <si>
    <t>766_Di24</t>
  </si>
  <si>
    <t>1611248467</t>
  </si>
  <si>
    <t>340</t>
  </si>
  <si>
    <t>766_Di25</t>
  </si>
  <si>
    <t>186945862</t>
  </si>
  <si>
    <t>341</t>
  </si>
  <si>
    <t>766_Di26</t>
  </si>
  <si>
    <t>-1389905119</t>
  </si>
  <si>
    <t>342</t>
  </si>
  <si>
    <t>766_Di27</t>
  </si>
  <si>
    <t>-1080653995</t>
  </si>
  <si>
    <t>343</t>
  </si>
  <si>
    <t>766_Di28</t>
  </si>
  <si>
    <t>Kompletní dodávka a montáž interiérových jednokřídlých plných dveří 770x2135 mm, v provedení dle PD</t>
  </si>
  <si>
    <t>-1279160418</t>
  </si>
  <si>
    <t>344</t>
  </si>
  <si>
    <t>766_Di29</t>
  </si>
  <si>
    <t>-2141329887</t>
  </si>
  <si>
    <t>345</t>
  </si>
  <si>
    <t>766_Di30</t>
  </si>
  <si>
    <t>-230604121</t>
  </si>
  <si>
    <t>346</t>
  </si>
  <si>
    <t>766_Di31a</t>
  </si>
  <si>
    <t>1095619338</t>
  </si>
  <si>
    <t>347</t>
  </si>
  <si>
    <t>766_Di31b</t>
  </si>
  <si>
    <t>-1565106541</t>
  </si>
  <si>
    <t>348</t>
  </si>
  <si>
    <t>766_Di32</t>
  </si>
  <si>
    <t>-1250425277</t>
  </si>
  <si>
    <t>349</t>
  </si>
  <si>
    <t>766_Di33</t>
  </si>
  <si>
    <t>-1334918680</t>
  </si>
  <si>
    <t>350</t>
  </si>
  <si>
    <t>766_Di34</t>
  </si>
  <si>
    <t>-2133679436</t>
  </si>
  <si>
    <t>351</t>
  </si>
  <si>
    <t>766_Di35</t>
  </si>
  <si>
    <t>-411476079</t>
  </si>
  <si>
    <t>352</t>
  </si>
  <si>
    <t>766_Di36</t>
  </si>
  <si>
    <t>472367646</t>
  </si>
  <si>
    <t>353</t>
  </si>
  <si>
    <t>766_Di37</t>
  </si>
  <si>
    <t>130136695</t>
  </si>
  <si>
    <t>354</t>
  </si>
  <si>
    <t>766_Di38</t>
  </si>
  <si>
    <t>-341234761</t>
  </si>
  <si>
    <t>355</t>
  </si>
  <si>
    <t>766_Di39</t>
  </si>
  <si>
    <t>2182973</t>
  </si>
  <si>
    <t>"Di39" 1</t>
  </si>
  <si>
    <t>356</t>
  </si>
  <si>
    <t>766_Di40</t>
  </si>
  <si>
    <t>-889511983</t>
  </si>
  <si>
    <t>357</t>
  </si>
  <si>
    <t>766_Di41</t>
  </si>
  <si>
    <t>-1654737753</t>
  </si>
  <si>
    <t>358</t>
  </si>
  <si>
    <t>766_Di42</t>
  </si>
  <si>
    <t>-1405290327</t>
  </si>
  <si>
    <t>"Di42" 1</t>
  </si>
  <si>
    <t>359</t>
  </si>
  <si>
    <t>766_Di43</t>
  </si>
  <si>
    <t>1931922510</t>
  </si>
  <si>
    <t>360</t>
  </si>
  <si>
    <t>766_Di45</t>
  </si>
  <si>
    <t>-443895476</t>
  </si>
  <si>
    <t>361</t>
  </si>
  <si>
    <t>766_Di46a</t>
  </si>
  <si>
    <t>1197126547</t>
  </si>
  <si>
    <t>"Di46" 1</t>
  </si>
  <si>
    <t>362</t>
  </si>
  <si>
    <t>766_Di46b</t>
  </si>
  <si>
    <t>1042353078</t>
  </si>
  <si>
    <t>363</t>
  </si>
  <si>
    <t>766_Di47</t>
  </si>
  <si>
    <t>-1591878387</t>
  </si>
  <si>
    <t>364</t>
  </si>
  <si>
    <t>766_Di48</t>
  </si>
  <si>
    <t>-565771921</t>
  </si>
  <si>
    <t>365</t>
  </si>
  <si>
    <t>766_Di49</t>
  </si>
  <si>
    <t>Kompletní dodávka a montáž interiérových posuvných plných dveří 1395x2135 mm, v provedení dle PD</t>
  </si>
  <si>
    <t>539162299</t>
  </si>
  <si>
    <t>366</t>
  </si>
  <si>
    <t>766_Di50</t>
  </si>
  <si>
    <t>1882652944</t>
  </si>
  <si>
    <t>367</t>
  </si>
  <si>
    <t>766_Di51</t>
  </si>
  <si>
    <t>-1537691369</t>
  </si>
  <si>
    <t>368</t>
  </si>
  <si>
    <t>766211201R</t>
  </si>
  <si>
    <t xml:space="preserve">Kompletní dodávka a montáž okopové lišty / obklad stěn z vermikulitu, povrch HPL, průřez 240x20 mm včetně kotevních prvků </t>
  </si>
  <si>
    <t>1239962575</t>
  </si>
  <si>
    <t>"TV.05" 140</t>
  </si>
  <si>
    <t>369</t>
  </si>
  <si>
    <t>766211211</t>
  </si>
  <si>
    <t>Montáž schodišťových madel kotvených na středovou konstrukci zábradlí dřevěných průběžných, šířky do 150 mm</t>
  </si>
  <si>
    <t>1792896667</t>
  </si>
  <si>
    <t>https://podminky.urs.cz/item/CS_URS_2023_02/766211211</t>
  </si>
  <si>
    <t>"ZV.01" 8,21</t>
  </si>
  <si>
    <t>370</t>
  </si>
  <si>
    <t>05217101R</t>
  </si>
  <si>
    <t>madlo dubové, transparantní lak</t>
  </si>
  <si>
    <t>-510164834</t>
  </si>
  <si>
    <t>8,21*1,1 "Přepočtené koeficientem množství</t>
  </si>
  <si>
    <t>371</t>
  </si>
  <si>
    <t>766211611</t>
  </si>
  <si>
    <t>Montáž schodišťových madel kotvených do stěny dřevěných průběžných, šířky do 150 mm</t>
  </si>
  <si>
    <t>825382325</t>
  </si>
  <si>
    <t>https://podminky.urs.cz/item/CS_URS_2023_02/766211611</t>
  </si>
  <si>
    <t>"TV.04" 134,7</t>
  </si>
  <si>
    <t>372</t>
  </si>
  <si>
    <t>05217102R</t>
  </si>
  <si>
    <t>madlo dubové, hoblované prum. 48 mm, transparantní lak</t>
  </si>
  <si>
    <t>903418074</t>
  </si>
  <si>
    <t>134,7*1,05 "Přepočtené koeficientem množství</t>
  </si>
  <si>
    <t>373</t>
  </si>
  <si>
    <t>766411212R</t>
  </si>
  <si>
    <t>Montáž obložení stěn z hoblovaných latí (kotveno po panelech)</t>
  </si>
  <si>
    <t>1447766703</t>
  </si>
  <si>
    <t>https://podminky.urs.cz/item/CS_URS_2023_01/766411212R</t>
  </si>
  <si>
    <t>"TV.06" 9,9*2,5</t>
  </si>
  <si>
    <t>374</t>
  </si>
  <si>
    <t>61191172R</t>
  </si>
  <si>
    <t>smrkové hoblované latě bez suků 50x30 mm</t>
  </si>
  <si>
    <t>bm</t>
  </si>
  <si>
    <t>349695876</t>
  </si>
  <si>
    <t>"TV.06" 9,9*20*2,5*1,15</t>
  </si>
  <si>
    <t>569,25*1,1 "Přepočtené koeficientem množství</t>
  </si>
  <si>
    <t>375</t>
  </si>
  <si>
    <t>13010220</t>
  </si>
  <si>
    <t>tyč ocelová plochá jakost S235JR (11 375) 50x6mm</t>
  </si>
  <si>
    <t>-2069289468</t>
  </si>
  <si>
    <t>"TV.06" 9,9*2*2,36*1,1*0,001</t>
  </si>
  <si>
    <t>376</t>
  </si>
  <si>
    <t>766660731</t>
  </si>
  <si>
    <t>Montáž dveřních doplňků dveřního kování bezpečnostního zámku</t>
  </si>
  <si>
    <t>-1624599072</t>
  </si>
  <si>
    <t>https://podminky.urs.cz/item/CS_URS_2023_02/766660731</t>
  </si>
  <si>
    <t>Systém generálního klíče</t>
  </si>
  <si>
    <t>"cylindrická vložka s knoflíkem" 18</t>
  </si>
  <si>
    <t>"cylindrická vložka oboustranná" 49</t>
  </si>
  <si>
    <t>377</t>
  </si>
  <si>
    <t>54964164R</t>
  </si>
  <si>
    <t>cylindrická vložka s knoflíkem</t>
  </si>
  <si>
    <t>1812757469</t>
  </si>
  <si>
    <t>378</t>
  </si>
  <si>
    <t>54964165R</t>
  </si>
  <si>
    <t>cylindrická vložka oboustranná</t>
  </si>
  <si>
    <t>-2073023971</t>
  </si>
  <si>
    <t>379</t>
  </si>
  <si>
    <t>54964166R</t>
  </si>
  <si>
    <t>klíč včetně generálního</t>
  </si>
  <si>
    <t>405716172</t>
  </si>
  <si>
    <t>"klíč včetně generálního" 125</t>
  </si>
  <si>
    <t>380</t>
  </si>
  <si>
    <t>766694116</t>
  </si>
  <si>
    <t>Montáž ostatních truhlářských konstrukcí parapetních desek dřevěných nebo plastových šířky do 300 mm</t>
  </si>
  <si>
    <t>1600599390</t>
  </si>
  <si>
    <t>https://podminky.urs.cz/item/CS_URS_2023_02/766694116</t>
  </si>
  <si>
    <t>"TV.01" 2,5*12</t>
  </si>
  <si>
    <t>"TV.02" 1,25*1</t>
  </si>
  <si>
    <t>"TV.03" 1,125*1</t>
  </si>
  <si>
    <t>381</t>
  </si>
  <si>
    <t>61144402R</t>
  </si>
  <si>
    <t>parapet plastový vnitřní komůrkový tl 20mm š 260mm</t>
  </si>
  <si>
    <t>1847874836</t>
  </si>
  <si>
    <t>32,375*1,05 "Přepočtené koeficientem množství</t>
  </si>
  <si>
    <t>382</t>
  </si>
  <si>
    <t>61144019</t>
  </si>
  <si>
    <t>koncovka k parapetu plastovému vnitřnímu 1 pár</t>
  </si>
  <si>
    <t>sada</t>
  </si>
  <si>
    <t>1710529610</t>
  </si>
  <si>
    <t>383</t>
  </si>
  <si>
    <t>998766202</t>
  </si>
  <si>
    <t>Přesun hmot pro konstrukce truhlářské stanovený procentní sazbou (%) z ceny vodorovná dopravní vzdálenost do 50 m v objektech výšky přes 6 do 12 m</t>
  </si>
  <si>
    <t>-4386877</t>
  </si>
  <si>
    <t>https://podminky.urs.cz/item/CS_URS_2023_02/998766202</t>
  </si>
  <si>
    <t>767</t>
  </si>
  <si>
    <t>Konstrukce zámečnické</t>
  </si>
  <si>
    <t>384</t>
  </si>
  <si>
    <t>767_De01</t>
  </si>
  <si>
    <t>Kompletní dodávka a montáž AL exteriérových dvoukřídlých prosklených dveří 2330x2500 mm, izolační trojsklo, Ud &lt; 1,2 W/m2.K, v provedení dle PD</t>
  </si>
  <si>
    <t>-785690889</t>
  </si>
  <si>
    <t>"De01" 1</t>
  </si>
  <si>
    <t>385</t>
  </si>
  <si>
    <t>767_De02</t>
  </si>
  <si>
    <t>Kompletní dodávka a montáž AL exteriérových jednokřídlých prosklených dveří 1250x2500 mm, izolační trojsklo, Ud &lt; 1,2 W/m2.K, v provedení dle PD</t>
  </si>
  <si>
    <t>1831171742</t>
  </si>
  <si>
    <t>"De02" 1</t>
  </si>
  <si>
    <t>386</t>
  </si>
  <si>
    <t>767_De03</t>
  </si>
  <si>
    <t>Kompletní dodávka a montáž AL exteriérových jednokřídlých plných dveří 1250x2500 mm, Ud &lt; 1,2 W/m2.K, v provedení dle PD</t>
  </si>
  <si>
    <t>69323772</t>
  </si>
  <si>
    <t>"De03" 1</t>
  </si>
  <si>
    <t>387</t>
  </si>
  <si>
    <t>767_De05</t>
  </si>
  <si>
    <t>Kompletní dodávka a montáž AL exteriérových dvoukřídlých prosklených dveří 2000x2500 mm, izolační trojsklo, Ud &lt; 1,2 W/m2.K, v provedení dle PD</t>
  </si>
  <si>
    <t>1300967960</t>
  </si>
  <si>
    <t>"De05" 1</t>
  </si>
  <si>
    <t>388</t>
  </si>
  <si>
    <t>767_Di01</t>
  </si>
  <si>
    <t>Kompletní dodávka a montáž AL interiérových dvoukřídlých plných dveří 2000x2250 mm, s požární odolností EI-30-DP3, včetně Al rámu, v provedení dle PD</t>
  </si>
  <si>
    <t>180983428</t>
  </si>
  <si>
    <t>"Di01" 2</t>
  </si>
  <si>
    <t>389</t>
  </si>
  <si>
    <t>767_Di02</t>
  </si>
  <si>
    <t>Kompletní dodávka a montáž AL interiérových dvoukřídlých prosklených dveří 2500x2250 mm, včetně Al rámu, v provedení dle PD</t>
  </si>
  <si>
    <t>-1343172710</t>
  </si>
  <si>
    <t>"Di02" 1</t>
  </si>
  <si>
    <t>390</t>
  </si>
  <si>
    <t>767_Di03</t>
  </si>
  <si>
    <t>Kompletní dodávka a montáž AL interiérových dvoukřídlých prosklených dveří 1775x2250 mm, včetně Al rámu, v provedení dle PD</t>
  </si>
  <si>
    <t>1945576199</t>
  </si>
  <si>
    <t>"Di03" 1</t>
  </si>
  <si>
    <t>391</t>
  </si>
  <si>
    <t>767_Di04</t>
  </si>
  <si>
    <t>Kompletní dodávka a montáž AL interiérových dvoukřídlých plných dveří 2250x2250 mm, s požární odolností EI-30-DP3, včetně Al rámu, v provedení dle PD</t>
  </si>
  <si>
    <t>2100186933</t>
  </si>
  <si>
    <t>"Di04"1</t>
  </si>
  <si>
    <t>392</t>
  </si>
  <si>
    <t>767_Di05</t>
  </si>
  <si>
    <t>Kompletní dodávka a montáž AL interiérových dvoukřídlých prosklených dveří 2000x2250 mm, včetně Al rámu, v provedení dle PD</t>
  </si>
  <si>
    <t>1640089308</t>
  </si>
  <si>
    <t>"Di05" 1</t>
  </si>
  <si>
    <t>393</t>
  </si>
  <si>
    <t>767_Di44</t>
  </si>
  <si>
    <t>Kompletní dodávka a montáž AL interiérových dvoukřídlých prosklených dveří 1775x21350 mm, včetně Al rámu, v provedení dle PD</t>
  </si>
  <si>
    <t>-1766749202</t>
  </si>
  <si>
    <t>"Di44" 1</t>
  </si>
  <si>
    <t>394</t>
  </si>
  <si>
    <t>767_ON.01</t>
  </si>
  <si>
    <t>Kompletní dodávka a montáž Al okna posuvného (HS Portal) 3125x2550 mm, izolační trojsklo, Uw&lt;0,9 W/m2K, v provedení dle PD</t>
  </si>
  <si>
    <t>-332250716</t>
  </si>
  <si>
    <t>"ON.01" 3</t>
  </si>
  <si>
    <t>395</t>
  </si>
  <si>
    <t>767_ON.02</t>
  </si>
  <si>
    <t>Kompletní dodávka a montáž Al okna posuvného (HS Portal) 3250x2550 mm, izolační trojsklo, Uw&lt;0,9 W/m2K, v provedení dle PD</t>
  </si>
  <si>
    <t>-848372518</t>
  </si>
  <si>
    <t>"ON.02" 15</t>
  </si>
  <si>
    <t>396</t>
  </si>
  <si>
    <t>767_ON.03</t>
  </si>
  <si>
    <t>Kompletní dodávka a montáž Al okna posuvného (HS Portal) 4780x2550 mm, boční fixní okno, izolační trojsklo, Uw&lt;0,9 W/m2K, v provedení dle PD</t>
  </si>
  <si>
    <t>61036833</t>
  </si>
  <si>
    <t>"ON.03" 1</t>
  </si>
  <si>
    <t>397</t>
  </si>
  <si>
    <t>767_ON.04</t>
  </si>
  <si>
    <t>Kompletní dodávka a montáž Al okna posuvného (HS Portal) 6250x2550 mm, boční fixní okno, izolační trojsklo, Uw&lt;0,9 W/m2K, v provedení dle PD</t>
  </si>
  <si>
    <t>2052738085</t>
  </si>
  <si>
    <t>"ON.04" 1</t>
  </si>
  <si>
    <t>398</t>
  </si>
  <si>
    <t>767_ON.05</t>
  </si>
  <si>
    <t>Kompletní dodávka a montáž Al fixní okenní stěny s dveřmi 6450x2500 mm, izolační trojsklo, Uw&lt;0,9 W/m2K, v provedení dle PD</t>
  </si>
  <si>
    <t>1517253457</t>
  </si>
  <si>
    <t>"ON.05" 1</t>
  </si>
  <si>
    <t>399</t>
  </si>
  <si>
    <t>767_ON.06</t>
  </si>
  <si>
    <t>Kompletní dodávka a montáž Al fixní okenní stěny s dveřmi 7125x2500 mm, izolační trojsklo, Uw&lt;0,9 W/m2K, v provedení dle PD</t>
  </si>
  <si>
    <t>99267125</t>
  </si>
  <si>
    <t>"ON.06" 1</t>
  </si>
  <si>
    <t>400</t>
  </si>
  <si>
    <t>767_ON.07</t>
  </si>
  <si>
    <t>Kompletní dodávka a montáž Al okna jednokřídlého otevíravého a sklopného 1125x2500 mm, izolační trojsklo, Uw&lt;0,9 W/m2K, v provedení dle PD</t>
  </si>
  <si>
    <t>-1206781876</t>
  </si>
  <si>
    <t>"ON.07" 1</t>
  </si>
  <si>
    <t>401</t>
  </si>
  <si>
    <t>767_ON.08</t>
  </si>
  <si>
    <t>Kompletní dodávka a montáž Al okna jednokřídlého otevíravého a sklopného 1250x1650 mm, izolační trojsklo, Uw&lt;0,9 W/m2K v provedení dle PD</t>
  </si>
  <si>
    <t>-1238554255</t>
  </si>
  <si>
    <t>"ON.08" 1</t>
  </si>
  <si>
    <t>402</t>
  </si>
  <si>
    <t>767_ON.09</t>
  </si>
  <si>
    <t>Kompletní dodávka a montáž Al okna dvoukřídlého otevíravého a sklopného 2500x1250 mm, izolační trojsklo, Uw&lt;0,9 W/m2K, v provedení dle PD</t>
  </si>
  <si>
    <t>1894704454</t>
  </si>
  <si>
    <t>"ON.09" 7</t>
  </si>
  <si>
    <t>403</t>
  </si>
  <si>
    <t>767_ON.10</t>
  </si>
  <si>
    <t>Kompletní dodávka a montáž Al okna jednokřídlého otevíravého a sklopného 1250x1900 mm, izolační trojsklo, Uw&lt;0,9 W/m2K, v provedení dle PD</t>
  </si>
  <si>
    <t>-1502646</t>
  </si>
  <si>
    <t>"ON.10" 1</t>
  </si>
  <si>
    <t>404</t>
  </si>
  <si>
    <t>767_ON.11</t>
  </si>
  <si>
    <t>Kompletní dodávka a montáž Al okna posuvného (HS Portal) 6500x2500 mm, boční fixní okno, izolační trojsklo, Uw&lt;0,9 W/m2K, v provedení dle PD</t>
  </si>
  <si>
    <t>1744984532</t>
  </si>
  <si>
    <t>"ON.11" 1</t>
  </si>
  <si>
    <t>405</t>
  </si>
  <si>
    <t>767_ON.12</t>
  </si>
  <si>
    <t>Kompletní dodávka a montáž Al okna dvoukřídlého otevíravého 2000x2500 mm, izolační trojsklo, Uw&lt;0,9 W/m2K, v provedení dle PD</t>
  </si>
  <si>
    <t>1794136849</t>
  </si>
  <si>
    <t>"ON.12"1</t>
  </si>
  <si>
    <t>406</t>
  </si>
  <si>
    <t>767_ON.13</t>
  </si>
  <si>
    <t>730575401</t>
  </si>
  <si>
    <t>"ON.13" 5</t>
  </si>
  <si>
    <t>407</t>
  </si>
  <si>
    <t>767_OV.49a</t>
  </si>
  <si>
    <t>Kompletní dodávka a montáž kolejnicový porátlový systém pro transport mezi místnostmi, kolejnice 87x70 mm s přechodovou lištou, pojízdná příčná kolejnice v provedení dle PD</t>
  </si>
  <si>
    <t>196113009</t>
  </si>
  <si>
    <t>D.1.1.f.5.1 Stropní kolejnicový systém</t>
  </si>
  <si>
    <t>"OV.49" 346,7+121</t>
  </si>
  <si>
    <t>408</t>
  </si>
  <si>
    <t>767_OV.49b</t>
  </si>
  <si>
    <t>Kompletní dodávka a montáž zvedací jednotky s dvěma navíjecími pruhy pro přechod mezi místnostmi standartními dveřmi, provedení dle PD</t>
  </si>
  <si>
    <t>1117962465</t>
  </si>
  <si>
    <t>"OV.49" 6</t>
  </si>
  <si>
    <t>409</t>
  </si>
  <si>
    <t>767_OV.49c</t>
  </si>
  <si>
    <t>Kompletní dodávka a montáž zvedací jednotka nosností 220 kg, provedení dle PD</t>
  </si>
  <si>
    <t>472083758</t>
  </si>
  <si>
    <t>"OV.49" 1</t>
  </si>
  <si>
    <t>410</t>
  </si>
  <si>
    <t>767_OV.49d</t>
  </si>
  <si>
    <t>Kompletní dodávka a montáž závěsu pro transport provedení dle PD (vak vyroben z nylonu, stehenní části jsou potaženy manšestrem a zesílený falowonem, zádová část je zesílena fawolonem a plastovými výztuhami)</t>
  </si>
  <si>
    <t>-504436638</t>
  </si>
  <si>
    <t>"OV.49" 18</t>
  </si>
  <si>
    <t>411</t>
  </si>
  <si>
    <t>767_OV.49e</t>
  </si>
  <si>
    <t>Kompletní dodávka a montáž závěsu pro sprchování provedení dle PD (vak pro sprchování a koupání s oporou hlavy, vak je vyroben z měkké a lehce tvarovatelné a rychleschnoucí polyesterové síťoviny)</t>
  </si>
  <si>
    <t>321499593</t>
  </si>
  <si>
    <t>412</t>
  </si>
  <si>
    <t>767_OV.49f</t>
  </si>
  <si>
    <t>Kompletní dodávka a montáž závěsu pro použití WC, provedení dle PD (vak pro použití na WC, vyroben z nylonu, stehenní část jsou potaženy manšestrem a zesíleny fawolonem, zádová část zesílena fawolonem)</t>
  </si>
  <si>
    <t>-652757507</t>
  </si>
  <si>
    <t>413</t>
  </si>
  <si>
    <t>767_SV.01</t>
  </si>
  <si>
    <t>Kompletní dodávka a montáž AL střešního světlíku 4920x1170 mm, izolační trojsklo, UW &lt; 0,90 W/m2.K - světlík je vícedílný, středový díl otevíravý na el. pohon pomocí tlačítka, v provedení dle PD</t>
  </si>
  <si>
    <t>-1797000413</t>
  </si>
  <si>
    <t xml:space="preserve">D.1.1.f.3.2 Výpis střešních světlíků </t>
  </si>
  <si>
    <t>"SV.01" 1</t>
  </si>
  <si>
    <t>414</t>
  </si>
  <si>
    <t>767_SV.02</t>
  </si>
  <si>
    <t>Kompletní dodávka a montáž AL střešního světlíku 5420x1170 mm, izolační trojsklo, UW &lt; 0,90 W/m2.K - světlík je vícedílný, středový díl otevíravý na el. pohon pomocí tlačítka, v provedení dle PD</t>
  </si>
  <si>
    <t>-645875466</t>
  </si>
  <si>
    <t>"SV.02" 2</t>
  </si>
  <si>
    <t>415</t>
  </si>
  <si>
    <t>767_ZV.08</t>
  </si>
  <si>
    <t>Kompletní dodávka a osazení stožárové trojnožky na plochou střechu včetně fixace trojnožky pomocí betonových bloků o rozměrech cca 380x240x120 mm</t>
  </si>
  <si>
    <t>1228056761</t>
  </si>
  <si>
    <t>"ZV.08" 1</t>
  </si>
  <si>
    <t>416</t>
  </si>
  <si>
    <t>767_ZV.09</t>
  </si>
  <si>
    <t>Kompletní dodávka a osazení kovového roznášecího rámu 850x350 mm pro vynášení technologie umístěné na střeše v provedení dle PD</t>
  </si>
  <si>
    <t>-950866501</t>
  </si>
  <si>
    <t>"ZV.09" 3</t>
  </si>
  <si>
    <t>417</t>
  </si>
  <si>
    <t>767_ZV.10</t>
  </si>
  <si>
    <t>Kompletní dodávka a osazení kovového roznášecího rámu 4000x1250 mm pro vynášení technologie umístěné na střeše v provedení dle PD</t>
  </si>
  <si>
    <t>641263075</t>
  </si>
  <si>
    <t>"ZV.10" 1</t>
  </si>
  <si>
    <t>418</t>
  </si>
  <si>
    <t>767_ZV.11</t>
  </si>
  <si>
    <t>Kompletní dodávka, výroba a osazení krytů výdeců vzduchotechniky, ocelový profil 50x50x3m žárově zinkováno, tahokov oko 25 mm, v provedení dle PD</t>
  </si>
  <si>
    <t>956170951</t>
  </si>
  <si>
    <t>"ZV.11" 13,5+25,5+32,2+25,3</t>
  </si>
  <si>
    <t>419</t>
  </si>
  <si>
    <t>767_ZV.12</t>
  </si>
  <si>
    <t>-1339127109</t>
  </si>
  <si>
    <t>"ZV.12" 22,2+32,2+25,3</t>
  </si>
  <si>
    <t>420</t>
  </si>
  <si>
    <t>767_ZV.13</t>
  </si>
  <si>
    <t>Kompletní dodávka a montáž harmonické dělící stěny včetně kování a kolejnice, 7 křídel 1015x2650 mm, kompozitní deska tl. 38 mm, povrcho HPL, bezprahové řešení, desky spojené skrytými 3D pnaty, svislá madla,</t>
  </si>
  <si>
    <t>223366002</t>
  </si>
  <si>
    <t>421</t>
  </si>
  <si>
    <t>767163101</t>
  </si>
  <si>
    <t>Montáž kompletního kovového zábradlí přímého z dílců v rovině (na rovné ploše) kotveného do zdiva nebo lehčeného betonu</t>
  </si>
  <si>
    <t>1658605369</t>
  </si>
  <si>
    <t>https://podminky.urs.cz/item/CS_URS_2023_02/767163101</t>
  </si>
  <si>
    <t>"ZV.02" 1,88</t>
  </si>
  <si>
    <t>"ZV.03" 0,9</t>
  </si>
  <si>
    <t>422</t>
  </si>
  <si>
    <t>767_ZV.2</t>
  </si>
  <si>
    <t>zábradlí v oknech, pásovina tl. 4 mm/8 mm (po obvodu+kotvení), š. 50 mm, pozink, bílý práškový lak včetně kotevního materiálu</t>
  </si>
  <si>
    <t>749843902</t>
  </si>
  <si>
    <t>"ZV.02" 42*1,1</t>
  </si>
  <si>
    <t>423</t>
  </si>
  <si>
    <t>767_ZV.3</t>
  </si>
  <si>
    <t>-1600128131</t>
  </si>
  <si>
    <t>"ZV.03" 17*1,1</t>
  </si>
  <si>
    <t>424</t>
  </si>
  <si>
    <t>767190116</t>
  </si>
  <si>
    <t>Montáž oplechování a lemování ocelových konstrukcí stěn a střech z ocelových plechů, rš přes 330 do 400 mm</t>
  </si>
  <si>
    <t>1881717844</t>
  </si>
  <si>
    <t>https://podminky.urs.cz/item/CS_URS_2023_02/767190116</t>
  </si>
  <si>
    <t>"ZV.14" 1,77*1</t>
  </si>
  <si>
    <t>425</t>
  </si>
  <si>
    <t>767_ZV.14</t>
  </si>
  <si>
    <t>lemovací plech podesty 2.NP, ocelový plech tl. 5 mm, 1770x345 mm, včetně povrchové úpravy</t>
  </si>
  <si>
    <t>-1684476923</t>
  </si>
  <si>
    <t>"ZV.14" 1,77*0,345*40*1,1</t>
  </si>
  <si>
    <t>426</t>
  </si>
  <si>
    <t>767220410</t>
  </si>
  <si>
    <t>Montáž schodišťového zábradlí z profilové oceli do zdiva, hmotnosti 1 m zábradlí do 20 kg</t>
  </si>
  <si>
    <t>-74135983</t>
  </si>
  <si>
    <t>https://podminky.urs.cz/item/CS_URS_2023_02/767220410</t>
  </si>
  <si>
    <t>427</t>
  </si>
  <si>
    <t>767_ZV.1</t>
  </si>
  <si>
    <t>zábradlí schodiště, pásovina tl. 4 mm/8 mm (po obvodu+kotvení), š. 40 mm, pozink, bílý práškový lak včetně kotevního materiálu</t>
  </si>
  <si>
    <t>1877192561</t>
  </si>
  <si>
    <t>"ZV.01" 8,21*15*1,05</t>
  </si>
  <si>
    <t>428</t>
  </si>
  <si>
    <t>767415290</t>
  </si>
  <si>
    <t>Montáž vnějšího obkladu skládaného pláště doplňků pro horizontálně kladený plech distančním pozinkovaným profilem tvaru "Z"</t>
  </si>
  <si>
    <t>-713052438</t>
  </si>
  <si>
    <t>https://podminky.urs.cz/item/CS_URS_2023_02/767415290</t>
  </si>
  <si>
    <t>plech_fasáda*1,43</t>
  </si>
  <si>
    <t>429</t>
  </si>
  <si>
    <t>15441031</t>
  </si>
  <si>
    <t>profil nosného roštu Z50 dl3,05 m pozink</t>
  </si>
  <si>
    <t>-436891519</t>
  </si>
  <si>
    <t>plech_fasáda*1,5</t>
  </si>
  <si>
    <t>742,857*1,05 "Přepočtené koeficientem množství</t>
  </si>
  <si>
    <t>430</t>
  </si>
  <si>
    <t>767415291</t>
  </si>
  <si>
    <t>Montáž vnějšího obkladu skládaného pláště doplňků pro horizontálně kladený plech distančním pozinkovaným profilem tvaru "OMEGA"</t>
  </si>
  <si>
    <t>1926360093</t>
  </si>
  <si>
    <t>https://podminky.urs.cz/item/CS_URS_2023_02/767415291</t>
  </si>
  <si>
    <t>výměra skladby*koeficient</t>
  </si>
  <si>
    <t>plech_fasáda*1,678</t>
  </si>
  <si>
    <t>431</t>
  </si>
  <si>
    <t>15441035</t>
  </si>
  <si>
    <t>profil nosného roštu OM50/30 dl 3,05 m pozink</t>
  </si>
  <si>
    <t>-1700518247</t>
  </si>
  <si>
    <t>432</t>
  </si>
  <si>
    <t>15441036</t>
  </si>
  <si>
    <t>profil nosného roštu OM80/30 dl 3,05 m pozink</t>
  </si>
  <si>
    <t>-1645203200</t>
  </si>
  <si>
    <t>plech_fasáda*0,2625</t>
  </si>
  <si>
    <t>130*1,05 "Přepočtené koeficientem množství</t>
  </si>
  <si>
    <t>433</t>
  </si>
  <si>
    <t>767428101</t>
  </si>
  <si>
    <t>Montáž lemovacích prvků kovových fasádních obkladů otvorů</t>
  </si>
  <si>
    <t>-623279661</t>
  </si>
  <si>
    <t>https://podminky.urs.cz/item/CS_URS_2023_02/767428101</t>
  </si>
  <si>
    <t>(2,5+1,25*2)*6+(1,125+2,5*2)+(1,25+2,5*2)+(2,5+7,125+6,545+2,5)+(2+2,5*2)+(2,315+2,5*2)</t>
  </si>
  <si>
    <t>(2,5+1,25*2)*2+(2+2,5*2)+(2,5+1,25*2)*4+(1,125+1,9*2)</t>
  </si>
  <si>
    <t>434</t>
  </si>
  <si>
    <t>13814049R</t>
  </si>
  <si>
    <t>lemování otvorů zateplená fasáda tl tepelné izolace 200mm lakovaný Pz plech tl 0,5-0,63mm</t>
  </si>
  <si>
    <t>-2014870941</t>
  </si>
  <si>
    <t>117,285*1,08 "Přepočtené koeficientem množství</t>
  </si>
  <si>
    <t>435</t>
  </si>
  <si>
    <t>767428102R</t>
  </si>
  <si>
    <t>Kompletní dodávka a montáž mřížky pro provětrávanou fasádu se síti proti hmyzu</t>
  </si>
  <si>
    <t>821508094</t>
  </si>
  <si>
    <t>D.1.1.f.1 D.02 Detail atiky a okna</t>
  </si>
  <si>
    <t>(30+5,2+9,9+7)*2</t>
  </si>
  <si>
    <t>(1,775+4)*2</t>
  </si>
  <si>
    <t>(24,9+9,9)*2*2</t>
  </si>
  <si>
    <t>436</t>
  </si>
  <si>
    <t>767428132</t>
  </si>
  <si>
    <t>Montáž fasádních kazetových obkladů bez montáže a dodávky roštu kazety kladené vodorovně šířky kazet přes 400 mm výšky budovy přes 6 do 12 m</t>
  </si>
  <si>
    <t>-1982411723</t>
  </si>
  <si>
    <t>https://podminky.urs.cz/item/CS_URS_2023_02/767428132</t>
  </si>
  <si>
    <t>437</t>
  </si>
  <si>
    <t>13814034R</t>
  </si>
  <si>
    <t>fasádní plechové perforované kazety, lakované pozinkované plechy opatřeny polyesterovým nebo polyuratanovým lakem</t>
  </si>
  <si>
    <t>-2098773771</t>
  </si>
  <si>
    <t>plech_fasáda*1,05</t>
  </si>
  <si>
    <t>438</t>
  </si>
  <si>
    <t>767491001</t>
  </si>
  <si>
    <t>Montáž nosného roštu fasád a stěn konzol kovových tvaru "A" pro uchycení vodorovného profilu roštu, kotvených do zdiva nebo lehčeného betonu</t>
  </si>
  <si>
    <t>1129919374</t>
  </si>
  <si>
    <t>https://podminky.urs.cz/item/CS_URS_2023_02/767491001</t>
  </si>
  <si>
    <t>plech_fasáda*2,3</t>
  </si>
  <si>
    <t>439</t>
  </si>
  <si>
    <t>1544105RA</t>
  </si>
  <si>
    <t>konzola nosného roštu A pozink</t>
  </si>
  <si>
    <t>-485231269</t>
  </si>
  <si>
    <t>440</t>
  </si>
  <si>
    <t>767531111</t>
  </si>
  <si>
    <t>Montáž vstupních čisticích zón z rohoží kovových nebo plastových</t>
  </si>
  <si>
    <t>-1615881763</t>
  </si>
  <si>
    <t>https://podminky.urs.cz/item/CS_URS_2023_02/767531111</t>
  </si>
  <si>
    <t>"OV.24" 0,5*0,75*3</t>
  </si>
  <si>
    <t>"OV.25" 1,58*2,44*1</t>
  </si>
  <si>
    <t>"OV.26" 1,73*2,47*1</t>
  </si>
  <si>
    <t>441</t>
  </si>
  <si>
    <t>69752070R</t>
  </si>
  <si>
    <t>textilní hliníková vstupní rohož vnitřní</t>
  </si>
  <si>
    <t>755066346</t>
  </si>
  <si>
    <t>8,128*1,1 "Přepočtené koeficientem množství</t>
  </si>
  <si>
    <t>442</t>
  </si>
  <si>
    <t>697_OV.24</t>
  </si>
  <si>
    <t>hliníkovo gumová vstupní rohož, venkovní, s odtokovou vaničkou 500x750 mm</t>
  </si>
  <si>
    <t>629657728</t>
  </si>
  <si>
    <t>"OV.24" 3</t>
  </si>
  <si>
    <t>443</t>
  </si>
  <si>
    <t>767531121</t>
  </si>
  <si>
    <t>Montáž vstupních čisticích zón z rohoží osazení rámu mosazného nebo hliníkového zapuštěného z L profilů</t>
  </si>
  <si>
    <t>1220203238</t>
  </si>
  <si>
    <t>https://podminky.urs.cz/item/CS_URS_2023_02/767531121</t>
  </si>
  <si>
    <t>§02, §03</t>
  </si>
  <si>
    <t>"OV.25" (1,58+2,44)*2 *1</t>
  </si>
  <si>
    <t>"OV.26" (1,73+2,47)*2*1</t>
  </si>
  <si>
    <t>444</t>
  </si>
  <si>
    <t>69752160</t>
  </si>
  <si>
    <t>rám pro zapuštění profil L-30/30 25/25 20/30 15/30-Al</t>
  </si>
  <si>
    <t>121271331</t>
  </si>
  <si>
    <t>16,44*1,1 "Přepočtené koeficientem množství</t>
  </si>
  <si>
    <t>445</t>
  </si>
  <si>
    <t>767812612</t>
  </si>
  <si>
    <t>Montáž markýz fasádních, šířky přes 2 000 do 3 500 mm</t>
  </si>
  <si>
    <t>1161846441</t>
  </si>
  <si>
    <t>https://podminky.urs.cz/item/CS_URS_2023_02/767812612</t>
  </si>
  <si>
    <t>"OV.17" 15</t>
  </si>
  <si>
    <t>446</t>
  </si>
  <si>
    <t>5534_OV.17</t>
  </si>
  <si>
    <t>stínící markýza s roletovou clonou, 3200x3000mm, Al, výsun clony min. 1,0 mm, ovládání - dálkové/tlačítko/povětrnostní čidla, včetně kotvících tepelněizolačních polyuretanových bliků tl. 200 mm</t>
  </si>
  <si>
    <t>303465918</t>
  </si>
  <si>
    <t>447</t>
  </si>
  <si>
    <t>767821114</t>
  </si>
  <si>
    <t>Montáž poštovních schránek sestav zavěšených do 24 kusů</t>
  </si>
  <si>
    <t>-262327065</t>
  </si>
  <si>
    <t>https://podminky.urs.cz/item/CS_URS_2023_02/767821114</t>
  </si>
  <si>
    <t>"OV.30" 2</t>
  </si>
  <si>
    <t>448</t>
  </si>
  <si>
    <t>5534_OV.30</t>
  </si>
  <si>
    <t>nerezová domovní schránka, 210x330x85 mm, v provedení dle PD</t>
  </si>
  <si>
    <t>-1910880208</t>
  </si>
  <si>
    <t>449</t>
  </si>
  <si>
    <t>767832102</t>
  </si>
  <si>
    <t>Montáž venkovních požárních žebříků do zdiva bez suchovodu</t>
  </si>
  <si>
    <t>1649049644</t>
  </si>
  <si>
    <t>https://podminky.urs.cz/item/CS_URS_2023_02/767832102</t>
  </si>
  <si>
    <t>"ZV.06" 5,35</t>
  </si>
  <si>
    <t>"ZV.07" 4,95</t>
  </si>
  <si>
    <t>450</t>
  </si>
  <si>
    <t>767_ZV.06</t>
  </si>
  <si>
    <t>žebřík pro výlez na střechu nad 1.NP, ocel tahokov (šířka okna 15 mm, výška oka 6 mm, můstek 1,5 mm), včetně povrchové úpravy, bude kotven přes minerální izolaci tl. min. 180 mm - použít kotevní prvek s přerušeným tepelným mostem, v provedení dle PD</t>
  </si>
  <si>
    <t>-708047128</t>
  </si>
  <si>
    <t>"ZV.06" 1</t>
  </si>
  <si>
    <t>451</t>
  </si>
  <si>
    <t>767_ZV.07</t>
  </si>
  <si>
    <t>žebřík pro výlez na střechu nad 2.NP, ocel, včetně povrchové úpravy, bude kotven přes minerální izolaci tl. min. 180 mm - použít kotevní prvek s přerušeným tepelným mostem, v provedení dle PD</t>
  </si>
  <si>
    <t>684772234</t>
  </si>
  <si>
    <t>"ZV.07" 1</t>
  </si>
  <si>
    <t>452</t>
  </si>
  <si>
    <t>767881112</t>
  </si>
  <si>
    <t>Montáž záchytného systému proti pádu bodů samostatných nebo v systému s poddajným kotvícím vedením do železobetonu chemickou kotvou</t>
  </si>
  <si>
    <t>1083600974</t>
  </si>
  <si>
    <t>https://podminky.urs.cz/item/CS_URS_2023_02/767881112</t>
  </si>
  <si>
    <t>D.1.1.f.4.2 Půdorys střecha nad 1.NP - záchytný systém</t>
  </si>
  <si>
    <t>"U1" 11</t>
  </si>
  <si>
    <t>"U2" 12</t>
  </si>
  <si>
    <t>"U3" 3</t>
  </si>
  <si>
    <t>"U4" 10</t>
  </si>
  <si>
    <t>D.1.1.f.4.3 Půdorys střecha nad 2.NP - záchytný systém</t>
  </si>
  <si>
    <t>"U1" 4</t>
  </si>
  <si>
    <t>"U2" 6</t>
  </si>
  <si>
    <t>"U3" 17</t>
  </si>
  <si>
    <t>"U4" 3</t>
  </si>
  <si>
    <t>"U5" 2</t>
  </si>
  <si>
    <t>453</t>
  </si>
  <si>
    <t>70921331R</t>
  </si>
  <si>
    <t>kotvicí bod pro betonové konstrukce pomocí rozpěrné kotvy nebo chemické kotvy dl 700mm</t>
  </si>
  <si>
    <t>-1577897491</t>
  </si>
  <si>
    <t>454</t>
  </si>
  <si>
    <t>70921332R</t>
  </si>
  <si>
    <t>kotvicí bod pro betonové konstrukce pomocí rozpěrné kotvy nebo chemické kotvy dl 800mm</t>
  </si>
  <si>
    <t>-248764855</t>
  </si>
  <si>
    <t>455</t>
  </si>
  <si>
    <t>70921333R</t>
  </si>
  <si>
    <t>kotvicí bod pro betonové konstrukce pomocí rozpěrné kotvy nebo chemické kotvy dl 900mm</t>
  </si>
  <si>
    <t>-746474122</t>
  </si>
  <si>
    <t>456</t>
  </si>
  <si>
    <t>70921334R</t>
  </si>
  <si>
    <t>kotvicí bod pro betonové konstrukce pomocí rozpěrné kotvy nebo chemické kotvy dl 1000mm</t>
  </si>
  <si>
    <t>565708871</t>
  </si>
  <si>
    <t>457</t>
  </si>
  <si>
    <t>70921335R</t>
  </si>
  <si>
    <t>kotvicí bod pro betonové konstrukce pomocí rozpěrné kotvy nebo chemické kotvy dl 1100mm</t>
  </si>
  <si>
    <t>1186885661</t>
  </si>
  <si>
    <t>"U4"10</t>
  </si>
  <si>
    <t>458</t>
  </si>
  <si>
    <t>767881161</t>
  </si>
  <si>
    <t>Montáž záchytného systému proti pádu nástavců určených k upevnění na sloupky nebo body v systému poddajného kotvícího vedení montáž lana uchycení lana k nástavcům</t>
  </si>
  <si>
    <t>-925509177</t>
  </si>
  <si>
    <t>https://podminky.urs.cz/item/CS_URS_2023_02/767881161</t>
  </si>
  <si>
    <t>459</t>
  </si>
  <si>
    <t>31452201</t>
  </si>
  <si>
    <t>nerezové lano určené pro systémy s požadavkem na permanentní kotvicí vedení tl 8mm</t>
  </si>
  <si>
    <t>1361761494</t>
  </si>
  <si>
    <t>460</t>
  </si>
  <si>
    <t>31452203</t>
  </si>
  <si>
    <t>koncovka k nerez lanu napínací pro systémy s požadavkem na permanentní kotvicí vedení lano tl 8mm</t>
  </si>
  <si>
    <t>-928503263</t>
  </si>
  <si>
    <t>461</t>
  </si>
  <si>
    <t>31452205</t>
  </si>
  <si>
    <t>koncovka k nerez lanu pevná určená k nalisování na nerezové lano lano tl 8mm</t>
  </si>
  <si>
    <t>947952407</t>
  </si>
  <si>
    <t>462</t>
  </si>
  <si>
    <t>35442113R</t>
  </si>
  <si>
    <t>nerezový štítek</t>
  </si>
  <si>
    <t>-1510209536</t>
  </si>
  <si>
    <t>463</t>
  </si>
  <si>
    <t>767995111</t>
  </si>
  <si>
    <t>Montáž ostatních atypických zámečnických konstrukcí hmotnosti do 5 kg</t>
  </si>
  <si>
    <t>221683479</t>
  </si>
  <si>
    <t>https://podminky.urs.cz/item/CS_URS_2023_02/767995111</t>
  </si>
  <si>
    <t>"ZV.15" 15*0,8</t>
  </si>
  <si>
    <t>464</t>
  </si>
  <si>
    <t>767_ZV.15</t>
  </si>
  <si>
    <t>vynášecí profil, pásovina tl. 4 mm, šířky 50 mm, pozink, včetně kotvení</t>
  </si>
  <si>
    <t>513135340</t>
  </si>
  <si>
    <t>"ZV.15" 15*0,8*1,1</t>
  </si>
  <si>
    <t>465</t>
  </si>
  <si>
    <t>998767202</t>
  </si>
  <si>
    <t>Přesun hmot pro zámečnické konstrukce stanovený procentní sazbou (%) z ceny vodorovná dopravní vzdálenost do 50 m v objektech výšky přes 6 do 12 m</t>
  </si>
  <si>
    <t>-878112737</t>
  </si>
  <si>
    <t>https://podminky.urs.cz/item/CS_URS_2023_02/998767202</t>
  </si>
  <si>
    <t>771</t>
  </si>
  <si>
    <t>Podlahy z dlaždic</t>
  </si>
  <si>
    <t>466</t>
  </si>
  <si>
    <t>771111011</t>
  </si>
  <si>
    <t>Příprava podkladu před provedením dlažby vysátí podlah</t>
  </si>
  <si>
    <t>587126019</t>
  </si>
  <si>
    <t>https://podminky.urs.cz/item/CS_URS_2023_02/771111011</t>
  </si>
  <si>
    <t>D.1.1.f.1 Skladby konstrukcí SO.01 a SO02</t>
  </si>
  <si>
    <t>"1.PP.17" 2,59</t>
  </si>
  <si>
    <t>"2.PP.17" 2,74</t>
  </si>
  <si>
    <t>467</t>
  </si>
  <si>
    <t>771121011</t>
  </si>
  <si>
    <t>Příprava podkladu před provedením dlažby nátěr penetrační na podlahu</t>
  </si>
  <si>
    <t>1489491719</t>
  </si>
  <si>
    <t>https://podminky.urs.cz/item/CS_URS_2023_02/771121011</t>
  </si>
  <si>
    <t>468</t>
  </si>
  <si>
    <t>771474111</t>
  </si>
  <si>
    <t>Montáž soklů z dlaždic keramických lepených cementovým flexibilním lepidlem rovných, výšky do 65 mm</t>
  </si>
  <si>
    <t>1523584565</t>
  </si>
  <si>
    <t>https://podminky.urs.cz/item/CS_URS_2023_02/771474111</t>
  </si>
  <si>
    <t>"1.1.12"6,2</t>
  </si>
  <si>
    <t>"1.2.10" 6,2</t>
  </si>
  <si>
    <t>"1.2.12" 6,6</t>
  </si>
  <si>
    <t>"1.3.08" 6,2</t>
  </si>
  <si>
    <t>"1.3.10" 6,7</t>
  </si>
  <si>
    <t>"1.PP.09" 10,5</t>
  </si>
  <si>
    <t>"1.PP.19" 8,8</t>
  </si>
  <si>
    <t>"2.PP.15" 10,9</t>
  </si>
  <si>
    <t>"2.PP.16" 15,4</t>
  </si>
  <si>
    <t>469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</si>
  <si>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</si>
  <si>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</si>
  <si>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-2094359269</t>
  </si>
  <si>
    <t>https://podminky.urs.cz/item/CS_URS_2023_01/771574261</t>
  </si>
  <si>
    <t>470</t>
  </si>
  <si>
    <t>59761415</t>
  </si>
  <si>
    <t>dlažba velkoformátová keramická slinutá protiskluzná do interiéru i exteriéru pro vysoké mechanické namáhání přes 2 do 4ks/m2</t>
  </si>
  <si>
    <t>-649877754</t>
  </si>
  <si>
    <t>ker_sokl*0,04*1,2</t>
  </si>
  <si>
    <t>237,23*1,15 "Přepočtené koeficientem množství</t>
  </si>
  <si>
    <t>471</t>
  </si>
  <si>
    <t>771591112</t>
  </si>
  <si>
    <t>Izolace podlahy pod dlažbu nátěrem nebo stěrkou ve dvou vrstvách</t>
  </si>
  <si>
    <t>1834176059</t>
  </si>
  <si>
    <t>https://podminky.urs.cz/item/CS_URS_2023_02/771591112</t>
  </si>
  <si>
    <t>"1.1.11" 2,67+6,54*0,3</t>
  </si>
  <si>
    <t>"1.1.15" 4,98+9,11*0,3</t>
  </si>
  <si>
    <t>"1.2.13" 5,14+9,26*0,3</t>
  </si>
  <si>
    <t>"1.2.14" 2,91+6,93*0,3</t>
  </si>
  <si>
    <t>"1.3.05" 2,72+6,68*0,3</t>
  </si>
  <si>
    <t>"1.3.06" 5,18+9,41*0,3</t>
  </si>
  <si>
    <t>"1.PP.08" 7,02+10,99*0,3</t>
  </si>
  <si>
    <t>"1.PP.11" 5,46+9,66*0,3</t>
  </si>
  <si>
    <t>"1.PP.12" 5,13+12,45*0,3</t>
  </si>
  <si>
    <t>"1.PP.13" 3,68+9,45*0,3</t>
  </si>
  <si>
    <t>"1.PP.14" 4,76+9,021*0,3</t>
  </si>
  <si>
    <t>"1.1.02" 16,88+16,89*0,3</t>
  </si>
  <si>
    <t>"1.1.03" 12+14,48*0,3</t>
  </si>
  <si>
    <t>"1.2.15" 11,08+13,74*0,3</t>
  </si>
  <si>
    <t>"1.2.16" 16,88+16,89*0,3</t>
  </si>
  <si>
    <t>"1.3.03" 16,88+16,89*0,3</t>
  </si>
  <si>
    <t>"1.3.04" 11,08+13,74*0,3</t>
  </si>
  <si>
    <t>"2.PP.08" 7,34+14,47*0,3</t>
  </si>
  <si>
    <t>"2.PP.09" 7,34+14,47*0,3</t>
  </si>
  <si>
    <t>"2.PP.10" 6,11+14,09*0,3</t>
  </si>
  <si>
    <t>"2.PP.11" 4,15+10,15*0,3</t>
  </si>
  <si>
    <t>472</t>
  </si>
  <si>
    <t>771591115</t>
  </si>
  <si>
    <t>Podlahy - dokončovací práce spárování silikonem</t>
  </si>
  <si>
    <t>-423038625</t>
  </si>
  <si>
    <t>https://podminky.urs.cz/item/CS_URS_2023_02/771591115</t>
  </si>
  <si>
    <t>294,634</t>
  </si>
  <si>
    <t>94,414</t>
  </si>
  <si>
    <t>473</t>
  </si>
  <si>
    <t>771591184</t>
  </si>
  <si>
    <t>Podlahy - dokončovací práce pracnější řezání dlaždic keramických rovné</t>
  </si>
  <si>
    <t>-1449696186</t>
  </si>
  <si>
    <t>https://podminky.urs.cz/item/CS_URS_2023_02/771591184</t>
  </si>
  <si>
    <t>474</t>
  </si>
  <si>
    <t>771591241</t>
  </si>
  <si>
    <t>Izolace podlahy pod dlažbu těsnícími izolačními pásy vnitřní kout</t>
  </si>
  <si>
    <t>-855553748</t>
  </si>
  <si>
    <t>https://podminky.urs.cz/item/CS_URS_2023_02/771591241</t>
  </si>
  <si>
    <t>475</t>
  </si>
  <si>
    <t>771591242</t>
  </si>
  <si>
    <t>Izolace podlahy pod dlažbu těsnícími izolačními pásy vnější roh</t>
  </si>
  <si>
    <t>1950927083</t>
  </si>
  <si>
    <t>https://podminky.urs.cz/item/CS_URS_2023_02/771591242</t>
  </si>
  <si>
    <t>476</t>
  </si>
  <si>
    <t>771591251</t>
  </si>
  <si>
    <t>Izolace podlahy pod dlažbu těsnícími izolačními pásy z manžety pro prostupy potrubí</t>
  </si>
  <si>
    <t>1223059454</t>
  </si>
  <si>
    <t>https://podminky.urs.cz/item/CS_URS_2023_02/771591251</t>
  </si>
  <si>
    <t>477</t>
  </si>
  <si>
    <t>771591264</t>
  </si>
  <si>
    <t>Izolace podlahy pod dlažbu těsnícími izolačními pásy mezi podlahou a stěnu</t>
  </si>
  <si>
    <t>-1827727920</t>
  </si>
  <si>
    <t>https://podminky.urs.cz/item/CS_URS_2023_02/771591264</t>
  </si>
  <si>
    <t>"1.1.11" 6,54</t>
  </si>
  <si>
    <t>"1.1.15" 9,11</t>
  </si>
  <si>
    <t>"1.2.13" 9,26</t>
  </si>
  <si>
    <t>"1.2.14" 6,93</t>
  </si>
  <si>
    <t>"1.3.05" 6,68</t>
  </si>
  <si>
    <t>"1.3.06"9,41</t>
  </si>
  <si>
    <t>"1.PP.08" 10,99</t>
  </si>
  <si>
    <t>"1.PP.11" 9,66</t>
  </si>
  <si>
    <t>"1.PP.12" 12,45</t>
  </si>
  <si>
    <t>"1.PP.13" 9,45</t>
  </si>
  <si>
    <t>"1.PP.14" 9,021</t>
  </si>
  <si>
    <t>"1.1.02" 16,89</t>
  </si>
  <si>
    <t>"1.1.03" 14,48</t>
  </si>
  <si>
    <t>"1.2.15" 13,74</t>
  </si>
  <si>
    <t>"1.2.16" 16,89</t>
  </si>
  <si>
    <t>"1.3.03" 16,89</t>
  </si>
  <si>
    <t>"1.3.04" 13,74</t>
  </si>
  <si>
    <t>"2.PP.08" 14,47</t>
  </si>
  <si>
    <t>"2.PP.09" 14,47</t>
  </si>
  <si>
    <t>"2.PP.10" 14,09</t>
  </si>
  <si>
    <t>"2.PP.11" 10,15</t>
  </si>
  <si>
    <t>478</t>
  </si>
  <si>
    <t>771592011</t>
  </si>
  <si>
    <t>Čištění vnitřních ploch po položení dlažby podlah nebo schodišť chemickými prostředky</t>
  </si>
  <si>
    <t>-432705639</t>
  </si>
  <si>
    <t>https://podminky.urs.cz/item/CS_URS_2023_02/771592011</t>
  </si>
  <si>
    <t>479</t>
  </si>
  <si>
    <t>998771202</t>
  </si>
  <si>
    <t>Přesun hmot pro podlahy z dlaždic stanovený procentní sazbou (%) z ceny vodorovná dopravní vzdálenost do 50 m v objektech výšky přes 6 do 12 m</t>
  </si>
  <si>
    <t>-1383817445</t>
  </si>
  <si>
    <t>https://podminky.urs.cz/item/CS_URS_2023_02/998771202</t>
  </si>
  <si>
    <t>776</t>
  </si>
  <si>
    <t>Podlahy povlakové</t>
  </si>
  <si>
    <t>480</t>
  </si>
  <si>
    <t>776111112</t>
  </si>
  <si>
    <t>Příprava podkladu broušení podlah nového podkladu betonového</t>
  </si>
  <si>
    <t>-485661128</t>
  </si>
  <si>
    <t>https://podminky.urs.cz/item/CS_URS_2023_02/776111112</t>
  </si>
  <si>
    <t>481</t>
  </si>
  <si>
    <t>776111122</t>
  </si>
  <si>
    <t>Příprava podkladu broušení schodišť nového podkladu betonového</t>
  </si>
  <si>
    <t>-508674152</t>
  </si>
  <si>
    <t>https://podminky.urs.cz/item/CS_URS_2023_02/776111122</t>
  </si>
  <si>
    <t>(0,16+0,313)*1,515*21+1,5*3,25</t>
  </si>
  <si>
    <t>482</t>
  </si>
  <si>
    <t>776111311</t>
  </si>
  <si>
    <t>Příprava podkladu vysátí podlah</t>
  </si>
  <si>
    <t>1584990687</t>
  </si>
  <si>
    <t>https://podminky.urs.cz/item/CS_URS_2023_02/776111311</t>
  </si>
  <si>
    <t>Skladba F.1.1.</t>
  </si>
  <si>
    <t>"1.1.10" 79,47</t>
  </si>
  <si>
    <t>"1.PP.01" 19,75</t>
  </si>
  <si>
    <t>"1.PP.02" 136,94</t>
  </si>
  <si>
    <t>"1.PP.03" 23,12</t>
  </si>
  <si>
    <t>"1.PP.06" 56,02</t>
  </si>
  <si>
    <t>"1.PP.07" 53,89</t>
  </si>
  <si>
    <t>"1.PP.10" 64,77</t>
  </si>
  <si>
    <t>Sklaba F.3.1.</t>
  </si>
  <si>
    <t>"2.PP.01" 7,97</t>
  </si>
  <si>
    <t>"2.PP.04" 11,14</t>
  </si>
  <si>
    <t>"2.PP.05" 10,72</t>
  </si>
  <si>
    <t>"2.PP.06" 23,23</t>
  </si>
  <si>
    <t>483</t>
  </si>
  <si>
    <t>776111323</t>
  </si>
  <si>
    <t>Příprava podkladu vysátí schodišť</t>
  </si>
  <si>
    <t>699674625</t>
  </si>
  <si>
    <t>https://podminky.urs.cz/item/CS_URS_2023_02/776111323</t>
  </si>
  <si>
    <t>484</t>
  </si>
  <si>
    <t>776121321</t>
  </si>
  <si>
    <t>Příprava podkladu penetrace neředěná podlah</t>
  </si>
  <si>
    <t>966980754</t>
  </si>
  <si>
    <t>https://podminky.urs.cz/item/CS_URS_2023_02/776121321</t>
  </si>
  <si>
    <t>485</t>
  </si>
  <si>
    <t>776121323</t>
  </si>
  <si>
    <t>Příprava podkladu penetrace neředěná schodišť</t>
  </si>
  <si>
    <t>1076597425</t>
  </si>
  <si>
    <t>https://podminky.urs.cz/item/CS_URS_2023_02/776121323</t>
  </si>
  <si>
    <t>486</t>
  </si>
  <si>
    <t>776141121</t>
  </si>
  <si>
    <t>Příprava podkladu vyrovnání samonivelační stěrkou podlah min.pevnosti 30 MPa, tloušťky do 3 mm</t>
  </si>
  <si>
    <t>-1044514826</t>
  </si>
  <si>
    <t>https://podminky.urs.cz/item/CS_URS_2023_02/776141121</t>
  </si>
  <si>
    <t>487</t>
  </si>
  <si>
    <t>776141221</t>
  </si>
  <si>
    <t>Příprava podkladu vyrovnání samonivelační stěrkou schodišť min.pevnosti 35 MPa, tloušťky do 3 mm</t>
  </si>
  <si>
    <t>-1052192902</t>
  </si>
  <si>
    <t>https://podminky.urs.cz/item/CS_URS_2023_02/776141221</t>
  </si>
  <si>
    <t>0,313*1,515*21+1,5*3,25</t>
  </si>
  <si>
    <t>488</t>
  </si>
  <si>
    <t>776143131</t>
  </si>
  <si>
    <t>Příprava podkladu tmelení schodišť podstupnic stěrka tloušťky do 3 mm</t>
  </si>
  <si>
    <t>-433449802</t>
  </si>
  <si>
    <t>https://podminky.urs.cz/item/CS_URS_2023_02/776143131</t>
  </si>
  <si>
    <t>0,16*1,515*21</t>
  </si>
  <si>
    <t>489</t>
  </si>
  <si>
    <t>776144111</t>
  </si>
  <si>
    <t>Příprava podkladu tmelení schodišť hran</t>
  </si>
  <si>
    <t>707650045</t>
  </si>
  <si>
    <t>https://podminky.urs.cz/item/CS_URS_2023_02/776144111</t>
  </si>
  <si>
    <t>1,515*21</t>
  </si>
  <si>
    <t>490</t>
  </si>
  <si>
    <t>776231111</t>
  </si>
  <si>
    <t>Montáž podlahovin z vinylu lepením lamel nebo čtverců standardním lepidlem</t>
  </si>
  <si>
    <t>-1554242509</t>
  </si>
  <si>
    <t>https://podminky.urs.cz/item/CS_URS_2023_02/776231111</t>
  </si>
  <si>
    <t>"mezipodesta" 1,5*3,25</t>
  </si>
  <si>
    <t>491</t>
  </si>
  <si>
    <t>28411117R</t>
  </si>
  <si>
    <t>vinylová podlaha, protiskluzná tl.2 mm, tloušťka nášlapné vrstvy 0,7 mm, lepený z dílců R10, součinitel smykového tření dle ČSN 744505: μ ≥ 0,6, třída zátěže 34/43</t>
  </si>
  <si>
    <t>-1962182278</t>
  </si>
  <si>
    <t>"schodiště" ((0,16+0,313)*1,515*21+1,5*3,25)*1,1</t>
  </si>
  <si>
    <t>1263,486*1,1 "Přepočtené koeficientem množství</t>
  </si>
  <si>
    <t>492</t>
  </si>
  <si>
    <t>776321112R</t>
  </si>
  <si>
    <t>Montáž podlahovin z vinylu na schodišťové stupně stupnic, šířky přes 300 mm</t>
  </si>
  <si>
    <t>335920640</t>
  </si>
  <si>
    <t>493</t>
  </si>
  <si>
    <t>776321211</t>
  </si>
  <si>
    <t>Montáž podlahovin z PVC na schodišťové stupně podstupnic, výšky do 200 mm</t>
  </si>
  <si>
    <t>-1177389492</t>
  </si>
  <si>
    <t>https://podminky.urs.cz/item/CS_URS_2023_02/776321211</t>
  </si>
  <si>
    <t>494</t>
  </si>
  <si>
    <t>776411112</t>
  </si>
  <si>
    <t>Montáž soklíků lepením obvodových, výšky přes 80 do 100 mm</t>
  </si>
  <si>
    <t>1228112060</t>
  </si>
  <si>
    <t>https://podminky.urs.cz/item/CS_URS_2023_02/776411112</t>
  </si>
  <si>
    <t>931,63</t>
  </si>
  <si>
    <t>146,95</t>
  </si>
  <si>
    <t>"schodiště" (0,16+0,313)*21+1,5+3,25+1,5</t>
  </si>
  <si>
    <t>495</t>
  </si>
  <si>
    <t>28411010R</t>
  </si>
  <si>
    <t>lišta soklová 100mm</t>
  </si>
  <si>
    <t>1839733386</t>
  </si>
  <si>
    <t>1094,763*1,1 "Přepočtené koeficientem množství</t>
  </si>
  <si>
    <t>496</t>
  </si>
  <si>
    <t>776421311</t>
  </si>
  <si>
    <t>Montáž lišt přechodových samolepících</t>
  </si>
  <si>
    <t>1442233531</t>
  </si>
  <si>
    <t>https://podminky.urs.cz/item/CS_URS_2023_02/776421311</t>
  </si>
  <si>
    <t>D.1.1.f.1b Výpis materiálů SO.01 a SO.02</t>
  </si>
  <si>
    <t>48,5</t>
  </si>
  <si>
    <t>497</t>
  </si>
  <si>
    <t>59054101R</t>
  </si>
  <si>
    <t>Al lišta tvaru T, povrch elox, pohledová šířka 20 mm</t>
  </si>
  <si>
    <t>2080002954</t>
  </si>
  <si>
    <t>48,5*1,02 "Přepočtené koeficientem množství</t>
  </si>
  <si>
    <t>498</t>
  </si>
  <si>
    <t>998776202</t>
  </si>
  <si>
    <t>Přesun hmot pro podlahy povlakové stanovený procentní sazbou (%) z ceny vodorovná dopravní vzdálenost do 50 m v objektech výšky přes 6 do 12 m</t>
  </si>
  <si>
    <t>1521256623</t>
  </si>
  <si>
    <t>https://podminky.urs.cz/item/CS_URS_2023_02/998776202</t>
  </si>
  <si>
    <t>781</t>
  </si>
  <si>
    <t>Dokončovací práce - obklady</t>
  </si>
  <si>
    <t>499</t>
  </si>
  <si>
    <t>781111011</t>
  </si>
  <si>
    <t>Příprava podkladu před provedením obkladu oprášení (ometení) stěny</t>
  </si>
  <si>
    <t>946002706</t>
  </si>
  <si>
    <t>https://podminky.urs.cz/item/CS_URS_2023_02/781111011</t>
  </si>
  <si>
    <t>"1.1.02" (4,45+3,635)*2*2,6-1,5*2,135</t>
  </si>
  <si>
    <t>"1.1.03" (2,77+4,26)*2*2,6-1,5*2,135</t>
  </si>
  <si>
    <t>"1.1.10" 1,25*1,5+5,7*0,8</t>
  </si>
  <si>
    <t>"1.1.11" (1,61+1,72)*2*2,6-1,45*2,185</t>
  </si>
  <si>
    <t>"1.1.13" (1,61+1,71)*2*2,6-0,87*2,135</t>
  </si>
  <si>
    <t>"1.1.15"(2,205+2,24)*2*2,6-0,97*2,135</t>
  </si>
  <si>
    <t>"1.2.09" 4,4*0,8</t>
  </si>
  <si>
    <t>"1.2.11" (1,609+1,97)*2*2,6-0,87*2,135</t>
  </si>
  <si>
    <t>"1.2.13" (2,21+2,295)*2*2,6-0,97*2,135</t>
  </si>
  <si>
    <t>"1.2.14" (1,57+1,745)*2*2,6-1,2*2,135</t>
  </si>
  <si>
    <t>"1.2.15" (2,75+4,01)*2*2,6-1,5*2,135</t>
  </si>
  <si>
    <t>"1.2.16" (4,45+3,605)*2*2,6-1,5*2,135</t>
  </si>
  <si>
    <t>"1.3.03" (4,635+4,6)*2*2,6-1,5*2,135</t>
  </si>
  <si>
    <t>"1.3.04" (4,01+2,75)*2*2,6-1,5*2,135</t>
  </si>
  <si>
    <t>"1.3.05" (1,62+1,61)*2*2,6-1,2*2,135</t>
  </si>
  <si>
    <t>"1.3.06" (2,27+2,21)*2*2,6-0,97*2,135</t>
  </si>
  <si>
    <t>"1.3.07" 6,05*0,8+1,25*1,5</t>
  </si>
  <si>
    <t>"1.3.09" (1,97+1,61)*2*2,6-0,87*2,135</t>
  </si>
  <si>
    <t>"1.PP.04" (1,86+3,48)*2*2,6-0,97*2,135-1,2*2,135</t>
  </si>
  <si>
    <t>"1.PP.05" 2,2*1,4</t>
  </si>
  <si>
    <t>"1.PP.08" (2,9+2,37)*2*2,6-0,97*2,135</t>
  </si>
  <si>
    <t>"1.PP.11"(2+2,86)*2*2,6-0,97*2,135</t>
  </si>
  <si>
    <t>"1.PP.12" (2,015+1,48)*2*2,6-0,77*2,135*3+(1,265+0,95)*2*2,6-0,77*2,135+(1,265+0,95)*2*2,6-0,77*2,135</t>
  </si>
  <si>
    <t>"1.PP.13" (1,43+1,48)*2*2,6-0,77*2,135*2+(1,43+1,265)*2*2,6-0,77*2,135</t>
  </si>
  <si>
    <t>"1.PP.14" (1,71+2,86)*2*2,6-0,87*2,135</t>
  </si>
  <si>
    <t>"1.PP.17" (1,97+1,255)*2*2,6-0,87*2,135</t>
  </si>
  <si>
    <t>"1.PP.18" (3+2,86)*2*2,6-0,87*2,135</t>
  </si>
  <si>
    <t>"2.PP.08"(2,492+2,04)*2*2,1-0,77*2,1*2+(2,492+0,95)*2*2,6-0,77*2,135</t>
  </si>
  <si>
    <t>"2.PP.09" (2,493+2,04)*2*2,1-0,77*2,1*2+(2,493+0,95)*2*2,6-0,77*2,135</t>
  </si>
  <si>
    <t>"2.PP.10" (2,025+1,68)*2*2,1-0,77*2,1*3+(0,96+1,415)*2*2,1-0,77*2,1+(0,95+1,415)*2*2,1-0,77*2,1</t>
  </si>
  <si>
    <t>"2.PP.11" (1,355+1,68)*2*2,1-0,77*2,1*2+(1,355+1,415)*2*2,1-0,7*2,1</t>
  </si>
  <si>
    <t>"2.PP.14" (2,03+1,596)*2*2,1-0,87*2,1*2</t>
  </si>
  <si>
    <t>"2.PP.17" (1,97+1,245)*2*1,5-0,87*1,5</t>
  </si>
  <si>
    <t>500</t>
  </si>
  <si>
    <t>781121011</t>
  </si>
  <si>
    <t>Příprava podkladu před provedením obkladu nátěr penetrační na stěnu</t>
  </si>
  <si>
    <t>375925707</t>
  </si>
  <si>
    <t>https://podminky.urs.cz/item/CS_URS_2023_02/781121011</t>
  </si>
  <si>
    <t>501</t>
  </si>
  <si>
    <t>781131112</t>
  </si>
  <si>
    <t>Izolace stěny pod obklad izolace nátěrem nebo stěrkou ve dvou vrstvách</t>
  </si>
  <si>
    <t>796903885</t>
  </si>
  <si>
    <t>https://podminky.urs.cz/item/CS_URS_2023_02/781131112</t>
  </si>
  <si>
    <t>"1.3.03" (3,635+4,6)*2*2,6-1,5*2,135</t>
  </si>
  <si>
    <t>"2.PP.08"(2,492+0,95)*2*2,6-0,77*2,135</t>
  </si>
  <si>
    <t>"2.PP.09"(2,493+0,95)*2*2,6-0,77*2,135</t>
  </si>
  <si>
    <t>502</t>
  </si>
  <si>
    <t>781131241</t>
  </si>
  <si>
    <t>Izolace stěny pod obklad izolace těsnícími izolačními pásy vnitřní kout</t>
  </si>
  <si>
    <t>1572545924</t>
  </si>
  <si>
    <t>https://podminky.urs.cz/item/CS_URS_2023_02/781131241</t>
  </si>
  <si>
    <t>503</t>
  </si>
  <si>
    <t>781131251</t>
  </si>
  <si>
    <t>Izolace stěny pod obklad izolace těsnícími izolačními pásy z manžety pro prostupy potrubí</t>
  </si>
  <si>
    <t>-717179135</t>
  </si>
  <si>
    <t>https://podminky.urs.cz/item/CS_URS_2023_02/781131251</t>
  </si>
  <si>
    <t>504</t>
  </si>
  <si>
    <t>781131264R</t>
  </si>
  <si>
    <t>Izolace stěny pod obklad izolace těsnícími izolačními pásy mezi podlahou a stěnu</t>
  </si>
  <si>
    <t>1536472552</t>
  </si>
  <si>
    <t>https://podminky.urs.cz/item/CS_URS_2023_02/781131264R</t>
  </si>
  <si>
    <t>505</t>
  </si>
  <si>
    <t>781474115</t>
  </si>
  <si>
    <t>Montáž obkladů vnitřních stěn z dlaždic keramických lepených flexibilním lepidlem maloformátových hladkých přes 22 do 25 ks/m2</t>
  </si>
  <si>
    <t>-1026073889</t>
  </si>
  <si>
    <t>https://podminky.urs.cz/item/CS_URS_2023_02/781474115</t>
  </si>
  <si>
    <t>506</t>
  </si>
  <si>
    <t>59761039</t>
  </si>
  <si>
    <t>obklad keramický hladký přes 22 do 25ks/m2</t>
  </si>
  <si>
    <t>542140389</t>
  </si>
  <si>
    <t>720,351*1,1 "Přepočtené koeficientem množství</t>
  </si>
  <si>
    <t>507</t>
  </si>
  <si>
    <t>781477111</t>
  </si>
  <si>
    <t>Montáž obkladů vnitřních stěn z dlaždic keramických Příplatek k cenám za plochu do 10 m2 jednotlivě</t>
  </si>
  <si>
    <t>862300500</t>
  </si>
  <si>
    <t>https://podminky.urs.cz/item/CS_URS_2023_02/781477111</t>
  </si>
  <si>
    <t>"1.3.03" 1,25*1,5+6,05*0,8</t>
  </si>
  <si>
    <t>508</t>
  </si>
  <si>
    <t>781494511R</t>
  </si>
  <si>
    <t>Obklad - dokončující práce profily ukončovací nerezové lepené flexibilním lepidlem ukončovací</t>
  </si>
  <si>
    <t>182074818</t>
  </si>
  <si>
    <t>509</t>
  </si>
  <si>
    <t>781495115</t>
  </si>
  <si>
    <t>Obklad - dokončující práce ostatní práce spárování silikonem</t>
  </si>
  <si>
    <t>913451504</t>
  </si>
  <si>
    <t>https://podminky.urs.cz/item/CS_URS_2023_02/781495115</t>
  </si>
  <si>
    <t>510</t>
  </si>
  <si>
    <t>781495141</t>
  </si>
  <si>
    <t>Obklad - dokončující práce průnik obkladem kruhový, bez izolace do DN 30</t>
  </si>
  <si>
    <t>-1003515414</t>
  </si>
  <si>
    <t>https://podminky.urs.cz/item/CS_URS_2023_02/781495141</t>
  </si>
  <si>
    <t>511</t>
  </si>
  <si>
    <t>781495142</t>
  </si>
  <si>
    <t>Obklad - dokončující práce průnik obkladem kruhový, bez izolace přes DN 30 do DN 90</t>
  </si>
  <si>
    <t>379589204</t>
  </si>
  <si>
    <t>https://podminky.urs.cz/item/CS_URS_2023_02/781495142</t>
  </si>
  <si>
    <t>512</t>
  </si>
  <si>
    <t>998781202</t>
  </si>
  <si>
    <t>Přesun hmot pro obklady keramické stanovený procentní sazbou (%) z ceny vodorovná dopravní vzdálenost do 50 m v objektech výšky přes 6 do 12 m</t>
  </si>
  <si>
    <t>441171591</t>
  </si>
  <si>
    <t>https://podminky.urs.cz/item/CS_URS_2023_02/998781202</t>
  </si>
  <si>
    <t>783</t>
  </si>
  <si>
    <t>Dokončovací práce - nátěry</t>
  </si>
  <si>
    <t>513</t>
  </si>
  <si>
    <t>783009421</t>
  </si>
  <si>
    <t>Bezpečnostní šrafování rohových hran stěnových nebo podlahových</t>
  </si>
  <si>
    <t>-575003399</t>
  </si>
  <si>
    <t>https://podminky.urs.cz/item/CS_URS_2023_02/783009421</t>
  </si>
  <si>
    <t>"OV.38" 4*1,5</t>
  </si>
  <si>
    <t>514</t>
  </si>
  <si>
    <t>783101203</t>
  </si>
  <si>
    <t>Příprava podkladu truhlářských konstrukcí před provedením nátěru broušení smirkovým papírem nebo plátnem jemné</t>
  </si>
  <si>
    <t>-272104619</t>
  </si>
  <si>
    <t>https://podminky.urs.cz/item/CS_URS_2023_02/783101203</t>
  </si>
  <si>
    <t>"TV.06" (0,05+0,03)*2*9,9*20*2,5</t>
  </si>
  <si>
    <t>515</t>
  </si>
  <si>
    <t>783118101</t>
  </si>
  <si>
    <t>Lazurovací nátěr truhlářských konstrukcí jednonásobný syntetický</t>
  </si>
  <si>
    <t>-1118334750</t>
  </si>
  <si>
    <t>https://podminky.urs.cz/item/CS_URS_2023_02/783118101</t>
  </si>
  <si>
    <t>516</t>
  </si>
  <si>
    <t>783118101R</t>
  </si>
  <si>
    <t>Protipožární transparentní nátěr truhlářských konstrukcí</t>
  </si>
  <si>
    <t>-286075188</t>
  </si>
  <si>
    <t>517</t>
  </si>
  <si>
    <t>783301313</t>
  </si>
  <si>
    <t>Příprava podkladu zámečnických konstrukcí před provedením nátěru odmaštění odmašťovačem ředidlovým</t>
  </si>
  <si>
    <t>-618313027</t>
  </si>
  <si>
    <t>https://podminky.urs.cz/item/CS_URS_2023_02/783301313</t>
  </si>
  <si>
    <t>"TV.06" 0,05*2*9,9*2</t>
  </si>
  <si>
    <t>"TR168,3/10" 3,14*0,1683*3*4</t>
  </si>
  <si>
    <t>518</t>
  </si>
  <si>
    <t>783314201</t>
  </si>
  <si>
    <t>Základní antikorozní nátěr zámečnických konstrukcí jednonásobný syntetický standardní</t>
  </si>
  <si>
    <t>1741432376</t>
  </si>
  <si>
    <t>https://podminky.urs.cz/item/CS_URS_2023_02/783314201</t>
  </si>
  <si>
    <t>519</t>
  </si>
  <si>
    <t>783315101</t>
  </si>
  <si>
    <t>Mezinátěr zámečnických konstrukcí jednonásobný syntetický standardní</t>
  </si>
  <si>
    <t>-42266800</t>
  </si>
  <si>
    <t>https://podminky.urs.cz/item/CS_URS_2023_02/783315101</t>
  </si>
  <si>
    <t>520</t>
  </si>
  <si>
    <t>783317101</t>
  </si>
  <si>
    <t>Krycí nátěr (email) zámečnických konstrukcí jednonásobný syntetický standardní</t>
  </si>
  <si>
    <t>-352545851</t>
  </si>
  <si>
    <t>https://podminky.urs.cz/item/CS_URS_2023_02/783317101</t>
  </si>
  <si>
    <t>521</t>
  </si>
  <si>
    <t>783817401</t>
  </si>
  <si>
    <t>Krycí (ochranný ) nátěr omítek dvojnásobný hladkých betonových povrchů nebo povrchů z desek na bázi dřeva (dřevovláknitých apod.) syntetický</t>
  </si>
  <si>
    <t>-638147980</t>
  </si>
  <si>
    <t>https://podminky.urs.cz/item/CS_URS_2023_02/783817401</t>
  </si>
  <si>
    <t>"1.PP.16" 2,94</t>
  </si>
  <si>
    <t>"2.PP.02 - výtah" 2,93</t>
  </si>
  <si>
    <t>"stěny výtahové šachty" (1,6+1,67)*2*8,065-1,2*2,18*2+(1,2+2,18*2)*0,2*2</t>
  </si>
  <si>
    <t>522</t>
  </si>
  <si>
    <t>783826615</t>
  </si>
  <si>
    <t>Hydrofobizační nátěr omítek silikonový, transparentní, povrchů hladkých omítek hladkých, zrnitých tenkovrstvých nebo štukových stupně členitosti 1 a 2</t>
  </si>
  <si>
    <t>1706913076</t>
  </si>
  <si>
    <t>https://podminky.urs.cz/item/CS_URS_2023_02/783826615</t>
  </si>
  <si>
    <t>784</t>
  </si>
  <si>
    <t>Dokončovací práce - malby a tapety</t>
  </si>
  <si>
    <t>523</t>
  </si>
  <si>
    <t>784111001</t>
  </si>
  <si>
    <t>Oprášení (ometení) podkladu v místnostech výšky do 3,80 m</t>
  </si>
  <si>
    <t>-1128516607</t>
  </si>
  <si>
    <t>https://podminky.urs.cz/item/CS_URS_2023_02/784111001</t>
  </si>
  <si>
    <t>SDK_Světlík</t>
  </si>
  <si>
    <t>524</t>
  </si>
  <si>
    <t>784181121</t>
  </si>
  <si>
    <t>Penetrace podkladu jednonásobná hloubková akrylátová bezbarvá v místnostech výšky do 3,80 m</t>
  </si>
  <si>
    <t>767031432</t>
  </si>
  <si>
    <t>https://podminky.urs.cz/item/CS_URS_2023_02/784181121</t>
  </si>
  <si>
    <t>525</t>
  </si>
  <si>
    <t>784211101</t>
  </si>
  <si>
    <t>Malby z malířských směsí oděruvzdorných za mokra dvojnásobné, bílé za mokra oděruvzdorné výborně v místnostech výšky do 3,80 m</t>
  </si>
  <si>
    <t>-1565286297</t>
  </si>
  <si>
    <t>https://podminky.urs.cz/item/CS_URS_2023_02/784211101</t>
  </si>
  <si>
    <t>-om_malba</t>
  </si>
  <si>
    <t>526</t>
  </si>
  <si>
    <t>784211101R</t>
  </si>
  <si>
    <t xml:space="preserve">Omyvatelná malba s mechanickou odolností trojnásobná </t>
  </si>
  <si>
    <t>1207968593</t>
  </si>
  <si>
    <t>265,653*2,6-2*2,135*29-0,9*2,135*3-1,2*2,135*2-0,8*2*16-1,45*2,185</t>
  </si>
  <si>
    <t>786</t>
  </si>
  <si>
    <t>Dokončovací práce - čalounické úpravy</t>
  </si>
  <si>
    <t>527</t>
  </si>
  <si>
    <t>786623011</t>
  </si>
  <si>
    <t>Montáž venkovních žaluzií do okenního nebo dveřního otvoru ovládaných motorem, upevněných na rám nebo do žaluziově schránky, plochy do 4 m2</t>
  </si>
  <si>
    <t>-209174901</t>
  </si>
  <si>
    <t>https://podminky.urs.cz/item/CS_URS_2023_02/786623011</t>
  </si>
  <si>
    <t>"OV.12" 1</t>
  </si>
  <si>
    <t>528</t>
  </si>
  <si>
    <t>5534_OV.12</t>
  </si>
  <si>
    <t>žaluzie zetta 70, 1025x1200 mm, Al, RAL 7016, ovládání - dálkové/tlačítko/povětrnostní čidlo, včetně pohonu a postraních vodících lišt pro umístění do tepelněizolačního boxu</t>
  </si>
  <si>
    <t>636506319</t>
  </si>
  <si>
    <t>529</t>
  </si>
  <si>
    <t>786623013</t>
  </si>
  <si>
    <t>Montáž venkovních žaluzií do okenního nebo dveřního otvoru ovládaných motorem, upevněných na rám nebo do žaluziově schránky, plochy přes 4 do 6 m2</t>
  </si>
  <si>
    <t>814870323</t>
  </si>
  <si>
    <t>https://podminky.urs.cz/item/CS_URS_2023_02/786623013</t>
  </si>
  <si>
    <t>"OV.11" 2</t>
  </si>
  <si>
    <t>"OV.13" 1</t>
  </si>
  <si>
    <t>"OV.14" 5</t>
  </si>
  <si>
    <t>"OV.15" 2</t>
  </si>
  <si>
    <t>"OV.16" 1</t>
  </si>
  <si>
    <t>530</t>
  </si>
  <si>
    <t>5534_OV.11</t>
  </si>
  <si>
    <t>žaluzie zetta 70, 1950x2710 mm, Al, RAL 7016, ovládání - dálkové/tlačítko/povětrnostní čidlo, včetně pohonu a postraních vodících lišt pro umístění do tepelněizolačního boxu</t>
  </si>
  <si>
    <t>552600119</t>
  </si>
  <si>
    <t>"OV.11" 1</t>
  </si>
  <si>
    <t>531</t>
  </si>
  <si>
    <t>5534_OV.13</t>
  </si>
  <si>
    <t>žaluzie zetta 70, 1500x2710 mm, Al, RAL 7016, ovládání - dálkové/tlačítko/povětrnostní čidlo, včetně pohonu a postraních vodících lišt pro umístění do tepelněizolačního boxu</t>
  </si>
  <si>
    <t>-1945673225</t>
  </si>
  <si>
    <t>532</t>
  </si>
  <si>
    <t>5534_OV.14</t>
  </si>
  <si>
    <t>žaluzie zetta 70, 2400x1460 mm, Al, RAL 7016, ovládání - dálkové/tlačítko/povětrnostní čidlo, včetně pohonu a postraních vodících lišt pro umístění do tepelněizolačního boxu</t>
  </si>
  <si>
    <t>-869485987</t>
  </si>
  <si>
    <t>533</t>
  </si>
  <si>
    <t>5534_OV.15</t>
  </si>
  <si>
    <t>žaluzie zetta 70, 2060x2710 mm, Al, RAL 7016, ovládání - dálkové/tlačítko/povětrnostní čidlo, včetně pohonu a postraních vodících lišt pro umístění do tepelněizolačního boxu</t>
  </si>
  <si>
    <t>-1408382182</t>
  </si>
  <si>
    <t>534</t>
  </si>
  <si>
    <t>5534_OV.16</t>
  </si>
  <si>
    <t>žaluzie zetta 70, 2270x2710 mm, Al, RAL 7016, ovládání - dálkové/tlačítko/povětrnostní čidlo, včetně pohonu a postraních vodících lišt pro umístění do tepelněizolačního boxu</t>
  </si>
  <si>
    <t>-319672550</t>
  </si>
  <si>
    <t>535</t>
  </si>
  <si>
    <t>786623015</t>
  </si>
  <si>
    <t>Montáž venkovních žaluzií do okenního nebo dveřního otvoru ovládaných motorem, upevněných na rám nebo do žaluziově schránky, plochy přes 6 do 8 m2</t>
  </si>
  <si>
    <t>829760058</t>
  </si>
  <si>
    <t>https://podminky.urs.cz/item/CS_URS_2023_02/786623015</t>
  </si>
  <si>
    <t>"OV.08" 4</t>
  </si>
  <si>
    <t>"OV.09" 15</t>
  </si>
  <si>
    <t>"OV.10" 1</t>
  </si>
  <si>
    <t>536</t>
  </si>
  <si>
    <t>5534_OV.08</t>
  </si>
  <si>
    <t>žaluzie zetta 70, 3055x2710 mm, Al, RAL 7016, ovládání - dálkové/tlačítko/povětrnostní čidlo, včetně pohonu a postraních vodících lišt pro umístění do tepelněizolačního boxu</t>
  </si>
  <si>
    <t>352364217</t>
  </si>
  <si>
    <t>537</t>
  </si>
  <si>
    <t>5534_OV.09</t>
  </si>
  <si>
    <t>žaluzie zetta 70, 3175x2710 mm, Al, RAL 7016, ovládání - dálkové/tlačítko/povětrnostní čidlo, včetně pohonu a postraních vodících lišt pro umístění do tepelněizolačního boxu</t>
  </si>
  <si>
    <t>1302183848</t>
  </si>
  <si>
    <t>538</t>
  </si>
  <si>
    <t>5534_OV.10</t>
  </si>
  <si>
    <t>žaluzie zetta 70, 2275x2710 mm, Al, RAL 7016, ovládání - dálkové/tlačítko/povětrnostní čidlo, včetně pohonu a postraních vodících lišt pro umístění do tepelněizolačního boxu</t>
  </si>
  <si>
    <t>267559359</t>
  </si>
  <si>
    <t>539</t>
  </si>
  <si>
    <t>786623039</t>
  </si>
  <si>
    <t>Montáž venkovních žaluzií do okenního nebo dveřního otvoru žaluziové schránky, délky do 1300 mm</t>
  </si>
  <si>
    <t>1801631992</t>
  </si>
  <si>
    <t>https://podminky.urs.cz/item/CS_URS_2023_02/786623039</t>
  </si>
  <si>
    <t>"OV.04" 1</t>
  </si>
  <si>
    <t>540</t>
  </si>
  <si>
    <t>2837_OV.04</t>
  </si>
  <si>
    <t>box pro žaluzie z tepelně- izolačních desek 370x180x330 mm, dl. 1045 mm, dodávka včetně kotvících úhelníků a plechových zákrytových lišt ze spodní části boxu, v provedení dle PD</t>
  </si>
  <si>
    <t>-816591769</t>
  </si>
  <si>
    <t>541</t>
  </si>
  <si>
    <t>786623043</t>
  </si>
  <si>
    <t>Montáž venkovních žaluzií do okenního nebo dveřního otvoru žaluziové schránky, délky přes 2400 do 4000 mm</t>
  </si>
  <si>
    <t>-249203089</t>
  </si>
  <si>
    <t>https://podminky.urs.cz/item/CS_URS_2023_02/786623043</t>
  </si>
  <si>
    <t>"OV.01" 3</t>
  </si>
  <si>
    <t>"OV.02" 15</t>
  </si>
  <si>
    <t>"OV.05" 5</t>
  </si>
  <si>
    <t>542</t>
  </si>
  <si>
    <t>2837_OV.01</t>
  </si>
  <si>
    <t>box pro žaluzie z tepelně- izolačních desek 370x180x330 mm, dl. 3170 mm, dodávka včetně kotvících úhelníků a plechových zákrytových lišt ze spodní části boxu, v provedení dle PD</t>
  </si>
  <si>
    <t>1915229304</t>
  </si>
  <si>
    <t>543</t>
  </si>
  <si>
    <t>2837_OV.02</t>
  </si>
  <si>
    <t>box pro žaluzie z tepelně- izolačních desek 370x180x330 mm, dl. 3075 mm, dodávka včetně kotvících úhelníků a plechových zákrytových lišt ze spodní části boxu, v provedení dle PD</t>
  </si>
  <si>
    <t>801205390</t>
  </si>
  <si>
    <t>544</t>
  </si>
  <si>
    <t>2837_OV.05</t>
  </si>
  <si>
    <t>box pro žaluzie z tepelně- izolačních desek 370x180x330 mm, dl. 2440 mm, dodávka včetně kotvících úhelníků a plechových zákrytových lišt ze spodní části boxu, v provedení dle PD</t>
  </si>
  <si>
    <t>593129269</t>
  </si>
  <si>
    <t>545</t>
  </si>
  <si>
    <t>786623045</t>
  </si>
  <si>
    <t>Montáž venkovních žaluzií do okenního nebo dveřního otvoru žaluziové schránky, délky přes 4000 mm</t>
  </si>
  <si>
    <t>-1288792365</t>
  </si>
  <si>
    <t>https://podminky.urs.cz/item/CS_URS_2023_02/786623045</t>
  </si>
  <si>
    <t>"OV.03" 1</t>
  </si>
  <si>
    <t>"OV.06" 1</t>
  </si>
  <si>
    <t>"OV.07" 1</t>
  </si>
  <si>
    <t>546</t>
  </si>
  <si>
    <t>2837_OV.03</t>
  </si>
  <si>
    <t>box pro žaluzie z tepelně- izolačních desek 370x180x330 mm, dl. 6170 mm, dodávka včetně kotvících úhelníků a plechových zákrytových lišt ze spodní části boxu, v provedení dle PD</t>
  </si>
  <si>
    <t>-356882009</t>
  </si>
  <si>
    <t>547</t>
  </si>
  <si>
    <t>2837_OV.06</t>
  </si>
  <si>
    <t>box pro žaluzie z tepelně- izolačních desek 370x180x330 mm, dl. 6420 mm, dodávka včetně kotvících úhelníků a plechových zákrytových lišt ze spodní části boxu, v provedení dle PD</t>
  </si>
  <si>
    <t>-1984071491</t>
  </si>
  <si>
    <t>548</t>
  </si>
  <si>
    <t>2837_OV.07</t>
  </si>
  <si>
    <t>box pro žaluzie z tepelně- izolačních desek 370x180x330 mm, dl. 4695 mm, dodávka včetně kotvících úhelníků a plechových zákrytových lišt ze spodní části boxu, v provedení dle PD</t>
  </si>
  <si>
    <t>-165247852</t>
  </si>
  <si>
    <t>549</t>
  </si>
  <si>
    <t>998786202</t>
  </si>
  <si>
    <t>Přesun hmot pro stínění a čalounické úpravy stanovený procentní sazbou (%) z ceny vodorovná dopravní vzdálenost do 50 m v objektech výšky přes 6 do 12 m</t>
  </si>
  <si>
    <t>-1806711850</t>
  </si>
  <si>
    <t>https://podminky.urs.cz/item/CS_URS_2023_02/998786202</t>
  </si>
  <si>
    <t>Práce a dodávky M</t>
  </si>
  <si>
    <t>33-M</t>
  </si>
  <si>
    <t>Montáže dopr.zaříz.,sklad. zař. a váh</t>
  </si>
  <si>
    <t>550</t>
  </si>
  <si>
    <t>33-M-OV.42</t>
  </si>
  <si>
    <t>Kompletní dodávka a montáž bezstrojovnový bezbariérový výtah, rozměr kabiny 1100x1400x2100 mm; rozměr dveří 900x2000 mm, nosnost 630 kg, v provedení dle PD</t>
  </si>
  <si>
    <t>-1422352248</t>
  </si>
  <si>
    <t>"OV.42" 1</t>
  </si>
  <si>
    <t>Úroveň 4:</t>
  </si>
  <si>
    <t>D.1.4a - Zdravotně technické informace</t>
  </si>
  <si>
    <t>Ing. Karel Dovrtěl</t>
  </si>
  <si>
    <t xml:space="preserve">    721 - Zdravotechnika - vnitřní kanalizace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</si>
  <si>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</si>
  <si>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</si>
  <si>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</si>
  <si>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</si>
  <si>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</si>
  <si>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-1553280798</t>
  </si>
  <si>
    <t>((103+141+62)*0,6*0,7) "svodná kanalizace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</si>
  <si>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</si>
  <si>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</si>
  <si>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2045480832</t>
  </si>
  <si>
    <t>https://podminky.urs.cz/item/CS_URS_2023_02/161151103</t>
  </si>
  <si>
    <t>128,520 "hloubené vykopávky</t>
  </si>
  <si>
    <t>232243112</t>
  </si>
  <si>
    <t>18,360 "lože</t>
  </si>
  <si>
    <t>78,336 "obsypy</t>
  </si>
  <si>
    <t>0,020*(103+141+62) "potrubí</t>
  </si>
  <si>
    <t>-922842498</t>
  </si>
  <si>
    <t>1,8*102,816</t>
  </si>
  <si>
    <t>174111101</t>
  </si>
  <si>
    <t>Zásyp sypaninou z jakékoliv horniny ručně s uložením výkopku ve vrstvách se zhutněním jam, šachet, rýh nebo kolem objektů v těchto vykopávkách</t>
  </si>
  <si>
    <t>447454171</t>
  </si>
  <si>
    <t>https://podminky.urs.cz/item/CS_URS_2023_02/174111101</t>
  </si>
  <si>
    <t>-102,816 "vodorovný přesun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</si>
  <si>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</si>
  <si>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</si>
  <si>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-1239215600</t>
  </si>
  <si>
    <t>https://podminky.urs.cz/item/CS_URS_2023_02/175151101</t>
  </si>
  <si>
    <t>((103+141+62)*0,6*0,46)-(0,020*(103+141+62)) "svodná kanalizace</t>
  </si>
  <si>
    <t>58337344</t>
  </si>
  <si>
    <t>štěrkopísek frakce 0/32</t>
  </si>
  <si>
    <t>1851205093</t>
  </si>
  <si>
    <t>1,89*78,336</t>
  </si>
  <si>
    <t>451572111</t>
  </si>
  <si>
    <t>Lože pod potrubí, stoky a drobné objekty v otevřeném výkopu z kameniva drobného těženého 0 až 4 mm</t>
  </si>
  <si>
    <t>1267368423</t>
  </si>
  <si>
    <t>https://podminky.urs.cz/item/CS_URS_2023_02/451572111</t>
  </si>
  <si>
    <t>((103+141+62)*0,6*0,1) "svodná kanalizace</t>
  </si>
  <si>
    <t>721</t>
  </si>
  <si>
    <t>Zdravotechnika - vnitřní kanalizace</t>
  </si>
  <si>
    <t>721173401</t>
  </si>
  <si>
    <t>Potrubí z trub PVC SN4 svodné (ležaté) DN 110</t>
  </si>
  <si>
    <t>675313763</t>
  </si>
  <si>
    <t>https://podminky.urs.cz/item/CS_URS_2023_02/721173401</t>
  </si>
  <si>
    <t>103 "svodné potrubí pod podlahou</t>
  </si>
  <si>
    <t>721173402</t>
  </si>
  <si>
    <t>Potrubí z trub PVC SN4 svodné (ležaté) DN 125</t>
  </si>
  <si>
    <t>2026605845</t>
  </si>
  <si>
    <t>https://podminky.urs.cz/item/CS_URS_2023_02/721173402</t>
  </si>
  <si>
    <t>141 "svodné potrubí pod podlahou</t>
  </si>
  <si>
    <t>721173403</t>
  </si>
  <si>
    <t>Potrubí z trub PVC SN4 svodné (ležaté) DN 160</t>
  </si>
  <si>
    <t>251203515</t>
  </si>
  <si>
    <t>https://podminky.urs.cz/item/CS_URS_2023_02/721173403</t>
  </si>
  <si>
    <t>62 "svodné potrubí pod podlahou</t>
  </si>
  <si>
    <t>28611616-R1</t>
  </si>
  <si>
    <t>podlahová čistící tvarovka s hLadkým koncem DN110 na plastová potrubí, pohledová krycí dvířka a ráměček 150x150mm z nerezu, rychlouzávěr</t>
  </si>
  <si>
    <t>1757931893</t>
  </si>
  <si>
    <t>2 "podlahová čistící tvarovka</t>
  </si>
  <si>
    <t>721175232</t>
  </si>
  <si>
    <t>Plastové potrubí odhlučněné třívrstvé dešťové DN 110</t>
  </si>
  <si>
    <t>870506211</t>
  </si>
  <si>
    <t>https://podminky.urs.cz/item/CS_URS_2023_02/721175232</t>
  </si>
  <si>
    <t>15 "svislé potrubí dešťové</t>
  </si>
  <si>
    <t>722181235</t>
  </si>
  <si>
    <t>Ochrana potrubí termoizolačními trubicemi z pěnového polyetylenu PE přilepenými v příčných a podélných spojích, tloušťky izolace přes 9 do 13 mm, vnitřního průměru izolace DN přes 89 mm</t>
  </si>
  <si>
    <t>-1924706655</t>
  </si>
  <si>
    <t>https://podminky.urs.cz/item/CS_URS_2023_02/722181235</t>
  </si>
  <si>
    <t>15 "svislé potrubí dešťové, izolace proti rosení</t>
  </si>
  <si>
    <t>721175202</t>
  </si>
  <si>
    <t>Plastové potrubí odhlučněné třívrstvé připojovací DN 40</t>
  </si>
  <si>
    <t>2026323127</t>
  </si>
  <si>
    <t>https://podminky.urs.cz/item/CS_URS_2023_02/721175202</t>
  </si>
  <si>
    <t>35 "připojovací kanalizace</t>
  </si>
  <si>
    <t>721175203</t>
  </si>
  <si>
    <t>Plastové potrubí odhlučněné třívrstvé připojovací DN 50</t>
  </si>
  <si>
    <t>1557600786</t>
  </si>
  <si>
    <t>https://podminky.urs.cz/item/CS_URS_2023_02/721175203</t>
  </si>
  <si>
    <t>36 "připojovací kanalizace</t>
  </si>
  <si>
    <t>721175205</t>
  </si>
  <si>
    <t>Plastové potrubí odhlučněné třívrstvé připojovací DN 110</t>
  </si>
  <si>
    <t>2091859352</t>
  </si>
  <si>
    <t>https://podminky.urs.cz/item/CS_URS_2023_02/721175205</t>
  </si>
  <si>
    <t>17 "připojovací kanalizace</t>
  </si>
  <si>
    <t>721175211</t>
  </si>
  <si>
    <t>Plastové potrubí odhlučněné třívrstvé odpadní (svislé) DN 75</t>
  </si>
  <si>
    <t>-631611898</t>
  </si>
  <si>
    <t>https://podminky.urs.cz/item/CS_URS_2023_02/721175211</t>
  </si>
  <si>
    <t>55 "odpadní kanalizace</t>
  </si>
  <si>
    <t>721175212</t>
  </si>
  <si>
    <t>Plastové potrubí odhlučněné třívrstvé odpadní (svislé) DN 110</t>
  </si>
  <si>
    <t>-1840353241</t>
  </si>
  <si>
    <t>https://podminky.urs.cz/item/CS_URS_2023_02/721175212</t>
  </si>
  <si>
    <t>80 "odpadní kanalizace</t>
  </si>
  <si>
    <t>28614693</t>
  </si>
  <si>
    <t>čistící kus kanalizační PP třívrstvý zvukově izolovaný DN 110</t>
  </si>
  <si>
    <t>1434822961</t>
  </si>
  <si>
    <t>11 "čistící tvarovka</t>
  </si>
  <si>
    <t>721194104</t>
  </si>
  <si>
    <t>Vyměření přípojek na potrubí vyvedení a upevnění odpadních výpustek DN 40</t>
  </si>
  <si>
    <t>158507975</t>
  </si>
  <si>
    <t>https://podminky.urs.cz/item/CS_URS_2023_02/721194104</t>
  </si>
  <si>
    <t>2+7+4+11+5+3+3+6 "výpustky DN 40</t>
  </si>
  <si>
    <t>721194105</t>
  </si>
  <si>
    <t>Vyměření přípojek na potrubí vyvedení a upevnění odpadních výpustek DN 50</t>
  </si>
  <si>
    <t>-1149726621</t>
  </si>
  <si>
    <t>https://podminky.urs.cz/item/CS_URS_2023_02/721194105</t>
  </si>
  <si>
    <t>8+2+5+1+3+4+4+2+3 "výpustky DN 50</t>
  </si>
  <si>
    <t>721194107</t>
  </si>
  <si>
    <t>Vyměření přípojek na potrubí vyvedení a upevnění odpadních výpustek DN 70</t>
  </si>
  <si>
    <t>1542238588</t>
  </si>
  <si>
    <t>https://podminky.urs.cz/item/CS_URS_2023_02/721194107</t>
  </si>
  <si>
    <t>4 "výpustky DN 50</t>
  </si>
  <si>
    <t>721194109</t>
  </si>
  <si>
    <t>Vyměření přípojek na potrubí vyvedení a upevnění odpadních výpustek DN 110</t>
  </si>
  <si>
    <t>682764639</t>
  </si>
  <si>
    <t>https://podminky.urs.cz/item/CS_URS_2023_02/721194109</t>
  </si>
  <si>
    <t>12+4+8+5 "zařizovací předměty DN100</t>
  </si>
  <si>
    <t>721211421-R1</t>
  </si>
  <si>
    <t>Podlahové vpusti se svislým odtokem DN 50/75/110 mřížka nerez 115x115 se suchou klapkou proti zápachu</t>
  </si>
  <si>
    <t>1151866755</t>
  </si>
  <si>
    <t>https://podminky.urs.cz/item/CS_URS_2023_01/721211421-R1</t>
  </si>
  <si>
    <t>4 "vpust podlahová Si1</t>
  </si>
  <si>
    <t>4 "vpust podlahová PV1</t>
  </si>
  <si>
    <t>721233112-R1</t>
  </si>
  <si>
    <t>Střešní vtoky (vpusti) polypropylenové (PP) pro ploché střechy s odtokem svislým DN 110, el. ohřev</t>
  </si>
  <si>
    <t>441110593</t>
  </si>
  <si>
    <t>https://podminky.urs.cz/item/CS_URS_2023_01/721233112-R1</t>
  </si>
  <si>
    <t>12 "střešní vtok</t>
  </si>
  <si>
    <t>721242300-R1</t>
  </si>
  <si>
    <t>Vtok se zápachovou uzávěrkou HL 21 s přídavným uzávěrem pro suchý stav</t>
  </si>
  <si>
    <t>1495450424</t>
  </si>
  <si>
    <t>6 "odvod kondenzátu</t>
  </si>
  <si>
    <t>721226511-R1</t>
  </si>
  <si>
    <t>Zápachové uzávěrky podomítkové (Pe) s krycí deskou pro pračku a myčku DN 40 s připojením na vodu 1/2"</t>
  </si>
  <si>
    <t>-757306633</t>
  </si>
  <si>
    <t>3+5+3 "pračka, myčka, sušička</t>
  </si>
  <si>
    <t>721273153</t>
  </si>
  <si>
    <t>Ventilační hlavice z polypropylenu (PP) DN 110</t>
  </si>
  <si>
    <t>1337416355</t>
  </si>
  <si>
    <t>https://podminky.urs.cz/item/CS_URS_2023_02/721273153</t>
  </si>
  <si>
    <t>7 "odvětrání kanalizace</t>
  </si>
  <si>
    <t>721274123</t>
  </si>
  <si>
    <t>Ventily přivzdušňovací odpadních potrubí vnitřní DN 100</t>
  </si>
  <si>
    <t>2130934868</t>
  </si>
  <si>
    <t>https://podminky.urs.cz/item/CS_URS_2023_02/721274123</t>
  </si>
  <si>
    <t>2 "přivzdušňovací ventil</t>
  </si>
  <si>
    <t>721290111</t>
  </si>
  <si>
    <t>Zkouška těsnosti kanalizace v objektech vodou do DN 125</t>
  </si>
  <si>
    <t>1846356738</t>
  </si>
  <si>
    <t>https://podminky.urs.cz/item/CS_URS_2023_02/721290111</t>
  </si>
  <si>
    <t>35+36+55+80+15 "odpadní potrubí</t>
  </si>
  <si>
    <t>721290112</t>
  </si>
  <si>
    <t>Zkouška těsnosti kanalizace v objektech vodou DN 150 nebo DN 200</t>
  </si>
  <si>
    <t>-916221512</t>
  </si>
  <si>
    <t>https://podminky.urs.cz/item/CS_URS_2023_02/721290112</t>
  </si>
  <si>
    <t>103+141+62 "svodné potrubí</t>
  </si>
  <si>
    <t>998721103</t>
  </si>
  <si>
    <t>Přesun hmot pro vnitřní kanalizace stanovený z hmotnosti přesunovaného materiálu vodorovná dopravní vzdálenost do 50 m v objektech výšky přes 12 do 24 m</t>
  </si>
  <si>
    <t>-80118404</t>
  </si>
  <si>
    <t>https://podminky.urs.cz/item/CS_URS_2023_02/998721103</t>
  </si>
  <si>
    <t>722171937</t>
  </si>
  <si>
    <t>Výměna trubky, tvarovky, vsazení odbočky na rozvodech vody z plastů D přes 50 do 63 mm</t>
  </si>
  <si>
    <t>-2123436224</t>
  </si>
  <si>
    <t>https://podminky.urs.cz/item/CS_URS_2023_02/722171937</t>
  </si>
  <si>
    <t>1 "napojení na přívod vody</t>
  </si>
  <si>
    <t>722130233</t>
  </si>
  <si>
    <t>Potrubí z ocelových trubek pozinkovaných závitových svařovaných běžných DN 25</t>
  </si>
  <si>
    <t>1477976664</t>
  </si>
  <si>
    <t>https://podminky.urs.cz/item/CS_URS_2023_02/722130233</t>
  </si>
  <si>
    <t>79 "vodovod požární</t>
  </si>
  <si>
    <t>722130234</t>
  </si>
  <si>
    <t>Potrubí z ocelových trubek pozinkovaných závitových svařovaných běžných DN 32</t>
  </si>
  <si>
    <t>-789698808</t>
  </si>
  <si>
    <t>https://podminky.urs.cz/item/CS_URS_2023_02/722130234</t>
  </si>
  <si>
    <t>14 "vodovod požární</t>
  </si>
  <si>
    <t>722175002</t>
  </si>
  <si>
    <t>Potrubí z plastových trubek z polypropylenu PP-RCT svařovaných polyfúzně D 20 x 2,8</t>
  </si>
  <si>
    <t>-1857067528</t>
  </si>
  <si>
    <t>https://podminky.urs.cz/item/CS_URS_2023_02/722175002</t>
  </si>
  <si>
    <t>36 "připojovací vodovod ve stěnách, předstěnách</t>
  </si>
  <si>
    <t>210+87 "páteřní vodovod potrubí pod stropem</t>
  </si>
  <si>
    <t>722182011</t>
  </si>
  <si>
    <t>Podpůrný žlab pro potrubí průměru D 20</t>
  </si>
  <si>
    <t>-249858543</t>
  </si>
  <si>
    <t>https://podminky.urs.cz/item/CS_URS_2023_02/722182011</t>
  </si>
  <si>
    <t>722175003</t>
  </si>
  <si>
    <t>Potrubí z plastových trubek z polypropylenu PP-RCT svařovaných polyfúzně D 25 x 3,5</t>
  </si>
  <si>
    <t>-1874506675</t>
  </si>
  <si>
    <t>https://podminky.urs.cz/item/CS_URS_2023_02/722175003</t>
  </si>
  <si>
    <t>59 "připojovací vodovod ve stěnách, předstěnách</t>
  </si>
  <si>
    <t>167+377 "páteřní vodovod potrubí pod stropem</t>
  </si>
  <si>
    <t>722182012</t>
  </si>
  <si>
    <t>Podpůrný žlab pro potrubí průměru D 25</t>
  </si>
  <si>
    <t>2037211358</t>
  </si>
  <si>
    <t>https://podminky.urs.cz/item/CS_URS_2023_02/722182012</t>
  </si>
  <si>
    <t>722175004</t>
  </si>
  <si>
    <t>Potrubí z plastových trubek z polypropylenu PP-RCT svařovaných polyfúzně D 32 x 4,4</t>
  </si>
  <si>
    <t>583985072</t>
  </si>
  <si>
    <t>https://podminky.urs.cz/item/CS_URS_2023_02/722175004</t>
  </si>
  <si>
    <t>28 "páteřní vodovod potrubí pod stropem</t>
  </si>
  <si>
    <t>722182013</t>
  </si>
  <si>
    <t>Podpůrný žlab pro potrubí průměru D 32</t>
  </si>
  <si>
    <t>2073401937</t>
  </si>
  <si>
    <t>https://podminky.urs.cz/item/CS_URS_2023_02/722182013</t>
  </si>
  <si>
    <t>722175005</t>
  </si>
  <si>
    <t>Potrubí z plastových trubek z polypropylenu PP-RCT svařovaných polyfúzně D 40 x 5,5</t>
  </si>
  <si>
    <t>282698875</t>
  </si>
  <si>
    <t>https://podminky.urs.cz/item/CS_URS_2023_02/722175005</t>
  </si>
  <si>
    <t>59 "páteřní vodovod potrubí pod stropem</t>
  </si>
  <si>
    <t>722182014</t>
  </si>
  <si>
    <t>Podpůrný žlab pro potrubí průměru D 40</t>
  </si>
  <si>
    <t>250211151</t>
  </si>
  <si>
    <t>https://podminky.urs.cz/item/CS_URS_2023_02/722182014</t>
  </si>
  <si>
    <t>722175007</t>
  </si>
  <si>
    <t>Potrubí z plastových trubek z polypropylenu PP-RCT svařovaných polyfúzně D 63 x 8,6</t>
  </si>
  <si>
    <t>-864518022</t>
  </si>
  <si>
    <t>https://podminky.urs.cz/item/CS_URS_2023_02/722175007</t>
  </si>
  <si>
    <t>12 "páteřní vodovod potrubí pod stropem</t>
  </si>
  <si>
    <t>722182016</t>
  </si>
  <si>
    <t>Podpůrný žlab pro potrubí průměru D 63</t>
  </si>
  <si>
    <t>534412415</t>
  </si>
  <si>
    <t>https://podminky.urs.cz/item/CS_URS_2023_02/722182016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</si>
  <si>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</si>
  <si>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</si>
  <si>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-63266934</t>
  </si>
  <si>
    <t>https://podminky.urs.cz/item/CS_URS_2023_02/722181221</t>
  </si>
  <si>
    <t>210 "páteřní vodovod potrubí pod stropem studená voda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</si>
  <si>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</si>
  <si>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</si>
  <si>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-1140875860</t>
  </si>
  <si>
    <t>https://podminky.urs.cz/item/CS_URS_2023_02/722181222</t>
  </si>
  <si>
    <t>167+28+59 "páteřní vodovod potrubí pod stropem studená voda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</si>
  <si>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</si>
  <si>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</si>
  <si>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16516910</t>
  </si>
  <si>
    <t>https://podminky.urs.cz/item/CS_URS_2023_02/722181223</t>
  </si>
  <si>
    <t>12 "páteřní vodovod potrubí pod stropem studená voda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</si>
  <si>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</si>
  <si>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</si>
  <si>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1539803095</t>
  </si>
  <si>
    <t>https://podminky.urs.cz/item/CS_URS_2023_02/722181251</t>
  </si>
  <si>
    <t>87 "páteřní vodovod potrubí pod stropem teplá voda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</si>
  <si>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</si>
  <si>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</si>
  <si>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67207483</t>
  </si>
  <si>
    <t>https://podminky.urs.cz/item/CS_URS_2023_02/722181252</t>
  </si>
  <si>
    <t>377 "páteřní vodovod potrubí pod stropem teplá voda</t>
  </si>
  <si>
    <t>722220152</t>
  </si>
  <si>
    <t>Armatury s jedním závitem plastové (PPR) PN 20 (SDR 6) DN 20 x G 1/2"</t>
  </si>
  <si>
    <t>1267390069</t>
  </si>
  <si>
    <t>https://podminky.urs.cz/item/CS_URS_2023_02/722220152</t>
  </si>
  <si>
    <t>4+8+5+3+3+5+2 "nástěnky ventily</t>
  </si>
  <si>
    <t>722220161</t>
  </si>
  <si>
    <t>Armatury s jedním závitem plastové (PPR) PN 20 (SDR 6) DN 20 x G 1/2" (nástěnný komplet)</t>
  </si>
  <si>
    <t>soubor</t>
  </si>
  <si>
    <t>-1358947307</t>
  </si>
  <si>
    <t>https://podminky.urs.cz/item/CS_URS_2023_02/722220161</t>
  </si>
  <si>
    <t>2+5+1+3+4+2+2+7+4+11+3+5 "nástěnky baterie</t>
  </si>
  <si>
    <t>722224115</t>
  </si>
  <si>
    <t>Armatury s jedním závitem kohouty plnicí a vypouštěcí PN 10 G 1/2"</t>
  </si>
  <si>
    <t>972842954</t>
  </si>
  <si>
    <t>https://podminky.urs.cz/item/CS_URS_2023_02/722224115</t>
  </si>
  <si>
    <t>30 "vypouštění</t>
  </si>
  <si>
    <t>722229101</t>
  </si>
  <si>
    <t>Armatury s jedním závitem montáž vodovodních armatur s jedním závitem ostatních typů G 1/2"</t>
  </si>
  <si>
    <t>436814011</t>
  </si>
  <si>
    <t>https://podminky.urs.cz/item/CS_URS_2023_02/722229101</t>
  </si>
  <si>
    <t>91+1+1 "vývody</t>
  </si>
  <si>
    <t>551119920</t>
  </si>
  <si>
    <t>kohouty a ventily k vodovodní kohoutky a ventily ventil rohový s filtrem IVAR 1/2" x 3/8" mosaz OT58</t>
  </si>
  <si>
    <t>CS ÚRS 2015 01</t>
  </si>
  <si>
    <t>-631853110</t>
  </si>
  <si>
    <t>2*(2+7+4+11+2+5+1+3+8)+5 "stojánkové baterie</t>
  </si>
  <si>
    <t>55111422</t>
  </si>
  <si>
    <t>uzávěr kulový zahradní provedení páčka niklovaná mosaz vnější závit PN 15 T 120°C 3/4"-1"</t>
  </si>
  <si>
    <t>1416192315</t>
  </si>
  <si>
    <t>1 "výtokový ventil</t>
  </si>
  <si>
    <t>551101580-R1</t>
  </si>
  <si>
    <t>ventil výtokový mosazný s hadicovou přípojkou DN20 3/4" protizámrzový zahradní</t>
  </si>
  <si>
    <t>639707040</t>
  </si>
  <si>
    <t>1 "zahradní vývod</t>
  </si>
  <si>
    <t>722231073</t>
  </si>
  <si>
    <t>Armatury se dvěma závity ventily zpětné mosazné PN 10 do 110°C G 3/4"</t>
  </si>
  <si>
    <t>-1808104630</t>
  </si>
  <si>
    <t>https://podminky.urs.cz/item/CS_URS_2023_02/722231073</t>
  </si>
  <si>
    <t>4+4 "ohřev teplé vody</t>
  </si>
  <si>
    <t>722231142</t>
  </si>
  <si>
    <t>Armatury se dvěma závity ventily pojistné rohové G 3/4"</t>
  </si>
  <si>
    <t>326803548</t>
  </si>
  <si>
    <t>https://podminky.urs.cz/item/CS_URS_2023_02/722231142</t>
  </si>
  <si>
    <t>4 "ohřev teplé vody</t>
  </si>
  <si>
    <t>722232062</t>
  </si>
  <si>
    <t>Armatury se dvěma závity kulové kohouty PN 42 do 185 °C přímé vnitřní závit s vypouštěním G 3/4"</t>
  </si>
  <si>
    <t>622744821</t>
  </si>
  <si>
    <t>https://podminky.urs.cz/item/CS_URS_2023_02/722232062</t>
  </si>
  <si>
    <t>17 "uzávěr odbočka</t>
  </si>
  <si>
    <t>722232063</t>
  </si>
  <si>
    <t>Armatury se dvěma závity kulové kohouty PN 42 do 185 °C přímé vnitřní závit s vypouštěním G 1"</t>
  </si>
  <si>
    <t>-1856793511</t>
  </si>
  <si>
    <t>https://podminky.urs.cz/item/CS_URS_2023_02/722232063</t>
  </si>
  <si>
    <t>2 "uzávěr odbočka</t>
  </si>
  <si>
    <t>722232064</t>
  </si>
  <si>
    <t>Armatury se dvěma závity kulové kohouty PN 42 do 185 °C přímé vnitřní závit s vypouštěním G 5/4"</t>
  </si>
  <si>
    <t>-1203000914</t>
  </si>
  <si>
    <t>https://podminky.urs.cz/item/CS_URS_2023_02/722232064</t>
  </si>
  <si>
    <t>3 "uzávěr odbočka</t>
  </si>
  <si>
    <t>722232066</t>
  </si>
  <si>
    <t>Armatury se dvěma závity kulové kohouty PN 42 do 185 °C přímé vnitřní závit s vypouštěním G 2"</t>
  </si>
  <si>
    <t>-998177034</t>
  </si>
  <si>
    <t>https://podminky.urs.cz/item/CS_URS_2023_02/722232066</t>
  </si>
  <si>
    <t>1 "hlavní uzávěr vody</t>
  </si>
  <si>
    <t>722234264</t>
  </si>
  <si>
    <t>Armatury se dvěma závity filtry mosazný PN 20 do 80 °C G 3/4"</t>
  </si>
  <si>
    <t>-2011251184</t>
  </si>
  <si>
    <t>https://podminky.urs.cz/item/CS_URS_2023_02/722234264</t>
  </si>
  <si>
    <t>722290234</t>
  </si>
  <si>
    <t>Zkoušky, proplach a desinfekce vodovodního potrubí proplach a desinfekce vodovodního potrubí do DN 80</t>
  </si>
  <si>
    <t>427620582</t>
  </si>
  <si>
    <t>https://podminky.urs.cz/item/CS_URS_2023_02/722290234</t>
  </si>
  <si>
    <t>36+59 "potrubí ve stěnách, předstěnác</t>
  </si>
  <si>
    <t>210+87+167+377+28+59+12 "podtrubí pod stropem</t>
  </si>
  <si>
    <t>79+14 "požání vodovod</t>
  </si>
  <si>
    <t>998725103</t>
  </si>
  <si>
    <t>Přesun hmot pro zařizovací předměty stanovený z hmotnosti přesunovaného materiálu vodorovná dopravní vzdálenost do 50 m v objektech výšky přes 12 do 24 m</t>
  </si>
  <si>
    <t>1359171281</t>
  </si>
  <si>
    <t>https://podminky.urs.cz/item/CS_URS_2023_02/998725103</t>
  </si>
  <si>
    <t>724</t>
  </si>
  <si>
    <t>Zdravotechnika - strojní vybavení</t>
  </si>
  <si>
    <t>724233011</t>
  </si>
  <si>
    <t>Nádoby expanzní tlakové pro rozvody pitné vody s membránou bez pojistného ventilu se závitovým připojením průtočné PN 1,0 o objemu 8 l</t>
  </si>
  <si>
    <t>-1268811812</t>
  </si>
  <si>
    <t>https://podminky.urs.cz/item/CS_URS_2023_02/724233011</t>
  </si>
  <si>
    <t>732421212-R1</t>
  </si>
  <si>
    <t>Čerpadla teplovodní závitová mokroběžná cirkulační pro TUV (elektronicky řízená) PN 10, do 80°C DN přípojky/dopravní výška H (m) - čerpací výkon Q (m3/h) DN 25 / do 4,0 m / 2,2 m3/h</t>
  </si>
  <si>
    <t>-874819570</t>
  </si>
  <si>
    <t>https://podminky.urs.cz/item/CS_URS_2023_01/732421212-R1</t>
  </si>
  <si>
    <t>734295011-R1</t>
  </si>
  <si>
    <t>Směšovací armatura závitová termostatická přímočinná trojcestná DN 20 40-70 °C</t>
  </si>
  <si>
    <t>1247974486</t>
  </si>
  <si>
    <t>734411104</t>
  </si>
  <si>
    <t>Teploměry technické s pevným stonkem a jímkou zadní připojení (axiální) průměr 63 mm délka stonku 150 mm</t>
  </si>
  <si>
    <t>-1889837987</t>
  </si>
  <si>
    <t>https://podminky.urs.cz/item/CS_URS_2023_02/734411104</t>
  </si>
  <si>
    <t>734421101</t>
  </si>
  <si>
    <t>Tlakoměry s pevným stonkem a zpětnou klapkou spodní připojení (radiální) tlaku 0–16 bar průměru 50 mm</t>
  </si>
  <si>
    <t>-1387526196</t>
  </si>
  <si>
    <t>https://podminky.urs.cz/item/CS_URS_2023_02/734421101</t>
  </si>
  <si>
    <t>725532126-R1</t>
  </si>
  <si>
    <t>Elektrické ohřívače zásobníkové akumulační s pojistným ventilem závěsné svislé objem nádrže 200 l (el. patrona 6,0 kW, 400V)</t>
  </si>
  <si>
    <t>-62321810</t>
  </si>
  <si>
    <t>998724103</t>
  </si>
  <si>
    <t>Přesun hmot pro strojní vybavení stanovený z hmotnosti přesunovaného materiálu vodorovná dopravní vzdálenost do 50 m v objektech výšky přes 12 do 24 m</t>
  </si>
  <si>
    <t>-815303819</t>
  </si>
  <si>
    <t>https://podminky.urs.cz/item/CS_URS_2023_02/998724103</t>
  </si>
  <si>
    <t>725</t>
  </si>
  <si>
    <t>Zdravotechnika - zařizovací předměty</t>
  </si>
  <si>
    <t>725119123</t>
  </si>
  <si>
    <t>Zařízení záchodů montáž klozetových mís závěsných na nosné stěny</t>
  </si>
  <si>
    <t>2018339000</t>
  </si>
  <si>
    <t>https://podminky.urs.cz/item/CS_URS_2023_02/725119123</t>
  </si>
  <si>
    <t>4 "klozet WC1</t>
  </si>
  <si>
    <t>8 "klozet WCi1</t>
  </si>
  <si>
    <t>64236041-R1</t>
  </si>
  <si>
    <t>klozet keramický bílý závěsný hluboké splachování, vel. 53x36cm, dle tabulky "vybavení koupelen a wc" v projektu interiéru</t>
  </si>
  <si>
    <t>668130613</t>
  </si>
  <si>
    <t>64236051-R1</t>
  </si>
  <si>
    <t>klozet keramický bílý závěsný hluboké splachování pro handicapované, dle tabulky "vybavení koupelen a wc" v projektu interiéru</t>
  </si>
  <si>
    <t>-439940810</t>
  </si>
  <si>
    <t>55281800-R1</t>
  </si>
  <si>
    <t>tlačítko pro ovládání WC zepředu dvě množství vody bílé 246x164mm, dle tabulky "vybavení koupelen a wc" v projektu interiéru</t>
  </si>
  <si>
    <t>751274622</t>
  </si>
  <si>
    <t>55281801-R1</t>
  </si>
  <si>
    <t>tlačítko pro ovládání WC zepředu jedno množství vody bílé 246x164mm, dle tabulky "vybavení koupelen a wc" v projektu interiéru</t>
  </si>
  <si>
    <t>-1412866787</t>
  </si>
  <si>
    <t>55281802-R1</t>
  </si>
  <si>
    <t>tlačítko pro ovládání výlevky zepředu dvě množství vody bílé 250x160mm, dle tabulky "vybavení koupelen a wc" v projektu interiéru</t>
  </si>
  <si>
    <t>-137842541</t>
  </si>
  <si>
    <t>3 "výlevka VÝ1</t>
  </si>
  <si>
    <t>55281792-R1</t>
  </si>
  <si>
    <t>tlačítko pneumatické pro oddálené ovládání WC z boku, dvě množství, bílé</t>
  </si>
  <si>
    <t>-260927488</t>
  </si>
  <si>
    <t>55167382-R1</t>
  </si>
  <si>
    <t>sedátko klozetové duroplastové s poklopem, ocelové úchyty, soft close, dle tabulky "vybavení koupelen a wc" v projektu interiéru</t>
  </si>
  <si>
    <t>1864860485</t>
  </si>
  <si>
    <t>55167383-R1</t>
  </si>
  <si>
    <t>sedátko klozetové duroplastové bez poklopu, ocelové úchyty, soft close, dle tabulky "vybavení koupelen a wc" v projektu interiéru</t>
  </si>
  <si>
    <t>1523402508</t>
  </si>
  <si>
    <t>725841330-R1</t>
  </si>
  <si>
    <t>Bidetová sprška, páková bidetová podomítková baterie, chrom, sprškou a držákem, hadice dl. 150 cms bidetovou ruční, dle tabulky "vybavení koupelen a wc" v projektu interiéru</t>
  </si>
  <si>
    <t>748278574</t>
  </si>
  <si>
    <t>https://podminky.urs.cz/item/CS_URS_2023_01/725841330-R1</t>
  </si>
  <si>
    <t>8 "bidetová sprška Bi1</t>
  </si>
  <si>
    <t>725121529</t>
  </si>
  <si>
    <t>Pisoárové záchodky keramické automatické s teplotním snímačem, dle tabulky "vybavení koupelen a wc" v projektu interiéru</t>
  </si>
  <si>
    <t>-662538979</t>
  </si>
  <si>
    <t>https://podminky.urs.cz/item/CS_URS_2023_02/725121529</t>
  </si>
  <si>
    <t>2 "pisoár P1</t>
  </si>
  <si>
    <t>725865411</t>
  </si>
  <si>
    <t>Zápachové uzávěrky zařizovacích předmětů pro pisoáry DN 32/40</t>
  </si>
  <si>
    <t>891466475</t>
  </si>
  <si>
    <t>https://podminky.urs.cz/item/CS_URS_2023_02/725865411</t>
  </si>
  <si>
    <t>725211601-R1</t>
  </si>
  <si>
    <t>Umyvadla keramická bílá bez výtokových armatur připevněná na stěnu šrouby bez sloupu nebo krytu na sifon, vel. 55x45cm, dle tabulky "vybavení koupelen a wc" v projektu interiéru</t>
  </si>
  <si>
    <t>-2110549457</t>
  </si>
  <si>
    <t>https://podminky.urs.cz/item/CS_URS_2023_01/725211601-R1</t>
  </si>
  <si>
    <t>2 "umyvadlo U1</t>
  </si>
  <si>
    <t>7 "umyvadlo U2</t>
  </si>
  <si>
    <t>725211681-R1</t>
  </si>
  <si>
    <t>Umyvadla keramická bílá bez výtokových armatur připevněná na stěnu šrouby zdravotní, šířka umyvadla 640 mm, dle tabulky "vybavení koupelen a wc" v projektu interiéru</t>
  </si>
  <si>
    <t>589105417</t>
  </si>
  <si>
    <t>15 "umyvadlo Ui1</t>
  </si>
  <si>
    <t>725822611-R1</t>
  </si>
  <si>
    <t>Baterie umyvadlové stojánkové pákové bez výpusti, chrom, dle tabulky "vybavení koupelen a wc" v projektu interiéru</t>
  </si>
  <si>
    <t>-382671612</t>
  </si>
  <si>
    <t>725822614-R1</t>
  </si>
  <si>
    <t>Baterie umyvadlové stojánkové pákové bez výpusti, prodloužená páčka, chrom, dle tabulky "vybavení koupelen a wc" v projektu interiéru</t>
  </si>
  <si>
    <t>-402182995</t>
  </si>
  <si>
    <t>https://podminky.urs.cz/item/CS_URS_2023_01/725822614-R1</t>
  </si>
  <si>
    <t>725851325-R1</t>
  </si>
  <si>
    <t>Ventily odpadní pro zařizovací předměty umyvadlové bez přepadu G 5/4" click-clack, dle tabulky "vybavení koupelen a wc" v projektu interiéru</t>
  </si>
  <si>
    <t>1549000372</t>
  </si>
  <si>
    <t>725861102-R1</t>
  </si>
  <si>
    <t>Zápachové uzávěrky zařizovacích předmětů pro umyvadla DN 40, chrom, dle tabulky "vybavení koupelen a wc" v projektu interiéru</t>
  </si>
  <si>
    <t>-1108629947</t>
  </si>
  <si>
    <t>725861312-R1</t>
  </si>
  <si>
    <t>Zápachové uzávěrky zařizovacích předmětů pro umyvadla místo šetřící DN 40/50, chrom, dle tabulky "vybavení koupelen a wc" v projektu interiéru</t>
  </si>
  <si>
    <t>325136187</t>
  </si>
  <si>
    <t>725311121-R1</t>
  </si>
  <si>
    <t>Dřezy bez výtokových armatur jednoduché nerezové 30X34cm, dle tabulky "vybavení společných prostor a zázemí" v projektu interiéru</t>
  </si>
  <si>
    <t>-1504380584</t>
  </si>
  <si>
    <t>3+3 "dřezy D1, D5</t>
  </si>
  <si>
    <t>725311121-R2</t>
  </si>
  <si>
    <t>Dřezy bez výtokových armatur jednoduché nerezové 45X40cm, dle tabulky "vybavení společných prostor a zázemí" v projektu</t>
  </si>
  <si>
    <t>1070010260</t>
  </si>
  <si>
    <t>4 "dřezy D2</t>
  </si>
  <si>
    <t>725821329-R1</t>
  </si>
  <si>
    <t>Baterie dřezové stojánkové pákové s otáčivým ústím a délkou ramínka s prodlouženou páčkou, dle tabulky "vybavení společných prostor a zázemí" v projektu</t>
  </si>
  <si>
    <t>1205155307</t>
  </si>
  <si>
    <t>3 "dřezy D1</t>
  </si>
  <si>
    <t>725821329-R2</t>
  </si>
  <si>
    <t>Baterie dřezové stojánkové pákové s otáčivým ústím a délkou ramínka s vytahovací sprškou, dle tabulky "vybavení společných prostor a zázemí" v projektu</t>
  </si>
  <si>
    <t>-722967476</t>
  </si>
  <si>
    <t>https://podminky.urs.cz/item/CS_URS_2023_02/725821329-R2</t>
  </si>
  <si>
    <t>4+3+1 "dřezy D2, D5, D4</t>
  </si>
  <si>
    <t>725862103</t>
  </si>
  <si>
    <t>Zápachové uzávěrky zařizovacích předmětů místo šetřící pro dřezy DN 40/50, dle tabulky "vybavení společných prostor a zázemí" v projektu</t>
  </si>
  <si>
    <t>-391262237</t>
  </si>
  <si>
    <t>https://podminky.urs.cz/item/CS_URS_2023_02/725862103</t>
  </si>
  <si>
    <t>3+4+3 "dřezy D1, D2, D5</t>
  </si>
  <si>
    <t>725862123</t>
  </si>
  <si>
    <t>Zápachové uzávěrky zařizovacích předmětů pro dvojdřezy s přípojkou pro pračku nebo myčku DN 40/50</t>
  </si>
  <si>
    <t>173910280</t>
  </si>
  <si>
    <t>https://podminky.urs.cz/item/CS_URS_2023_02/725862123</t>
  </si>
  <si>
    <t>1 "dřezy D4</t>
  </si>
  <si>
    <t>725851315</t>
  </si>
  <si>
    <t>Ventily odpadní pro zařizovací předměty dřezové s přepadem G 6/4"</t>
  </si>
  <si>
    <t>-619492367</t>
  </si>
  <si>
    <t>https://podminky.urs.cz/item/CS_URS_2023_02/725851315</t>
  </si>
  <si>
    <t>725851317</t>
  </si>
  <si>
    <t>Ventily odpadní pro zařizovací předměty dřezové s přepadem G 6/4" pro dvojdřez</t>
  </si>
  <si>
    <t>-1791019700</t>
  </si>
  <si>
    <t>https://podminky.urs.cz/item/CS_URS_2023_02/725851317</t>
  </si>
  <si>
    <t>725241112</t>
  </si>
  <si>
    <t>Sprchové vaničky akrylátové čtvercové 900x900 mm</t>
  </si>
  <si>
    <t>-275131222</t>
  </si>
  <si>
    <t>https://podminky.urs.cz/item/CS_URS_2023_02/725241112</t>
  </si>
  <si>
    <t>2 "sprcha S1</t>
  </si>
  <si>
    <t>725841312-R1</t>
  </si>
  <si>
    <t>Sprchová nástěnná páková baterie vč. ruční sprchy s držákem, dle tabulky "vybavení koupelen a wc" v projektu interiéru</t>
  </si>
  <si>
    <t>1460248998</t>
  </si>
  <si>
    <t>https://podminky.urs.cz/item/CS_URS_2023_01/725841312-R1</t>
  </si>
  <si>
    <t>725841351-R1</t>
  </si>
  <si>
    <t>Sprchová nástěnná termostatická baterie vč. ruční sprchy s držákem, hadice dl. 170 cm, dle tabulky "vybavení koupelen a wc" v projektu interiéru</t>
  </si>
  <si>
    <t>-511892016</t>
  </si>
  <si>
    <t>4 "sprcha Si1</t>
  </si>
  <si>
    <t>725865311</t>
  </si>
  <si>
    <t>Zápachové uzávěrky zařizovacích předmětů pro vany sprchových koutů s kulovým kloubem na odtoku DN 40/50</t>
  </si>
  <si>
    <t>-1012369836</t>
  </si>
  <si>
    <t>https://podminky.urs.cz/item/CS_URS_2023_02/725865311</t>
  </si>
  <si>
    <t>725291642</t>
  </si>
  <si>
    <t>Doplňky zařízení koupelen a záchodů nerezové sedačky do sprchy, dle tabulky "vybavení koupelen a wc" v projektu interiéru</t>
  </si>
  <si>
    <t>-1477118633</t>
  </si>
  <si>
    <t>https://podminky.urs.cz/item/CS_URS_2023_02/725291642</t>
  </si>
  <si>
    <t>4 "invalidní sprcha</t>
  </si>
  <si>
    <t>725291721-R2</t>
  </si>
  <si>
    <t>Doplňky zařízení koupelen a záchodů nerezová madla krakorcová sklopná, délky 800 mm, dle tabulky "vybavení koupelen a wc" v projektu interiéru</t>
  </si>
  <si>
    <t>-1762478573</t>
  </si>
  <si>
    <t>https://podminky.urs.cz/item/CS_URS_2023_01/725291721-R2</t>
  </si>
  <si>
    <t>22 "invalidní zařizovací předměty</t>
  </si>
  <si>
    <t>725291641-R1</t>
  </si>
  <si>
    <t>Doplňky zařízení koupelen a záchodů nerezové madlo pevné 600 mm, nerez, dle tabulky "vybavení koupelen a wc" v projektu interiéru</t>
  </si>
  <si>
    <t>80445088</t>
  </si>
  <si>
    <t>13 "invalidní zařizovací předměty</t>
  </si>
  <si>
    <t>725291641-R2</t>
  </si>
  <si>
    <t>Doplňky zařízení koupelen a záchodů nerezové madlo pevné 900 mm, nerez, dle tabulky "vybavení koupelen a wc" v projektu interiéru</t>
  </si>
  <si>
    <t>-1526320742</t>
  </si>
  <si>
    <t>1 "invalidní zařizovací předměty</t>
  </si>
  <si>
    <t>725222169-R2</t>
  </si>
  <si>
    <t>Ošetřovatelská zvedací vana, skleněnými vlákny zesílená konstrukce, bílá, vnitřní madla, boční dvířka, zamykání dveří z nerezové oceli, ruční ovládání se 4 funkcemi, 24 V elektrický pohon, záložní baterie, automatický výběr teploty na výstupu, další, dle tabulky "vybavení koupelen a wc" v projektu interiéru</t>
  </si>
  <si>
    <t>1338341170</t>
  </si>
  <si>
    <t>3 "vana V1</t>
  </si>
  <si>
    <t>725864311</t>
  </si>
  <si>
    <t>Zápachové uzávěrky zařizovacích předmětů pro koupací vany s kulovým kloubem na odtoku DN 40/50</t>
  </si>
  <si>
    <t>-206623964</t>
  </si>
  <si>
    <t>https://podminky.urs.cz/item/CS_URS_2023_02/725864311</t>
  </si>
  <si>
    <t>3 "vana V3</t>
  </si>
  <si>
    <t>725331111-R1</t>
  </si>
  <si>
    <t>Výlevka bez výtokových armatur keramická závěsná se sklopnou plastovou mřížkou 425 mm, dle tabulky "vybavení společných prostor a zázemí" v projektu interiéru</t>
  </si>
  <si>
    <t>-1503414133</t>
  </si>
  <si>
    <t>725331111-R2</t>
  </si>
  <si>
    <t>Výlevka bez výtokových armatur keramická volně stojící se sklopnou plastovou mřížkou 425 mm, dle tabulky "vybavení společných prostor a zázemí" v projektu interiéru</t>
  </si>
  <si>
    <t>1045785226</t>
  </si>
  <si>
    <t>2 "výlevka VÝ1</t>
  </si>
  <si>
    <t>725331211</t>
  </si>
  <si>
    <t>Výlevky bez výtokových armatur a splachovací nádrže nerezové připevněné na zeď konzolou 450 x 550 x 300 mm, dle tabulky "vybavení společných prostor a zázemí" v projektu interiéru</t>
  </si>
  <si>
    <t>-777281115</t>
  </si>
  <si>
    <t>https://podminky.urs.cz/item/CS_URS_2023_02/725331211</t>
  </si>
  <si>
    <t>1 "výlevka VÝ1</t>
  </si>
  <si>
    <t>725821312</t>
  </si>
  <si>
    <t>Baterie dřezové nástěnné pákové s otáčivým kulatým ústím a délkou ramínka 300 mm, dle tabulky "vybavení společných prostor a zázemí" v projektu interiéru</t>
  </si>
  <si>
    <t>-1935325609</t>
  </si>
  <si>
    <t>https://podminky.urs.cz/item/CS_URS_2023_02/725821312</t>
  </si>
  <si>
    <t>3+2 "výlevka VÝ1</t>
  </si>
  <si>
    <t>725111132</t>
  </si>
  <si>
    <t>Zařízení záchodů splachovače nádržkové plastové nízkopoložené nebo vysokopoložené, dle tabulky "vybavení společných prostor a zázemí" v projektu interiéru</t>
  </si>
  <si>
    <t>1935867075</t>
  </si>
  <si>
    <t>https://podminky.urs.cz/item/CS_URS_2023_02/725111132</t>
  </si>
  <si>
    <t>998722103</t>
  </si>
  <si>
    <t>Přesun hmot pro vnitřní vodovod stanovený z hmotnosti přesunovaného materiálu vodorovná dopravní vzdálenost do 50 m v objektech výšky přes 12 do 24 m</t>
  </si>
  <si>
    <t>2022356835</t>
  </si>
  <si>
    <t>https://podminky.urs.cz/item/CS_URS_2023_02/998722103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</si>
  <si>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</si>
  <si>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</si>
  <si>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</si>
  <si>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</si>
  <si>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-422665546</t>
  </si>
  <si>
    <t>https://podminky.urs.cz/item/CS_URS_2023_02/726111031</t>
  </si>
  <si>
    <t>726111032-R1</t>
  </si>
  <si>
    <t>Předstěnové instalační systémy pro zazdění do masivních zděných konstrukcí pro závěsné klozety pro handicapované, ovládání zepředu, stavební výška 1080 mm</t>
  </si>
  <si>
    <t>-1739207630</t>
  </si>
  <si>
    <t>https://podminky.urs.cz/item/CS_URS_2023_02/726111032-R1</t>
  </si>
  <si>
    <t>726111033-R1</t>
  </si>
  <si>
    <t>Předstěnové instalační systémy pro zazdění do masivních zděných konstrukcí pro závěsné výlevky, ovládání zepředu, stavební výška 1460 mm</t>
  </si>
  <si>
    <t>661444943</t>
  </si>
  <si>
    <t>726191001</t>
  </si>
  <si>
    <t>Ostatní příslušenství instalačních systémů zvukoizolační souprava pro předstěnovou montáž</t>
  </si>
  <si>
    <t>1585320496</t>
  </si>
  <si>
    <t>https://podminky.urs.cz/item/CS_URS_2023_02/726191001</t>
  </si>
  <si>
    <t>726191002</t>
  </si>
  <si>
    <t>Ostatní příslušenství instalačních systémů souprava pro předstěnovou montáž</t>
  </si>
  <si>
    <t>-403690599</t>
  </si>
  <si>
    <t>https://podminky.urs.cz/item/CS_URS_2023_02/726191002</t>
  </si>
  <si>
    <t>998726113</t>
  </si>
  <si>
    <t>Přesun hmot pro instalační prefabrikáty stanovený z hmotnosti přesunovaného materiálu vodorovná dopravní vzdálenost do 50 m v objektech výšky přes 12 m do 24 m</t>
  </si>
  <si>
    <t>1617953204</t>
  </si>
  <si>
    <t>https://podminky.urs.cz/item/CS_URS_2023_02/998726113</t>
  </si>
  <si>
    <t>727</t>
  </si>
  <si>
    <t>Zdravotechnika - požární ochrana</t>
  </si>
  <si>
    <t>727213224</t>
  </si>
  <si>
    <t>Protipožární trubní ucpávky plastového potrubí prostup stropem tloušťky 150 mm požární odolnost EI 120 D 63</t>
  </si>
  <si>
    <t>-281277974</t>
  </si>
  <si>
    <t>https://podminky.urs.cz/item/CS_URS_2023_02/727213224</t>
  </si>
  <si>
    <t>30 "požární ucpávky</t>
  </si>
  <si>
    <t>727223127</t>
  </si>
  <si>
    <t>Protipožární ochranné manžety plastového potrubí prostup stropem tloušťky 150 mm požární odolnost EI 90-120 D 110</t>
  </si>
  <si>
    <t>-356932132</t>
  </si>
  <si>
    <t>https://podminky.urs.cz/item/CS_URS_2023_02/727223127</t>
  </si>
  <si>
    <t>20 "požární manžety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</si>
  <si>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</si>
  <si>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</si>
  <si>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</si>
  <si>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</si>
  <si>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</si>
  <si>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1126703386</t>
  </si>
  <si>
    <t>https://podminky.urs.cz/item/CS_URS_2023_02/HZS1291</t>
  </si>
  <si>
    <t>150 "stavební výpomoce, pomocné zednické práce, vrtání prostupů, provádění drážek, vysekání otvorů a další nespecifikované pomocné práce</t>
  </si>
  <si>
    <t>HZS2212</t>
  </si>
  <si>
    <t>Hodinové zúčtovací sazby profesí PSV provádění stavebních instalací instalatér odborný</t>
  </si>
  <si>
    <t>-1609352459</t>
  </si>
  <si>
    <t>https://podminky.urs.cz/item/CS_URS_2023_02/HZS2212</t>
  </si>
  <si>
    <t>150 "pomocné intalatérské práce, montážní práce a další nespecifikované pomocné práce</t>
  </si>
  <si>
    <t>D.1.4.B - Vytápění</t>
  </si>
  <si>
    <t>Ondřej Zikán</t>
  </si>
  <si>
    <t xml:space="preserve"> Ondřej Zikán</t>
  </si>
  <si>
    <t xml:space="preserve">    731 - Ústřední topení,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</si>
  <si>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</si>
  <si>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</si>
  <si>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</si>
  <si>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</si>
  <si>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</si>
  <si>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</si>
  <si>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-1246192204</t>
  </si>
  <si>
    <t>https://podminky.urs.cz/item/CS_URS_2023_01/713411121</t>
  </si>
  <si>
    <t>74,1+54,6</t>
  </si>
  <si>
    <t>63154601</t>
  </si>
  <si>
    <t>pouzdro izolační potrubní z minerální vlny s Al fólií max. 250/100°C 28/50mm</t>
  </si>
  <si>
    <t>-1557228600</t>
  </si>
  <si>
    <t>15+18+18+6 "odměřeno z výkresové dokumentace"</t>
  </si>
  <si>
    <t>57*1,3 "Přepočtené koeficientem množství</t>
  </si>
  <si>
    <t>63154022</t>
  </si>
  <si>
    <t>pouzdro izolační potrubní z minerální vlny s Al fólií max. 250/100°C 54/50mm</t>
  </si>
  <si>
    <t>-1125555507</t>
  </si>
  <si>
    <t>42 "odměřeno z výkresové dokumentace"</t>
  </si>
  <si>
    <t>42*1,3 "Přepočtené koeficientem množství</t>
  </si>
  <si>
    <t>700700191</t>
  </si>
  <si>
    <t>Al páska šířky 50mm</t>
  </si>
  <si>
    <t>-1133591772</t>
  </si>
  <si>
    <t>713X10110</t>
  </si>
  <si>
    <t>Oplechování vnější části vedení u tepelných čerpadel pozinkovaným plechem - dodávka a montáž</t>
  </si>
  <si>
    <t>vlastní položka, běžná katalogová cena</t>
  </si>
  <si>
    <t>2003457905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</si>
  <si>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</si>
  <si>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</si>
  <si>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757542892</t>
  </si>
  <si>
    <t>https://podminky.urs.cz/item/CS_URS_2023_02/713463131</t>
  </si>
  <si>
    <t>28377056</t>
  </si>
  <si>
    <t>pouzdro izolační potrubní z pěnového polyetylenu 35/25mm</t>
  </si>
  <si>
    <t>1597936449</t>
  </si>
  <si>
    <t>240+48 "odměřeno z výkresové dokumentace"</t>
  </si>
  <si>
    <t>288*1,3 "Přepočtené koeficientem množství</t>
  </si>
  <si>
    <t>283771300</t>
  </si>
  <si>
    <t>spona na návlekovou izolaci</t>
  </si>
  <si>
    <t>783479069</t>
  </si>
  <si>
    <t>283771350</t>
  </si>
  <si>
    <t>páska samolepící na návlekovou izolaci po 20 m</t>
  </si>
  <si>
    <t>-379699354</t>
  </si>
  <si>
    <t>998713101</t>
  </si>
  <si>
    <t>Přesun hmot pro izolace tepelné stanovený z hmotnosti přesunovaného materiálu vodorovná dopravní vzdálenost do 50 m v objektech výšky do 6 m</t>
  </si>
  <si>
    <t>-2086620602</t>
  </si>
  <si>
    <t>https://podminky.urs.cz/item/CS_URS_2023_02/998713101</t>
  </si>
  <si>
    <t>998713193</t>
  </si>
  <si>
    <t>Přesun hmot pro izolace tepelné stanovený z hmotnosti přesunovaného materiálu Příplatek k cenám za zvětšený přesun přes vymezenou největší dopravní vzdálenost do 500 m</t>
  </si>
  <si>
    <t>979153079</t>
  </si>
  <si>
    <t>https://podminky.urs.cz/item/CS_URS_2023_02/998713193</t>
  </si>
  <si>
    <t>731</t>
  </si>
  <si>
    <t>Ústřední topení, kotelny</t>
  </si>
  <si>
    <t>731TC01</t>
  </si>
  <si>
    <t>Kompaktní monoblokové tepelné čerpadlo systém vzduch / voda, tepelný výkon při A-7 / W35 12,27kW, COP A2 / W35 3,23, hladina akustického výkonu 65 dB(A), včetně integrované řídící automatiky s čidly venkonvní teploty</t>
  </si>
  <si>
    <t>-2122001628</t>
  </si>
  <si>
    <t>731TC02</t>
  </si>
  <si>
    <t>Montáž a uvedení do provozu regulace tepelných čerpadel včetně kabelových tras vedených v instalačních lištách</t>
  </si>
  <si>
    <t>1183704930</t>
  </si>
  <si>
    <t>731TC03</t>
  </si>
  <si>
    <t>Montáž tepelných čerpadel, zprovoznění tepelných čerpadel, zaregulování, zaškolení obsluhy. Zajištění odvodu kondenzátu s topným kabelem. Montáž příslušenství s akumulační nádobou.</t>
  </si>
  <si>
    <t>-1837992256</t>
  </si>
  <si>
    <t>731TC04</t>
  </si>
  <si>
    <t>Akumulační zásobník topné vody, včetně originální tepelné izolace s opláštěním 720l</t>
  </si>
  <si>
    <t>89715085</t>
  </si>
  <si>
    <t>731TC05</t>
  </si>
  <si>
    <t>Elektrické topné těleso 6kW / 400V pro akumulační nádobu, včetně regulace topného výkonu</t>
  </si>
  <si>
    <t>993777700</t>
  </si>
  <si>
    <t>731TC06</t>
  </si>
  <si>
    <t>Topný kabel - samoregulační topný kabel odvodu kondenzátu, topná délka 2 m, přívod 2 m</t>
  </si>
  <si>
    <t>197669920</t>
  </si>
  <si>
    <t>732</t>
  </si>
  <si>
    <t>Ústřední vytápění - strojovny</t>
  </si>
  <si>
    <t>732199100</t>
  </si>
  <si>
    <t>Montáž a dodávka orientačních štítků</t>
  </si>
  <si>
    <t>1286959575</t>
  </si>
  <si>
    <t>https://podminky.urs.cz/item/CS_URS_2023_01/732199100</t>
  </si>
  <si>
    <t>732H01</t>
  </si>
  <si>
    <t>Hadice tlaková pozinkovaná 1" délky 200mm pro připojení tepelného čerpadla</t>
  </si>
  <si>
    <t>135057994</t>
  </si>
  <si>
    <t>732331618</t>
  </si>
  <si>
    <t>Nádoba tlaková expanzní s membránou, závitové připojení PN 0,6 o objemu 140 l - dodávka a montáž</t>
  </si>
  <si>
    <t>-1021670450</t>
  </si>
  <si>
    <t>https://podminky.urs.cz/item/CS_URS_2023_01/732331618</t>
  </si>
  <si>
    <t>732421415</t>
  </si>
  <si>
    <t>Čerpadlo teplovodní mokroběžné závitové oběhové DN 25 výtlak do 6,0 m průtok do 4,5 m3/h pro vytápění - 25-60 - dodávka a montáž</t>
  </si>
  <si>
    <t>503386093</t>
  </si>
  <si>
    <t>https://podminky.urs.cz/item/CS_URS_2023_01/732421415</t>
  </si>
  <si>
    <t>732421474</t>
  </si>
  <si>
    <t>Čerpadlo teplovodní mokroběžné závitové oběhové DN 32 výtlak do 10,0 m průtok do 4,5 m3/h pro vytápění - 32-100 - dodávka a montáž</t>
  </si>
  <si>
    <t>1703089096</t>
  </si>
  <si>
    <t>https://podminky.urs.cz/item/CS_URS_2023_01/732421474</t>
  </si>
  <si>
    <t>732XS01</t>
  </si>
  <si>
    <t>Úpravna topné vody včetně příslušenství, uzavíracích a revizních armatur - dodávka a montáž</t>
  </si>
  <si>
    <t>1496820411</t>
  </si>
  <si>
    <t>https://podminky.urs.cz/item/CS_URS_2023_01/732XS01</t>
  </si>
  <si>
    <t>998732101</t>
  </si>
  <si>
    <t>Přesun hmot pro strojovny stanovený z hmotnosti přesunovaného materiálu vodorovná dopravní vzdálenost do 50 m v objektech výšky do 6 m</t>
  </si>
  <si>
    <t>-985801634</t>
  </si>
  <si>
    <t>https://podminky.urs.cz/item/CS_URS_2023_02/998732101</t>
  </si>
  <si>
    <t>998732193</t>
  </si>
  <si>
    <t>Přesun hmot pro strojovny stanovený z hmotnosti přesunovaného materiálu Příplatek k cenám za zvětšený přesun přes vymezenou největší dopravní vzdálenost do 500 m</t>
  </si>
  <si>
    <t>334672016</t>
  </si>
  <si>
    <t>https://podminky.urs.cz/item/CS_URS_2023_02/998732193</t>
  </si>
  <si>
    <t>733</t>
  </si>
  <si>
    <t>Ústřední vytápění - rozvodné potrubí</t>
  </si>
  <si>
    <t>733223304</t>
  </si>
  <si>
    <t>Potrubí z trubek měděných tvrdých spojovaných lisováním PN 16, T= +110°C Ø 28/1,5</t>
  </si>
  <si>
    <t>-1234723078</t>
  </si>
  <si>
    <t>https://podminky.urs.cz/item/CS_URS_2023_02/733223304</t>
  </si>
  <si>
    <t>57*1,2 "Přepočtené koeficientem množství</t>
  </si>
  <si>
    <t>733223307</t>
  </si>
  <si>
    <t>Potrubí z trubek měděných tvrdých spojovaných lisováním PN 16, T= +110°C Ø 54/2</t>
  </si>
  <si>
    <t>1871148182</t>
  </si>
  <si>
    <t>https://podminky.urs.cz/item/CS_URS_2023_02/733223307</t>
  </si>
  <si>
    <t>42*1,2 "Přepočtené koeficientem množství</t>
  </si>
  <si>
    <t>733224222</t>
  </si>
  <si>
    <t>Potrubí z trubek měděných Příplatek k cenám za zhotovení přípojky z trubek měděných Ø 15/1</t>
  </si>
  <si>
    <t>-1686853372</t>
  </si>
  <si>
    <t>https://podminky.urs.cz/item/CS_URS_2023_02/733224222</t>
  </si>
  <si>
    <t>30+4+40+2</t>
  </si>
  <si>
    <t>733224224</t>
  </si>
  <si>
    <t>Potrubí z trubek měděných Příplatek k cenám za zhotovení přípojky z trubek měděných Ø 22/1</t>
  </si>
  <si>
    <t>1082562032</t>
  </si>
  <si>
    <t>https://podminky.urs.cz/item/CS_URS_2023_02/733224224</t>
  </si>
  <si>
    <t>(10+4+1)*2</t>
  </si>
  <si>
    <t>733224225</t>
  </si>
  <si>
    <t>Potrubí z trubek měděných Příplatek k cenám za zhotovení přípojky z trubek měděných Ø 28/1,5</t>
  </si>
  <si>
    <t>-184388618</t>
  </si>
  <si>
    <t>https://podminky.urs.cz/item/CS_URS_2023_02/733224225</t>
  </si>
  <si>
    <t>(3+29+1+5+5)*2</t>
  </si>
  <si>
    <t>733224226</t>
  </si>
  <si>
    <t>Potrubí z trubek měděných Příplatek k cenám za zhotovení přípojky z trubek měděných Ø 35/1,5</t>
  </si>
  <si>
    <t>-1067585645</t>
  </si>
  <si>
    <t>https://podminky.urs.cz/item/CS_URS_2023_02/733224226</t>
  </si>
  <si>
    <t>(1+1)*2</t>
  </si>
  <si>
    <t>733224227</t>
  </si>
  <si>
    <t>Potrubí z trubek měděných Příplatek k cenám za zhotovení přípojky z trubek měděných Ø 42/1,5</t>
  </si>
  <si>
    <t>-2087129224</t>
  </si>
  <si>
    <t>https://podminky.urs.cz/item/CS_URS_2023_02/733224227</t>
  </si>
  <si>
    <t>3*2</t>
  </si>
  <si>
    <t>733224228</t>
  </si>
  <si>
    <t>Potrubí z trubek měděných Příplatek k cenám za zhotovení přípojky z trubek měděných Ø 54/2</t>
  </si>
  <si>
    <t>730922494</t>
  </si>
  <si>
    <t>https://podminky.urs.cz/item/CS_URS_2023_02/733224228</t>
  </si>
  <si>
    <t>(1+1+8)*2</t>
  </si>
  <si>
    <t>733291101</t>
  </si>
  <si>
    <t>Zkoušky těsnosti potrubí z trubek měděných Ø do 35/1,5</t>
  </si>
  <si>
    <t>-981962355</t>
  </si>
  <si>
    <t>https://podminky.urs.cz/item/CS_URS_2023_02/733291101</t>
  </si>
  <si>
    <t>733291102</t>
  </si>
  <si>
    <t>Zkoušky těsnosti potrubí z trubek měděných Ø přes 35/1,5 do 64/2,0</t>
  </si>
  <si>
    <t>-388911528</t>
  </si>
  <si>
    <t>https://podminky.urs.cz/item/CS_URS_2023_02/733291102</t>
  </si>
  <si>
    <t>733322224</t>
  </si>
  <si>
    <t>Potrubí z trubek plastových ze zesíťovaného polyethylenu (PE–Xa) spojovaných mechanicky násuvnou objímkou plastovou D 32/4,4</t>
  </si>
  <si>
    <t>143920905</t>
  </si>
  <si>
    <t>https://podminky.urs.cz/item/CS_URS_2023_02/733322224</t>
  </si>
  <si>
    <t>288*1,2 "Přepočtené koeficientem množství</t>
  </si>
  <si>
    <t>733391101</t>
  </si>
  <si>
    <t>Zkoušky těsnosti potrubí z trubek plastových Ø do 32/3,0</t>
  </si>
  <si>
    <t>-2138588021</t>
  </si>
  <si>
    <t>https://podminky.urs.cz/item/CS_URS_2023_02/733391101</t>
  </si>
  <si>
    <t>733PX01</t>
  </si>
  <si>
    <t>Topná, provozní a dilatační zkouška</t>
  </si>
  <si>
    <t>h</t>
  </si>
  <si>
    <t>-530255221</t>
  </si>
  <si>
    <t>https://podminky.urs.cz/item/CS_URS_2023_01/733PX01</t>
  </si>
  <si>
    <t>733PX02</t>
  </si>
  <si>
    <t>Stavební přípomoci a ostatní pomocné práce</t>
  </si>
  <si>
    <t>-670067768</t>
  </si>
  <si>
    <t>https://podminky.urs.cz/item/CS_URS_2023_01/733PX02</t>
  </si>
  <si>
    <t>733PX03</t>
  </si>
  <si>
    <t>Koordinace stavby, ostatní pomocné a režijní náklady</t>
  </si>
  <si>
    <t>-1831617755</t>
  </si>
  <si>
    <t>https://podminky.urs.cz/item/CS_URS_2023_01/733PX03</t>
  </si>
  <si>
    <t>733PX04</t>
  </si>
  <si>
    <t>Těsnění prostupů požárně dělícími stavebními konstrukcemi požárním tmelem nebo ucpávkou</t>
  </si>
  <si>
    <t>1400584688</t>
  </si>
  <si>
    <t>https://podminky.urs.cz/item/CS_URS_2023_01/733PX04</t>
  </si>
  <si>
    <t>733PX05</t>
  </si>
  <si>
    <t>Plnění otopného systému nemrznoucí směsí s koncentrací do 20% - nemrznoucí směs</t>
  </si>
  <si>
    <t>l</t>
  </si>
  <si>
    <t>249226160</t>
  </si>
  <si>
    <t>https://podminky.urs.cz/item/CS_URS_2023_01/733PX05</t>
  </si>
  <si>
    <t>733PX06</t>
  </si>
  <si>
    <t>Plnění otopného systému upravenou vodou</t>
  </si>
  <si>
    <t>258298617</t>
  </si>
  <si>
    <t>https://podminky.urs.cz/item/CS_URS_2023_01/733PX06</t>
  </si>
  <si>
    <t>998733101</t>
  </si>
  <si>
    <t>Přesun hmot pro rozvody potrubí stanovený z hmotnosti přesunovaného materiálu vodorovná dopravní vzdálenost do 50 m v objektech výšky do 6 m</t>
  </si>
  <si>
    <t>-1301029188</t>
  </si>
  <si>
    <t>https://podminky.urs.cz/item/CS_URS_2023_02/998733101</t>
  </si>
  <si>
    <t>998733193</t>
  </si>
  <si>
    <t>Přesun hmot pro rozvody potrubí stanovený z hmotnosti přesunovaného materiálu Příplatek k cenám za zvětšený přesun přes vymezenou největší dopravní vzdálenost do 500 m</t>
  </si>
  <si>
    <t>93939923</t>
  </si>
  <si>
    <t>https://podminky.urs.cz/item/CS_URS_2023_02/998733193</t>
  </si>
  <si>
    <t>734</t>
  </si>
  <si>
    <t>Ústřední vytápění - armatury</t>
  </si>
  <si>
    <t>734211120</t>
  </si>
  <si>
    <t>Ventily odvzdušňovací závitové automatické PN 14 do 120°C G 1/2</t>
  </si>
  <si>
    <t>59942887</t>
  </si>
  <si>
    <t>https://podminky.urs.cz/item/CS_URS_2023_02/734211120</t>
  </si>
  <si>
    <t>734242414</t>
  </si>
  <si>
    <t>Ventily zpětné závitové PN 16 do 110°C přímé G 1</t>
  </si>
  <si>
    <t>1914985493</t>
  </si>
  <si>
    <t>https://podminky.urs.cz/item/CS_URS_2023_02/734242414</t>
  </si>
  <si>
    <t>734242417</t>
  </si>
  <si>
    <t>Ventily zpětné závitové PN 16 do 110°C přímé G 2</t>
  </si>
  <si>
    <t>1200010519</t>
  </si>
  <si>
    <t>https://podminky.urs.cz/item/CS_URS_2023_02/734242417</t>
  </si>
  <si>
    <t>734251211</t>
  </si>
  <si>
    <t>Ventily pojistné závitové a čepové rohové provozní tlak od 2,5 do 6 bar G 1/2</t>
  </si>
  <si>
    <t>-81774224</t>
  </si>
  <si>
    <t>https://podminky.urs.cz/item/CS_URS_2023_02/734251211</t>
  </si>
  <si>
    <t>734291123</t>
  </si>
  <si>
    <t>Ostatní armatury kohouty plnicí a vypouštěcí PN 10 do 90°C G 1/2</t>
  </si>
  <si>
    <t>-548520719</t>
  </si>
  <si>
    <t>https://podminky.urs.cz/item/CS_URS_2023_02/734291123</t>
  </si>
  <si>
    <t>734291247</t>
  </si>
  <si>
    <t>Filtr závitový přímý G 2 PN 16 do 130°C s vnitřními závity - dodávka a montáž</t>
  </si>
  <si>
    <t>1005378201</t>
  </si>
  <si>
    <t>https://podminky.urs.cz/item/CS_URS_2023_01/734291247</t>
  </si>
  <si>
    <t>734292774</t>
  </si>
  <si>
    <t>Ostatní armatury kulové kohouty PN 42 do 185°C plnoprůtokové vnitřní závit G 1</t>
  </si>
  <si>
    <t>-2092584691</t>
  </si>
  <si>
    <t>https://podminky.urs.cz/item/CS_URS_2023_02/734292774</t>
  </si>
  <si>
    <t>734292777</t>
  </si>
  <si>
    <t>Ostatní armatury kulové kohouty PN 42 do 185°C plnoprůtokové vnitřní závit G 2</t>
  </si>
  <si>
    <t>1293760086</t>
  </si>
  <si>
    <t>https://podminky.urs.cz/item/CS_URS_2023_02/734292777</t>
  </si>
  <si>
    <t>734411127</t>
  </si>
  <si>
    <t>Teploměry technické s pevným stonkem a jímkou zadní připojení (axiální) průměr 100 mm délka stonku 100 mm</t>
  </si>
  <si>
    <t>-1665344456</t>
  </si>
  <si>
    <t>https://podminky.urs.cz/item/CS_URS_2023_02/734411127</t>
  </si>
  <si>
    <t>734421102.1</t>
  </si>
  <si>
    <t>Tlakoměr s pevným stonkem, zpětnou klapkou a manometrickým kohoutrm 1/2" tlak 0-16 bar průměr 100 mm spodní připojení - dodávka a montáž</t>
  </si>
  <si>
    <t>-162695599</t>
  </si>
  <si>
    <t>https://podminky.urs.cz/item/CS_URS_2023_01/734421102.1</t>
  </si>
  <si>
    <t>734421112.1</t>
  </si>
  <si>
    <t>Tlakoměr s pevným stonkem a zpětnou klapkou tlak 0-16 bar průměr 100 mm zadní připojení - dodávka a montáž</t>
  </si>
  <si>
    <t>-1308551773</t>
  </si>
  <si>
    <t>https://podminky.urs.cz/item/CS_URS_2023_01/734421112.1</t>
  </si>
  <si>
    <t>734OSX01</t>
  </si>
  <si>
    <t>příslušenství armatur, ostatní a topenářská šroubení</t>
  </si>
  <si>
    <t>-1723683637</t>
  </si>
  <si>
    <t>734EN01</t>
  </si>
  <si>
    <t>Kulový kohout se zajištěním a vypouštěním pro expanzní nádoby 1" - dodávka a montáž</t>
  </si>
  <si>
    <t>-857834989</t>
  </si>
  <si>
    <t>https://podminky.urs.cz/item/CS_URS_2023_01/734EN01</t>
  </si>
  <si>
    <t>734MX01</t>
  </si>
  <si>
    <t>Ultrazvukový měřič spotřeby tepla Qp = 0,6m3/h L=110mm G 3/4" vč. příslušenství a teplotních čidel - dodávka a montáž</t>
  </si>
  <si>
    <t>-824608522</t>
  </si>
  <si>
    <t>https://podminky.urs.cz/item/CS_URS_2023_01/734MX01</t>
  </si>
  <si>
    <t>734MX02</t>
  </si>
  <si>
    <t>Ultrazvukový měřič spotřeby tepla Qp = 3,5m3/h L=260mm G 5/4" vč. příslušenství a teplotních čidel - dodávka a montáž</t>
  </si>
  <si>
    <t>1245845650</t>
  </si>
  <si>
    <t>https://podminky.urs.cz/item/CS_URS_2023_01/734MX02</t>
  </si>
  <si>
    <t>734ARX101</t>
  </si>
  <si>
    <t>kombinovaný automatický vyvažovací ventil 1/2" s regulátorem diferenčního tlaku - dodávka a montáž</t>
  </si>
  <si>
    <t>610708707</t>
  </si>
  <si>
    <t>734ARX102</t>
  </si>
  <si>
    <t>kombinovaný automatický vyvažovací ventil 3/4" s regulátorem diferenčního tlaku - dodávka a montáž</t>
  </si>
  <si>
    <t>1482386485</t>
  </si>
  <si>
    <t>734ARX103</t>
  </si>
  <si>
    <t>kombinovaný automatický vyvažovací ventil 1" s regulátorem diferenčního tlaku - dodávka a montáž</t>
  </si>
  <si>
    <t>1360319285</t>
  </si>
  <si>
    <t>734ARX104</t>
  </si>
  <si>
    <t>pohon kombinovaného ventilu s ovládacím napětím 230V - otevřeno / zavřeno - dodávka a montáž</t>
  </si>
  <si>
    <t>-642634862</t>
  </si>
  <si>
    <t>734ARX105</t>
  </si>
  <si>
    <t>regulátor tlakového rozdílu 3/4" - partnerský ventil - dodávka a montáž</t>
  </si>
  <si>
    <t>-1901943701</t>
  </si>
  <si>
    <t>734ARX106</t>
  </si>
  <si>
    <t>regulátor tlakového rozdílu 1" - partnerský ventil - dodávka a montáž</t>
  </si>
  <si>
    <t>1790474674</t>
  </si>
  <si>
    <t>734ARX107</t>
  </si>
  <si>
    <t>regulátor tlakového rozdílu 5/4" - partnerský ventil - dodávka a montáž</t>
  </si>
  <si>
    <t>-290133289</t>
  </si>
  <si>
    <t>734ARX108</t>
  </si>
  <si>
    <t>regulátor tlakového rozdílu 6/4" - partnerský ventil - dodávka a montáž</t>
  </si>
  <si>
    <t>-1198587211</t>
  </si>
  <si>
    <t>734ARX109</t>
  </si>
  <si>
    <t>prostorový termostat digitální s časovým programem ke kombinovanému ventilu pro ovládání prostorové teploty v režimu vytápění i chlazení, včetně prokabelování trasy - dodávka a montáž</t>
  </si>
  <si>
    <t>1235286688</t>
  </si>
  <si>
    <t>998734101</t>
  </si>
  <si>
    <t>Přesun hmot pro armatury stanovený z hmotnosti přesunovaného materiálu vodorovná dopravní vzdálenost do 50 m v objektech výšky do 6 m</t>
  </si>
  <si>
    <t>-667044052</t>
  </si>
  <si>
    <t>https://podminky.urs.cz/item/CS_URS_2023_02/998734101</t>
  </si>
  <si>
    <t>998734193</t>
  </si>
  <si>
    <t>Přesun hmot pro armatury stanovený z hmotnosti přesunovaného materiálu Příplatek k cenám za zvětšený přesun přes vymezenou největší dopravní vzdálenost do 500 m</t>
  </si>
  <si>
    <t>-327941779</t>
  </si>
  <si>
    <t>https://podminky.urs.cz/item/CS_URS_2023_02/998734193</t>
  </si>
  <si>
    <t>735</t>
  </si>
  <si>
    <t>Ústřední vytápění - otopná tělesa</t>
  </si>
  <si>
    <t>735000912</t>
  </si>
  <si>
    <t>Regulace otopného systému při opravách vyregulování dvojregulačních ventilů a kohoutů s termostatickým ovládáním</t>
  </si>
  <si>
    <t>1084367139</t>
  </si>
  <si>
    <t>https://podminky.urs.cz/item/CS_URS_2023_02/735000912</t>
  </si>
  <si>
    <t>14+9+14+6+3+5+3+14+5+11</t>
  </si>
  <si>
    <t>735OTX01</t>
  </si>
  <si>
    <t>Elektrické topné těleso s termostatem a časovačem pro koupelnové těleso šířky 600mm - Qel=700W / 230V - dodávka a montáž, včetně plnění vodou a odvzdušnění tělesa</t>
  </si>
  <si>
    <t>1836872283</t>
  </si>
  <si>
    <t>735164272</t>
  </si>
  <si>
    <t>Otopná tělesa trubková přímotopná elektrická na stěnu výšky tělesa 1810 mm, délky 600 mm</t>
  </si>
  <si>
    <t>-8868535</t>
  </si>
  <si>
    <t>https://podminky.urs.cz/item/CS_URS_2023_02/735164272</t>
  </si>
  <si>
    <t>735191905</t>
  </si>
  <si>
    <t>Ostatní opravy otopných těles odvzdušnění tělesa</t>
  </si>
  <si>
    <t>-1197003897</t>
  </si>
  <si>
    <t>https://podminky.urs.cz/item/CS_URS_2023_02/735191905</t>
  </si>
  <si>
    <t>735191910</t>
  </si>
  <si>
    <t>Ostatní opravy otopných těles napuštění vody do otopného systému včetně potrubí (bez kotle a ohříváků) otopných těles</t>
  </si>
  <si>
    <t>233773811</t>
  </si>
  <si>
    <t>https://podminky.urs.cz/item/CS_URS_2023_02/735191910</t>
  </si>
  <si>
    <t>735511006</t>
  </si>
  <si>
    <t>Trubkové teplovodní podlahové vytápění rozvod v systémové desce potrubí polyethylen PE-Xa rozvodné potrubí 17x2 mm, rozteč 50 mm</t>
  </si>
  <si>
    <t>-691011773</t>
  </si>
  <si>
    <t>https://podminky.urs.cz/item/CS_URS_2023_02/735511006</t>
  </si>
  <si>
    <t>1400+550+1385+495+290+495+300+1435+210+750</t>
  </si>
  <si>
    <t>7310*1,2 "Přepočtené koeficientem množství</t>
  </si>
  <si>
    <t>735511039</t>
  </si>
  <si>
    <t>Trubkové teplovodní podlahové vytápění rozvod s přichycením ke kari síti kari síť uchycovací klipy</t>
  </si>
  <si>
    <t>1596284684</t>
  </si>
  <si>
    <t>https://podminky.urs.cz/item/CS_URS_2023_02/735511039</t>
  </si>
  <si>
    <t>735511054</t>
  </si>
  <si>
    <t>Trubkové teplovodní podlahové vytápění rozvod s uchycením ve vodící liště vodící lišta, Ø trubky 18 mm</t>
  </si>
  <si>
    <t>709087833</t>
  </si>
  <si>
    <t>https://podminky.urs.cz/item/CS_URS_2023_02/735511054</t>
  </si>
  <si>
    <t>735511061</t>
  </si>
  <si>
    <t>Trubkové teplovodní podlahové vytápění doplňkové prvky krycí PE fólie</t>
  </si>
  <si>
    <t>1798280853</t>
  </si>
  <si>
    <t>https://podminky.urs.cz/item/CS_URS_2023_02/735511061</t>
  </si>
  <si>
    <t>735511062</t>
  </si>
  <si>
    <t>Trubkové teplovodní podlahové vytápění doplňkové prvky okrajový izolační pruh</t>
  </si>
  <si>
    <t>-1186137869</t>
  </si>
  <si>
    <t>https://podminky.urs.cz/item/CS_URS_2023_02/735511062</t>
  </si>
  <si>
    <t>735511063</t>
  </si>
  <si>
    <t>Trubkové teplovodní podlahové vytápění doplňkové prvky ochranná trubka</t>
  </si>
  <si>
    <t>-1081345328</t>
  </si>
  <si>
    <t>https://podminky.urs.cz/item/CS_URS_2023_02/735511063</t>
  </si>
  <si>
    <t>735511082</t>
  </si>
  <si>
    <t>Trubkové teplovodní podlahové vytápění rozdělovače mosazné s průtokoměry tříokruhové</t>
  </si>
  <si>
    <t>1541352979</t>
  </si>
  <si>
    <t>https://podminky.urs.cz/item/CS_URS_2023_02/735511082</t>
  </si>
  <si>
    <t>735511084</t>
  </si>
  <si>
    <t>Trubkové teplovodní podlahové vytápění rozdělovače mosazné s průtokoměry pětiokruhové</t>
  </si>
  <si>
    <t>-1334940339</t>
  </si>
  <si>
    <t>https://podminky.urs.cz/item/CS_URS_2023_02/735511084</t>
  </si>
  <si>
    <t>735511085</t>
  </si>
  <si>
    <t>Trubkové teplovodní podlahové vytápění rozdělovače mosazné s průtokoměry šestiokruhové</t>
  </si>
  <si>
    <t>550519080</t>
  </si>
  <si>
    <t>https://podminky.urs.cz/item/CS_URS_2023_02/735511085</t>
  </si>
  <si>
    <t>735511088</t>
  </si>
  <si>
    <t>Trubkové teplovodní podlahové vytápění rozdělovače mosazné s průtokoměry devítiokruhové</t>
  </si>
  <si>
    <t>-450286584</t>
  </si>
  <si>
    <t>https://podminky.urs.cz/item/CS_URS_2023_02/735511088</t>
  </si>
  <si>
    <t>735511090</t>
  </si>
  <si>
    <t>Trubkové teplovodní podlahové vytápění rozdělovače mosazné s průtokoměry jedenáctiokruhové</t>
  </si>
  <si>
    <t>843064</t>
  </si>
  <si>
    <t>https://podminky.urs.cz/item/CS_URS_2023_02/735511090</t>
  </si>
  <si>
    <t>735511091</t>
  </si>
  <si>
    <t>Trubkové teplovodní podlahové vytápění rozdělovače mosazné s průtokoměry dvanáctiokruhové</t>
  </si>
  <si>
    <t>-1997749851</t>
  </si>
  <si>
    <t>https://podminky.urs.cz/item/CS_URS_2023_02/735511091</t>
  </si>
  <si>
    <t>735511102</t>
  </si>
  <si>
    <t>Trubkové teplovodní podlahové vytápění skříně rozdělovače pod omítku, pro rozdělovač s počtem okruhů 4-7</t>
  </si>
  <si>
    <t>-1758160516</t>
  </si>
  <si>
    <t>https://podminky.urs.cz/item/CS_URS_2023_02/735511102</t>
  </si>
  <si>
    <t>735511103</t>
  </si>
  <si>
    <t>Trubkové teplovodní podlahové vytápění skříně rozdělovače pod omítku, pro rozdělovač s počtem okruhů 6-9</t>
  </si>
  <si>
    <t>1213746568</t>
  </si>
  <si>
    <t>https://podminky.urs.cz/item/CS_URS_2023_02/735511103</t>
  </si>
  <si>
    <t>735511105</t>
  </si>
  <si>
    <t>Trubkové teplovodní podlahové vytápění skříně rozdělovače pod omítku, pro rozdělovač s počtem okruhů 8-12</t>
  </si>
  <si>
    <t>374254849</t>
  </si>
  <si>
    <t>https://podminky.urs.cz/item/CS_URS_2023_02/735511105</t>
  </si>
  <si>
    <t>735511108</t>
  </si>
  <si>
    <t>Trubkové teplovodní podlahové vytápění skříně rozdělovače pod omítku, pro rozdělovač s počtem okruhů přes 12</t>
  </si>
  <si>
    <t>-54986372</t>
  </si>
  <si>
    <t>https://podminky.urs.cz/item/CS_URS_2023_02/735511108</t>
  </si>
  <si>
    <t>735511135</t>
  </si>
  <si>
    <t>Trubkové teplovodní podlahové vytápění připojovací šroubení rozdělovače, potrubí 14x1,5 mm</t>
  </si>
  <si>
    <t>1796184365</t>
  </si>
  <si>
    <t>https://podminky.urs.cz/item/CS_URS_2023_02/735511135</t>
  </si>
  <si>
    <t>10*2</t>
  </si>
  <si>
    <t>998735101</t>
  </si>
  <si>
    <t>Přesun hmot pro otopná tělesa stanovený z hmotnosti přesunovaného materiálu vodorovná dopravní vzdálenost do 50 m v objektech výšky do 6 m</t>
  </si>
  <si>
    <t>1693294581</t>
  </si>
  <si>
    <t>https://podminky.urs.cz/item/CS_URS_2023_02/998735101</t>
  </si>
  <si>
    <t>998735193</t>
  </si>
  <si>
    <t>Přesun hmot pro otopná tělesa stanovený z hmotnosti přesunovaného materiálu Příplatek k cenám za zvětšený přesun přes vymezenou největší dopravní vzdálenost do 500 m</t>
  </si>
  <si>
    <t>-1682459147</t>
  </si>
  <si>
    <t>https://podminky.urs.cz/item/CS_URS_2023_02/998735193</t>
  </si>
  <si>
    <t>D.1.4.C.1 - Silnoproudé rozvody</t>
  </si>
  <si>
    <t>88275248</t>
  </si>
  <si>
    <t>Jiří Škop</t>
  </si>
  <si>
    <t xml:space="preserve">    741 - Elektroinstalace - silnoproud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</si>
  <si>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</si>
  <si>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</si>
  <si>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</si>
  <si>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</si>
  <si>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</si>
  <si>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</si>
  <si>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</si>
  <si>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</si>
  <si>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Ø přes 35 mm</t>
  </si>
  <si>
    <t>877679184</t>
  </si>
  <si>
    <t>https://podminky.urs.cz/item/CS_URS_2023_02/741110003</t>
  </si>
  <si>
    <t>34571097</t>
  </si>
  <si>
    <t>trubka elektroinstalační tuhá z PVC D 58,4/63mm</t>
  </si>
  <si>
    <t>1279843524</t>
  </si>
  <si>
    <t>28*1,05 "Přepočtené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</si>
  <si>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</si>
  <si>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</si>
  <si>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-1401922829</t>
  </si>
  <si>
    <t>https://podminky.urs.cz/item/CS_URS_2023_02/741112061</t>
  </si>
  <si>
    <t>34571450</t>
  </si>
  <si>
    <t>krabice pod omítku PVC přístrojová kruhová D 70mm</t>
  </si>
  <si>
    <t>-1904950672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</si>
  <si>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</si>
  <si>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</si>
  <si>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-1004984913</t>
  </si>
  <si>
    <t>https://podminky.urs.cz/item/CS_URS_2023_02/741112062</t>
  </si>
  <si>
    <t>34571464</t>
  </si>
  <si>
    <t>krabice do dutých stěn PVC přístrojová kruhová D 70mm mělká</t>
  </si>
  <si>
    <t>1130159302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</si>
  <si>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</si>
  <si>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</si>
  <si>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1593453958</t>
  </si>
  <si>
    <t>https://podminky.urs.cz/item/CS_URS_2023_02/741112101</t>
  </si>
  <si>
    <t>34571521</t>
  </si>
  <si>
    <t>krabice pod omítku PVC odbočná kruhová D 70mm s víčkem a svorkovnicí</t>
  </si>
  <si>
    <t>1119277162</t>
  </si>
  <si>
    <t>741120001</t>
  </si>
  <si>
    <t>Montáž vodičů izolovaných měděných bez ukončení uložených pod omítku plných a laněných (např. CY), průřezu žíly 0,35 až 6 mm2</t>
  </si>
  <si>
    <t>1404187993</t>
  </si>
  <si>
    <t>https://podminky.urs.cz/item/CS_URS_2023_02/741120001</t>
  </si>
  <si>
    <t>34141026</t>
  </si>
  <si>
    <t>vodič propojovací flexibilní jádro Cu lanované izolace PVC 450/750V (H07V-K) 1x4mm2</t>
  </si>
  <si>
    <t>33221154</t>
  </si>
  <si>
    <t>741120003</t>
  </si>
  <si>
    <t>Montáž vodičů izolovaných měděných bez ukončení uložených pod omítku plných a laněných (např. CY), průřezu žíly 10 až 16 mm2</t>
  </si>
  <si>
    <t>1526578730</t>
  </si>
  <si>
    <t>https://podminky.urs.cz/item/CS_URS_2023_02/741120003</t>
  </si>
  <si>
    <t>34141028</t>
  </si>
  <si>
    <t>vodič propojovací flexibilní jádro Cu lanované izolace PVC 450/750V (H07V-K) 1x10mm2</t>
  </si>
  <si>
    <t>-1343629790</t>
  </si>
  <si>
    <t>741120005</t>
  </si>
  <si>
    <t>Montáž vodičů izolovaných měděných bez ukončení uložených pod omítku plných a laněných (např. CY), průřezu žíly 25 až 35 mm2</t>
  </si>
  <si>
    <t>729522865</t>
  </si>
  <si>
    <t>https://podminky.urs.cz/item/CS_URS_2023_02/741120005</t>
  </si>
  <si>
    <t>34141030</t>
  </si>
  <si>
    <t>vodič propojovací flexibilní jádro Cu lanované izolace PVC 450/750V (H07V-K) 1x25mm2</t>
  </si>
  <si>
    <t>1149160317</t>
  </si>
  <si>
    <t>741120501</t>
  </si>
  <si>
    <t>Montáž kabelů flexibilních měděných bez ukončení uložených volně lehkých a středních (např. CGSG), počtu žil do 7</t>
  </si>
  <si>
    <t>-1923909640</t>
  </si>
  <si>
    <t>https://podminky.urs.cz/item/CS_URS_2023_02/741120501</t>
  </si>
  <si>
    <t>RMAT0035</t>
  </si>
  <si>
    <t>kabel CYSY-J 5x6</t>
  </si>
  <si>
    <t>534026763</t>
  </si>
  <si>
    <t>RMAT0036</t>
  </si>
  <si>
    <t>kabel CYSY-J 5x2,5</t>
  </si>
  <si>
    <t>1122509108</t>
  </si>
  <si>
    <t>741122011</t>
  </si>
  <si>
    <t>Montáž kabelů měděných bez ukončení uložených pod omítku plných kulatých (např. CYKY), počtu a průřezu žil 2x1,5 až 2,5 mm2</t>
  </si>
  <si>
    <t>1241667810</t>
  </si>
  <si>
    <t>https://podminky.urs.cz/item/CS_URS_2023_02/741122011</t>
  </si>
  <si>
    <t>34111005</t>
  </si>
  <si>
    <t>kabel instalační jádro Cu plné izolace PVC plášť PVC 450/750V (CYKY) 2x1,5mm2</t>
  </si>
  <si>
    <t>-1263891018</t>
  </si>
  <si>
    <t>741122011.1</t>
  </si>
  <si>
    <t>777336415</t>
  </si>
  <si>
    <t>https://podminky.urs.cz/item/CS_URS_2023_02/741122011.1</t>
  </si>
  <si>
    <t>34111324</t>
  </si>
  <si>
    <t>kabel silový oheň retardující bezhalogenový s funkční schopností při požáru 180min a P60-R třída reakce na oheň B2cas1d0 jádro Cu 0,6/1kV (1-CXKH-V) 2x1,5mm2</t>
  </si>
  <si>
    <t>-832029529</t>
  </si>
  <si>
    <t>741122015</t>
  </si>
  <si>
    <t>Montáž kabelů měděných bez ukončení uložených pod omítku plných kulatých (např. CYKY), počtu a průřezu žil 3x1,5 mm2</t>
  </si>
  <si>
    <t>1511609538</t>
  </si>
  <si>
    <t>https://podminky.urs.cz/item/CS_URS_2023_02/741122015</t>
  </si>
  <si>
    <t>34111030</t>
  </si>
  <si>
    <t>kabel instalační jádro Cu plné izolace PVC plášť PVC 450/750V (CYKY) 3x1,5mm2</t>
  </si>
  <si>
    <t>-201129482</t>
  </si>
  <si>
    <t>-1287150981</t>
  </si>
  <si>
    <t>-636508450</t>
  </si>
  <si>
    <t>741122015.1</t>
  </si>
  <si>
    <t>-1777640155</t>
  </si>
  <si>
    <t>https://podminky.urs.cz/item/CS_URS_2023_02/741122015.1</t>
  </si>
  <si>
    <t>34111327</t>
  </si>
  <si>
    <t>kabel silový oheň retardující bezhalogenový s funkční schopností při požáru 180min a P60-R třída reakce na oheň B2cas1d0 jádro Cu 0,6/1kV (1-CXKH-V) 3x1,5mm2</t>
  </si>
  <si>
    <t>1132144514</t>
  </si>
  <si>
    <t>741122016</t>
  </si>
  <si>
    <t>Montáž kabelů měděných bez ukončení uložených pod omítku plných kulatých (např. CYKY), počtu a průřezu žil 3x2,5 až 6 mm2</t>
  </si>
  <si>
    <t>1276993666</t>
  </si>
  <si>
    <t>https://podminky.urs.cz/item/CS_URS_2023_02/741122016</t>
  </si>
  <si>
    <t>34111036</t>
  </si>
  <si>
    <t>kabel instalační jádro Cu plné izolace PVC plášť PVC 450/750V (CYKY) 3x2,5mm2</t>
  </si>
  <si>
    <t>-132438916</t>
  </si>
  <si>
    <t>741122025</t>
  </si>
  <si>
    <t>Montáž kabelů měděných bez ukončení uložených pod omítku plných kulatých (např. CYKY), počtu a průřezu žil 4x16 až 25 mm2</t>
  </si>
  <si>
    <t>689612532</t>
  </si>
  <si>
    <t>https://podminky.urs.cz/item/CS_URS_2023_02/741122025</t>
  </si>
  <si>
    <t>34111610</t>
  </si>
  <si>
    <t>kabel silový jádro Cu izolace PVC plášť PVC 0,6/1kV (1-CYKY) 4x25mm2</t>
  </si>
  <si>
    <t>2128843965</t>
  </si>
  <si>
    <t>741122142</t>
  </si>
  <si>
    <t>Montáž kabelů měděných bez ukončení uložených v trubkách zatažených plných kulatých nebo bezhalogenových (např. CYKY) počtu a průřezu žil 5x1,5 až 2,5 mm2</t>
  </si>
  <si>
    <t>1248493569</t>
  </si>
  <si>
    <t>https://podminky.urs.cz/item/CS_URS_2023_02/741122142</t>
  </si>
  <si>
    <t>34111090</t>
  </si>
  <si>
    <t>kabel instalační jádro Cu plné izolace PVC plášť PVC 450/750V (CYKY) 5x1,5mm2</t>
  </si>
  <si>
    <t>1361640894</t>
  </si>
  <si>
    <t>34111094</t>
  </si>
  <si>
    <t>kabel instalační jádro Cu plné izolace PVC plášť PVC 450/750V (CYKY) 5x2,5mm2</t>
  </si>
  <si>
    <t>1388550405</t>
  </si>
  <si>
    <t>741122143</t>
  </si>
  <si>
    <t>Montáž kabelů měděných bez ukončení uložených v trubkách zatažených plných kulatých nebo bezhalogenových (např. CYKY) počtu a průřezu žil 5x4 až 6 mm2</t>
  </si>
  <si>
    <t>1363161154</t>
  </si>
  <si>
    <t>https://podminky.urs.cz/item/CS_URS_2023_02/741122143</t>
  </si>
  <si>
    <t>34111098</t>
  </si>
  <si>
    <t>kabel instalační jádro Cu plné izolace PVC plášť PVC 450/750V (CYKY) 5x4mm2</t>
  </si>
  <si>
    <t>1178358892</t>
  </si>
  <si>
    <t>34111100</t>
  </si>
  <si>
    <t>kabel instalační jádro Cu plné izolace PVC plášť PVC 450/750V (CYKY) 5x6mm2</t>
  </si>
  <si>
    <t>624081453</t>
  </si>
  <si>
    <t>741122145</t>
  </si>
  <si>
    <t>Montáž kabelů měděných bez ukončení uložených v trubkách zatažených plných kulatých nebo bezhalogenových (např. CYKY) počtu a průřezu žil 5x16 mm2</t>
  </si>
  <si>
    <t>-402114643</t>
  </si>
  <si>
    <t>https://podminky.urs.cz/item/CS_URS_2023_02/741122145</t>
  </si>
  <si>
    <t>34113035</t>
  </si>
  <si>
    <t>kabel instalační jádro Cu plné izolace PVC plášť PVC 450/750V (CYKY) 5x16mm2</t>
  </si>
  <si>
    <t>-934102195</t>
  </si>
  <si>
    <t>741124701</t>
  </si>
  <si>
    <t>Montáž kabelů měděných ovládacích bez ukončení uložených volně stíněných ovládacích s plným jádrem (např. JYTY) počtu a průměru žil 2 až 19x0,8 mm2</t>
  </si>
  <si>
    <t>1445729126</t>
  </si>
  <si>
    <t>https://podminky.urs.cz/item/CS_URS_2023_02/741124701</t>
  </si>
  <si>
    <t>RMAT0037</t>
  </si>
  <si>
    <t>kabel J-Y(St)Y 2x2x0,8 mm2</t>
  </si>
  <si>
    <t>1580852365</t>
  </si>
  <si>
    <t>882069886</t>
  </si>
  <si>
    <t>RMAT0047</t>
  </si>
  <si>
    <t>SYKFY 2x2x0,8</t>
  </si>
  <si>
    <t>-1172640886</t>
  </si>
  <si>
    <t>-2082590032</t>
  </si>
  <si>
    <t>RMAT0048</t>
  </si>
  <si>
    <t>OLFLEX 4Gx0,75</t>
  </si>
  <si>
    <t>-1788892987</t>
  </si>
  <si>
    <t>741210006</t>
  </si>
  <si>
    <t>Montáž rozvodnic oceloplechových nebo plastových bez zapojení vodičů běžných, hmotnosti do 300 kg</t>
  </si>
  <si>
    <t>1454342454</t>
  </si>
  <si>
    <t>https://podminky.urs.cz/item/CS_URS_2023_02/741210006</t>
  </si>
  <si>
    <t>RMAT0028</t>
  </si>
  <si>
    <t>rozvaděč RTC, kompletní, včetně vystrojení</t>
  </si>
  <si>
    <t>-1361235428</t>
  </si>
  <si>
    <t>RMAT0029</t>
  </si>
  <si>
    <t>rozvaděč RP1, kompletní, včetně vystrojení</t>
  </si>
  <si>
    <t>1703819695</t>
  </si>
  <si>
    <t>RMAT0030</t>
  </si>
  <si>
    <t>rozvaděč RP2, kompletní, včetně vystrojení</t>
  </si>
  <si>
    <t>-404986423</t>
  </si>
  <si>
    <t>RMAT0031</t>
  </si>
  <si>
    <t>rozvaděč RP3, kompletní, včetně vystrojení</t>
  </si>
  <si>
    <t>1850457917</t>
  </si>
  <si>
    <t>RMAT0032</t>
  </si>
  <si>
    <t>rozvaděč RD1, kompletní, včetně vystrojení</t>
  </si>
  <si>
    <t>1035677998</t>
  </si>
  <si>
    <t>RMAT0033</t>
  </si>
  <si>
    <t>rozvaděč RD2, kompletní, včetně vystrojení</t>
  </si>
  <si>
    <t>814630043</t>
  </si>
  <si>
    <t>RMAT0034</t>
  </si>
  <si>
    <t>rozvaděč RD3, kompletní, včetně vystrojení</t>
  </si>
  <si>
    <t>1794090880</t>
  </si>
  <si>
    <t>741210101</t>
  </si>
  <si>
    <t>Montáž rozváděčů litinových, hliníkových nebo plastových bez zapojení vodičů sestavy hmotnosti do 50 kg</t>
  </si>
  <si>
    <t>678472557</t>
  </si>
  <si>
    <t>https://podminky.urs.cz/item/CS_URS_2023_02/741210101</t>
  </si>
  <si>
    <t>RMAT0026</t>
  </si>
  <si>
    <t>přípojnice MET</t>
  </si>
  <si>
    <t>1436352744</t>
  </si>
  <si>
    <t>741210212</t>
  </si>
  <si>
    <t>Montáž rozváděčů skříňových nebo panelových bez zapojení vodičů nedělitelných, hmotnosti do 700 kg</t>
  </si>
  <si>
    <t>-272412017</t>
  </si>
  <si>
    <t>https://podminky.urs.cz/item/CS_URS_2023_02/741210212</t>
  </si>
  <si>
    <t>RMAT0027</t>
  </si>
  <si>
    <t>rozvaděč RH, kompletní, včetně vystrojení</t>
  </si>
  <si>
    <t>642054190</t>
  </si>
  <si>
    <t>741310101</t>
  </si>
  <si>
    <t>Montáž spínačů jedno nebo dvoupólových polozapuštěných nebo zapuštěných se zapojením vodičů bezšroubové připojení spínačů, řazení 1-jednopólových</t>
  </si>
  <si>
    <t>-1525005720</t>
  </si>
  <si>
    <t>https://podminky.urs.cz/item/CS_URS_2023_02/741310101</t>
  </si>
  <si>
    <t>34539010</t>
  </si>
  <si>
    <t>přístroj spínače jednopólového, řazení 1, 1So bezšroubové svorky</t>
  </si>
  <si>
    <t>-80580431</t>
  </si>
  <si>
    <t>34539049</t>
  </si>
  <si>
    <t>kryt spínače jednoduchý</t>
  </si>
  <si>
    <t>-718989906</t>
  </si>
  <si>
    <t>34539059</t>
  </si>
  <si>
    <t>rámeček jednonásobný</t>
  </si>
  <si>
    <t>1617161055</t>
  </si>
  <si>
    <t>741310121</t>
  </si>
  <si>
    <t>Montáž spínačů jedno nebo dvoupólových polozapuštěných nebo zapuštěných se zapojením vodičů bezšroubové připojení přepínačů, řazení 5-sériových</t>
  </si>
  <si>
    <t>1078652943</t>
  </si>
  <si>
    <t>https://podminky.urs.cz/item/CS_URS_2023_02/741310121</t>
  </si>
  <si>
    <t>34539012</t>
  </si>
  <si>
    <t>přístroj přepínače sériového, řazení 5 bezšroubové svorky</t>
  </si>
  <si>
    <t>-1514428748</t>
  </si>
  <si>
    <t>34539050</t>
  </si>
  <si>
    <t>kryt spínače dělený</t>
  </si>
  <si>
    <t>-476555294</t>
  </si>
  <si>
    <t>782260924</t>
  </si>
  <si>
    <t>741310203</t>
  </si>
  <si>
    <t>Montáž spínačů jedno nebo dvoupólových polozapuštěných nebo zapuštěných se zapojením vodičů šroubové připojení, pro prostředí normální spínačů, řazení 1-jednopólových s plynulou regulací intenzity osvětlení</t>
  </si>
  <si>
    <t>477091517</t>
  </si>
  <si>
    <t>https://podminky.urs.cz/item/CS_URS_2023_02/741310203</t>
  </si>
  <si>
    <t>RMAT0016</t>
  </si>
  <si>
    <t>stmívač otočný s plynulou regulací, řídící</t>
  </si>
  <si>
    <t>-1609979808</t>
  </si>
  <si>
    <t>RMAT0017</t>
  </si>
  <si>
    <t>stmívač otočný s plynulou regulací, podružný</t>
  </si>
  <si>
    <t>713321471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</si>
  <si>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</si>
  <si>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</si>
  <si>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263662964</t>
  </si>
  <si>
    <t>https://podminky.urs.cz/item/CS_URS_2023_02/741310221</t>
  </si>
  <si>
    <t>RMAT0022</t>
  </si>
  <si>
    <t>žaluziový ovladač, směrové označení, včetně rámečku, barva bílá</t>
  </si>
  <si>
    <t>-927014532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</si>
  <si>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</si>
  <si>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</si>
  <si>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109213099</t>
  </si>
  <si>
    <t>https://podminky.urs.cz/item/CS_URS_2023_02/741310233</t>
  </si>
  <si>
    <t>34535003</t>
  </si>
  <si>
    <t>přepínač střídavý kompletní, zápustný, řazení 6, šroubové svorky</t>
  </si>
  <si>
    <t>1027148032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</si>
  <si>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</si>
  <si>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</si>
  <si>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-503547481</t>
  </si>
  <si>
    <t>https://podminky.urs.cz/item/CS_URS_2023_02/741310238</t>
  </si>
  <si>
    <t>34535007</t>
  </si>
  <si>
    <t>přepínač střídavý dvojitý kompletní, zápustný, řazení 6+6(6+1), šroubové svorky</t>
  </si>
  <si>
    <t>-1641295356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</si>
  <si>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</si>
  <si>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</si>
  <si>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-657570363</t>
  </si>
  <si>
    <t>https://podminky.urs.cz/item/CS_URS_2023_02/741310251</t>
  </si>
  <si>
    <t>RMAT0045</t>
  </si>
  <si>
    <t>tlačítko TOTAL STOP v krabici</t>
  </si>
  <si>
    <t>-770654933</t>
  </si>
  <si>
    <t>741310401</t>
  </si>
  <si>
    <t>Montáž spínačů tří nebo čtyřpólových nástěnných se zapojením vodičů, pro prostředí normální do 16 A</t>
  </si>
  <si>
    <t>1895989939</t>
  </si>
  <si>
    <t>https://podminky.urs.cz/item/CS_URS_2023_02/741310401</t>
  </si>
  <si>
    <t>RMAT0019</t>
  </si>
  <si>
    <t>spínač třípólový nástěnný, 16A</t>
  </si>
  <si>
    <t>2119549307</t>
  </si>
  <si>
    <t>741310402</t>
  </si>
  <si>
    <t>Montáž spínačů tří nebo čtyřpólových nástěnných se zapojením vodičů, pro prostředí normální do 25 A</t>
  </si>
  <si>
    <t>1259967639</t>
  </si>
  <si>
    <t>https://podminky.urs.cz/item/CS_URS_2023_02/741310402</t>
  </si>
  <si>
    <t>RMAT0020</t>
  </si>
  <si>
    <t>spínač třípólový nástěnný, 25A</t>
  </si>
  <si>
    <t>323114305</t>
  </si>
  <si>
    <t>741310403</t>
  </si>
  <si>
    <t>Montáž spínačů tří nebo čtyřpólových nástěnných se zapojením vodičů, pro prostředí normální do 63 A</t>
  </si>
  <si>
    <t>-656394314</t>
  </si>
  <si>
    <t>https://podminky.urs.cz/item/CS_URS_2023_02/741310403</t>
  </si>
  <si>
    <t>RMAT0021</t>
  </si>
  <si>
    <t>spínač třípólový nástěnný, 32A</t>
  </si>
  <si>
    <t>-1617927792</t>
  </si>
  <si>
    <t>741311001</t>
  </si>
  <si>
    <t>Montáž spínačů speciálních se zapojením vodičů schodišťových automatů</t>
  </si>
  <si>
    <t>-676215874</t>
  </si>
  <si>
    <t>https://podminky.urs.cz/item/CS_URS_2023_02/741311001</t>
  </si>
  <si>
    <t>RMAT0024</t>
  </si>
  <si>
    <t>řídící jednotka pro ovládání žaluzií</t>
  </si>
  <si>
    <t>-1129112767</t>
  </si>
  <si>
    <t>741311003</t>
  </si>
  <si>
    <t>Montáž spínačů speciálních se zapojením vodičů čidla pohybu vestavného</t>
  </si>
  <si>
    <t>-1608115443</t>
  </si>
  <si>
    <t>https://podminky.urs.cz/item/CS_URS_2023_02/741311003</t>
  </si>
  <si>
    <t>RMAT0018</t>
  </si>
  <si>
    <t>čidlo pohybu vestavné, 360°, nastavitelná doba sepnutí</t>
  </si>
  <si>
    <t>882159120</t>
  </si>
  <si>
    <t>741311004</t>
  </si>
  <si>
    <t>Montáž spínačů speciálních se zapojením vodičů čidla pohybu nástěnného</t>
  </si>
  <si>
    <t>1460687046</t>
  </si>
  <si>
    <t>https://podminky.urs.cz/item/CS_URS_2023_02/741311004</t>
  </si>
  <si>
    <t>RMAT0049</t>
  </si>
  <si>
    <t>senzor větru</t>
  </si>
  <si>
    <t>-1938041657</t>
  </si>
  <si>
    <t>RMAT0050</t>
  </si>
  <si>
    <t>senzor deště</t>
  </si>
  <si>
    <t>1272581143</t>
  </si>
  <si>
    <t>741313001</t>
  </si>
  <si>
    <t>Montáž zásuvek domovních se zapojením vodičů bezšroubové připojení polozapuštěných nebo zapuštěných 10/16 A, provedení 2P + PE</t>
  </si>
  <si>
    <t>1531437512</t>
  </si>
  <si>
    <t>https://podminky.urs.cz/item/CS_URS_2023_02/741313001</t>
  </si>
  <si>
    <t>34555241</t>
  </si>
  <si>
    <t>přístroj zásuvky zápustné jednonásobné, krytka s clonkami, bezšroubové svorky</t>
  </si>
  <si>
    <t>220968076</t>
  </si>
  <si>
    <t>741313002</t>
  </si>
  <si>
    <t>Montáž zásuvek domovních se zapojením vodičů bezšroubové připojení polozapuštěných nebo zapuštěných 10/16 A, provedení 2P + PE dvojí zapojení pro průběžnou montáž</t>
  </si>
  <si>
    <t>-1472052047</t>
  </si>
  <si>
    <t>https://podminky.urs.cz/item/CS_URS_2023_02/741313002</t>
  </si>
  <si>
    <t>RMAT0023</t>
  </si>
  <si>
    <t>zásuvka 230V/16A,IP20, s integrovanou USB nabíječkou, včetně rámečku, bílá</t>
  </si>
  <si>
    <t>-1442110959</t>
  </si>
  <si>
    <t>741313004</t>
  </si>
  <si>
    <t>Montáž zásuvek domovních se zapojením vodičů bezšroubové připojení polozapuštěných nebo zapuštěných 10/16 A, provedení 2x (2P + PE) dvojnásobná šikmá</t>
  </si>
  <si>
    <t>-54552946</t>
  </si>
  <si>
    <t>https://podminky.urs.cz/item/CS_URS_2023_02/741313004</t>
  </si>
  <si>
    <t>34555242</t>
  </si>
  <si>
    <t>zásuvka zápustná dvojnásobná, šikmá, s clonkami, bezšroubové svorky</t>
  </si>
  <si>
    <t>1597861323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</si>
  <si>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</si>
  <si>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</si>
  <si>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146175085</t>
  </si>
  <si>
    <t>https://podminky.urs.cz/item/CS_URS_2023_02/741313005</t>
  </si>
  <si>
    <t>34555244</t>
  </si>
  <si>
    <t>přístroj zásuvky zápustné jednonásobné s optickou přepěťovou ochranou, krytka s clonkami, bezšroubové svorky</t>
  </si>
  <si>
    <t>-2135160119</t>
  </si>
  <si>
    <t>741313082</t>
  </si>
  <si>
    <t>Montáž zásuvek domovních se zapojením vodičů šroubové připojení venkovní nebo mokré, provedení 2P + PE</t>
  </si>
  <si>
    <t>-1989229736</t>
  </si>
  <si>
    <t>https://podminky.urs.cz/item/CS_URS_2023_02/741313082</t>
  </si>
  <si>
    <t>34555229</t>
  </si>
  <si>
    <t>zásuvka nástěnná jednonásobná s víčkem, IP44, šroubové svorky</t>
  </si>
  <si>
    <t>625953347</t>
  </si>
  <si>
    <t>741313221</t>
  </si>
  <si>
    <t>Montáž zásuvek průmyslových se zapojením vodičů nástěnných, provedení IP 67 3P+N+PE 16 A</t>
  </si>
  <si>
    <t>758012042</t>
  </si>
  <si>
    <t>https://podminky.urs.cz/item/CS_URS_2023_02/741313221</t>
  </si>
  <si>
    <t>35811381</t>
  </si>
  <si>
    <t>zásuvka nástěnná 16A - 5pól, řazení 3P+N+PE IP67, šroubové svorky</t>
  </si>
  <si>
    <t>-1121028128</t>
  </si>
  <si>
    <t>741361071</t>
  </si>
  <si>
    <t>Montáž akumulátorových baterií staničních suchých, hmotnosti do 100 kg, s kapacitou do 45 Ah</t>
  </si>
  <si>
    <t>1955778763</t>
  </si>
  <si>
    <t>https://podminky.urs.cz/item/CS_URS_2023_02/741361071</t>
  </si>
  <si>
    <t>RMAT0014</t>
  </si>
  <si>
    <t>CBS stanice central C24-300M, 300W, komunikace MDBUS RTU</t>
  </si>
  <si>
    <t>1059523042</t>
  </si>
  <si>
    <t>RMAT0015</t>
  </si>
  <si>
    <t>bezúdržbový olověný akumulátor 12V, 26Ah, 175x165x125mm</t>
  </si>
  <si>
    <t>1693543743</t>
  </si>
  <si>
    <t>741372021</t>
  </si>
  <si>
    <t>Montáž svítidel s integrovaným zdrojem LED se zapojením vodičů interiérových přisazených nástěnných hranatých nebo kruhových, plochy do 0,09 m2</t>
  </si>
  <si>
    <t>-267708976</t>
  </si>
  <si>
    <t>https://podminky.urs.cz/item/CS_URS_2023_02/741372021</t>
  </si>
  <si>
    <t>RMAT0008</t>
  </si>
  <si>
    <t>E1 - nástěnné LED svítidlo DIR/NDIR, hranaté, 8W, 3000K, 350lm, CRI80, korpus tlakově litý hliník, light grey, IP54, 103x100x100mm</t>
  </si>
  <si>
    <t>993117780</t>
  </si>
  <si>
    <t>RMAT0009</t>
  </si>
  <si>
    <t>F1 - LED koupelnové svítidlo nad zrcadlo 600mm, 12W, 3000K, 2560lm, CRI80, IP44, korpus ocelový plech, kryt akrylátové sklo, barva chrom, 600x40mm</t>
  </si>
  <si>
    <t>-789621546</t>
  </si>
  <si>
    <t>RMAT0010</t>
  </si>
  <si>
    <t>N3 - LED přisazené nouzové svítidlo, CBS, 2W, 190lm, korpus bílé ABS+PC, optika open area, bílé, IP20, 142x142x39mm</t>
  </si>
  <si>
    <t>781106842</t>
  </si>
  <si>
    <t>RMAT0011</t>
  </si>
  <si>
    <t>N - LED přisazené nouzové svítidlo, CBS, piktogram směr úniku, 4,5W, korpus hliník, kryt transparentní methakrylát, IP20, 325x207x47mm</t>
  </si>
  <si>
    <t>950816370</t>
  </si>
  <si>
    <t>741372062</t>
  </si>
  <si>
    <t>Montáž svítidel s integrovaným zdrojem LED se zapojením vodičů interiérových přisazených stropních hranatých nebo kruhových, plochy přes 0,09 do 0,36 m2</t>
  </si>
  <si>
    <t>1279705605</t>
  </si>
  <si>
    <t>https://podminky.urs.cz/item/CS_URS_2023_02/741372062</t>
  </si>
  <si>
    <t>RMAT0013</t>
  </si>
  <si>
    <t>P1 - stropní LED svítidlo, 38,4W, 4000K, 5440lm, CRI80, korpus šedý polykarbonát, kryt opálový polykarbonát, IP66, IK08, 1250x80x75mm</t>
  </si>
  <si>
    <t>-150213815</t>
  </si>
  <si>
    <t>741372067</t>
  </si>
  <si>
    <t>Montáž svítidel s integrovaným zdrojem LED se zapojením vodičů exteriérových přisazených nástěnných reflektorových se samostatným nebo integrovaným pohybovým čidlem</t>
  </si>
  <si>
    <t>783091453</t>
  </si>
  <si>
    <t>https://podminky.urs.cz/item/CS_URS_2023_02/741372067</t>
  </si>
  <si>
    <t>RMAT0001</t>
  </si>
  <si>
    <t>V - LED svítidlo venkovní, hranaté, nástěnné, s integrovaným PIR čidlem,10W, 3000K, 1100lm, ocelový plech, kryt opálový polykarbonát, opál-černý lak, IP66, 250x100x55mm</t>
  </si>
  <si>
    <t>1563363077</t>
  </si>
  <si>
    <t>741372073</t>
  </si>
  <si>
    <t>Montáž svítidel s integrovaným zdrojem LED se zapojením vodičů interiérových závěsných hranatých nebo kruhových, plochy přes 0,09 do 0,36 m2</t>
  </si>
  <si>
    <t>-1992040068</t>
  </si>
  <si>
    <t>https://podminky.urs.cz/item/CS_URS_2023_02/741372073</t>
  </si>
  <si>
    <t>RMAT0012</t>
  </si>
  <si>
    <t>I1 - závěsné kruhové LED svítidlo D/I, 42W, 3000K, 5500lm, CRI80, IP20, korpus hliník, kryt opál, černé, d=600mm, v=87mm, včetně závěsné sady</t>
  </si>
  <si>
    <t>-1148668149</t>
  </si>
  <si>
    <t>741372101</t>
  </si>
  <si>
    <t>Montáž svítidel s integrovaným zdrojem LED se zapojením vodičů interiérových vestavných stropních bodových</t>
  </si>
  <si>
    <t>-2106166387</t>
  </si>
  <si>
    <t>https://podminky.urs.cz/item/CS_URS_2023_02/741372101</t>
  </si>
  <si>
    <t>RMAT0004</t>
  </si>
  <si>
    <t>C1 - vestavné LED kruhové svítidlo s fasetovým reflektorem 17,4W, 3000K, 2650lm, CRI80, korpus hliník, bílé, IP54, d=230mm, v=105mm</t>
  </si>
  <si>
    <t>-1440367559</t>
  </si>
  <si>
    <t>RMAT0005</t>
  </si>
  <si>
    <t>D1 - vestavné LED kruhové svítidlo s mikroprismatickým difuzorem 20,5W, 3000K, 1727lm, IP54, korpus hliník, kryt mikroprismatický polykarbonát, bílé, d=230mm, v=44mm</t>
  </si>
  <si>
    <t>-450628369</t>
  </si>
  <si>
    <t>RMAT0006</t>
  </si>
  <si>
    <t>N1 - vestavné nouzové LED svítidlo, systém CBS, 2W, 200lm, IP20, bílé, optika open area, korpus bílé ABS+PC, d=50mm, v=36,5mm</t>
  </si>
  <si>
    <t>75133890</t>
  </si>
  <si>
    <t>RMAT0007</t>
  </si>
  <si>
    <t>N2 - vestavné LED nouzové svítidlo, CBS, 2W, 200lm, IP20, bílé, optika open area, korpus bílé ABS+PC, d=50mm, v=36,5mm</t>
  </si>
  <si>
    <t>1797664123</t>
  </si>
  <si>
    <t>741372112</t>
  </si>
  <si>
    <t>Montáž svítidel s integrovaným zdrojem LED se zapojením vodičů interiérových vestavných stropních panelových hranatých nebo kruhových, plochy přes 0,09 do 0,36 m2</t>
  </si>
  <si>
    <t>-265997491</t>
  </si>
  <si>
    <t>https://podminky.urs.cz/item/CS_URS_2023_02/741372112</t>
  </si>
  <si>
    <t>RMAT0002</t>
  </si>
  <si>
    <t>A1 - kruhové vestavné LED svítidlo, 43,2Wm 3000K, 5880lm, stmívatelné, CRI80, korpus ocelový plech, kryt opálový polykarbonát, refletor leštěný hliník, IP20, d=620mm, v=90mm</t>
  </si>
  <si>
    <t>-973686911</t>
  </si>
  <si>
    <t>RMAT0003</t>
  </si>
  <si>
    <t>B1 - vestavné čtvercové svítidlo s multi reflektorovým systémem, Ugr16, 27W, 5000lm, 4000K, stmívatelné, korpus ocelový plech, reflektor plast, bílá barva, IP44, 594x594x46mm</t>
  </si>
  <si>
    <t>2026678642</t>
  </si>
  <si>
    <t>741410001</t>
  </si>
  <si>
    <t>Montáž uzemňovacího vedení s upevněním, propojením a připojením pomocí svorek na povrchu pásku průřezu do 120 mm2</t>
  </si>
  <si>
    <t>1149236507</t>
  </si>
  <si>
    <t>https://podminky.urs.cz/item/CS_URS_2023_02/741410001</t>
  </si>
  <si>
    <t>35442064</t>
  </si>
  <si>
    <t>pás zemnící 20x3mm FeZn</t>
  </si>
  <si>
    <t>-1472902859</t>
  </si>
  <si>
    <t>741410041</t>
  </si>
  <si>
    <t>Montáž uzemňovacího vedení s upevněním, propojením a připojením pomocí svorek v zemi s izolací spojů drátu nebo lana Ø do 10 mm v městské zástavbě</t>
  </si>
  <si>
    <t>-855494688</t>
  </si>
  <si>
    <t>https://podminky.urs.cz/item/CS_URS_2023_02/741410041</t>
  </si>
  <si>
    <t>35441073</t>
  </si>
  <si>
    <t>drát D 10mm FeZn</t>
  </si>
  <si>
    <t>1260575979</t>
  </si>
  <si>
    <t>741420001</t>
  </si>
  <si>
    <t>Montáž hromosvodného vedení svodových drátů nebo lan s podpěrami, Ø do 10 mm</t>
  </si>
  <si>
    <t>-1303664924</t>
  </si>
  <si>
    <t>https://podminky.urs.cz/item/CS_URS_2023_02/741420001</t>
  </si>
  <si>
    <t>35441072</t>
  </si>
  <si>
    <t>drát D 8mm FeZn pro hromosvod</t>
  </si>
  <si>
    <t>-136140406</t>
  </si>
  <si>
    <t>35442136</t>
  </si>
  <si>
    <t>drát D 8/11mm AlMgSi + PVC</t>
  </si>
  <si>
    <t>1272426007</t>
  </si>
  <si>
    <t>741420021</t>
  </si>
  <si>
    <t>Montáž hromosvodného vedení svorek se 2 šrouby</t>
  </si>
  <si>
    <t>-523096946</t>
  </si>
  <si>
    <t>https://podminky.urs.cz/item/CS_URS_2023_02/741420021</t>
  </si>
  <si>
    <t>35441885</t>
  </si>
  <si>
    <t>svorka spojovací pro lano D 8-10mm</t>
  </si>
  <si>
    <t>-1619396158</t>
  </si>
  <si>
    <t>RMAT0038</t>
  </si>
  <si>
    <t>svorka spojovací SP</t>
  </si>
  <si>
    <t>1460255555</t>
  </si>
  <si>
    <t>RMAT0039</t>
  </si>
  <si>
    <t>svorka SR03</t>
  </si>
  <si>
    <t>-1868222718</t>
  </si>
  <si>
    <t>RMAT0040</t>
  </si>
  <si>
    <t>svorka zkušební SZ</t>
  </si>
  <si>
    <t>-1894496818</t>
  </si>
  <si>
    <t>741420022</t>
  </si>
  <si>
    <t>Montáž hromosvodného vedení svorek se 3 a více šrouby</t>
  </si>
  <si>
    <t>113802451</t>
  </si>
  <si>
    <t>https://podminky.urs.cz/item/CS_URS_2023_02/741420022</t>
  </si>
  <si>
    <t>RMAT0041</t>
  </si>
  <si>
    <t>svorka křížová SK</t>
  </si>
  <si>
    <t>1817104137</t>
  </si>
  <si>
    <t>RMAT0042</t>
  </si>
  <si>
    <t>svorka SR01</t>
  </si>
  <si>
    <t>281486637</t>
  </si>
  <si>
    <t>741420051</t>
  </si>
  <si>
    <t>Montáž hromosvodného vedení ochranných prvků úhelníků nebo trubek s držáky do zdiva</t>
  </si>
  <si>
    <t>-718169086</t>
  </si>
  <si>
    <t>https://podminky.urs.cz/item/CS_URS_2023_02/741420051</t>
  </si>
  <si>
    <t>35441830</t>
  </si>
  <si>
    <t>úhelník ochranný na ochranu svodu - 1700mm, FeZn</t>
  </si>
  <si>
    <t>41663616</t>
  </si>
  <si>
    <t>741420083</t>
  </si>
  <si>
    <t>Montáž hromosvodného vedení doplňků štítků k označení svodů</t>
  </si>
  <si>
    <t>-1320174699</t>
  </si>
  <si>
    <t>https://podminky.urs.cz/item/CS_URS_2023_02/741420083</t>
  </si>
  <si>
    <t>35442110</t>
  </si>
  <si>
    <t>štítek plastový - čísla svodů</t>
  </si>
  <si>
    <t>-1800398443</t>
  </si>
  <si>
    <t>741420084</t>
  </si>
  <si>
    <t>Montáž hromosvodného vedení doplňků vodotěsných ucpávek</t>
  </si>
  <si>
    <t>-1687212129</t>
  </si>
  <si>
    <t>https://podminky.urs.cz/item/CS_URS_2023_02/741420084</t>
  </si>
  <si>
    <t>RMAT0044</t>
  </si>
  <si>
    <t>krabice na zkušební svorku do zateplení</t>
  </si>
  <si>
    <t>-1537083775</t>
  </si>
  <si>
    <t>741420101</t>
  </si>
  <si>
    <t>Montáž oddáleného vedení držáků do zdiva</t>
  </si>
  <si>
    <t>-185288062</t>
  </si>
  <si>
    <t>https://podminky.urs.cz/item/CS_URS_2023_02/741420101</t>
  </si>
  <si>
    <t>35442206</t>
  </si>
  <si>
    <t>držák oddáleného hromosvodu do zdiva s vrutem Fezn</t>
  </si>
  <si>
    <t>1033785947</t>
  </si>
  <si>
    <t>741430005</t>
  </si>
  <si>
    <t>Montáž jímacích tyčí délky do 3 m, na stojan</t>
  </si>
  <si>
    <t>-1852685733</t>
  </si>
  <si>
    <t>https://podminky.urs.cz/item/CS_URS_2023_02/741430005</t>
  </si>
  <si>
    <t>RMAT0043</t>
  </si>
  <si>
    <t>tyč jímací 1m, včetně upevnění a zatížení</t>
  </si>
  <si>
    <t>-1658866259</t>
  </si>
  <si>
    <t>741810003</t>
  </si>
  <si>
    <t>Zkoušky a prohlídky elektrických rozvodů a zařízení celková prohlídka a vyhotovení revizní zprávy pro objem montážních prací přes 500 do 1000 tis. Kč</t>
  </si>
  <si>
    <t>186192090</t>
  </si>
  <si>
    <t>https://podminky.urs.cz/item/CS_URS_2023_02/741810003</t>
  </si>
  <si>
    <t>741820013</t>
  </si>
  <si>
    <t>Měření zemních odporů zemnicí sítě délky pásku přes 200 do 500 m</t>
  </si>
  <si>
    <t>886496727</t>
  </si>
  <si>
    <t>https://podminky.urs.cz/item/CS_URS_2023_02/741820013</t>
  </si>
  <si>
    <t>741910511</t>
  </si>
  <si>
    <t>Montáž kovových nosných a doplňkových konstrukcí se zhotovením pro upevnění přístrojů a zařízení celkové hmotnosti do 5 kg</t>
  </si>
  <si>
    <t>-2142547669</t>
  </si>
  <si>
    <t>https://podminky.urs.cz/item/CS_URS_2023_02/741910511</t>
  </si>
  <si>
    <t>RMAT0046</t>
  </si>
  <si>
    <t>kotevní a upevňovací materiál</t>
  </si>
  <si>
    <t>1343827135</t>
  </si>
  <si>
    <t>741920332</t>
  </si>
  <si>
    <t>Protipožární ucpávky svazků kabelů prostup stěnou tloušťky 100 mm tmelem, požární odolnost EI 90 při 60% zaplnění prostupu kabely průměr prostupu 120 mm</t>
  </si>
  <si>
    <t>-675197815</t>
  </si>
  <si>
    <t>https://podminky.urs.cz/item/CS_URS_2023_02/741920332</t>
  </si>
  <si>
    <t>741930001</t>
  </si>
  <si>
    <t>Montáž nabíjecí stanice pro elektromobily nástěnné včetně zapojení</t>
  </si>
  <si>
    <t>659984031</t>
  </si>
  <si>
    <t>https://podminky.urs.cz/item/CS_URS_2023_02/741930001</t>
  </si>
  <si>
    <t>35673011</t>
  </si>
  <si>
    <t>stanice nabíjecí pro elektromobily nástěnná konektor typ 2 AC 22kW 3 fáze 32A</t>
  </si>
  <si>
    <t>754452265</t>
  </si>
  <si>
    <t>741930002</t>
  </si>
  <si>
    <t>Montáž nabíjecí stanice pro elektromobily nástěnné oživení stanice</t>
  </si>
  <si>
    <t>835473829</t>
  </si>
  <si>
    <t>https://podminky.urs.cz/item/CS_URS_2023_02/741930002</t>
  </si>
  <si>
    <t>741930003</t>
  </si>
  <si>
    <t>Montáž nabíjecí stanice pro elektromobily nástěnné revize stanice</t>
  </si>
  <si>
    <t>1095921045</t>
  </si>
  <si>
    <t>https://podminky.urs.cz/item/CS_URS_2023_02/741930003</t>
  </si>
  <si>
    <t>998741202</t>
  </si>
  <si>
    <t>Přesun hmot pro silnoproud stanovený procentní sazbou (%) z ceny vodorovná dopravní vzdálenost do 50 m v objektech výšky přes 6 do 12 m</t>
  </si>
  <si>
    <t>803371939</t>
  </si>
  <si>
    <t>https://podminky.urs.cz/item/CS_URS_2023_02/998741202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</si>
  <si>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</si>
  <si>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</si>
  <si>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</si>
  <si>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</si>
  <si>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</si>
  <si>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337176156</t>
  </si>
  <si>
    <t>https://podminky.urs.cz/item/CS_URS_2023_02/460010011</t>
  </si>
  <si>
    <t>460171174</t>
  </si>
  <si>
    <t>Hloubení nezapažených kabelových rýh strojně včetně urovnání dna s přemístěním výkopku do vzdálenosti 3 m od okraje jámy nebo s naložením na dopravní prostředek šířky 35 cm hloubky 80 cm v hornině třídy těžitelnosti II skupiny 5</t>
  </si>
  <si>
    <t>-1210065215</t>
  </si>
  <si>
    <t>https://podminky.urs.cz/item/CS_URS_2023_02/460171174</t>
  </si>
  <si>
    <t>460451184</t>
  </si>
  <si>
    <t>Zásyp kabelových rýh strojně s přemístěním sypaniny ze vzdálenosti do 10 m, s uložením výkopku ve vrstvách včetně zhutnění a urovnání povrchu šířky 35 cm hloubky 80 cm z horniny třídy těžitelnosti II skupiny 5</t>
  </si>
  <si>
    <t>-729521294</t>
  </si>
  <si>
    <t>https://podminky.urs.cz/item/CS_URS_2023_02/460451184</t>
  </si>
  <si>
    <t>460661111</t>
  </si>
  <si>
    <t>Kabelové lože z písku včetně podsypu, zhutnění a urovnání povrchu pro kabely nn bez zakrytí, šířky do 35 cm</t>
  </si>
  <si>
    <t>-1965201711</t>
  </si>
  <si>
    <t>https://podminky.urs.cz/item/CS_URS_2023_02/460661111</t>
  </si>
  <si>
    <t>460671111</t>
  </si>
  <si>
    <t>Výstražná fólie z PVC pro krytí kabelů včetně vyrovnání povrchu rýhy, rozvinutí a uložení fólie šířky do 20 cm</t>
  </si>
  <si>
    <t>316585783</t>
  </si>
  <si>
    <t>https://podminky.urs.cz/item/CS_URS_2023_02/460671111</t>
  </si>
  <si>
    <t>HZS2232</t>
  </si>
  <si>
    <t>Hodinové zúčtovací sazby profesí PSV provádění stavebních instalací elektrikář odborný</t>
  </si>
  <si>
    <t>874098268</t>
  </si>
  <si>
    <t>https://podminky.urs.cz/item/CS_URS_2023_02/HZS2232</t>
  </si>
  <si>
    <t>HZS4212</t>
  </si>
  <si>
    <t>Hodinové zúčtovací sazby ostatních profesí revizní a kontrolní činnost revizní technik specialista</t>
  </si>
  <si>
    <t>838086030</t>
  </si>
  <si>
    <t>https://podminky.urs.cz/item/CS_URS_2023_02/HZS4212</t>
  </si>
  <si>
    <t>VRN1</t>
  </si>
  <si>
    <t>Průzkumné, geodetické a projektové práce</t>
  </si>
  <si>
    <t>013254000</t>
  </si>
  <si>
    <t>Dokumentace skutečného provedení stavby</t>
  </si>
  <si>
    <t>ks</t>
  </si>
  <si>
    <t>1024</t>
  </si>
  <si>
    <t>-1628017356</t>
  </si>
  <si>
    <t>https://podminky.urs.cz/item/CS_URS_2023_01/013254000</t>
  </si>
  <si>
    <t>VRN4</t>
  </si>
  <si>
    <t>Inženýrská činnost</t>
  </si>
  <si>
    <t>043203000</t>
  </si>
  <si>
    <t>certifikované měření nouzového a umělého osvětlení</t>
  </si>
  <si>
    <t>1354821397</t>
  </si>
  <si>
    <t>https://podminky.urs.cz/item/CS_URS_2023_01/043203000</t>
  </si>
  <si>
    <t>VRN9</t>
  </si>
  <si>
    <t>Ostatní náklady</t>
  </si>
  <si>
    <t>091003000</t>
  </si>
  <si>
    <t>oživení a nastavení CBS</t>
  </si>
  <si>
    <t>-829343990</t>
  </si>
  <si>
    <t>https://podminky.urs.cz/item/CS_URS_2023_01/091003000</t>
  </si>
  <si>
    <t>D.1.4.C.2 - Slaboproudé rozvody</t>
  </si>
  <si>
    <t xml:space="preserve">    742 - Elektroinstalace - slaboproud</t>
  </si>
  <si>
    <t>1359040617</t>
  </si>
  <si>
    <t>34111117</t>
  </si>
  <si>
    <t>kabel silový oheň retardující bezhalogenový bez funkční schopnosti při požáru třída reakce na oheň B2cas1d1a1 jádro Cu 0,6/1kV (1-CXKH-R B2) 2x2,5mm2</t>
  </si>
  <si>
    <t>465809208</t>
  </si>
  <si>
    <t>1122579248</t>
  </si>
  <si>
    <t>3098825</t>
  </si>
  <si>
    <t>741910414</t>
  </si>
  <si>
    <t>Montáž žlabů bez stojiny a výložníků kovových s podpěrkami a příslušenstvím bez víka, šířky do 250 mm</t>
  </si>
  <si>
    <t>2116593464</t>
  </si>
  <si>
    <t>https://podminky.urs.cz/item/CS_URS_2023_02/741910414</t>
  </si>
  <si>
    <t>kovový kabelový žlab děrovaný 50x250mm včetně konzolí</t>
  </si>
  <si>
    <t>368668881</t>
  </si>
  <si>
    <t>742</t>
  </si>
  <si>
    <t>Elektroinstalace - slaboproud</t>
  </si>
  <si>
    <t>742110002</t>
  </si>
  <si>
    <t>Montáž trubek elektroinstalačních plastových ohebných uložených pod omítku</t>
  </si>
  <si>
    <t>-1050045865</t>
  </si>
  <si>
    <t>https://podminky.urs.cz/item/CS_URS_2023_02/742110002</t>
  </si>
  <si>
    <t>34571073</t>
  </si>
  <si>
    <t>trubka elektroinstalační ohebná z PVC (EN) 2325</t>
  </si>
  <si>
    <t>1976589662</t>
  </si>
  <si>
    <t>34571062</t>
  </si>
  <si>
    <t>trubka elektroinstalační ohebná z PVC (ČSN) 2316</t>
  </si>
  <si>
    <t>1574273856</t>
  </si>
  <si>
    <t>34571065</t>
  </si>
  <si>
    <t>trubka elektroinstalační ohebná z PVC (ČSN) 2336</t>
  </si>
  <si>
    <t>-720537518</t>
  </si>
  <si>
    <t>742110504</t>
  </si>
  <si>
    <t>Montáž krabic elektroinstalačních s víčkem zapuštěných plastových odbočných kruhových</t>
  </si>
  <si>
    <t>-1225163384</t>
  </si>
  <si>
    <t>https://podminky.urs.cz/item/CS_URS_2023_02/742110504</t>
  </si>
  <si>
    <t>34571457</t>
  </si>
  <si>
    <t>krabice pod omítku PVC odbočná kruhová D 70mm s víčkem</t>
  </si>
  <si>
    <t>-320816099</t>
  </si>
  <si>
    <t>742110505</t>
  </si>
  <si>
    <t>Montáž krabic elektroinstalačních s víčkem zapuštěných plastových odbočných čtyřhranných</t>
  </si>
  <si>
    <t>-165627740</t>
  </si>
  <si>
    <t>https://podminky.urs.cz/item/CS_URS_2023_02/742110505</t>
  </si>
  <si>
    <t>34571524</t>
  </si>
  <si>
    <t>krabice pod omítku PVC odbočná čtvercová 125x125mm s víčkem</t>
  </si>
  <si>
    <t>1790867107</t>
  </si>
  <si>
    <t>742121001</t>
  </si>
  <si>
    <t>Montáž kabelů sdělovacích pro vnitřní rozvody počtu žil do 15</t>
  </si>
  <si>
    <t>-1474409558</t>
  </si>
  <si>
    <t>https://podminky.urs.cz/item/CS_URS_2023_02/742121001</t>
  </si>
  <si>
    <t>kabel FTP 5E LSOH</t>
  </si>
  <si>
    <t>-1552235731</t>
  </si>
  <si>
    <t>kabel UTP 5E LSOH</t>
  </si>
  <si>
    <t>409611980</t>
  </si>
  <si>
    <t>kabel FTP cat.6</t>
  </si>
  <si>
    <t>-613282994</t>
  </si>
  <si>
    <t>742121002</t>
  </si>
  <si>
    <t>Montáž kabelů sdělovacích pro vnitřní rozvody počtu žil přes 15</t>
  </si>
  <si>
    <t>27477777</t>
  </si>
  <si>
    <t>https://podminky.urs.cz/item/CS_URS_2023_02/742121002</t>
  </si>
  <si>
    <t>koaxiální kabel 75 Ohmů</t>
  </si>
  <si>
    <t>1803179271</t>
  </si>
  <si>
    <t>742124003</t>
  </si>
  <si>
    <t>Montáž kabelů datových FTP, UTP, STP pro vnitřní rozvody pevně</t>
  </si>
  <si>
    <t>-1098029869</t>
  </si>
  <si>
    <t>https://podminky.urs.cz/item/CS_URS_2023_02/742124003</t>
  </si>
  <si>
    <t>instalační sběrnicový kabel 2x24AWG + 2x20AWG</t>
  </si>
  <si>
    <t>1759969511</t>
  </si>
  <si>
    <t>742124005</t>
  </si>
  <si>
    <t>Montáž kabelů datových FTP, UTP, STP ukončení kabelu konektorem</t>
  </si>
  <si>
    <t>532379365</t>
  </si>
  <si>
    <t>https://podminky.urs.cz/item/CS_URS_2023_02/742124005</t>
  </si>
  <si>
    <t>37459020</t>
  </si>
  <si>
    <t>konektor na drát/lanko s vložkou RJ45 UTP Cat6 nestíněný</t>
  </si>
  <si>
    <t>275509080</t>
  </si>
  <si>
    <t>742124011</t>
  </si>
  <si>
    <t>Montáž kabelů datových optických pro vnitřní rozvody do trubky zatažením</t>
  </si>
  <si>
    <t>1690894392</t>
  </si>
  <si>
    <t>https://podminky.urs.cz/item/CS_URS_2023_02/742124011</t>
  </si>
  <si>
    <t>kabel optický SINGLE MODE 24x9/125</t>
  </si>
  <si>
    <t>-370814896</t>
  </si>
  <si>
    <t>742124013</t>
  </si>
  <si>
    <t>Montáž kabelů datových optických pro vnitřní rozvody ukončení vlákna optického kabelu pigtailem včetně svaru</t>
  </si>
  <si>
    <t>-296916597</t>
  </si>
  <si>
    <t>https://podminky.urs.cz/item/CS_URS_2023_02/742124013</t>
  </si>
  <si>
    <t>37459125</t>
  </si>
  <si>
    <t>pigtail optický E2000(APC) OS 9/125 délka 1m</t>
  </si>
  <si>
    <t>-1308549908</t>
  </si>
  <si>
    <t>742190002</t>
  </si>
  <si>
    <t>Ostatní práce pro trasy značení trasy vedení</t>
  </si>
  <si>
    <t>-399441283</t>
  </si>
  <si>
    <t>https://podminky.urs.cz/item/CS_URS_2023_02/742190002</t>
  </si>
  <si>
    <t>742190005</t>
  </si>
  <si>
    <t>Ostatní práce pro trasy vložení požárně těsnicího materiálu pro prostup</t>
  </si>
  <si>
    <t>449131037</t>
  </si>
  <si>
    <t>https://podminky.urs.cz/item/CS_URS_2023_02/742190005</t>
  </si>
  <si>
    <t>23170003</t>
  </si>
  <si>
    <t>pěna montážní PUR protipožární jednosložková</t>
  </si>
  <si>
    <t>305233488</t>
  </si>
  <si>
    <t>742210121</t>
  </si>
  <si>
    <t>Montáž hlásiče automatického bodového</t>
  </si>
  <si>
    <t>1715337485</t>
  </si>
  <si>
    <t>https://podminky.urs.cz/item/CS_URS_2023_02/742210121</t>
  </si>
  <si>
    <t>59081430</t>
  </si>
  <si>
    <t>hlásič kouře optický konvenční</t>
  </si>
  <si>
    <t>-1976487256</t>
  </si>
  <si>
    <t>59081431</t>
  </si>
  <si>
    <t>hlásič kouře adresný optický</t>
  </si>
  <si>
    <t>662394220</t>
  </si>
  <si>
    <t>742220001</t>
  </si>
  <si>
    <t>Montáž ústředny PZTS s komunikátorem na PCO a zdrojem do 16 ti zón a 4 podsystémů</t>
  </si>
  <si>
    <t>-1329116822</t>
  </si>
  <si>
    <t>https://podminky.urs.cz/item/CS_URS_2023_02/742220001</t>
  </si>
  <si>
    <t>40462011</t>
  </si>
  <si>
    <t>ústředna PZTS, 8 skupin, 1 podsystém</t>
  </si>
  <si>
    <t>-1092119927</t>
  </si>
  <si>
    <t>742220053</t>
  </si>
  <si>
    <t>Montáž krabice pro magnetický kontakt propojovací</t>
  </si>
  <si>
    <t>444597387</t>
  </si>
  <si>
    <t>https://podminky.urs.cz/item/CS_URS_2023_02/742220053</t>
  </si>
  <si>
    <t>40466067</t>
  </si>
  <si>
    <t>krabice plastová, propojovací</t>
  </si>
  <si>
    <t>758698500</t>
  </si>
  <si>
    <t>742220235</t>
  </si>
  <si>
    <t>Montáž příslušenství pro PZTS magnetický kontakt povrchový</t>
  </si>
  <si>
    <t>-623577179</t>
  </si>
  <si>
    <t>https://podminky.urs.cz/item/CS_URS_2023_02/742220235</t>
  </si>
  <si>
    <t>40461038</t>
  </si>
  <si>
    <t>kontakt magnetický, Z</t>
  </si>
  <si>
    <t>-619827248</t>
  </si>
  <si>
    <t>742220401</t>
  </si>
  <si>
    <t>Nastavení a oživení PZTS programování základních parametrů ústředny</t>
  </si>
  <si>
    <t>-55744085</t>
  </si>
  <si>
    <t>https://podminky.urs.cz/item/CS_URS_2023_02/742220401</t>
  </si>
  <si>
    <t>742220402</t>
  </si>
  <si>
    <t>Nastavení a oživení PZTS programování systému na jeden detektor</t>
  </si>
  <si>
    <t>-1131157595</t>
  </si>
  <si>
    <t>https://podminky.urs.cz/item/CS_URS_2023_02/742220402</t>
  </si>
  <si>
    <t>742220411</t>
  </si>
  <si>
    <t>Nastavení a oživení PZTS oživení systému na jeden detektor</t>
  </si>
  <si>
    <t>1513642352</t>
  </si>
  <si>
    <t>https://podminky.urs.cz/item/CS_URS_2023_02/742220411</t>
  </si>
  <si>
    <t>742220421</t>
  </si>
  <si>
    <t>Nastavení a oživení PZTS instalace přístupového SW</t>
  </si>
  <si>
    <t>1660737072</t>
  </si>
  <si>
    <t>https://podminky.urs.cz/item/CS_URS_2023_02/742220421</t>
  </si>
  <si>
    <t>742220501</t>
  </si>
  <si>
    <t>Zkoušky a revize PZTS zkoušky TIČR</t>
  </si>
  <si>
    <t>-2139831097</t>
  </si>
  <si>
    <t>https://podminky.urs.cz/item/CS_URS_2023_02/742220501</t>
  </si>
  <si>
    <t>742230003</t>
  </si>
  <si>
    <t>Montáž kamerového systému venkovní kamery</t>
  </si>
  <si>
    <t>-617498319</t>
  </si>
  <si>
    <t>https://podminky.urs.cz/item/CS_URS_2023_02/742230003</t>
  </si>
  <si>
    <t>IP kamera venkovní, s nočním viděním, dosvit 30m, rozlišení 1920x1080px, IP66, nástěnné provedení</t>
  </si>
  <si>
    <t>965034134</t>
  </si>
  <si>
    <t>742230009</t>
  </si>
  <si>
    <t>Montáž kamerového systému samolepky "Střeženo kamerovým systémem"</t>
  </si>
  <si>
    <t>-1275067890</t>
  </si>
  <si>
    <t>https://podminky.urs.cz/item/CS_URS_2023_02/742230009</t>
  </si>
  <si>
    <t>73558003</t>
  </si>
  <si>
    <t>samolepka "Střeženo kamerovým systémem" A5 červený text a piktogram v červeném rámu</t>
  </si>
  <si>
    <t>-774288173</t>
  </si>
  <si>
    <t>742230101</t>
  </si>
  <si>
    <t>Montáž kamerového systému nastavení a instalace licence k připojení jedné kamery k SW</t>
  </si>
  <si>
    <t>-1362398032</t>
  </si>
  <si>
    <t>https://podminky.urs.cz/item/CS_URS_2023_02/742230101</t>
  </si>
  <si>
    <t>95321002</t>
  </si>
  <si>
    <t>licence pro připojení jedné kamery</t>
  </si>
  <si>
    <t>-1693317963</t>
  </si>
  <si>
    <t>742310002</t>
  </si>
  <si>
    <t>Montáž domovního telefonu komunikačního tabla</t>
  </si>
  <si>
    <t>960319013</t>
  </si>
  <si>
    <t>https://podminky.urs.cz/item/CS_URS_2023_02/742310002</t>
  </si>
  <si>
    <t>komunikační terminál IP pro zvonková tabla</t>
  </si>
  <si>
    <t>-1983769320</t>
  </si>
  <si>
    <t>742320051</t>
  </si>
  <si>
    <t>Montáž elektricky ovládaných zámků komunikačního tabla dveřního</t>
  </si>
  <si>
    <t>-583534004</t>
  </si>
  <si>
    <t>https://podminky.urs.cz/item/CS_URS_2023_02/742320051</t>
  </si>
  <si>
    <t>zvonkové tablo IP vrátník</t>
  </si>
  <si>
    <t>-1041756787</t>
  </si>
  <si>
    <t>742330001</t>
  </si>
  <si>
    <t>Montáž strukturované kabeláže rozvaděče nástěnného</t>
  </si>
  <si>
    <t>1063938831</t>
  </si>
  <si>
    <t>https://podminky.urs.cz/item/CS_URS_2023_02/742330001</t>
  </si>
  <si>
    <t>35712003</t>
  </si>
  <si>
    <t>rozvaděč nástěnný jednodílný 19" celoskleněné dveře 12U/400mm</t>
  </si>
  <si>
    <t>1172867797</t>
  </si>
  <si>
    <t>742330004</t>
  </si>
  <si>
    <t>Montáž strukturované kabeláže rozvaděče stojanového do 30U</t>
  </si>
  <si>
    <t>-215678126</t>
  </si>
  <si>
    <t>https://podminky.urs.cz/item/CS_URS_2023_02/742330004</t>
  </si>
  <si>
    <t>742330022</t>
  </si>
  <si>
    <t>Montáž strukturované kabeláže příslušenství a ostatní práce k rozvaděčům napájecího panelu</t>
  </si>
  <si>
    <t>-384256300</t>
  </si>
  <si>
    <t>https://podminky.urs.cz/item/CS_URS_2023_02/742330022</t>
  </si>
  <si>
    <t>35712108</t>
  </si>
  <si>
    <t>panel rozvodný vertikální 24x zásuvka dle ČSN max 16A bleskojistka kabel 3x2,5mm 2m</t>
  </si>
  <si>
    <t>-1847253717</t>
  </si>
  <si>
    <t>742330024</t>
  </si>
  <si>
    <t>Montáž strukturované kabeláže příslušenství a ostatní práce k rozvaděčům patch panelu 24 portů</t>
  </si>
  <si>
    <t>-2144579280</t>
  </si>
  <si>
    <t>https://podminky.urs.cz/item/CS_URS_2023_02/742330024</t>
  </si>
  <si>
    <t>37451100</t>
  </si>
  <si>
    <t>patch panel Cat5E PCB 1U 24 portů 19" l UTP</t>
  </si>
  <si>
    <t>-390414926</t>
  </si>
  <si>
    <t>742330044</t>
  </si>
  <si>
    <t>Montáž strukturované kabeláže zásuvek datových pod omítku, do nábytku, do parapetního žlabu nebo podlahové krabice 1 až 6 pozic</t>
  </si>
  <si>
    <t>1624478635</t>
  </si>
  <si>
    <t>https://podminky.urs.cz/item/CS_URS_2023_02/742330044</t>
  </si>
  <si>
    <t>datová zásuvka 2xRJ45 včetně instalačního rámečku</t>
  </si>
  <si>
    <t>2115978758</t>
  </si>
  <si>
    <t>datová zásuvka 1xRJ45 včetně instalačního rámečku</t>
  </si>
  <si>
    <t>1367674678</t>
  </si>
  <si>
    <t>742420071</t>
  </si>
  <si>
    <t>Montáž společné televizní antény multipřepínače do rozvaděče</t>
  </si>
  <si>
    <t>1409361732</t>
  </si>
  <si>
    <t>https://podminky.urs.cz/item/CS_URS_2023_02/742420071</t>
  </si>
  <si>
    <t>34539079</t>
  </si>
  <si>
    <t>multipřepínač koncový pro 3 družice 13 vstupů 24 výstupů</t>
  </si>
  <si>
    <t>-1995674596</t>
  </si>
  <si>
    <t>742420121</t>
  </si>
  <si>
    <t>Montáž společné televizní antény televizní zásuvky koncové nebo průběžné</t>
  </si>
  <si>
    <t>323486788</t>
  </si>
  <si>
    <t>https://podminky.urs.cz/item/CS_URS_2023_02/742420121</t>
  </si>
  <si>
    <t>37451026</t>
  </si>
  <si>
    <t>zásuvka koncová TV/R/SAT +LAN+TEL bez krabičky s víčkem útlum 3dB</t>
  </si>
  <si>
    <t>-918890243</t>
  </si>
  <si>
    <t>998742202</t>
  </si>
  <si>
    <t>Přesun hmot pro slaboproud stanovený procentní sazbou (%) z ceny vodorovná dopravní vzdálenost do 50 m v objektech výšky přes 6 do 12 m</t>
  </si>
  <si>
    <t>1700251382</t>
  </si>
  <si>
    <t>https://podminky.urs.cz/item/CS_URS_2023_02/998742202</t>
  </si>
  <si>
    <t>-472480704</t>
  </si>
  <si>
    <t>-1823608483</t>
  </si>
  <si>
    <t>1885994644</t>
  </si>
  <si>
    <t>D.1.4.C.3 - Fotovoltaická elektrárna</t>
  </si>
  <si>
    <t>783654123</t>
  </si>
  <si>
    <t>34141029</t>
  </si>
  <si>
    <t>vodič propojovací flexibilní jádro Cu lanované izolace PVC 450/750V (H07V-K) 1x16mm2</t>
  </si>
  <si>
    <t>1451873009</t>
  </si>
  <si>
    <t>741120225</t>
  </si>
  <si>
    <t>Montáž fotovoltaických kabelů bez ukončení, uložených volně, průměru přes 6 do 10 mm</t>
  </si>
  <si>
    <t>-1974372352</t>
  </si>
  <si>
    <t>https://podminky.urs.cz/item/CS_URS_2023_02/741120225</t>
  </si>
  <si>
    <t>34111852</t>
  </si>
  <si>
    <t>kabel fotovoltaický černý nebo červený průměr 10mm</t>
  </si>
  <si>
    <t>1520864837</t>
  </si>
  <si>
    <t>-1434688446</t>
  </si>
  <si>
    <t>1640332307</t>
  </si>
  <si>
    <t>50*1,15 "Přepočtené koeficientem množství</t>
  </si>
  <si>
    <t>75604533</t>
  </si>
  <si>
    <t>-600601267</t>
  </si>
  <si>
    <t>741122234</t>
  </si>
  <si>
    <t>Montáž kabelů měděných bez ukončení uložených volně nebo v liště plných kulatých (např. CYKY) počtu a průřezu žil 5x16 mm2</t>
  </si>
  <si>
    <t>-28070133</t>
  </si>
  <si>
    <t>https://podminky.urs.cz/item/CS_URS_2023_02/741122234</t>
  </si>
  <si>
    <t>-653766386</t>
  </si>
  <si>
    <t>58089913</t>
  </si>
  <si>
    <t>rozvaděč RFVE kompletní, včetně vystrojení</t>
  </si>
  <si>
    <t>1449840392</t>
  </si>
  <si>
    <t>741711011</t>
  </si>
  <si>
    <t>Montáž nosné konstrukce fotovoltaických panelů umístěné na ploché střeše</t>
  </si>
  <si>
    <t>756913480</t>
  </si>
  <si>
    <t>https://podminky.urs.cz/item/CS_URS_2023_02/741711011</t>
  </si>
  <si>
    <t>42412478</t>
  </si>
  <si>
    <t>konstrukce nosná pro fotovoltaické panely pro ploché střechy, set pro 20 panelů</t>
  </si>
  <si>
    <t>-1779343825</t>
  </si>
  <si>
    <t>741721211</t>
  </si>
  <si>
    <t>Montáž fotovoltaických panelů výkonu přes 300 Wp, umístěných na ploché střeše krystalických</t>
  </si>
  <si>
    <t>-1784580337</t>
  </si>
  <si>
    <t>https://podminky.urs.cz/item/CS_URS_2023_02/741721211</t>
  </si>
  <si>
    <t>panel fotovoltaický monokrystal, 450Wp, 2095x1039x35mm</t>
  </si>
  <si>
    <t>-785057373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</si>
  <si>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</si>
  <si>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</si>
  <si>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1054360185</t>
  </si>
  <si>
    <t>https://podminky.urs.cz/item/CS_URS_2023_02/741730018</t>
  </si>
  <si>
    <t>třífázový střídač, 40kW, MPP tracker:4, WIFI, IP66, 629x647x252mm</t>
  </si>
  <si>
    <t>-653014673</t>
  </si>
  <si>
    <t>741732061</t>
  </si>
  <si>
    <t>Montáž stejnosměrného měniče napětí DC/DC fotovoltaických systémů výkonového optimizéru, výstupní výkon do 500 W</t>
  </si>
  <si>
    <t>1622511259</t>
  </si>
  <si>
    <t>https://podminky.urs.cz/item/CS_URS_2023_02/741732061</t>
  </si>
  <si>
    <t>35671253</t>
  </si>
  <si>
    <t>optimizér přídavný na panel jemnovitý DC výkon 500W</t>
  </si>
  <si>
    <t>1319557485</t>
  </si>
  <si>
    <t>-877733576</t>
  </si>
  <si>
    <t>žlab kabelový plný, nerez, 100x200mm</t>
  </si>
  <si>
    <t>959492031</t>
  </si>
  <si>
    <t>741910421</t>
  </si>
  <si>
    <t>Montáž žlabů bez stojiny a výložníků kovových s podpěrkami a příslušenstvím uzavření víkem</t>
  </si>
  <si>
    <t>1989669882</t>
  </si>
  <si>
    <t>https://podminky.urs.cz/item/CS_URS_2023_02/741910421</t>
  </si>
  <si>
    <t>víko kabelového žlabu nerez, š=200mm</t>
  </si>
  <si>
    <t>-1892268665</t>
  </si>
  <si>
    <t>500270237</t>
  </si>
  <si>
    <t>-1019554123</t>
  </si>
  <si>
    <t>-1235106049</t>
  </si>
  <si>
    <t>-421185278</t>
  </si>
  <si>
    <t>-2023845450</t>
  </si>
  <si>
    <t>013244000</t>
  </si>
  <si>
    <t>Dokumentace pro provádění stavby</t>
  </si>
  <si>
    <t>-592205576</t>
  </si>
  <si>
    <t>https://podminky.urs.cz/item/CS_URS_2023_01/013244000</t>
  </si>
  <si>
    <t>-923595548</t>
  </si>
  <si>
    <t>D.1.4.C.4 - Komunikační systém sestra - pacient</t>
  </si>
  <si>
    <t>48396044</t>
  </si>
  <si>
    <t>ZPT Vigantice spol. s r.o.</t>
  </si>
  <si>
    <t>CZ48396044</t>
  </si>
  <si>
    <t>D1 - Kalkulace cen prvků a montáže</t>
  </si>
  <si>
    <t>D2 - Kalkulace cen software a oživení</t>
  </si>
  <si>
    <t>D3 - Kalkulace cen instalace a instalačního materiálu</t>
  </si>
  <si>
    <t>D1</t>
  </si>
  <si>
    <t>Kalkulace cen prvků a montáže</t>
  </si>
  <si>
    <t>D1_110041.01</t>
  </si>
  <si>
    <t>Montáž systémový server VoIP Arcios</t>
  </si>
  <si>
    <t>-240768396</t>
  </si>
  <si>
    <t>110041.01</t>
  </si>
  <si>
    <t>Systémový server VoIP Acrios</t>
  </si>
  <si>
    <t>-1365107186</t>
  </si>
  <si>
    <t>D1_110091.01</t>
  </si>
  <si>
    <t>Montáž napáječ 350W 24V UO</t>
  </si>
  <si>
    <t>176451160</t>
  </si>
  <si>
    <t>110091.01</t>
  </si>
  <si>
    <t>Napáječ 350W 24V IP</t>
  </si>
  <si>
    <t>-691221528</t>
  </si>
  <si>
    <t>D1_110150.01</t>
  </si>
  <si>
    <t>Montáž volací šňůra IP</t>
  </si>
  <si>
    <t>1407787532</t>
  </si>
  <si>
    <t>110150.01</t>
  </si>
  <si>
    <t>Volací šňůra IP</t>
  </si>
  <si>
    <t>747409001</t>
  </si>
  <si>
    <t>D1_110165.01</t>
  </si>
  <si>
    <t>Montáž zásuvka volací šňůry s tlačítkem IP</t>
  </si>
  <si>
    <t>1624340339</t>
  </si>
  <si>
    <t>110165.01</t>
  </si>
  <si>
    <t>Zásuvka volací šňůry s tlačítkem IP</t>
  </si>
  <si>
    <t>-818496583</t>
  </si>
  <si>
    <t>D1_110230.01</t>
  </si>
  <si>
    <t>Montáž terminál personálu signalizační IP</t>
  </si>
  <si>
    <t>-1601827876</t>
  </si>
  <si>
    <t>110230.01</t>
  </si>
  <si>
    <t>Terminál personálu signalizační IP</t>
  </si>
  <si>
    <t>-1736719930</t>
  </si>
  <si>
    <t>D1_110250.01</t>
  </si>
  <si>
    <t>Montáž signalizační jednotka IP</t>
  </si>
  <si>
    <t>108097252</t>
  </si>
  <si>
    <t>110250.01</t>
  </si>
  <si>
    <t>Signalizační jednotka IP</t>
  </si>
  <si>
    <t>607486900</t>
  </si>
  <si>
    <t>D1_110260.01</t>
  </si>
  <si>
    <t>Montáž signalizační jednotka s displejem IP</t>
  </si>
  <si>
    <t>-103130084</t>
  </si>
  <si>
    <t>110260.01</t>
  </si>
  <si>
    <t>Signalizační jednotka s displejem IP</t>
  </si>
  <si>
    <t>551150998</t>
  </si>
  <si>
    <t>D1_110410.02</t>
  </si>
  <si>
    <t>Montáž táhlo nouzového volání IP</t>
  </si>
  <si>
    <t>-846581184</t>
  </si>
  <si>
    <t>110410.02</t>
  </si>
  <si>
    <t>Táhlo nouzového volání IP</t>
  </si>
  <si>
    <t>-1243327560</t>
  </si>
  <si>
    <t>D1_110411.02</t>
  </si>
  <si>
    <t>Montáž táhlo nouzového volání s tlačítkem IP</t>
  </si>
  <si>
    <t>-498067782</t>
  </si>
  <si>
    <t>110411.02</t>
  </si>
  <si>
    <t>Táhlo nouzového volání s tlačítkem IP</t>
  </si>
  <si>
    <t>-760180727</t>
  </si>
  <si>
    <t>D1_110441.01</t>
  </si>
  <si>
    <t>Montáž svítidlo IP</t>
  </si>
  <si>
    <t>-1214661899</t>
  </si>
  <si>
    <t>110441.01</t>
  </si>
  <si>
    <t>Svítidlo IP</t>
  </si>
  <si>
    <t>394858764</t>
  </si>
  <si>
    <t>D1_110640.03</t>
  </si>
  <si>
    <t>Montáž switch modul ZPT IP</t>
  </si>
  <si>
    <t>1068397407</t>
  </si>
  <si>
    <t>110640.03</t>
  </si>
  <si>
    <t>Switch modul ZPT IP</t>
  </si>
  <si>
    <t>1464406711</t>
  </si>
  <si>
    <t>D2</t>
  </si>
  <si>
    <t>Kalkulace cen software a oživení</t>
  </si>
  <si>
    <t>Pol1</t>
  </si>
  <si>
    <t>Kontrola a otestování rozvodného vedení</t>
  </si>
  <si>
    <t>1875901803</t>
  </si>
  <si>
    <t>Pol2</t>
  </si>
  <si>
    <t>Kontrola provozu a zaškolení</t>
  </si>
  <si>
    <t>-3478075</t>
  </si>
  <si>
    <t>Pol3</t>
  </si>
  <si>
    <t>Naprogramování a konfigurace systému</t>
  </si>
  <si>
    <t>1146132625</t>
  </si>
  <si>
    <t>D2_pol4</t>
  </si>
  <si>
    <t>Oživení SW historie volání</t>
  </si>
  <si>
    <t>50950074</t>
  </si>
  <si>
    <t>Pol4</t>
  </si>
  <si>
    <t>SW historie volání</t>
  </si>
  <si>
    <t>-34846204</t>
  </si>
  <si>
    <t>D2_pol5</t>
  </si>
  <si>
    <t>Oživení SW licence účastníka</t>
  </si>
  <si>
    <t>192894626</t>
  </si>
  <si>
    <t>Pol5</t>
  </si>
  <si>
    <t>SW licence účastníka</t>
  </si>
  <si>
    <t>-759474746</t>
  </si>
  <si>
    <t>D3</t>
  </si>
  <si>
    <t>Kalkulace cen instalace a instalačního materiálu</t>
  </si>
  <si>
    <t>D3_109903.01</t>
  </si>
  <si>
    <t>Montáž instalační rámeče malý</t>
  </si>
  <si>
    <t>56954027</t>
  </si>
  <si>
    <t>109903.01</t>
  </si>
  <si>
    <t>Instalační rámeček malý</t>
  </si>
  <si>
    <t>-870418945</t>
  </si>
  <si>
    <t>D3_110900.01</t>
  </si>
  <si>
    <t>Montáž instalační rámeček malý (SIJ)</t>
  </si>
  <si>
    <t>-1838130269</t>
  </si>
  <si>
    <t>110900.01</t>
  </si>
  <si>
    <t>Instalační rámeček malý (SIJ)</t>
  </si>
  <si>
    <t>-1099291916</t>
  </si>
  <si>
    <t>D3_110902.01</t>
  </si>
  <si>
    <t>Montáž instalační rámeček malý (ZU ZVST)</t>
  </si>
  <si>
    <t>-1534958806</t>
  </si>
  <si>
    <t>110902.01</t>
  </si>
  <si>
    <t>Instalační rámeček malý (ZU ZVST)</t>
  </si>
  <si>
    <t>1791940352</t>
  </si>
  <si>
    <t>D3_pol6</t>
  </si>
  <si>
    <t>Montáž kabel FTP 5E LSOH</t>
  </si>
  <si>
    <t>42754363</t>
  </si>
  <si>
    <t>Pol6</t>
  </si>
  <si>
    <t>Kabel FTP 5E LSOH</t>
  </si>
  <si>
    <t>-927512920</t>
  </si>
  <si>
    <t>D3_pol7</t>
  </si>
  <si>
    <t>Montáž kabel CHKE-R 2x2,5</t>
  </si>
  <si>
    <t>-852325673</t>
  </si>
  <si>
    <t>Pol7</t>
  </si>
  <si>
    <t>Kabel CHKE-R 2 x 2,5</t>
  </si>
  <si>
    <t>-1324972891</t>
  </si>
  <si>
    <t>D3_pol8</t>
  </si>
  <si>
    <t>Montáž kabel UTP 5E LSOH</t>
  </si>
  <si>
    <t>873145547</t>
  </si>
  <si>
    <t>Pol8</t>
  </si>
  <si>
    <t>Kabel UTP 5E LSOH</t>
  </si>
  <si>
    <t>1514580970</t>
  </si>
  <si>
    <t>D3_pol9</t>
  </si>
  <si>
    <t>Montáž kontektor RJ45 včetně proměření</t>
  </si>
  <si>
    <t>-1222414930</t>
  </si>
  <si>
    <t>Pol9</t>
  </si>
  <si>
    <t>Konektor RJ45 včetně proměření</t>
  </si>
  <si>
    <t>442312923</t>
  </si>
  <si>
    <t>D3_pol10</t>
  </si>
  <si>
    <t>Montáž krabice KT250</t>
  </si>
  <si>
    <t>-1124755570</t>
  </si>
  <si>
    <t>Pol10</t>
  </si>
  <si>
    <t>Krabice KT250</t>
  </si>
  <si>
    <t>-852627451</t>
  </si>
  <si>
    <t>D3_pol11</t>
  </si>
  <si>
    <t>Montáž krabice KU68 pod omítku</t>
  </si>
  <si>
    <t>-91334276</t>
  </si>
  <si>
    <t>Pol11</t>
  </si>
  <si>
    <t>Krabice KU68 pod omítku</t>
  </si>
  <si>
    <t>700824028</t>
  </si>
  <si>
    <t>D3_pol12</t>
  </si>
  <si>
    <t>Montáž trubky HFX prům. 25 mm</t>
  </si>
  <si>
    <t>-902921654</t>
  </si>
  <si>
    <t>Pol12</t>
  </si>
  <si>
    <t>Trubka HFX prům. 25 mm</t>
  </si>
  <si>
    <t>104690780</t>
  </si>
  <si>
    <t>D.1.4.D - Vzduchotechnika</t>
  </si>
  <si>
    <t xml:space="preserve">    D1 - Ostatní náklady</t>
  </si>
  <si>
    <t xml:space="preserve">    751.1 - Vzduchotechnika - 1</t>
  </si>
  <si>
    <t xml:space="preserve">    751.2 - Vzduchotechnika - 2</t>
  </si>
  <si>
    <t xml:space="preserve">    751.3 - Vzduchotechnika - 3</t>
  </si>
  <si>
    <t>751210142</t>
  </si>
  <si>
    <t>Izolace tepelná a hluková z minerální vaty o tl. 20 mm s AL polepem - dodávka a montáž</t>
  </si>
  <si>
    <t>390013416</t>
  </si>
  <si>
    <t>https://podminky.urs.cz/item/CS_URS_2023_01/751210142</t>
  </si>
  <si>
    <t>30 "odečteno z projektového modelu"</t>
  </si>
  <si>
    <t>30*1,3 "Přepočtené koeficientem množství</t>
  </si>
  <si>
    <t>751210143</t>
  </si>
  <si>
    <t>Oplechování vnějšího potrubí VZT poznkovaným plechem tl. 1mm - dodávka a montáž</t>
  </si>
  <si>
    <t>1238418563</t>
  </si>
  <si>
    <t>https://podminky.urs.cz/item/CS_URS_2023_01/751210143</t>
  </si>
  <si>
    <t>20 "odečteno z projektového modelu"</t>
  </si>
  <si>
    <t>20*1,3 "Přepočtené koeficientem množství</t>
  </si>
  <si>
    <t>751101101</t>
  </si>
  <si>
    <t>Přesun hmot vnitrostaveništní</t>
  </si>
  <si>
    <t>-1049061613</t>
  </si>
  <si>
    <t>https://podminky.urs.cz/item/CS_URS_2023_01/751101101</t>
  </si>
  <si>
    <t>751101102</t>
  </si>
  <si>
    <t>Příplatek k přesunu hmot za zvětšený přesun do 500 m</t>
  </si>
  <si>
    <t>-104500273</t>
  </si>
  <si>
    <t>https://podminky.urs.cz/item/CS_URS_2023_01/751101102</t>
  </si>
  <si>
    <t>751101103</t>
  </si>
  <si>
    <t>Zprovoznění zařízení, měření, zaregulování a uvedení do provozu rekuperačních VZT jednotek</t>
  </si>
  <si>
    <t>1477085556</t>
  </si>
  <si>
    <t>https://podminky.urs.cz/item/CS_URS_2023_01/751101103</t>
  </si>
  <si>
    <t>751101104</t>
  </si>
  <si>
    <t>Zprovoznění zařízení, měření, zaregulování a uvedení do provozu zařízení malých odvodních ventilátorů</t>
  </si>
  <si>
    <t>777514738</t>
  </si>
  <si>
    <t>https://podminky.urs.cz/item/CS_URS_2023_01/751101104</t>
  </si>
  <si>
    <t>751101105</t>
  </si>
  <si>
    <t>Revize PPK - protipožárních klapeK</t>
  </si>
  <si>
    <t>-1353163245</t>
  </si>
  <si>
    <t>https://podminky.urs.cz/item/CS_URS_2023_01/751101105</t>
  </si>
  <si>
    <t>751101106</t>
  </si>
  <si>
    <t>Dopravní a režijní náklady</t>
  </si>
  <si>
    <t>-767353590</t>
  </si>
  <si>
    <t>https://podminky.urs.cz/item/CS_URS_2023_01/751101106</t>
  </si>
  <si>
    <t>751101107</t>
  </si>
  <si>
    <t>Stavební přípomoce a ostatní pomocné práce</t>
  </si>
  <si>
    <t>-1434687314</t>
  </si>
  <si>
    <t>https://podminky.urs.cz/item/CS_URS_2023_01/751101107</t>
  </si>
  <si>
    <t>751101108</t>
  </si>
  <si>
    <t>Závěsový a montážní materiál pro uložení potrubí a zařízení</t>
  </si>
  <si>
    <t>-523455726</t>
  </si>
  <si>
    <t>https://podminky.urs.cz/item/CS_URS_2023_01/751101108</t>
  </si>
  <si>
    <t>751101109</t>
  </si>
  <si>
    <t>Pomocné modulové pozinkované konstrukce pro uložení zařízení nad střechou</t>
  </si>
  <si>
    <t>698998705</t>
  </si>
  <si>
    <t>https://podminky.urs.cz/item/CS_URS_2023_01/751101109</t>
  </si>
  <si>
    <t>751101110</t>
  </si>
  <si>
    <t>Montážní plošina přenosná - instalace a zpětná demontáž</t>
  </si>
  <si>
    <t>-364498749</t>
  </si>
  <si>
    <t>https://podminky.urs.cz/item/CS_URS_2023_01/751101110</t>
  </si>
  <si>
    <t>751101111</t>
  </si>
  <si>
    <t>Pryžové podložky pro stacionární vzduchotechnickou jednotku</t>
  </si>
  <si>
    <t>-2127221632</t>
  </si>
  <si>
    <t>https://podminky.urs.cz/item/CS_URS_2023_01/751101111</t>
  </si>
  <si>
    <t>751.1</t>
  </si>
  <si>
    <t>Vzduchotechnika - 1</t>
  </si>
  <si>
    <t>1.751611111</t>
  </si>
  <si>
    <t>Montáž centrální vzduchotechnické jednotky s rekuperací tepla nástěnné s výměnou vzduchu přes 300 do 500 m3/h</t>
  </si>
  <si>
    <t>625472322</t>
  </si>
  <si>
    <t>https://podminky.urs.cz/item/CS_URS_2023_01/1.751611111</t>
  </si>
  <si>
    <t>1+1+1</t>
  </si>
  <si>
    <t>1.44040</t>
  </si>
  <si>
    <t>1.1_Rekuperační jednotka vč. regulace (V=100–350 m3/h; 47,5kg; tepelná účinost ZZT 91,4 %; Lwa=46 dBa; el.příkon pohonu ventilátoru=320 W; příkon el. dohřevu=0–350 W, plynule regulovaný; max. příkon vč. el. dohřevu=670W</t>
  </si>
  <si>
    <t>-405837461</t>
  </si>
  <si>
    <t>1+1+1 "odečteno z projektového modelu"</t>
  </si>
  <si>
    <t>1.751721111</t>
  </si>
  <si>
    <t>Montáž klimatizační jednotky venkovní s jednofázovým napájením do 2 vnitřních jednotek</t>
  </si>
  <si>
    <t>-1553526939</t>
  </si>
  <si>
    <t>https://podminky.urs.cz/item/CS_URS_2023_01/1.751721111</t>
  </si>
  <si>
    <t>1.751210102</t>
  </si>
  <si>
    <t>1.2_Venkovní jednotka chladícího / topného modulu - příkon: režim chlazení 460 W/režim topení 660 W; 23kg; napájení z pevného přívodu 230 V/50 Hz se samostatným jištěním 16 A</t>
  </si>
  <si>
    <t>-1739954510</t>
  </si>
  <si>
    <t>1.751398041</t>
  </si>
  <si>
    <t>Montáž protidešťové žaluzie nebo žaluziové klapky na kruhové potrubí D do 300 mm</t>
  </si>
  <si>
    <t>511782043</t>
  </si>
  <si>
    <t>https://podminky.urs.cz/item/CS_URS_2023_01/1.751398041</t>
  </si>
  <si>
    <t>1.751210106</t>
  </si>
  <si>
    <t>1.3_Kombinovaná žaluzie pr. 150 mm, levá</t>
  </si>
  <si>
    <t>-1834960822</t>
  </si>
  <si>
    <t>1.751322012</t>
  </si>
  <si>
    <t>Montáž anemostatu/talířového ventilu D přes 100 do 200 mm vč. vyústku</t>
  </si>
  <si>
    <t>683605171</t>
  </si>
  <si>
    <t>https://podminky.urs.cz/item/CS_URS_2023_01/1.751322012</t>
  </si>
  <si>
    <t>32+30</t>
  </si>
  <si>
    <t>1.751210109</t>
  </si>
  <si>
    <t>1.4_Anemostat univerzální plastový pro přívod a odvod vzduchu pr. 125 mm - dodávka a montáž</t>
  </si>
  <si>
    <t>1214065293</t>
  </si>
  <si>
    <t>1.751210107</t>
  </si>
  <si>
    <t>1.5_Odvodní talířový ventil pr. 125mm</t>
  </si>
  <si>
    <t>-103921655</t>
  </si>
  <si>
    <t>32 "odečteno z projektového modelu"</t>
  </si>
  <si>
    <t>1.751210131</t>
  </si>
  <si>
    <t>1.8_Vyústek koncový plast 1×90/1×125</t>
  </si>
  <si>
    <t>1603219724</t>
  </si>
  <si>
    <t>62 "odečteno z projektového modelu"</t>
  </si>
  <si>
    <t>1.751514678</t>
  </si>
  <si>
    <t>Montáž škrtící klapky nebo zpětné klapky do plechového potrubí kruhové bez příruby D do 100 mm</t>
  </si>
  <si>
    <t>1113484367</t>
  </si>
  <si>
    <t>https://podminky.urs.cz/item/CS_URS_2023_01/1.751514678</t>
  </si>
  <si>
    <t>1.751210121</t>
  </si>
  <si>
    <t>1.6_Regulační klapka zónového větrání pr. 90 mm s regulací</t>
  </si>
  <si>
    <t>-32923786</t>
  </si>
  <si>
    <t>60 "odečteno z projektového modelu"</t>
  </si>
  <si>
    <t>1.751614121</t>
  </si>
  <si>
    <t>Montáž ovladače - řídícího senzoru s CO2 čidlem</t>
  </si>
  <si>
    <t>-672565151</t>
  </si>
  <si>
    <t>https://podminky.urs.cz/item/CS_URS_2023_01/1.751614121</t>
  </si>
  <si>
    <t>1.751210122</t>
  </si>
  <si>
    <t>Ovladač - podřízený senzor s CO2 čidlem systému řízení vzduchového výkonu malých VZT jednotek - dodávka a montáž</t>
  </si>
  <si>
    <t>-1627622783</t>
  </si>
  <si>
    <t>18 "odečteno z projektového modelu"</t>
  </si>
  <si>
    <t>11.751614121</t>
  </si>
  <si>
    <t>Montáž tlačítka pro zvýšený odtah</t>
  </si>
  <si>
    <t>-1377115431</t>
  </si>
  <si>
    <t>https://podminky.urs.cz/item/CS_URS_2023_01/11.751614121</t>
  </si>
  <si>
    <t>1.751210124</t>
  </si>
  <si>
    <t>Tlačítko pro zvýšený odtah systému malých VZT jednotek</t>
  </si>
  <si>
    <t>1177806544</t>
  </si>
  <si>
    <t>6 "odečteno z projektového modelu"</t>
  </si>
  <si>
    <t>1.751344111</t>
  </si>
  <si>
    <t>Montáž tlumiče hluku pro kruhové potrubí D do 100 mm</t>
  </si>
  <si>
    <t>1178666102</t>
  </si>
  <si>
    <t>https://podminky.urs.cz/item/CS_URS_2023_01/1.751344111</t>
  </si>
  <si>
    <t>1.751210130</t>
  </si>
  <si>
    <t>1.7_Tlumič hluku ⌀90/25 x 1 m</t>
  </si>
  <si>
    <t>-185387190</t>
  </si>
  <si>
    <t>1.751398115</t>
  </si>
  <si>
    <t>Montáž boxu distribučního kovového přímého</t>
  </si>
  <si>
    <t>373749949</t>
  </si>
  <si>
    <t>https://podminky.urs.cz/item/CS_URS_2023_01/1.751398115</t>
  </si>
  <si>
    <t>1.751210113</t>
  </si>
  <si>
    <t>1.9_Rozdělovací box přímý jednořadý s těsněním pr. 150mm, 10 x pr. 90mm</t>
  </si>
  <si>
    <t>1060244315</t>
  </si>
  <si>
    <t>1.751398022</t>
  </si>
  <si>
    <t>Montáž větrací mřížky stěnové přes 0,040 do 0,100 m2</t>
  </si>
  <si>
    <t>1673967529</t>
  </si>
  <si>
    <t>https://podminky.urs.cz/item/CS_URS_2023_01/1.751398022</t>
  </si>
  <si>
    <t>1.72301</t>
  </si>
  <si>
    <t>1.10_Přefukový prvek s útlumem hluku 370x130mm, instalalce do stěny</t>
  </si>
  <si>
    <t>-1456123355</t>
  </si>
  <si>
    <t xml:space="preserve">24  "odečteno z projektového modelu"</t>
  </si>
  <si>
    <t>-1534804010</t>
  </si>
  <si>
    <t>1.751210135</t>
  </si>
  <si>
    <t>Výfukový / Sací díl k VZT jednotce - protidešťová žaluzie průměru 150 mm, včetně síťky proti hmyzu</t>
  </si>
  <si>
    <t>1869058766</t>
  </si>
  <si>
    <t>4 "odečteno z projektového modelu"</t>
  </si>
  <si>
    <t>1.751791121</t>
  </si>
  <si>
    <t>Montáž dvojice napojovacího měděného potrubí předizolovaného 6-10 (1/4" x 3/8")</t>
  </si>
  <si>
    <t>1092520244</t>
  </si>
  <si>
    <t>https://podminky.urs.cz/item/CS_URS_2023_01/1.751791121</t>
  </si>
  <si>
    <t>32,4</t>
  </si>
  <si>
    <t>1.X01100</t>
  </si>
  <si>
    <t>Chladivové propojovací potrubí mezi VZT jednotkou a chladící jednotkou pr. 6-10/1 mm, předizolované, včetně povrchového oplechování</t>
  </si>
  <si>
    <t>-2087324050</t>
  </si>
  <si>
    <t>27 "odečteno z projektového modelu"</t>
  </si>
  <si>
    <t>27*1,2 "Přepočtené koeficientem množství</t>
  </si>
  <si>
    <t>1.751210140</t>
  </si>
  <si>
    <t>Plastová flexibilní hadice s hladkým antistatickým a antibakteriálním povrchem d = 90 mm, včetně potrubí pro instalalci do konstrukce podlahy. spojovacího, těsnícího a montážního materiálu</t>
  </si>
  <si>
    <t>-1092226946</t>
  </si>
  <si>
    <t>540 "odečteno z projektového modelu"</t>
  </si>
  <si>
    <t>540*1,2 "Přepočtené koeficientem množství</t>
  </si>
  <si>
    <t>11.751512242</t>
  </si>
  <si>
    <t>Montáž potrubí kruhového bez příruby D přes 100 do 200 mm</t>
  </si>
  <si>
    <t>-1822012730</t>
  </si>
  <si>
    <t>https://podminky.urs.cz/item/CS_URS_2023_01/11.751512242</t>
  </si>
  <si>
    <t>1.751210144</t>
  </si>
  <si>
    <t>Potrubí z extrudovaného polypropylenu DN 150 / 210 s izolací tl. 30m ( včetně potrubních tvarovek, spojovacího, těsnícího a montážního materiálu )</t>
  </si>
  <si>
    <t>534103772</t>
  </si>
  <si>
    <t>1.751512242</t>
  </si>
  <si>
    <t>Montáž potrubí plechového skupiny I kruhového bez příruby tloušťky plechu 1,0 mm D přes 100 do 200 mm</t>
  </si>
  <si>
    <t>-1414324842</t>
  </si>
  <si>
    <t>https://podminky.urs.cz/item/CS_URS_2023_01/1.751512242</t>
  </si>
  <si>
    <t>1.751210149</t>
  </si>
  <si>
    <t>Kruhové potrubí Ø 150 z pozinkovaného plechu ( vč. tvarovek, spojovacího, těsnícího a montážního materiálu )</t>
  </si>
  <si>
    <t>-187396185</t>
  </si>
  <si>
    <t>1.751511182</t>
  </si>
  <si>
    <t>Montáž potrubí ohebného flexibilního D do 200 mm</t>
  </si>
  <si>
    <t>-738222141</t>
  </si>
  <si>
    <t>https://podminky.urs.cz/item/CS_URS_2023_01/1.751511182</t>
  </si>
  <si>
    <t>1.X01017</t>
  </si>
  <si>
    <t>Tepelně a zvukově izolované potrubí pro rozvody vzduchu 152/25mm, ( vč. spojovacího, těsnícího a montážního materiálu )</t>
  </si>
  <si>
    <t>704635850</t>
  </si>
  <si>
    <t>38 "odečteno z projektového modelu"</t>
  </si>
  <si>
    <t>751.2</t>
  </si>
  <si>
    <t>Vzduchotechnika - 2</t>
  </si>
  <si>
    <t>2.751111131</t>
  </si>
  <si>
    <t>Montáž ventilátoru axiálního nízkotlakého potrubního základního D do 200 mm</t>
  </si>
  <si>
    <t>299049604</t>
  </si>
  <si>
    <t>https://podminky.urs.cz/item/CS_URS_2023_01/2.751111131</t>
  </si>
  <si>
    <t>2.14543</t>
  </si>
  <si>
    <t>2.1_Axiální ventilátor do potrubí pr. 160mm, vzduchový výkon 320 m3/h, 30W/230V</t>
  </si>
  <si>
    <t>-1532119493</t>
  </si>
  <si>
    <t xml:space="preserve">2+2+2  "odečteno z projektového modelu"</t>
  </si>
  <si>
    <t>2.751210133</t>
  </si>
  <si>
    <t>Pružná vložka k axiálnímu ventilátoru</t>
  </si>
  <si>
    <t>379237291</t>
  </si>
  <si>
    <t>https://podminky.urs.cz/item/CS_URS_2023_01/2.751210133</t>
  </si>
  <si>
    <t>12 "odečteno z projektového modelu"</t>
  </si>
  <si>
    <t>2.751322012</t>
  </si>
  <si>
    <t>Montáž talířového ventilu D přes 100 do 200 mm</t>
  </si>
  <si>
    <t>-1505690687</t>
  </si>
  <si>
    <t>https://podminky.urs.cz/item/CS_URS_2023_01/2.751322012</t>
  </si>
  <si>
    <t>4+4+4</t>
  </si>
  <si>
    <t>2.72202</t>
  </si>
  <si>
    <t>2.2_Odvodní talířový ventil pr. 160mm</t>
  </si>
  <si>
    <t>1314561603</t>
  </si>
  <si>
    <t>4+4+4 "odečteno z projektového modelu"</t>
  </si>
  <si>
    <t>2.751691111</t>
  </si>
  <si>
    <t>Zaregulování systému vzduchotechnického zařízení - 1 koncový (distribuční) prvek</t>
  </si>
  <si>
    <t>-510385635</t>
  </si>
  <si>
    <t>https://podminky.urs.cz/item/CS_URS_2023_01/2.751691111</t>
  </si>
  <si>
    <t>2.751514679</t>
  </si>
  <si>
    <t>Montáž škrtící klapky nebo zpětné klapky do plechového potrubí kruhové bez příruby D přes 100 do 200 mm</t>
  </si>
  <si>
    <t>1175298198</t>
  </si>
  <si>
    <t>https://podminky.urs.cz/item/CS_URS_2023_01/2.751514679</t>
  </si>
  <si>
    <t>2.751210112</t>
  </si>
  <si>
    <t>2.3_Zpětná klapka pr. 160mm - dodávka a montáž</t>
  </si>
  <si>
    <t>-569982473</t>
  </si>
  <si>
    <t>2.751398041</t>
  </si>
  <si>
    <t>-1885650805</t>
  </si>
  <si>
    <t>https://podminky.urs.cz/item/CS_URS_2023_01/2.751398041</t>
  </si>
  <si>
    <t>2.751210136</t>
  </si>
  <si>
    <t>Výfukový díl k axiálnímu ventilátoru - protidešťová žaluzie průměru 160 mm, včetně síťky proti hmyzu</t>
  </si>
  <si>
    <t>-972723221</t>
  </si>
  <si>
    <t>2.751512242</t>
  </si>
  <si>
    <t>1859610394</t>
  </si>
  <si>
    <t>https://podminky.urs.cz/item/CS_URS_2023_01/2.751512242</t>
  </si>
  <si>
    <t>2.751210150</t>
  </si>
  <si>
    <t>Kruhové potrubí Ø 160 z pozinkovaného plechu ( vč. tvarovek, spojovacího, těsnícího a montážního materiálu )</t>
  </si>
  <si>
    <t>-496410083</t>
  </si>
  <si>
    <t>16,15 "odečteno z projektového modelu"</t>
  </si>
  <si>
    <t>16,15*1,25 "Přepočtené koeficientem množství</t>
  </si>
  <si>
    <t>22.751511182</t>
  </si>
  <si>
    <t>1064479214</t>
  </si>
  <si>
    <t>https://podminky.urs.cz/item/CS_URS_2023_01/22.751511182</t>
  </si>
  <si>
    <t>7,2</t>
  </si>
  <si>
    <t>2.751210145</t>
  </si>
  <si>
    <t xml:space="preserve">Ohebná Al hadice pro vzduchotechniká potrubí Ø 160  ( vč. spojovacího, těsnícího a montážního materiálu )</t>
  </si>
  <si>
    <t>-1547194449</t>
  </si>
  <si>
    <t>6*1,2 "Přepočtené koeficientem množství</t>
  </si>
  <si>
    <t>751.3</t>
  </si>
  <si>
    <t>Vzduchotechnika - 3</t>
  </si>
  <si>
    <t>3.751611116</t>
  </si>
  <si>
    <t>Montáž centrální vzduchotechnické jednotky s rekuperací tepla stojaté s výměnou vzduchu přes 1000 do 5000 m3/h</t>
  </si>
  <si>
    <t>-323905490</t>
  </si>
  <si>
    <t>https://podminky.urs.cz/item/CS_URS_2023_01/3.751611116</t>
  </si>
  <si>
    <t>3.751210104</t>
  </si>
  <si>
    <t>3.1_Rovnotlaká vzduchotechnická rekuperační jednotka, deskový rekuperační výměník, vodní ohřívač, výměník pro napojení tepelného čerpadla, integrovaná regulace, vzduchový výkon 2360m3/h, 2500W / 400V</t>
  </si>
  <si>
    <t>1598112285</t>
  </si>
  <si>
    <t xml:space="preserve">1  "odečteno z projektového modelu"</t>
  </si>
  <si>
    <t>3.751210132</t>
  </si>
  <si>
    <t>Pružná vložka čtyřhranná ke stacionární vzduchotechnické jendotce</t>
  </si>
  <si>
    <t>1985896717</t>
  </si>
  <si>
    <t>https://podminky.urs.cz/item/CS_URS_2023_01/3.751210132</t>
  </si>
  <si>
    <t>3.751613140</t>
  </si>
  <si>
    <t>Montáž sifonu pro odvod kondenzátu</t>
  </si>
  <si>
    <t>2080205068</t>
  </si>
  <si>
    <t>https://podminky.urs.cz/item/CS_URS_2023_01/3.751613140</t>
  </si>
  <si>
    <t xml:space="preserve">1   "odečteno z projektového modelu"</t>
  </si>
  <si>
    <t>3.54742</t>
  </si>
  <si>
    <t>sifon pro odvod kondenzátu, zpětná klapka s koulí, DN 40</t>
  </si>
  <si>
    <t>-911229714</t>
  </si>
  <si>
    <t>3.751721111</t>
  </si>
  <si>
    <t>408900318</t>
  </si>
  <si>
    <t>https://podminky.urs.cz/item/CS_URS_2023_01/3.751721111</t>
  </si>
  <si>
    <t>3.751210105</t>
  </si>
  <si>
    <t>3.16_Vnější jednotka tepelného čerpadla vzduch / vzduch, jmenovitý tepelný výkon 9,3kW, jmenovitý chladící výkon 8,0kW, 2500W / 230V k VZT jednotce</t>
  </si>
  <si>
    <t>55565041</t>
  </si>
  <si>
    <t>3.751322012</t>
  </si>
  <si>
    <t>Montáž difuzoru/talířového ventilu D přes 100 do 200 mm</t>
  </si>
  <si>
    <t>994330048</t>
  </si>
  <si>
    <t>https://podminky.urs.cz/item/CS_URS_2023_01/3.751322012</t>
  </si>
  <si>
    <t>6+12+25+5</t>
  </si>
  <si>
    <t>3.751210110</t>
  </si>
  <si>
    <t>3.2_Přívodní difuzor pr. 125mm</t>
  </si>
  <si>
    <t>-204406228</t>
  </si>
  <si>
    <t>3.751210111</t>
  </si>
  <si>
    <t>3.3_Přívodní difuzor pr. 160mm</t>
  </si>
  <si>
    <t>-623313249</t>
  </si>
  <si>
    <t>3.751210107</t>
  </si>
  <si>
    <t>3.4_Odvodní talířový ventil pr. 125mm</t>
  </si>
  <si>
    <t>1334600474</t>
  </si>
  <si>
    <t>25 "odečteno z projektového modelu"</t>
  </si>
  <si>
    <t>3.751210108</t>
  </si>
  <si>
    <t>3.5_Odvodní talířový ventil pr. 160mm</t>
  </si>
  <si>
    <t>1729823031</t>
  </si>
  <si>
    <t>5 "odečteno z projektového modelu"</t>
  </si>
  <si>
    <t>3.751691111</t>
  </si>
  <si>
    <t>-658140329</t>
  </si>
  <si>
    <t>https://podminky.urs.cz/item/CS_URS_2023_01/3.751691111</t>
  </si>
  <si>
    <t>3.751344121</t>
  </si>
  <si>
    <t>Montáž tlumiče hluku pro čtyřhranné potrubí do 0,150 m2</t>
  </si>
  <si>
    <t>-1393456689</t>
  </si>
  <si>
    <t>https://podminky.urs.cz/item/CS_URS_2023_01/3.751344121</t>
  </si>
  <si>
    <t>1+2</t>
  </si>
  <si>
    <t>3.751344122</t>
  </si>
  <si>
    <t>Montáž tlumiče hluku pro čtyřhranné potrubí přes 0,150 do 0,300 m2</t>
  </si>
  <si>
    <t>1394936464</t>
  </si>
  <si>
    <t>https://podminky.urs.cz/item/CS_URS_2023_01/3.751344122</t>
  </si>
  <si>
    <t>1+1+1+1</t>
  </si>
  <si>
    <t>3.751210117</t>
  </si>
  <si>
    <t>3.10_Tlumič hluku čtyřhranný 315x315mm - L = 2000mm, včetně spojovacího, těsnícího a montážního materiálu</t>
  </si>
  <si>
    <t>-1245771381</t>
  </si>
  <si>
    <t>1 "odečteno z projektového modelu"</t>
  </si>
  <si>
    <t>3.751210116</t>
  </si>
  <si>
    <t>3.11_Tlumič hluku čtyřhranný 315x250mm - L = 2000mm, včetně spojovacího, těsnícího a montážního materiálu</t>
  </si>
  <si>
    <t>1364167480</t>
  </si>
  <si>
    <t>3.751210118</t>
  </si>
  <si>
    <t>3.12_Tlumič hluku čtyřhranný 400x400mm - L = 2000mm, včetně spojovacího, těsnícího a montážního materiálu</t>
  </si>
  <si>
    <t>-1808224788</t>
  </si>
  <si>
    <t>3.751210119</t>
  </si>
  <si>
    <t>3.13_Tlumič hluku čtyřhranný 400x400mm - L = 500mm, včetně spojovacího, těsnícího a montážního materiálu</t>
  </si>
  <si>
    <t>1774927772</t>
  </si>
  <si>
    <t>1+1 "odečteno z projektového modelu"</t>
  </si>
  <si>
    <t>3.751210120</t>
  </si>
  <si>
    <t>3.14_Tlumič hluku čtyřhranný 400x160mm - L = 1500mm, včetně spojovacího, těsnícího a montážního materiálu</t>
  </si>
  <si>
    <t>-837911095</t>
  </si>
  <si>
    <t>3.751210115</t>
  </si>
  <si>
    <t>3.15_Tlumič hluku čtyřhranný 315x160mm - L = 2000mm, včetně spojovacího, těsnícího a montážního materiálu</t>
  </si>
  <si>
    <t>-904321475</t>
  </si>
  <si>
    <t>3.751514612</t>
  </si>
  <si>
    <t>Montáž škrtící klapky nebo zpětné klapky do plechového potrubí čtyřhranné s přírubou přes 0,035 do 0,070 m2</t>
  </si>
  <si>
    <t>-188991918</t>
  </si>
  <si>
    <t>https://podminky.urs.cz/item/CS_URS_2023_01/3.751514612</t>
  </si>
  <si>
    <t>3.751210129</t>
  </si>
  <si>
    <t>3.17_Regulační klapka do čtyřhranného potrubí 315 mm x 160 mm, se servopohonem 0-10V, ovládání z čidla CO2, včetně dodávky řídícího modulu s čidlem</t>
  </si>
  <si>
    <t>1209391900</t>
  </si>
  <si>
    <t>3.751614121</t>
  </si>
  <si>
    <t>-667602273</t>
  </si>
  <si>
    <t>https://podminky.urs.cz/item/CS_URS_2023_01/3.751614121</t>
  </si>
  <si>
    <t>3.751210123</t>
  </si>
  <si>
    <t>Ovladač - řídící senzor s CO2 čidlem systému řízení vzduchového výkonu malých VZT jednotek</t>
  </si>
  <si>
    <t>-47866426</t>
  </si>
  <si>
    <t>3 "odečteno z projektového modelu"</t>
  </si>
  <si>
    <t>33.751614121</t>
  </si>
  <si>
    <t>Montáž čidla kouře</t>
  </si>
  <si>
    <t>-1779364086</t>
  </si>
  <si>
    <t>https://podminky.urs.cz/item/CS_URS_2023_01/33.751614121</t>
  </si>
  <si>
    <t>3.751210138</t>
  </si>
  <si>
    <t>Čidlo kouře pro instalalci do potrubí sání stacionární VZT jednotky s vazbou na chod jednotky</t>
  </si>
  <si>
    <t>751928584</t>
  </si>
  <si>
    <t>3.751791113</t>
  </si>
  <si>
    <t>Montáž napojovacího měděného potrubí předizolovaného 12 (1/2" x 0,8)</t>
  </si>
  <si>
    <t>-2051360746</t>
  </si>
  <si>
    <t>https://podminky.urs.cz/item/CS_URS_2023_01/3.751791113</t>
  </si>
  <si>
    <t>9,6</t>
  </si>
  <si>
    <t>3.751210139</t>
  </si>
  <si>
    <t>Chladivové propojovací potrubí mezi VZT jednotkou a chladící jednotkou pr. 12,7mm / 12,7mm, předizolované potrubí dodávané v páru, včetně povrchového oplechování</t>
  </si>
  <si>
    <t>-1030677918</t>
  </si>
  <si>
    <t>8 "odečteno z projektového modelu"</t>
  </si>
  <si>
    <t>8*1,2 "Přepočtené koeficientem množství</t>
  </si>
  <si>
    <t>3.751511021</t>
  </si>
  <si>
    <t>Montáž potrubí plechového skupiny I čtyřhranného s přírubou tloušťky plechu 0,8 mm do 0,13 m2</t>
  </si>
  <si>
    <t>1014220163</t>
  </si>
  <si>
    <t>https://podminky.urs.cz/item/CS_URS_2023_01/3.751511021</t>
  </si>
  <si>
    <t>120 "odečteno z projektového modelu"</t>
  </si>
  <si>
    <t>3.751210141</t>
  </si>
  <si>
    <t>Čtyřhranné potrubí sk I z pozinkovaného plechu ( vč. tvarovek, spojovacího, těsnícího a montážního materiálu )</t>
  </si>
  <si>
    <t>200770008</t>
  </si>
  <si>
    <t>120*1,2 "Přepočtené koeficientem množství</t>
  </si>
  <si>
    <t>3.751512242</t>
  </si>
  <si>
    <t>1359411540</t>
  </si>
  <si>
    <t>https://podminky.urs.cz/item/CS_URS_2023_01/3.751512242</t>
  </si>
  <si>
    <t>42+62,4+3,6</t>
  </si>
  <si>
    <t>3.751210148</t>
  </si>
  <si>
    <t>Kruhové potrubí Ø 125 z pozinkovaného plechu ( vč. tvarovek, spojovacího, těsnícího a montážního materiálu )</t>
  </si>
  <si>
    <t>1516753313</t>
  </si>
  <si>
    <t>35 "odečteno z projektového modelu"</t>
  </si>
  <si>
    <t>35*1,2 "Přepočtené koeficientem množství</t>
  </si>
  <si>
    <t>3.751210150</t>
  </si>
  <si>
    <t>126609714</t>
  </si>
  <si>
    <t>52 "odečteno z projektového modelu"</t>
  </si>
  <si>
    <t>52*1,2 "Přepočtené koeficientem množství</t>
  </si>
  <si>
    <t>3.751210151</t>
  </si>
  <si>
    <t>Kruhové potrubí Ø 200 z pozinkovaného plechu ( vč. tvarovek, spojovacího, těsnícího a montážního materiálu )</t>
  </si>
  <si>
    <t>458491384</t>
  </si>
  <si>
    <t>3*1,2 "Přepočtené koeficientem množství</t>
  </si>
  <si>
    <t>3.751511182</t>
  </si>
  <si>
    <t>-463812620</t>
  </si>
  <si>
    <t>https://podminky.urs.cz/item/CS_URS_2023_01/3.751511182</t>
  </si>
  <si>
    <t>24+36</t>
  </si>
  <si>
    <t>3.751210147</t>
  </si>
  <si>
    <t xml:space="preserve">Ohebná hliníková tepelně a hlukově izolovaná hadice Ø 160 , tloušťka  izolace 25mm s hliníkovou fólií  ( vč. spojovacího, těsnícího a montážního materiálu )</t>
  </si>
  <si>
    <t>-1956112005</t>
  </si>
  <si>
    <t>20*1,2 "Přepočtené koeficientem množství</t>
  </si>
  <si>
    <t>3.751210146</t>
  </si>
  <si>
    <t xml:space="preserve">Ohebná hliníková tepelně a hlukově izolovaná hadice Ø 125 , tloušťka  izolace 25mm s hliníkovou fólií  ( vč. spojovacího, těsnícího a montážního materiálu )</t>
  </si>
  <si>
    <t>2113319503</t>
  </si>
  <si>
    <t>30*1,2 "Přepočtené koeficientem množství</t>
  </si>
  <si>
    <t>D.1.4.E - Gastrotechnologie</t>
  </si>
  <si>
    <t>60934395</t>
  </si>
  <si>
    <t>TeS, spol. s r.o.</t>
  </si>
  <si>
    <t>CZ60934395</t>
  </si>
  <si>
    <t>D.1.4.e - Gastrotechnologie</t>
  </si>
  <si>
    <t>D.1.4.e</t>
  </si>
  <si>
    <t>A1</t>
  </si>
  <si>
    <t>Skladový regál, nerezový, zapláštěné boky a záda, z čela přístupný křídlovými dvířky, 4× vnitřní police, 800x400x1800 mm</t>
  </si>
  <si>
    <t>635763234</t>
  </si>
  <si>
    <t>A2</t>
  </si>
  <si>
    <t>Profesionální chladnička, objem 350 lt, bílá, 1x plné dveře, ventilované chlazení zajišťující rychlejší dosažení požadované vnitřní teploty po otevření dveří, digitální termostat, automatické odtávání, integrovaný zámek dveří, teplotní rozsah +2°C až +10°C, 600x585x1855 mm, 0,13 kw/230V</t>
  </si>
  <si>
    <t>-1678453214</t>
  </si>
  <si>
    <t>A3</t>
  </si>
  <si>
    <t>Vyhřívaná vodní lázeň, kapacita 3× GN 1/1, dělená, pojízdná, 1× plná police, ovládání na delší straně, 4× kolečko pr. 100 mm (2× s brzdou), 1220x660x900 mm, 2,1 kW/230V</t>
  </si>
  <si>
    <t>580925319</t>
  </si>
  <si>
    <t>A4</t>
  </si>
  <si>
    <t>Mycí stůl na trnoži, nerezový, vlevo vevařený lisovaný dřez 450×450×300 mm, otvor pro baterii, zadní a levý lem, 1150x650x900 mm</t>
  </si>
  <si>
    <t>-166185078</t>
  </si>
  <si>
    <t>A5</t>
  </si>
  <si>
    <t>Páková stojánková baterie</t>
  </si>
  <si>
    <t>2039817605</t>
  </si>
  <si>
    <t>A6</t>
  </si>
  <si>
    <t>Myčka s čelním zakládáním, rozměr koše 500×500 mm, pracovní výkon 40 košu za hod, mycí cykly 90/120"/180", spotřeba vody 2,4 l, objem mycí vany 20 litrů, objem bojleru 7 litrů, magnetický spínač dvířek, dvouplášťové provedení, elektronický programátor, systém Termostop na 85 °C, vrchní i spodní mycí ramena z nerezové oceli, dávkovač mycího i oplachového prostředku, 600x600x830 mm, 6,2 kW/400V (popř. 3,4 kW/230V)</t>
  </si>
  <si>
    <t>1945000806</t>
  </si>
  <si>
    <t>A7</t>
  </si>
  <si>
    <t>Podstavec pod myčku nádobí, nerezová, spodní plná police,</t>
  </si>
  <si>
    <t>-1120261374</t>
  </si>
  <si>
    <t>A8</t>
  </si>
  <si>
    <t>Mycí stůl, nerezový, 2× vevařený lisovaný dřez 500×500×300 mm, 1× spodní plná police, zadní a pravý zvýšený lem 100 mm, 1150x650x900 mm</t>
  </si>
  <si>
    <t>-839169567</t>
  </si>
  <si>
    <t>A9</t>
  </si>
  <si>
    <t>Nástěnná tlaková oplachová sprcha, provedení vč. napouštěcího ramínka</t>
  </si>
  <si>
    <t>2104516430</t>
  </si>
  <si>
    <t>A10</t>
  </si>
  <si>
    <t>Servírovací vozík dvoupolicový, 4× kolečko pr. 100 mm (2× s brzdou), světlost mezi policemi 480 mm, každá police s prolisovanou plochou, nosnost 50 kg/police, pevné svařované nerezové provedení, 700x500x900 mm</t>
  </si>
  <si>
    <t>-1604708555</t>
  </si>
  <si>
    <t>A11</t>
  </si>
  <si>
    <t>Doprava, montáž, montážní materiál a zaškolení</t>
  </si>
  <si>
    <t>-820758924</t>
  </si>
  <si>
    <t>D.1.5 - Interiér</t>
  </si>
  <si>
    <t>K - Vybavení koupelen a WC</t>
  </si>
  <si>
    <t>Vybavení koupelen a WC</t>
  </si>
  <si>
    <t>Int_K07</t>
  </si>
  <si>
    <t>ZRCADLO zrcadlo invalidní sklopné • s páčkou pro sklopení • nerezové</t>
  </si>
  <si>
    <t>763526507</t>
  </si>
  <si>
    <t>Int_K14</t>
  </si>
  <si>
    <t>ROHOVÁ KOLEJNICOVÁ SPRCHOVÁ TYČ • 95 x 95 cm • chrom lišta s háčky plus zavěšení ke stropu</t>
  </si>
  <si>
    <t>486211428</t>
  </si>
  <si>
    <t>Int_K18</t>
  </si>
  <si>
    <t>ZÁSOBNÍK NA TOALETNÍ PAPÍR • Nerezový zásobník na toaletní papír, pr. 290 x 100 mm • uzamykatelný • povrch lesklý</t>
  </si>
  <si>
    <t>633400796</t>
  </si>
  <si>
    <t>Int_K19</t>
  </si>
  <si>
    <t>WC ŠTĚTKA k zavěšení na stěnu Lesklý chrom a bílá keramika</t>
  </si>
  <si>
    <t>-591218140</t>
  </si>
  <si>
    <t>Int_K20</t>
  </si>
  <si>
    <t>HÁČEK dvojitý háček nerez lesklý</t>
  </si>
  <si>
    <t>-1833853255</t>
  </si>
  <si>
    <t>Int_K26</t>
  </si>
  <si>
    <t>SPRCHOVÝ ZÁVĚS • výška 200 cm, šířka min 180 cm • polyester, bílá zesílené otvory pro závěsné kroužky, lze prát v pračce</t>
  </si>
  <si>
    <t>-551677467</t>
  </si>
  <si>
    <t>Int_K27</t>
  </si>
  <si>
    <t>SKŘÍŇKA NA MÍRU, hl.: 300 mm, šířka:300 mm, výška: 600 mm, uvnitř jedna dvě nastavitelné police, úchytka chrom, tiché dovírání, HPL laminát, provedení do vlhkého prostředí Barva například: Kronospan 7166 BB Latté</t>
  </si>
  <si>
    <t>-1918274480</t>
  </si>
  <si>
    <t>Int_K28</t>
  </si>
  <si>
    <t>ZÁSOBNÍK NA PAPÍROVÉ UTĚRKY uzamykatelný,maximální rozměr náplně 260 x 100 mm kapacita zásobníku cca 600/800 papírových utěrek rozměry 340 x 110 x 265 mm montáž na stěnu povrch lesklý</t>
  </si>
  <si>
    <t>-1945359839</t>
  </si>
  <si>
    <t>Int_K29</t>
  </si>
  <si>
    <t>ZÁSOBNÍK NA MÝDLO objem 0,85 l uzamykatelný rozměry 110 x 60 x 180 mm viskozita mýdla 2800 mPa*s - 5000 mPa*s povrch lesklý</t>
  </si>
  <si>
    <t>1408834114</t>
  </si>
  <si>
    <t>Int_K31</t>
  </si>
  <si>
    <t>SPRCHOVÉ DVEŘE Sprchové dveře otočné pivotové, musí odpovídat zvolené vaničce, neprůhledné sklo nebo plast, bílý rám</t>
  </si>
  <si>
    <t>845939406</t>
  </si>
  <si>
    <t>Int_K32</t>
  </si>
  <si>
    <t>ZRCADLO Zrcadlo k napelení na obklad nebo do obkladu, šířka 450 mm, výška 750 mm, , spodní hrana 1200 mm od podlahy</t>
  </si>
  <si>
    <t>-1815200420</t>
  </si>
  <si>
    <t>Int_K35</t>
  </si>
  <si>
    <t>ODPADKOVÝ KOŠ 3L Kulatý odpadkový koš, nerezový lesklý</t>
  </si>
  <si>
    <t>-125654353</t>
  </si>
  <si>
    <t>Int_K36</t>
  </si>
  <si>
    <t>ODPADKOVÝ KOŠ 32L Odpadkový koš kulatý, bílý, 32 l; rozměry 305 x 305 x 510 mm, povrch - Komaxit</t>
  </si>
  <si>
    <t>127341139</t>
  </si>
  <si>
    <t>Int_K38</t>
  </si>
  <si>
    <t>ZRCADLO Zrcadlo k napelení na obklad nebo do obkladu, šířka 600 mm, výška 750 mm, , spodní hrana 1200 mm od podlahy</t>
  </si>
  <si>
    <t>-471923143</t>
  </si>
  <si>
    <t>Int_K39</t>
  </si>
  <si>
    <t>SPRCHOVACÍ KŘESLO ELEKTRICKÉ SPRCHOVACÍ KŘESLO VČETNĚ PODLOŽNÍ MÍSY A ADAPTÉRU PRO UCHYCENÍ; Opěrka hlavy a nohou, kterou lze nastavit tak, aby odpovídala všem výškám a typům postavy uživatelů.</t>
  </si>
  <si>
    <t>-1030369588</t>
  </si>
  <si>
    <t>Int_K40</t>
  </si>
  <si>
    <t>SPRCHOVACÍ LŮŽKO ELEKTRICKÉ SPRCHOVACÍ LŮŽKO NA ELEKTRICKÝ POHON S CENTRÁLNÍ BRZDOU A SKLOPNÝM ROŠTEM DÉLKY 192 CM; Ocelový rám, antikorozní úprava, lakovaný</t>
  </si>
  <si>
    <t>-442908360</t>
  </si>
  <si>
    <t>Bed_str_I</t>
  </si>
  <si>
    <t>Bednění stropů I</t>
  </si>
  <si>
    <t>47,462</t>
  </si>
  <si>
    <t>BED_str_II</t>
  </si>
  <si>
    <t>Bednění strop II</t>
  </si>
  <si>
    <t>79,663</t>
  </si>
  <si>
    <t>Bed_věnec</t>
  </si>
  <si>
    <t>bednění věnec</t>
  </si>
  <si>
    <t>18,622</t>
  </si>
  <si>
    <t>bednění základových desek</t>
  </si>
  <si>
    <t>4,158</t>
  </si>
  <si>
    <t>22,176</t>
  </si>
  <si>
    <t>KZS apu</t>
  </si>
  <si>
    <t>11,65</t>
  </si>
  <si>
    <t>NN - Nezpůsobilé náklady</t>
  </si>
  <si>
    <t>KZS_EPS40</t>
  </si>
  <si>
    <t>KZS EPS 40</t>
  </si>
  <si>
    <t>95,27</t>
  </si>
  <si>
    <t>lišta nadpražní</t>
  </si>
  <si>
    <t>4,75</t>
  </si>
  <si>
    <t>SO02 - Kryté parkovací stání</t>
  </si>
  <si>
    <t>2,5</t>
  </si>
  <si>
    <t>lišta rohová</t>
  </si>
  <si>
    <t>22,9</t>
  </si>
  <si>
    <t>73,921</t>
  </si>
  <si>
    <t>22,05</t>
  </si>
  <si>
    <t>parapet</t>
  </si>
  <si>
    <t>perlinka</t>
  </si>
  <si>
    <t>perlink</t>
  </si>
  <si>
    <t>10,188</t>
  </si>
  <si>
    <t>Rýha tř. 3 š. 2000</t>
  </si>
  <si>
    <t>29,013</t>
  </si>
  <si>
    <t>Rýha tř. 3 800mm</t>
  </si>
  <si>
    <t>9,613</t>
  </si>
  <si>
    <t>Skladba_R12</t>
  </si>
  <si>
    <t>Skladba R.1.2</t>
  </si>
  <si>
    <t>42,34</t>
  </si>
  <si>
    <t>špaleta</t>
  </si>
  <si>
    <t>11,69</t>
  </si>
  <si>
    <t>24,016</t>
  </si>
  <si>
    <t xml:space="preserve">    777 - Podlahy lité</t>
  </si>
  <si>
    <t>122151102</t>
  </si>
  <si>
    <t>Odkopávky a prokopávky nezapažené strojně v hornině třídy těžitelnosti I skupiny 1 a 2 přes 20 do 50 m3</t>
  </si>
  <si>
    <t>110386974</t>
  </si>
  <si>
    <t>https://podminky.urs.cz/item/CS_URS_2023_02/122151102</t>
  </si>
  <si>
    <t>9*7*0,35</t>
  </si>
  <si>
    <t>132251101</t>
  </si>
  <si>
    <t>Hloubení nezapažených rýh šířky do 800 mm strojně s urovnáním dna do předepsaného profilu a spádu v hornině třídy těžitelnosti I skupiny 3 do 20 m3</t>
  </si>
  <si>
    <t>-464558466</t>
  </si>
  <si>
    <t>https://podminky.urs.cz/item/CS_URS_2023_02/132251101</t>
  </si>
  <si>
    <t>D.1.2.6 Výkres tvaru základů - sklad</t>
  </si>
  <si>
    <t>5,8*0,8*0,5</t>
  </si>
  <si>
    <t>(7,93+5,33)*2*0,55*0,5</t>
  </si>
  <si>
    <t>132251252</t>
  </si>
  <si>
    <t>Hloubení nezapažených rýh šířky přes 800 do 2 000 mm strojně s urovnáním dna do předepsaného profilu a spádu v hornině třídy těžitelnosti I skupiny 3 přes 20 do 50 m3</t>
  </si>
  <si>
    <t>1279590488</t>
  </si>
  <si>
    <t>https://podminky.urs.cz/item/CS_URS_2023_02/132251252</t>
  </si>
  <si>
    <t>D.1.1.b.4 SO.02 Kryté stání - řez E-E</t>
  </si>
  <si>
    <t>5,8*1,07</t>
  </si>
  <si>
    <t>(7,93+5,33)*2*0,86</t>
  </si>
  <si>
    <t>-901562614</t>
  </si>
  <si>
    <t>367597297</t>
  </si>
  <si>
    <t>-1269235264</t>
  </si>
  <si>
    <t>36,66*15 "Přepočtené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</si>
  <si>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</si>
  <si>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</si>
  <si>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-1277487776</t>
  </si>
  <si>
    <t>https://podminky.urs.cz/item/CS_URS_2023_02/167151101</t>
  </si>
  <si>
    <t>425200417</t>
  </si>
  <si>
    <t>36,66*1,8 "Přepočtené koeficientem množství</t>
  </si>
  <si>
    <t>-973999084</t>
  </si>
  <si>
    <t>-15448401</t>
  </si>
  <si>
    <t>5,8*0,94</t>
  </si>
  <si>
    <t>(7,93+5,33)*2*0,7</t>
  </si>
  <si>
    <t>-2008117844</t>
  </si>
  <si>
    <t>Skladba F.2.1</t>
  </si>
  <si>
    <t>7,08*5,58*0,15</t>
  </si>
  <si>
    <t>273313811</t>
  </si>
  <si>
    <t>Základy z betonu prostého desky z betonu kamenem neprokládaného tř. C 25/30</t>
  </si>
  <si>
    <t>412073841</t>
  </si>
  <si>
    <t>https://podminky.urs.cz/item/CS_URS_2023_02/273313811</t>
  </si>
  <si>
    <t>7,68*6,18*0,1</t>
  </si>
  <si>
    <t>-1266007210</t>
  </si>
  <si>
    <t>(7,68+6,18)*2*0,15</t>
  </si>
  <si>
    <t>-1054816775</t>
  </si>
  <si>
    <t>-833468943</t>
  </si>
  <si>
    <t>110 kg/m3</t>
  </si>
  <si>
    <t>7,68*6,18*0,1*110*0,001</t>
  </si>
  <si>
    <t>-885756921</t>
  </si>
  <si>
    <t>562814325</t>
  </si>
  <si>
    <t>5,3*1</t>
  </si>
  <si>
    <t>(7,68+5,58)*2*0,75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</si>
  <si>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</si>
  <si>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</si>
  <si>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1413586360</t>
  </si>
  <si>
    <t>https://podminky.urs.cz/item/CS_URS_2023_02/279361821</t>
  </si>
  <si>
    <t>5,3*1*0,3*110*0,001</t>
  </si>
  <si>
    <t>(7,68+5,58)*2*0,75*0,3*110*0,001</t>
  </si>
  <si>
    <t>311113152</t>
  </si>
  <si>
    <t>Nadzákladové zdi z tvárnic ztraceného bednění betonových hladkých, včetně výplně z betonu třídy C 25/30, tloušťky zdiva přes 150 do 200 mm</t>
  </si>
  <si>
    <t>-1755950467</t>
  </si>
  <si>
    <t>https://podminky.urs.cz/item/CS_URS_2023_02/311113152</t>
  </si>
  <si>
    <t>D.1.2.7 Výkres tvaru stropní desky nad 1.NP - sklad</t>
  </si>
  <si>
    <t>"atika" (7,68+5,78)*2*0,5</t>
  </si>
  <si>
    <t>1990696296</t>
  </si>
  <si>
    <t>(7,68+5,558)*2*2,9-2,05*2,1-2,5*1,25</t>
  </si>
  <si>
    <t>5,3*3,25</t>
  </si>
  <si>
    <t>-1714242194</t>
  </si>
  <si>
    <t>(7,68+5,558)*2-2,05</t>
  </si>
  <si>
    <t>534752672</t>
  </si>
  <si>
    <t>"atika" (7,68+5,78)*2*0,5*0,2*115*0,001</t>
  </si>
  <si>
    <t>317168058</t>
  </si>
  <si>
    <t>Překlady keramické vysoké osazené do maltového lože, šířky překladu 70 mm výšky 238 mm, délky 2750 mm</t>
  </si>
  <si>
    <t>-2048500948</t>
  </si>
  <si>
    <t>https://podminky.urs.cz/item/CS_URS_2023_02/317168058</t>
  </si>
  <si>
    <t>"PR.41" 4*1</t>
  </si>
  <si>
    <t>-423240221</t>
  </si>
  <si>
    <t>"PR.13"1*4</t>
  </si>
  <si>
    <t>317998110</t>
  </si>
  <si>
    <t>Izolace tepelná mezi překlady z pěnového polystyrenu výšky 24 cm, tloušťky do 30 mm</t>
  </si>
  <si>
    <t>-752254910</t>
  </si>
  <si>
    <t>https://podminky.urs.cz/item/CS_URS_2023_02/317998110</t>
  </si>
  <si>
    <t>"PR.13"1*3</t>
  </si>
  <si>
    <t>"PR.41" 1*2,75</t>
  </si>
  <si>
    <t>327215351</t>
  </si>
  <si>
    <t>Montáž obkladů opěrných zdí z drátokamenných košů (gabionů) tloušťky do 0,5 m vyplněných lomovým kamenen na sucho (materiál ve specifikaci) ze svařovaných panelů z ocelových sítí s povrchovou úpravou galfan</t>
  </si>
  <si>
    <t>-1125022535</t>
  </si>
  <si>
    <t>https://podminky.urs.cz/item/CS_URS_2023_02/327215351</t>
  </si>
  <si>
    <t>D.1.1.b.2 SO.02 Kryté stání</t>
  </si>
  <si>
    <t>"§13" 5,3*2*3*0,13+0,5*2*3*0,1</t>
  </si>
  <si>
    <t>1439185972</t>
  </si>
  <si>
    <t>4,434*3,15 "Přepočtené koeficientem množství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</si>
  <si>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</si>
  <si>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</si>
  <si>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366059321</t>
  </si>
  <si>
    <t>https://podminky.urs.cz/item/CS_URS_2023_02/411324444</t>
  </si>
  <si>
    <t>7,68*6,18*0,2</t>
  </si>
  <si>
    <t>(8,665*13,665-7,68*6,18)*0,287</t>
  </si>
  <si>
    <t>-880066193</t>
  </si>
  <si>
    <t>7,68*6,18</t>
  </si>
  <si>
    <t>924724139</t>
  </si>
  <si>
    <t>BED_str_I</t>
  </si>
  <si>
    <t>411351021</t>
  </si>
  <si>
    <t>Bednění stropních konstrukcí - bez podpěrné konstrukce desek tloušťky stropní desky přes 25 do 50 cm zřízení</t>
  </si>
  <si>
    <t>1879577405</t>
  </si>
  <si>
    <t>https://podminky.urs.cz/item/CS_URS_2023_02/411351021</t>
  </si>
  <si>
    <t>(8,665*13,665-7,68*6,18)</t>
  </si>
  <si>
    <t>(0,865+13,665)*2*0,3</t>
  </si>
  <si>
    <t>411351022</t>
  </si>
  <si>
    <t>Bednění stropních konstrukcí - bez podpěrné konstrukce desek tloušťky stropní desky přes 25 do 50 cm odstranění</t>
  </si>
  <si>
    <t>1684481551</t>
  </si>
  <si>
    <t>https://podminky.urs.cz/item/CS_URS_2023_02/411351022</t>
  </si>
  <si>
    <t>1357647278</t>
  </si>
  <si>
    <t>8,665*13,665</t>
  </si>
  <si>
    <t>-1056536287</t>
  </si>
  <si>
    <t>411359111</t>
  </si>
  <si>
    <t>Bednění stropních konstrukcí - bez podpěrné konstrukce Příplatek k cenám za pohledový beton</t>
  </si>
  <si>
    <t>1375450826</t>
  </si>
  <si>
    <t>https://podminky.urs.cz/item/CS_URS_2023_02/411359111</t>
  </si>
  <si>
    <t>1910318499</t>
  </si>
  <si>
    <t>7,68*6,18*0,2*115*0,001</t>
  </si>
  <si>
    <t>(8,665*13,665-7,68*6,18)*0,287*115*0,001</t>
  </si>
  <si>
    <t>-1975095012</t>
  </si>
  <si>
    <t>(7,68+5,558)*2*0,25*0,3</t>
  </si>
  <si>
    <t>"atika" (7,68+5,78)*2*0,2*0,1</t>
  </si>
  <si>
    <t>137034596</t>
  </si>
  <si>
    <t>(7,68+5,558)*2*0,25*2</t>
  </si>
  <si>
    <t>"atika" (7,68+5,78)*2*0,1*2</t>
  </si>
  <si>
    <t>-1733433270</t>
  </si>
  <si>
    <t>BED_věnec</t>
  </si>
  <si>
    <t>167032515</t>
  </si>
  <si>
    <t>(7,68+5,558)*2*0,25*0,3*120*0,001</t>
  </si>
  <si>
    <t>"atika" (7,68+5,78)*2*0,2*0,1*120*0,001</t>
  </si>
  <si>
    <t>-1660886771</t>
  </si>
  <si>
    <t>D.1.1.b4 SO.02 Kryté stání - řez E-E</t>
  </si>
  <si>
    <t>Skladba W.1.5</t>
  </si>
  <si>
    <t>(5,58+7,08)*2*3,05-2,5*1,25-2,05*2,1+(2,05+2,1*2)*0,3+(2,5+1,25)*2*0,3</t>
  </si>
  <si>
    <t>1942629109</t>
  </si>
  <si>
    <t>-667693995</t>
  </si>
  <si>
    <t>1750218166</t>
  </si>
  <si>
    <t>1910934343</t>
  </si>
  <si>
    <t>((7,68+6,18)*2-2,25)*0,4</t>
  </si>
  <si>
    <t>-14074205</t>
  </si>
  <si>
    <t>-1652873205</t>
  </si>
  <si>
    <t>špaleta*0,2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</si>
  <si>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</si>
  <si>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</si>
  <si>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417056579</t>
  </si>
  <si>
    <t>https://podminky.urs.cz/item/CS_URS_2023_02/622211001</t>
  </si>
  <si>
    <t>Skladba W.3.4</t>
  </si>
  <si>
    <t>(7,79+6,29)*2*3,647-2,05*2,1-2,5*1,25</t>
  </si>
  <si>
    <t>28375932</t>
  </si>
  <si>
    <t>deska EPS 70 fasádní λ=0,039 tl 40mm</t>
  </si>
  <si>
    <t>-1725858494</t>
  </si>
  <si>
    <t>95,27*1,05 "Přepočtené koeficientem množství</t>
  </si>
  <si>
    <t>622212001</t>
  </si>
  <si>
    <t>Montáž kontaktního zateplení vnějšího ostění, nadpraží nebo parapetu lepením z polystyrenových desek hloubky špalet do 200 mm, tloušťky desek do 40 mm</t>
  </si>
  <si>
    <t>-646029384</t>
  </si>
  <si>
    <t>https://podminky.urs.cz/item/CS_URS_2023_02/622212001</t>
  </si>
  <si>
    <t>(2,5+1,25*2)+(2,25+2,22*2)</t>
  </si>
  <si>
    <t>-1025227785</t>
  </si>
  <si>
    <t>parapet*0,2</t>
  </si>
  <si>
    <t>2,838*1,1 "Přepočtené koeficientem množství</t>
  </si>
  <si>
    <t>622252001</t>
  </si>
  <si>
    <t>Montáž profilů kontaktního zateplení zakládacích soklových připevněných hmoždinkami</t>
  </si>
  <si>
    <t>-2129476043</t>
  </si>
  <si>
    <t>https://podminky.urs.cz/item/CS_URS_2023_02/622252001</t>
  </si>
  <si>
    <t>(7,79+6,29)*2-2,25</t>
  </si>
  <si>
    <t>59051648</t>
  </si>
  <si>
    <t>profil zakládací Al tl 0,7mm pro ETICS pro izolant tl 40mm</t>
  </si>
  <si>
    <t>-2047461984</t>
  </si>
  <si>
    <t>25,91*1,05 "Přepočtené koeficientem množství</t>
  </si>
  <si>
    <t>1324731340</t>
  </si>
  <si>
    <t>907668262</t>
  </si>
  <si>
    <t>4*4+2,2*2+1,25*2</t>
  </si>
  <si>
    <t>22,9*1,05 "Přepočtené koeficientem množství</t>
  </si>
  <si>
    <t>-470692853</t>
  </si>
  <si>
    <t>2,5+1,25*2+2,25+2,2*2</t>
  </si>
  <si>
    <t>11,65*1,05 "Přepočtené koeficientem množství</t>
  </si>
  <si>
    <t>-1454473191</t>
  </si>
  <si>
    <t>2,25+2,5</t>
  </si>
  <si>
    <t>4,75*1,05 "Přepočtené koeficientem množství</t>
  </si>
  <si>
    <t>-1185563087</t>
  </si>
  <si>
    <t>2,5*1,05 "Přepočtené koeficientem množství</t>
  </si>
  <si>
    <t>189026425</t>
  </si>
  <si>
    <t>312153801</t>
  </si>
  <si>
    <t>1435331778</t>
  </si>
  <si>
    <t>2,25*2,2+2,5*1,25</t>
  </si>
  <si>
    <t>-1737620994</t>
  </si>
  <si>
    <t>D.1.1.b.2.SO.02 Kryté stání - Půdorys 1.NP</t>
  </si>
  <si>
    <t>"1.ZS.01" 39,35*0,07</t>
  </si>
  <si>
    <t>-1951213329</t>
  </si>
  <si>
    <t>765189853</t>
  </si>
  <si>
    <t>631361821</t>
  </si>
  <si>
    <t>Výztuž mazanin 10 505 (R) nebo BSt 500</t>
  </si>
  <si>
    <t>-196639378</t>
  </si>
  <si>
    <t>https://podminky.urs.cz/item/CS_URS_2023_02/631361821</t>
  </si>
  <si>
    <t>kari síť KH 20 - 3,03 kg/m2</t>
  </si>
  <si>
    <t>"1.ZS.01" 39,35*3,03*1,3*0,001</t>
  </si>
  <si>
    <t>-409809790</t>
  </si>
  <si>
    <t>"1.ZS.01" (7,08+5,58)*2</t>
  </si>
  <si>
    <t>1403114883</t>
  </si>
  <si>
    <t>13,665*8,665</t>
  </si>
  <si>
    <t>847679422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</si>
  <si>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</si>
  <si>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</si>
  <si>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-1201235398</t>
  </si>
  <si>
    <t>https://podminky.urs.cz/item/CS_URS_2023_02/998011001</t>
  </si>
  <si>
    <t>-1327699378</t>
  </si>
  <si>
    <t>-219109765</t>
  </si>
  <si>
    <t>47,462*0,0003 "Přepočtené koeficientem množství</t>
  </si>
  <si>
    <t>493152139</t>
  </si>
  <si>
    <t>(7,68+6,18)*2*0,8</t>
  </si>
  <si>
    <t>1263722969</t>
  </si>
  <si>
    <t>22,176*0,00034 "Přepočtené koeficientem množství</t>
  </si>
  <si>
    <t>-1329788029</t>
  </si>
  <si>
    <t>-1804018424</t>
  </si>
  <si>
    <t>47,462*1,1655 "Přepočtené koeficientem množství</t>
  </si>
  <si>
    <t>215620110</t>
  </si>
  <si>
    <t>-1793270225</t>
  </si>
  <si>
    <t>22,176*1,221 "Přepočtené koeficientem množství</t>
  </si>
  <si>
    <t>159985962</t>
  </si>
  <si>
    <t>-1474697902</t>
  </si>
  <si>
    <t xml:space="preserve">D.1.1.b.2  SO.02 Kryté stání - střecha</t>
  </si>
  <si>
    <t>-537547107</t>
  </si>
  <si>
    <t>47,462*0,00032 "Přepočtené koeficientem množství</t>
  </si>
  <si>
    <t>712312101</t>
  </si>
  <si>
    <t>Povlakové krytiny střech plochých do 10° natěradly a tmely za studena penetrací epoxidovou dvousložkovou</t>
  </si>
  <si>
    <t>77618112</t>
  </si>
  <si>
    <t>https://podminky.urs.cz/item/CS_URS_2023_02/712312101</t>
  </si>
  <si>
    <t>D.1.1.b.3 SO.02 Kryté stání - střecha</t>
  </si>
  <si>
    <t>Skladba R.1.3</t>
  </si>
  <si>
    <t>(5,985+8,665+13,665+2,485)*0,3</t>
  </si>
  <si>
    <t>712312102R</t>
  </si>
  <si>
    <t>Povlakové krytiny střech plochých do 10° natěradly a tmely za studena epoxidovou hydroizolační stěrkou</t>
  </si>
  <si>
    <t>-1686749547</t>
  </si>
  <si>
    <t>-1024814114</t>
  </si>
  <si>
    <t>-695055647</t>
  </si>
  <si>
    <t>1617834562</t>
  </si>
  <si>
    <t>"KV.15" 20,2</t>
  </si>
  <si>
    <t>-1092600180</t>
  </si>
  <si>
    <t>"KV.14" 20,4</t>
  </si>
  <si>
    <t>1978512069</t>
  </si>
  <si>
    <t>"KV.07" 28,06</t>
  </si>
  <si>
    <t>903097676</t>
  </si>
  <si>
    <t>-835923584</t>
  </si>
  <si>
    <t>42,34*1,165 "Přepočtené koeficientem množství</t>
  </si>
  <si>
    <t>2048079299</t>
  </si>
  <si>
    <t>481444788</t>
  </si>
  <si>
    <t>-2132969021</t>
  </si>
  <si>
    <t>7,3*5,8</t>
  </si>
  <si>
    <t>-1737565472</t>
  </si>
  <si>
    <t>1656325563</t>
  </si>
  <si>
    <t>7,3*5,8*0,06*1,05</t>
  </si>
  <si>
    <t>2,667*1,8 "Přepočtené koeficientem množství</t>
  </si>
  <si>
    <t>312621215</t>
  </si>
  <si>
    <t>(7,68+5,78)*2*0,95</t>
  </si>
  <si>
    <t>-2085465082</t>
  </si>
  <si>
    <t>25,574*0,00035 "Přepočtené koeficientem množství</t>
  </si>
  <si>
    <t>712812101</t>
  </si>
  <si>
    <t>Povlakové krytiny střech - samostatné vytažení izolačního povlaku za studena na konstrukce převyšující úroveň střechy penetrací epoxidovou dvousložkovou</t>
  </si>
  <si>
    <t>-982875055</t>
  </si>
  <si>
    <t>https://podminky.urs.cz/item/CS_URS_2023_02/712812101</t>
  </si>
  <si>
    <t>D.1.1.f.2.11 Detail atiky SO.02</t>
  </si>
  <si>
    <t>14,5*0,5</t>
  </si>
  <si>
    <t>712812102R</t>
  </si>
  <si>
    <t>Povlakové krytiny střech - samostatné vytažení izolačního povlaku za studena na konstrukce převyšující úroveň střechy hydroizolační stěrkou</t>
  </si>
  <si>
    <t>-2008298567</t>
  </si>
  <si>
    <t>855408484</t>
  </si>
  <si>
    <t>1477526318</t>
  </si>
  <si>
    <t>25,574*1,2 "Přepočtené koeficientem množství</t>
  </si>
  <si>
    <t>-1039965418</t>
  </si>
  <si>
    <t>2106252769</t>
  </si>
  <si>
    <t>1392964158</t>
  </si>
  <si>
    <t>(7,68+5,78)*2*1,2</t>
  </si>
  <si>
    <t>28343012</t>
  </si>
  <si>
    <t>fólie hydroizolační střešní mPVC určená ke stabilizaci přitížením a do vegetačních střech tl 1,5mm</t>
  </si>
  <si>
    <t>-564191759</t>
  </si>
  <si>
    <t>32,304*1,2 "Přepočtené koeficientem množství</t>
  </si>
  <si>
    <t>791523692</t>
  </si>
  <si>
    <t>"OV.29" 1</t>
  </si>
  <si>
    <t>313994608</t>
  </si>
  <si>
    <t>1755566057</t>
  </si>
  <si>
    <t>"KV.06" 1</t>
  </si>
  <si>
    <t>693438157</t>
  </si>
  <si>
    <t>998712201</t>
  </si>
  <si>
    <t>Přesun hmot pro povlakové krytiny stanovený procentní sazbou (%) z ceny vodorovná dopravní vzdálenost do 50 m v objektech výšky do 6 m</t>
  </si>
  <si>
    <t>208688765</t>
  </si>
  <si>
    <t>https://podminky.urs.cz/item/CS_URS_2023_02/998712201</t>
  </si>
  <si>
    <t>993568497</t>
  </si>
  <si>
    <t>"1.ZS.01" 39,35</t>
  </si>
  <si>
    <t>28375907</t>
  </si>
  <si>
    <t>deska EPS 150 pro konstrukce s vysokým zatížením λ=0,035 tl 30mm</t>
  </si>
  <si>
    <t>-1191583089</t>
  </si>
  <si>
    <t>39,35*1,05 "Přepočtené koeficientem množství</t>
  </si>
  <si>
    <t>713131146R</t>
  </si>
  <si>
    <t>Montáž tepelné izolace stěn rohožemi, pásy, deskami, dílci, bloky (izolační materiál ve specifikaci) lepením bodově nízkoexpanzní (PUR) pěnou s mechanickým kotvením</t>
  </si>
  <si>
    <t>864167850</t>
  </si>
  <si>
    <t>https://podminky.urs.cz/item/CS_URS_2023_01/713131146R</t>
  </si>
  <si>
    <t>(7,68+6,18)*2*0,6</t>
  </si>
  <si>
    <t>28376011</t>
  </si>
  <si>
    <t>deska perimetrická fasádní soklová 150kPa λ=0,035 tl 30mm</t>
  </si>
  <si>
    <t>1350612318</t>
  </si>
  <si>
    <t>16,632*1,05 "Přepočtené koeficientem množství</t>
  </si>
  <si>
    <t>-1867778928</t>
  </si>
  <si>
    <t>1412459962</t>
  </si>
  <si>
    <t>Skladba_R12*0,15</t>
  </si>
  <si>
    <t>6,351*1,05 "Přepočtené koeficientem množství</t>
  </si>
  <si>
    <t>-1923377692</t>
  </si>
  <si>
    <t>"atika" 28,4</t>
  </si>
  <si>
    <t>1299186958</t>
  </si>
  <si>
    <t>"atika"28,4*0,2</t>
  </si>
  <si>
    <t>5,68*1,05 "Přepočtené koeficientem množství</t>
  </si>
  <si>
    <t>1186565217</t>
  </si>
  <si>
    <t xml:space="preserve"> (7,3+5,8)*2*0,5</t>
  </si>
  <si>
    <t>28372303</t>
  </si>
  <si>
    <t>deska EPS 100 pro konstrukce s běžným zatížením λ=0,037 tl 40mm</t>
  </si>
  <si>
    <t>-1300688436</t>
  </si>
  <si>
    <t>13,1*1,05 "Přepočtené koeficientem množství</t>
  </si>
  <si>
    <t>998713201</t>
  </si>
  <si>
    <t>Přesun hmot pro izolace tepelné stanovený procentní sazbou (%) z ceny vodorovná dopravní vzdálenost do 50 m v objektech výšky do 6 m</t>
  </si>
  <si>
    <t>-1885496314</t>
  </si>
  <si>
    <t>https://podminky.urs.cz/item/CS_URS_2023_02/998713201</t>
  </si>
  <si>
    <t>-1814730499</t>
  </si>
  <si>
    <t>"atika"28,4*0,4</t>
  </si>
  <si>
    <t>998762201</t>
  </si>
  <si>
    <t>Přesun hmot pro konstrukce tesařské stanovený procentní sazbou (%) z ceny vodorovná dopravní vzdálenost do 50 m v objektech výšky do 6 m</t>
  </si>
  <si>
    <t>2018181677</t>
  </si>
  <si>
    <t>https://podminky.urs.cz/item/CS_URS_2023_02/998762201</t>
  </si>
  <si>
    <t>764226441R</t>
  </si>
  <si>
    <t>Oplechování parapetů z hliníkového plechu rovných celoplošně lepené, bez rohů rš 130 mm</t>
  </si>
  <si>
    <t>292630397</t>
  </si>
  <si>
    <t>"KV.017" 2,42</t>
  </si>
  <si>
    <t>1129522557</t>
  </si>
  <si>
    <t>-117683605</t>
  </si>
  <si>
    <t>"KV.01" 1</t>
  </si>
  <si>
    <t>1319420225</t>
  </si>
  <si>
    <t>1363425087</t>
  </si>
  <si>
    <t>"KV.02" 3,5</t>
  </si>
  <si>
    <t>1304757806</t>
  </si>
  <si>
    <t>"KV.05" 1</t>
  </si>
  <si>
    <t>998764201</t>
  </si>
  <si>
    <t>Přesun hmot pro konstrukce klempířské stanovený procentní sazbou (%) z ceny vodorovná dopravní vzdálenost do 50 m v objektech výšky do 6 m</t>
  </si>
  <si>
    <t>-707858142</t>
  </si>
  <si>
    <t>https://podminky.urs.cz/item/CS_URS_2023_02/998764201</t>
  </si>
  <si>
    <t>767_De04</t>
  </si>
  <si>
    <t>Kompletní dodávka a montáž AL exteriérových dvoukřídlých plných dveří 2250x2200 mm, Ud &lt; 1,2 W/m2.K, v provedení dle PD</t>
  </si>
  <si>
    <t>-1661080340</t>
  </si>
  <si>
    <t>"De04" 1</t>
  </si>
  <si>
    <t>767_ON.14</t>
  </si>
  <si>
    <t>-414732092</t>
  </si>
  <si>
    <t>"ON.14" 1</t>
  </si>
  <si>
    <t>998767201</t>
  </si>
  <si>
    <t>Přesun hmot pro zámečnické konstrukce stanovený procentní sazbou (%) z ceny vodorovná dopravní vzdálenost do 50 m v objektech výšky do 6 m</t>
  </si>
  <si>
    <t>469588239</t>
  </si>
  <si>
    <t>https://podminky.urs.cz/item/CS_URS_2023_02/998767201</t>
  </si>
  <si>
    <t>777</t>
  </si>
  <si>
    <t>Podlahy lité</t>
  </si>
  <si>
    <t>777111111</t>
  </si>
  <si>
    <t>Příprava podkladu před provedením litých podlah vysátí</t>
  </si>
  <si>
    <t>1280352140</t>
  </si>
  <si>
    <t>https://podminky.urs.cz/item/CS_URS_2023_02/777111111</t>
  </si>
  <si>
    <t>777111123</t>
  </si>
  <si>
    <t>Příprava podkladu před provedením litých podlah obroušení strojní</t>
  </si>
  <si>
    <t>-366430895</t>
  </si>
  <si>
    <t>https://podminky.urs.cz/item/CS_URS_2023_02/777111123</t>
  </si>
  <si>
    <t>777131105</t>
  </si>
  <si>
    <t>Penetrační nátěr podlahy epoxidový na podklad z čerstvého betonu</t>
  </si>
  <si>
    <t>-1065329983</t>
  </si>
  <si>
    <t>https://podminky.urs.cz/item/CS_URS_2023_02/777131105</t>
  </si>
  <si>
    <t>777511123</t>
  </si>
  <si>
    <t>Krycí stěrka průmyslová epoxidová, tloušťky přes 1 do 2 mm</t>
  </si>
  <si>
    <t>163699454</t>
  </si>
  <si>
    <t>https://podminky.urs.cz/item/CS_URS_2023_02/777511123</t>
  </si>
  <si>
    <t>777911111</t>
  </si>
  <si>
    <t>Napojení na stěnu nebo sokl fabionem z epoxidové stěrky plněné pískem tuhé</t>
  </si>
  <si>
    <t>1639786746</t>
  </si>
  <si>
    <t>https://podminky.urs.cz/item/CS_URS_2023_02/777911111</t>
  </si>
  <si>
    <t>"1.ZS.01" (7,08+5,58+0,3)*2-2,25</t>
  </si>
  <si>
    <t>998777201</t>
  </si>
  <si>
    <t>Přesun hmot pro podlahy lité stanovený procentní sazbou (%) z ceny vodorovná dopravní vzdálenost do 50 m v objektech výšky do 6 m</t>
  </si>
  <si>
    <t>-1102893167</t>
  </si>
  <si>
    <t>https://podminky.urs.cz/item/CS_URS_2023_02/998777201</t>
  </si>
  <si>
    <t>651614486</t>
  </si>
  <si>
    <t>nátěr stropu</t>
  </si>
  <si>
    <t>71,4</t>
  </si>
  <si>
    <t>1491866976</t>
  </si>
  <si>
    <t>14,5*0,6</t>
  </si>
  <si>
    <t>80695262</t>
  </si>
  <si>
    <t>"1.ZS.01"(5,58+7,08)*2*3,05-2,5*1,25-2,05*2,1+(2,05+2,1*2)*0,3+(2,5+1,25)*2*0,3</t>
  </si>
  <si>
    <t>-1273023226</t>
  </si>
  <si>
    <t>372990510</t>
  </si>
  <si>
    <t>R_tr2_2000</t>
  </si>
  <si>
    <t xml:space="preserve">rýha 2000 tř. 2 </t>
  </si>
  <si>
    <t>318,956</t>
  </si>
  <si>
    <t>Rýha tř. 3 2000</t>
  </si>
  <si>
    <t>814,192</t>
  </si>
  <si>
    <t>SO03 - Opěrné stěny, oplocení</t>
  </si>
  <si>
    <t>132154204</t>
  </si>
  <si>
    <t>Hloubení zapažených rýh šířky přes 800 do 2 000 mm strojně s urovnáním dna do předepsaného profilu a spádu v hornině třídy těžitelnosti I skupiny 1 a 2 přes 100 do 500 m3</t>
  </si>
  <si>
    <t>-409520981</t>
  </si>
  <si>
    <t>https://podminky.urs.cz/item/CS_URS_2023_02/132154204</t>
  </si>
  <si>
    <t>D.1.1.c.1 SO.03 Opěrné stěny</t>
  </si>
  <si>
    <t>D.1.2.8 Výkres tvaru opěrných stěn</t>
  </si>
  <si>
    <t>(74,1+25,38+45,5)*4,4</t>
  </si>
  <si>
    <t>50% tř.2</t>
  </si>
  <si>
    <t>637,912*0,5</t>
  </si>
  <si>
    <t>132251102</t>
  </si>
  <si>
    <t>Hloubení nezapažených rýh šířky do 800 mm strojně s urovnáním dna do předepsaného profilu a spádu v hornině třídy těžitelnosti I skupiny 3 přes 20 do 50 m3</t>
  </si>
  <si>
    <t>786053938</t>
  </si>
  <si>
    <t>https://podminky.urs.cz/item/CS_URS_2023_02/132251102</t>
  </si>
  <si>
    <t>C.2 Koordinační situační výkres</t>
  </si>
  <si>
    <t>"OV.48" 0,5*1,2*95</t>
  </si>
  <si>
    <t>R</t>
  </si>
  <si>
    <t>132254204</t>
  </si>
  <si>
    <t>Hloubení zapažených rýh šířky přes 800 do 2 000 mm strojně s urovnáním dna do předepsaného profilu a spádu v hornině třídy těžitelnosti I skupiny 3 přes 100 do 500 m3</t>
  </si>
  <si>
    <t>1439116466</t>
  </si>
  <si>
    <t>https://podminky.urs.cz/item/CS_URS_2023_02/132254204</t>
  </si>
  <si>
    <t>-1152399784</t>
  </si>
  <si>
    <t>805272544</t>
  </si>
  <si>
    <t>(74,1+25,38+45,5)*(4,58+0,8)</t>
  </si>
  <si>
    <t>"OV.48" 0,3*1,2*95</t>
  </si>
  <si>
    <t>274322611</t>
  </si>
  <si>
    <t>Základy z betonu železového (bez výztuže) pasy z betonu se zvýšenými nároky na prostředí tř. C 30/37</t>
  </si>
  <si>
    <t>1942216963</t>
  </si>
  <si>
    <t>https://podminky.urs.cz/item/CS_URS_2023_02/274322611</t>
  </si>
  <si>
    <t>Opěrná stěna 1</t>
  </si>
  <si>
    <t>74,085*1,25*0,3</t>
  </si>
  <si>
    <t>Opěrná stěna 2</t>
  </si>
  <si>
    <t>25,4*1,25*0,3</t>
  </si>
  <si>
    <t>Opěrná stěna 3</t>
  </si>
  <si>
    <t>45,5*1,25*0,3</t>
  </si>
  <si>
    <t>311113154</t>
  </si>
  <si>
    <t>Nadzákladové zdi z tvárnic ztraceného bednění betonových hladkých, včetně výplně z betonu třídy C 25/30, tloušťky zdiva přes 250 do 300 mm</t>
  </si>
  <si>
    <t>2085322137</t>
  </si>
  <si>
    <t>https://podminky.urs.cz/item/CS_URS_2023_02/311113154</t>
  </si>
  <si>
    <t>124,15</t>
  </si>
  <si>
    <t>311113155</t>
  </si>
  <si>
    <t>Nadzákladové zdi z tvárnic ztraceného bednění betonových hladkých, včetně výplně z betonu třídy C 25/30, tloušťky zdiva přes 300 do 400 mm</t>
  </si>
  <si>
    <t>1571022685</t>
  </si>
  <si>
    <t>https://podminky.urs.cz/item/CS_URS_2023_02/311113155</t>
  </si>
  <si>
    <t>59,1*1,5</t>
  </si>
  <si>
    <t>311322611</t>
  </si>
  <si>
    <t>Nadzákladové zdi z betonu železového (bez výztuže) nosné odolného proti agresivnímu prostředí tř. C 30/37</t>
  </si>
  <si>
    <t>999627277</t>
  </si>
  <si>
    <t>https://podminky.urs.cz/item/CS_URS_2023_02/311322611</t>
  </si>
  <si>
    <t>212,8*0,3</t>
  </si>
  <si>
    <t>25,4*3,2*0,25</t>
  </si>
  <si>
    <t>116,4*0,25</t>
  </si>
  <si>
    <t>1929258424</t>
  </si>
  <si>
    <t>D.1.2.14 Schéma výztuže - opěrné stěny</t>
  </si>
  <si>
    <t>23,6217</t>
  </si>
  <si>
    <t>338171115</t>
  </si>
  <si>
    <t>Montáž sloupků a vzpěr plotových ocelových trubkových nebo profilovaných výšky do 2 m ukotvením k pevnému podkladu</t>
  </si>
  <si>
    <t>1528264027</t>
  </si>
  <si>
    <t>https://podminky.urs.cz/item/CS_URS_2023_02/338171115</t>
  </si>
  <si>
    <t>"OV.40" 86+14</t>
  </si>
  <si>
    <t>"OV.41" 18</t>
  </si>
  <si>
    <t>55342250R</t>
  </si>
  <si>
    <t>sloupek plotový průběžný Pz a komaxitové 1500/38x1,5mm včetně kotevní patky</t>
  </si>
  <si>
    <t>1247577707</t>
  </si>
  <si>
    <t>55342270R</t>
  </si>
  <si>
    <t>vzpěra plotová 38x1,5mm včetně krytky s uchem 1500mm, včetně kotevní patky</t>
  </si>
  <si>
    <t>-1445239256</t>
  </si>
  <si>
    <t>348101220</t>
  </si>
  <si>
    <t>Osazení vrat nebo vrátek k oplocení na sloupky ocelové, plochy jednotlivě přes 2 do 4 m2</t>
  </si>
  <si>
    <t>1657659196</t>
  </si>
  <si>
    <t>https://podminky.urs.cz/item/CS_URS_2023_02/348101220</t>
  </si>
  <si>
    <t>"OV.40" 2</t>
  </si>
  <si>
    <t>"OV.41" 1</t>
  </si>
  <si>
    <t>55342349</t>
  </si>
  <si>
    <t>brána plotová dvoukřídlá Pz s PVC vrstvou 3000x1530mm</t>
  </si>
  <si>
    <t>2118972785</t>
  </si>
  <si>
    <t>"OV.40" 1</t>
  </si>
  <si>
    <t>61231142R</t>
  </si>
  <si>
    <t xml:space="preserve">branka jednokřídlá dřevěná z  hoblovaných prken a nosných hranolů 150x150cm</t>
  </si>
  <si>
    <t>1962484265</t>
  </si>
  <si>
    <t>348272513R</t>
  </si>
  <si>
    <t>Kompletní dodávka a osazení hladké zákrytové desky 300x400 mm tl. 60 mm, na cementové lepidlo</t>
  </si>
  <si>
    <t>-1235288430</t>
  </si>
  <si>
    <t>"OV.45" 74</t>
  </si>
  <si>
    <t>348321218</t>
  </si>
  <si>
    <t>Zábradelní zídky a podezdívky z betonu železového tř. C 20/25</t>
  </si>
  <si>
    <t>-899967342</t>
  </si>
  <si>
    <t>https://podminky.urs.cz/item/CS_URS_2023_02/348321218</t>
  </si>
  <si>
    <t>"OV.48" 0,2*1,3*95</t>
  </si>
  <si>
    <t>348351211</t>
  </si>
  <si>
    <t>Bednění zábradelních zídek a podezdívek bez profilování i s profilováním, s půdorysem přímým nebo zakřiveným plné zřízení</t>
  </si>
  <si>
    <t>803670903</t>
  </si>
  <si>
    <t>https://podminky.urs.cz/item/CS_URS_2023_02/348351211</t>
  </si>
  <si>
    <t>"OV.48" 1,3*95*2</t>
  </si>
  <si>
    <t>348351212</t>
  </si>
  <si>
    <t>Bednění zábradelních zídek a podezdívek bez profilování i s profilováním, s půdorysem přímým nebo zakřiveným plné odstranění</t>
  </si>
  <si>
    <t>-912466264</t>
  </si>
  <si>
    <t>https://podminky.urs.cz/item/CS_URS_2023_02/348351212</t>
  </si>
  <si>
    <t>348361216</t>
  </si>
  <si>
    <t>Výztuž zábradelních zídek a podezdívek z oceli 10 505 (R) nebo BSt 500</t>
  </si>
  <si>
    <t>-1140609313</t>
  </si>
  <si>
    <t>https://podminky.urs.cz/item/CS_URS_2023_02/348361216</t>
  </si>
  <si>
    <t>50 kg/m3</t>
  </si>
  <si>
    <t>"OV.48" 0,2*1,3*95*50*0,001</t>
  </si>
  <si>
    <t>348401120</t>
  </si>
  <si>
    <t>Montáž oplocení z pletiva strojového s napínacími dráty do 1,6 m</t>
  </si>
  <si>
    <t>-1226910474</t>
  </si>
  <si>
    <t>https://podminky.urs.cz/item/CS_URS_2023_02/348401120</t>
  </si>
  <si>
    <t>"OV.40" 171,5</t>
  </si>
  <si>
    <t>31327512R</t>
  </si>
  <si>
    <t>pletivo drátěné plastifikované se čtvercovými oky 60/2,8 mm v 1500mm</t>
  </si>
  <si>
    <t>-1055317957</t>
  </si>
  <si>
    <t>171,5*1,05 "Přepočtené koeficientem množství</t>
  </si>
  <si>
    <t>348401350</t>
  </si>
  <si>
    <t>Montáž oplocení z pletiva rozvinutí, uchycení a napnutí drátu napínacího</t>
  </si>
  <si>
    <t>1639210361</t>
  </si>
  <si>
    <t>https://podminky.urs.cz/item/CS_URS_2023_02/348401350</t>
  </si>
  <si>
    <t>"OV.40" 171,5*2</t>
  </si>
  <si>
    <t>15619100</t>
  </si>
  <si>
    <t>drát kruhový poplastovaný napínací 2,5/3,5mm</t>
  </si>
  <si>
    <t>-368584841</t>
  </si>
  <si>
    <t>343*1,1 "Přepočtené koeficientem množství</t>
  </si>
  <si>
    <t>348501211</t>
  </si>
  <si>
    <t>Osazení oplocení na sloupky v osové vzdálenosti do 4 m výšky přes 1 do 2 m z prken</t>
  </si>
  <si>
    <t>-1867460381</t>
  </si>
  <si>
    <t>https://podminky.urs.cz/item/CS_URS_2023_02/348501211</t>
  </si>
  <si>
    <t>"OV.41" 34,5</t>
  </si>
  <si>
    <t>61231011</t>
  </si>
  <si>
    <t>pole plotové z dřevěných planěk oblých nebo sešikmených tl 20mm</t>
  </si>
  <si>
    <t>3026714</t>
  </si>
  <si>
    <t>"OV.41" 34,5*1,5</t>
  </si>
  <si>
    <t>-877028004</t>
  </si>
  <si>
    <t>100,6+1,865*0,3</t>
  </si>
  <si>
    <t>-742261466</t>
  </si>
  <si>
    <t>622151011</t>
  </si>
  <si>
    <t>Penetrační nátěr vnějších pastovitých tenkovrstvých omítek silikátový stěn</t>
  </si>
  <si>
    <t>1424453203</t>
  </si>
  <si>
    <t>https://podminky.urs.cz/item/CS_URS_2023_02/622151011</t>
  </si>
  <si>
    <t>622521012</t>
  </si>
  <si>
    <t>Omítka tenkovrstvá silikátová vnějších ploch probarvená bez penetrace zatíraná (škrábaná ), zrnitost 1,5 mm stěn</t>
  </si>
  <si>
    <t>-1969547825</t>
  </si>
  <si>
    <t>https://podminky.urs.cz/item/CS_URS_2023_02/622521012</t>
  </si>
  <si>
    <t>965329299</t>
  </si>
  <si>
    <t>(74,1+25,38+45,5)*0,8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</si>
  <si>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</si>
  <si>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</si>
  <si>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-213074452</t>
  </si>
  <si>
    <t>https://podminky.urs.cz/item/CS_URS_2023_02/998153131</t>
  </si>
  <si>
    <t>-720170112</t>
  </si>
  <si>
    <t>(74,1+25,38+45,5)*4,3</t>
  </si>
  <si>
    <t>998711201</t>
  </si>
  <si>
    <t>Přesun hmot pro izolace proti vodě, vlhkosti a plynům stanovený procentní sazbou (%) z ceny vodorovná dopravní vzdálenost do 50 m v objektech výšky do 6 m</t>
  </si>
  <si>
    <t>-493889364</t>
  </si>
  <si>
    <t>https://podminky.urs.cz/item/CS_URS_2023_02/998711201</t>
  </si>
  <si>
    <t>713131141</t>
  </si>
  <si>
    <t>Montáž tepelné izolace stěn rohožemi, pásy, deskami, dílci, bloky (izolační materiál ve specifikaci) lepením celoplošně bez mechanického kotvení</t>
  </si>
  <si>
    <t>-450727476</t>
  </si>
  <si>
    <t>https://podminky.urs.cz/item/CS_URS_2023_02/713131141</t>
  </si>
  <si>
    <t>28376010</t>
  </si>
  <si>
    <t>deska perimetrická fasádní soklová 150kPa λ=0,035 tl 20mm</t>
  </si>
  <si>
    <t>-2011157370</t>
  </si>
  <si>
    <t>101,16*1,1 "Přepočtené koeficientem množství</t>
  </si>
  <si>
    <t>-966565922</t>
  </si>
  <si>
    <t>783113111</t>
  </si>
  <si>
    <t>Napouštěcí nátěr truhlářských konstrukcí jednonásobný fungicidní syntetický</t>
  </si>
  <si>
    <t>1088077075</t>
  </si>
  <si>
    <t>https://podminky.urs.cz/item/CS_URS_2023_02/783113111</t>
  </si>
  <si>
    <t>"OV.41" 34,5*1,5*2</t>
  </si>
  <si>
    <t>-426586587</t>
  </si>
  <si>
    <t>"OV.41" 34,5*1,5*2*2</t>
  </si>
  <si>
    <t>odkop</t>
  </si>
  <si>
    <t>odkopávky</t>
  </si>
  <si>
    <t>609,635</t>
  </si>
  <si>
    <t>rýha</t>
  </si>
  <si>
    <t>42,294</t>
  </si>
  <si>
    <t>Skladba_ZP1</t>
  </si>
  <si>
    <t>Skladba ZP.1</t>
  </si>
  <si>
    <t>444,4</t>
  </si>
  <si>
    <t>Skladba_ZP2</t>
  </si>
  <si>
    <t>Skladba ZP.2</t>
  </si>
  <si>
    <t>201,1</t>
  </si>
  <si>
    <t>Skladba_ZP3</t>
  </si>
  <si>
    <t>Skladba ZP.3</t>
  </si>
  <si>
    <t>112,4</t>
  </si>
  <si>
    <t>Skladba_ZP4</t>
  </si>
  <si>
    <t>Skladba ZP.4</t>
  </si>
  <si>
    <t>trávník</t>
  </si>
  <si>
    <t>1867,73</t>
  </si>
  <si>
    <t>zásypy</t>
  </si>
  <si>
    <t>14,098</t>
  </si>
  <si>
    <t>SO04 - Zpevněné plochy</t>
  </si>
  <si>
    <t xml:space="preserve">    5 - Komunikace pozemní</t>
  </si>
  <si>
    <t xml:space="preserve">    997 - Přesun sutě</t>
  </si>
  <si>
    <t>111251103</t>
  </si>
  <si>
    <t>Odstranění křovin a stromů s odstraněním kořenů strojně průměru kmene do 100 mm v rovině nebo ve svahu sklonu terénu do 1:5, při celkové ploše přes 500 m2</t>
  </si>
  <si>
    <t>-2141809429</t>
  </si>
  <si>
    <t>https://podminky.urs.cz/item/CS_URS_2023_02/111251103</t>
  </si>
  <si>
    <t>C.3 Situační výkres sadových úprav</t>
  </si>
  <si>
    <t>1870</t>
  </si>
  <si>
    <t>112101104</t>
  </si>
  <si>
    <t>Odstranění stromů s odřezáním kmene a s odvětvením listnatých, průměru kmene přes 700 do 900 mm</t>
  </si>
  <si>
    <t>-691322284</t>
  </si>
  <si>
    <t>https://podminky.urs.cz/item/CS_URS_2023_02/112101104</t>
  </si>
  <si>
    <t>"č.2" 1</t>
  </si>
  <si>
    <t>"č.3" 1</t>
  </si>
  <si>
    <t>"č.4" 1</t>
  </si>
  <si>
    <t>"č.5" 1</t>
  </si>
  <si>
    <t>"č.6" 1</t>
  </si>
  <si>
    <t>"č.7" 1</t>
  </si>
  <si>
    <t>112101106</t>
  </si>
  <si>
    <t>Odstranění stromů s odřezáním kmene a s odvětvením listnatých, průměru kmene přes 1100 do 1300 mm</t>
  </si>
  <si>
    <t>1156242404</t>
  </si>
  <si>
    <t>https://podminky.urs.cz/item/CS_URS_2023_02/112101106</t>
  </si>
  <si>
    <t>"č.1" 1</t>
  </si>
  <si>
    <t>112251104</t>
  </si>
  <si>
    <t>Odstranění pařezů strojně s jejich vykopáním nebo vytrháním průměru přes 700 do 900 mm</t>
  </si>
  <si>
    <t>1787116</t>
  </si>
  <si>
    <t>https://podminky.urs.cz/item/CS_URS_2023_02/112251104</t>
  </si>
  <si>
    <t>112251107</t>
  </si>
  <si>
    <t>Odstranění pařezů strojně s jejich vykopáním nebo vytrháním průměru přes 1100 do 1300 mm</t>
  </si>
  <si>
    <t>-955899514</t>
  </si>
  <si>
    <t>https://podminky.urs.cz/item/CS_URS_2023_02/112251107</t>
  </si>
  <si>
    <t>122252204</t>
  </si>
  <si>
    <t>Odkopávky a prokopávky nezapažené pro silnice a dálnice strojně v hornině třídy těžitelnosti I přes 100 do 500 m3</t>
  </si>
  <si>
    <t>1619108963</t>
  </si>
  <si>
    <t>https://podminky.urs.cz/item/CS_URS_2023_02/122252204</t>
  </si>
  <si>
    <t>Skladba_ZP1*0,77</t>
  </si>
  <si>
    <t>Skladba_ZP2*0,77</t>
  </si>
  <si>
    <t>Skladba_ZP3*0,25</t>
  </si>
  <si>
    <t>Skladba_ZP4*0,25</t>
  </si>
  <si>
    <t>-1236806364</t>
  </si>
  <si>
    <t>D.1.1.d.2 SO.04 Situační výkres zpevněných ploch</t>
  </si>
  <si>
    <t xml:space="preserve"> "pro obruby" (340,45+12)*0,4*0,3</t>
  </si>
  <si>
    <t>162201414</t>
  </si>
  <si>
    <t>Vodorovné přemístění větví, kmenů nebo pařezů s naložením, složením a dopravou do 1000 m kmenů stromů listnatých, průměru přes 700 do 900 mm</t>
  </si>
  <si>
    <t>-693404555</t>
  </si>
  <si>
    <t>https://podminky.urs.cz/item/CS_URS_2023_02/162201414</t>
  </si>
  <si>
    <t>162201511</t>
  </si>
  <si>
    <t>Vodorovné přemístění větví, kmenů nebo pařezů s naložením, složením a dopravou do 1000 m kmenů stromů listnatých, průměru přes 1100 do 1300 mm</t>
  </si>
  <si>
    <t>1207554531</t>
  </si>
  <si>
    <t>https://podminky.urs.cz/item/CS_URS_2023_02/162201511</t>
  </si>
  <si>
    <t>1105700660</t>
  </si>
  <si>
    <t>Dovoz materiálu na mezideponii pro další použití nebo na určené místo uložení pro rozprostření v místě stavby (bez rozhrnutí a terénních úprav)</t>
  </si>
  <si>
    <t>Dovoz materiálu z mezideponie na místo použití</t>
  </si>
  <si>
    <t>162301501</t>
  </si>
  <si>
    <t>Vodorovné přemístění smýcených křovin do průměru kmene 100 mm na vzdálenost do 5 000 m</t>
  </si>
  <si>
    <t>1991159650</t>
  </si>
  <si>
    <t>https://podminky.urs.cz/item/CS_URS_2023_02/162301501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</si>
  <si>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</si>
  <si>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</si>
  <si>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-833646668</t>
  </si>
  <si>
    <t>https://podminky.urs.cz/item/CS_URS_2023_02/162301954</t>
  </si>
  <si>
    <t>6*24 "Přepočtené koeficientem množství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</si>
  <si>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</si>
  <si>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</si>
  <si>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512210986</t>
  </si>
  <si>
    <t>https://podminky.urs.cz/item/CS_URS_2023_02/162301956</t>
  </si>
  <si>
    <t>1*24 "Přepočtené koeficientem množství</t>
  </si>
  <si>
    <t>162301981</t>
  </si>
  <si>
    <t>Vodorovné přemístění smýcených křovin Příplatek k ceně za každých dalších i započatých 1 000 m</t>
  </si>
  <si>
    <t>-827373033</t>
  </si>
  <si>
    <t>https://podminky.urs.cz/item/CS_URS_2023_02/162301981</t>
  </si>
  <si>
    <t>1870*5 "Přepočtené koeficientem množství</t>
  </si>
  <si>
    <t>-1977711894</t>
  </si>
  <si>
    <t>-1754032358</t>
  </si>
  <si>
    <t>637,831*15 "Přepočtené koeficientem množství</t>
  </si>
  <si>
    <t>1542798348</t>
  </si>
  <si>
    <t>Nakládání na mezideponii pro násypy, zásypy a zpětné použití ornice</t>
  </si>
  <si>
    <t>"zásypy podél obrub - využití výkopového materiálu"(340,45+12)*0,04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</si>
  <si>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</si>
  <si>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</si>
  <si>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473580456</t>
  </si>
  <si>
    <t>https://podminky.urs.cz/item/CS_URS_2023_02/171152112</t>
  </si>
  <si>
    <t>48627560</t>
  </si>
  <si>
    <t>637,831*1,8 "Přepočtené koeficientem množství</t>
  </si>
  <si>
    <t>171201239R</t>
  </si>
  <si>
    <t>Poplatek za uložení smícených křovin, stromů a pařezů</t>
  </si>
  <si>
    <t>-130870540</t>
  </si>
  <si>
    <t>120*1,8 "Přepočtené koeficientem množství</t>
  </si>
  <si>
    <t>181152302</t>
  </si>
  <si>
    <t>Úprava pláně na stavbách silnic a dálnic strojně v zářezech mimo skalních se zhutněním</t>
  </si>
  <si>
    <t>1475873855</t>
  </si>
  <si>
    <t>https://podminky.urs.cz/item/CS_URS_2023_02/181152302</t>
  </si>
  <si>
    <t>"ZP.1" 444,4</t>
  </si>
  <si>
    <t>"ZP.2" 201,1</t>
  </si>
  <si>
    <t>"ZP.3" 112,4</t>
  </si>
  <si>
    <t>"ZP.4" 338</t>
  </si>
  <si>
    <t>181311106</t>
  </si>
  <si>
    <t>Rozprostření a urovnání ornice v rovině nebo ve svahu sklonu do 1:5 ručně při souvislé ploše, tl. vrstvy přes 300 do 400 mm</t>
  </si>
  <si>
    <t>1261608133</t>
  </si>
  <si>
    <t>https://podminky.urs.cz/item/CS_URS_2023_02/181311106</t>
  </si>
  <si>
    <t>8*1,75*2</t>
  </si>
  <si>
    <t>10321100R</t>
  </si>
  <si>
    <t xml:space="preserve">zahradní substrát </t>
  </si>
  <si>
    <t>1852156712</t>
  </si>
  <si>
    <t>8*1,75*2*0,4</t>
  </si>
  <si>
    <t>181351113</t>
  </si>
  <si>
    <t>Rozprostření a urovnání ornice v rovině nebo ve svahu sklonu do 1:5 strojně při souvislé ploše přes 500 m2, tl. vrstvy do 200 mm</t>
  </si>
  <si>
    <t>-984796967</t>
  </si>
  <si>
    <t>https://podminky.urs.cz/item/CS_URS_2023_02/181351113</t>
  </si>
  <si>
    <t>10364101</t>
  </si>
  <si>
    <t>zemina pro terénní úpravy - ornice</t>
  </si>
  <si>
    <t>-987832261</t>
  </si>
  <si>
    <t>trávník*0,15*1,8</t>
  </si>
  <si>
    <t>181451141</t>
  </si>
  <si>
    <t>Založení trávníku na půdě předem připravené plochy přes 1000 m2 výsevem včetně utažení parterového v rovině nebo na svahu do 1:5</t>
  </si>
  <si>
    <t>-346172960</t>
  </si>
  <si>
    <t>https://podminky.urs.cz/item/CS_URS_2023_02/181451141</t>
  </si>
  <si>
    <t>TRÁVNÍK</t>
  </si>
  <si>
    <t>00572472</t>
  </si>
  <si>
    <t>osivo směs travní krajinná-rovinná</t>
  </si>
  <si>
    <t>1608084597</t>
  </si>
  <si>
    <t>trávník*0,025</t>
  </si>
  <si>
    <t>-1058114468</t>
  </si>
  <si>
    <t>183151118</t>
  </si>
  <si>
    <t>Hloubení jam pro výsadbu dřevin strojně v rovině nebo ve svahu do 1:5, objem přes 2,00 do 3,00 m3</t>
  </si>
  <si>
    <t>-1957767427</t>
  </si>
  <si>
    <t>https://podminky.urs.cz/item/CS_URS_2023_02/183151118</t>
  </si>
  <si>
    <t>"N.1" 1</t>
  </si>
  <si>
    <t>"N.2" 1</t>
  </si>
  <si>
    <t>"N.3" 1</t>
  </si>
  <si>
    <t>"N.4" 1</t>
  </si>
  <si>
    <t>"N.5" 1</t>
  </si>
  <si>
    <t>"N.6" 1</t>
  </si>
  <si>
    <t>"N.7" 1</t>
  </si>
  <si>
    <t>"N.8" 1</t>
  </si>
  <si>
    <t>183403112</t>
  </si>
  <si>
    <t>Obdělání půdy oráním hl. přes 100 do 200 mm v rovině nebo na svahu do 1:5</t>
  </si>
  <si>
    <t>-1635680676</t>
  </si>
  <si>
    <t>https://podminky.urs.cz/item/CS_URS_2023_02/183403112</t>
  </si>
  <si>
    <t>183403114</t>
  </si>
  <si>
    <t>Obdělání půdy kultivátorováním v rovině nebo na svahu do 1:5</t>
  </si>
  <si>
    <t>-1911031306</t>
  </si>
  <si>
    <t>https://podminky.urs.cz/item/CS_URS_2023_02/183403114</t>
  </si>
  <si>
    <t>183403151</t>
  </si>
  <si>
    <t>Obdělání půdy smykováním v rovině nebo na svahu do 1:5</t>
  </si>
  <si>
    <t>-220860027</t>
  </si>
  <si>
    <t>https://podminky.urs.cz/item/CS_URS_2023_02/183403151</t>
  </si>
  <si>
    <t>183403153</t>
  </si>
  <si>
    <t>Obdělání půdy hrabáním v rovině nebo na svahu do 1:5</t>
  </si>
  <si>
    <t>-1850586297</t>
  </si>
  <si>
    <t>https://podminky.urs.cz/item/CS_URS_2023_02/183403153</t>
  </si>
  <si>
    <t>183403161</t>
  </si>
  <si>
    <t>Obdělání půdy válením v rovině nebo na svahu do 1:5</t>
  </si>
  <si>
    <t>112582426</t>
  </si>
  <si>
    <t>https://podminky.urs.cz/item/CS_URS_2023_02/183403161</t>
  </si>
  <si>
    <t>184102112</t>
  </si>
  <si>
    <t>Výsadba dřeviny s balem do předem vyhloubené jamky se zalitím v rovině nebo na svahu do 1:5, při průměru balu přes 200 do 300 mm</t>
  </si>
  <si>
    <t>-1285383668</t>
  </si>
  <si>
    <t>https://podminky.urs.cz/item/CS_URS_2023_02/184102112</t>
  </si>
  <si>
    <t>"N.9" 44*3</t>
  </si>
  <si>
    <t>02660348R</t>
  </si>
  <si>
    <t>zerav západní /Thuja occidentalis/ 100-150cm</t>
  </si>
  <si>
    <t>-345154954</t>
  </si>
  <si>
    <t>184102117</t>
  </si>
  <si>
    <t>Výsadba dřeviny s balem do předem vyhloubené jamky se zalitím v rovině nebo na svahu do 1:5, při průměru balu přes 800 do 1000 mm</t>
  </si>
  <si>
    <t>273292504</t>
  </si>
  <si>
    <t>https://podminky.urs.cz/item/CS_URS_2023_02/184102117</t>
  </si>
  <si>
    <t>02640445R</t>
  </si>
  <si>
    <t>javor babyka "Elsrijik" 150-200 cm</t>
  </si>
  <si>
    <t>-806433071</t>
  </si>
  <si>
    <t>184215133</t>
  </si>
  <si>
    <t>Ukotvení dřeviny kůly v rovině nebo na svahu do 1:5 třemi kůly, délky přes 2 do 3 m</t>
  </si>
  <si>
    <t>-1466592291</t>
  </si>
  <si>
    <t>https://podminky.urs.cz/item/CS_URS_2023_02/184215133</t>
  </si>
  <si>
    <t>60591255</t>
  </si>
  <si>
    <t>kůl vyvazovací dřevěný impregnovaný D 8cm dl 2,5m</t>
  </si>
  <si>
    <t>706801366</t>
  </si>
  <si>
    <t>8*3</t>
  </si>
  <si>
    <t>184501141</t>
  </si>
  <si>
    <t>Zhotovení obalu kmene z rákosové nebo kokosové rohože v rovině nebo na svahu do 1:5</t>
  </si>
  <si>
    <t>-1849440033</t>
  </si>
  <si>
    <t>https://podminky.urs.cz/item/CS_URS_2023_02/184501141</t>
  </si>
  <si>
    <t>8*0,4</t>
  </si>
  <si>
    <t>184813511</t>
  </si>
  <si>
    <t>Chemické odplevelení půdy před založením kultury, trávníku nebo zpevněných ploch ručně o jakékoli výměře postřikem na široko v rovině nebo na svahu do 1:5</t>
  </si>
  <si>
    <t>-66120705</t>
  </si>
  <si>
    <t>https://podminky.urs.cz/item/CS_URS_2023_02/184813511</t>
  </si>
  <si>
    <t>184816111</t>
  </si>
  <si>
    <t>Hnojení sazenic průmyslovými hnojivy v množství do 0,25 kg k jedné sazenici</t>
  </si>
  <si>
    <t>-494314155</t>
  </si>
  <si>
    <t>https://podminky.urs.cz/item/CS_URS_2023_02/184816111</t>
  </si>
  <si>
    <t>44*3*2</t>
  </si>
  <si>
    <t>8*6</t>
  </si>
  <si>
    <t>25191155</t>
  </si>
  <si>
    <t>hnojivo průmyslové</t>
  </si>
  <si>
    <t>666737181</t>
  </si>
  <si>
    <t>312 * 0,25 " Přepočtené koeficientem množství</t>
  </si>
  <si>
    <t>184911421</t>
  </si>
  <si>
    <t>Mulčování vysazených rostlin mulčovací kůrou, tl. do 100 mm v rovině nebo na svahu do 1:5</t>
  </si>
  <si>
    <t>-845450596</t>
  </si>
  <si>
    <t>https://podminky.urs.cz/item/CS_URS_2023_02/184911421</t>
  </si>
  <si>
    <t>8*1,75</t>
  </si>
  <si>
    <t>185803111</t>
  </si>
  <si>
    <t>Ošetření trávníku jednorázové v rovině nebo na svahu do 1:5</t>
  </si>
  <si>
    <t>-2143450160</t>
  </si>
  <si>
    <t>https://podminky.urs.cz/item/CS_URS_2023_02/185803111</t>
  </si>
  <si>
    <t>185851121</t>
  </si>
  <si>
    <t>Dovoz vody pro zálivku rostlin na vzdálenost do 1000 m</t>
  </si>
  <si>
    <t>1666142290</t>
  </si>
  <si>
    <t>https://podminky.urs.cz/item/CS_URS_2023_02/185851121</t>
  </si>
  <si>
    <t>Komunikace pozemní</t>
  </si>
  <si>
    <t>561121114R</t>
  </si>
  <si>
    <t>Zřízení podkladu nebo ochranné vrstvy vozovky z betonového recyklátu (vyrobeno na místě stavby z demolice), s rozprostřením, vlhčením, promísením a zhutněním, tloušťka po zhutnění 300 mm</t>
  </si>
  <si>
    <t>1065322217</t>
  </si>
  <si>
    <t>564751111</t>
  </si>
  <si>
    <t>Podklad nebo kryt z kameniva hrubého drceného vel. 32-63 mm s rozprostřením a zhutněním plochy přes 100 m2, po zhutnění tl. 150 mm</t>
  </si>
  <si>
    <t>1230884834</t>
  </si>
  <si>
    <t>https://podminky.urs.cz/item/CS_URS_2023_02/564751111</t>
  </si>
  <si>
    <t>564811112R</t>
  </si>
  <si>
    <t>Podklad ze štěrkodrti ŠD vel. 0-32 mm s rozprostřením a zhutněním plochy přes 100 m2, po zhutnění tl. 60 mm</t>
  </si>
  <si>
    <t>-375403926</t>
  </si>
  <si>
    <t>564851111R</t>
  </si>
  <si>
    <t>Podklad ze štěrkodrti ŠD vel. 0-32 mm s rozprostřením a zhutněním plochy přes 100 m2, po zhutnění tl. 150 mm</t>
  </si>
  <si>
    <t>-1236664691</t>
  </si>
  <si>
    <t>564851121R</t>
  </si>
  <si>
    <t>Podklad ze štěrkodrti ŠD vel. 0-63 mm s rozprostřením a zhutněním plochy přes 100 m2, po zhutnění tl. 150 mm</t>
  </si>
  <si>
    <t>-568560432</t>
  </si>
  <si>
    <t>564931111R</t>
  </si>
  <si>
    <t>Mlatová cesta - obrusná vrstva (upravená lomová výsivka vel. 0-4 mm), tl. 40 mm</t>
  </si>
  <si>
    <t>862059708</t>
  </si>
  <si>
    <t>564962111</t>
  </si>
  <si>
    <t>Podklad z mechanicky zpevněného kameniva MZK (minerální beton) s rozprostřením a s hutněním, po zhutnění tl. 200 mm</t>
  </si>
  <si>
    <t>1249815950</t>
  </si>
  <si>
    <t>https://podminky.urs.cz/item/CS_URS_2023_02/564962111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</si>
  <si>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</si>
  <si>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</si>
  <si>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875168243</t>
  </si>
  <si>
    <t>https://podminky.urs.cz/item/CS_URS_2023_02/596211112</t>
  </si>
  <si>
    <t>59245018</t>
  </si>
  <si>
    <t>dlažba tvar obdélník betonová 200x100x60mm přírodní</t>
  </si>
  <si>
    <t>1113896932</t>
  </si>
  <si>
    <t>112,4*1,05 "Přepočtené koeficientem množství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</si>
  <si>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</si>
  <si>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</si>
  <si>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-1024576343</t>
  </si>
  <si>
    <t>https://podminky.urs.cz/item/CS_URS_2023_02/596212212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</si>
  <si>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</si>
  <si>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</si>
  <si>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-2014090768</t>
  </si>
  <si>
    <t>https://podminky.urs.cz/item/CS_URS_2023_02/596212213</t>
  </si>
  <si>
    <t>59245020</t>
  </si>
  <si>
    <t>dlažba tvar obdélník betonová 200x100x80mm přírodní</t>
  </si>
  <si>
    <t>-393230659</t>
  </si>
  <si>
    <t>645,5*1,05 "Přepočtené koeficientem množství</t>
  </si>
  <si>
    <t>914111122</t>
  </si>
  <si>
    <t>Montáž svislé dopravní značky základní velikosti do 2 m2 páskováním na sloupy</t>
  </si>
  <si>
    <t>1688136987</t>
  </si>
  <si>
    <t>https://podminky.urs.cz/item/CS_URS_2023_02/914111122</t>
  </si>
  <si>
    <t>40445625R</t>
  </si>
  <si>
    <t>informativní značky provozní IP12+S225 retroreflexní</t>
  </si>
  <si>
    <t>484901251</t>
  </si>
  <si>
    <t>40445623</t>
  </si>
  <si>
    <t>informativní značky provozní IP1-IP3, IP4b-IP7, IP10a, b 750x750mm retroreflexní</t>
  </si>
  <si>
    <t>-885166348</t>
  </si>
  <si>
    <t>40445620R</t>
  </si>
  <si>
    <t>zákazové, příkazové dopravní značky B1-B34, C1-15 700mm retroreflexní</t>
  </si>
  <si>
    <t>-819184225</t>
  </si>
  <si>
    <t>40445650R</t>
  </si>
  <si>
    <t>dodatkové tabulky E7, E12, E13 500x300mm retroreflexní</t>
  </si>
  <si>
    <t>175195018</t>
  </si>
  <si>
    <t>40445610</t>
  </si>
  <si>
    <t>značky upravující přednost P1, P4 1250mm retroreflexní</t>
  </si>
  <si>
    <t>670154673</t>
  </si>
  <si>
    <t>914511112</t>
  </si>
  <si>
    <t>Montáž sloupku dopravních značek délky do 3,5 m do hliníkové patky pro sloupek D 60 mm</t>
  </si>
  <si>
    <t>-1284781452</t>
  </si>
  <si>
    <t>https://podminky.urs.cz/item/CS_URS_2023_02/914511112</t>
  </si>
  <si>
    <t>40445225</t>
  </si>
  <si>
    <t>sloupek pro dopravní značku Zn D 60mm v 3,5m</t>
  </si>
  <si>
    <t>388406963</t>
  </si>
  <si>
    <t>40445240</t>
  </si>
  <si>
    <t>patka pro sloupek Al D 60mm</t>
  </si>
  <si>
    <t>-132802306</t>
  </si>
  <si>
    <t>40445253</t>
  </si>
  <si>
    <t>víčko plastové na sloupek D 60mm</t>
  </si>
  <si>
    <t>-1843140975</t>
  </si>
  <si>
    <t>40445256</t>
  </si>
  <si>
    <t>svorka upínací na sloupek dopravní značky D 60mm</t>
  </si>
  <si>
    <t>1665639162</t>
  </si>
  <si>
    <t>915121112</t>
  </si>
  <si>
    <t>Vodorovné dopravní značení stříkané barvou vodící čára bílá šířky 250 mm souvislá retroreflexní</t>
  </si>
  <si>
    <t>1993837319</t>
  </si>
  <si>
    <t>https://podminky.urs.cz/item/CS_URS_2023_02/915121112</t>
  </si>
  <si>
    <t>5*8+5,4+8+2,5*2+3,5*9</t>
  </si>
  <si>
    <t>915611111</t>
  </si>
  <si>
    <t>Předznačení pro vodorovné značení stříkané barvou nebo prováděné z nátěrových hmot liniové dělicí čáry, vodicí proužky</t>
  </si>
  <si>
    <t>-198658294</t>
  </si>
  <si>
    <t>https://podminky.urs.cz/item/CS_URS_2023_02/915611111</t>
  </si>
  <si>
    <t>915131112</t>
  </si>
  <si>
    <t>Vodorovné dopravní značení stříkané barvou přechody pro chodce, šipky, symboly bílé retroreflexní</t>
  </si>
  <si>
    <t>-1994508854</t>
  </si>
  <si>
    <t>https://podminky.urs.cz/item/CS_URS_2023_02/915131112</t>
  </si>
  <si>
    <t>"čísla" 0,4*7</t>
  </si>
  <si>
    <t>"znak invalidy ve stání" 0,85</t>
  </si>
  <si>
    <t>915621111</t>
  </si>
  <si>
    <t>Předznačení pro vodorovné značení stříkané barvou nebo prováděné z nátěrových hmot plošné šipky, symboly, nápisy</t>
  </si>
  <si>
    <t>800265517</t>
  </si>
  <si>
    <t>https://podminky.urs.cz/item/CS_URS_2023_02/915621111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</si>
  <si>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</si>
  <si>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</si>
  <si>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-1385039334</t>
  </si>
  <si>
    <t>https://podminky.urs.cz/item/CS_URS_2023_02/916231213</t>
  </si>
  <si>
    <t>3+25,3+1,25+5,35+34,45+16,2+99,9+155</t>
  </si>
  <si>
    <t>59217017</t>
  </si>
  <si>
    <t>obrubník betonový chodníkový 1000x100x250mm</t>
  </si>
  <si>
    <t>1572769738</t>
  </si>
  <si>
    <t>340,45*1,05 "Přepočtené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</si>
  <si>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</si>
  <si>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</si>
  <si>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-2243403</t>
  </si>
  <si>
    <t>https://podminky.urs.cz/item/CS_URS_2023_02/916231292</t>
  </si>
  <si>
    <t>916231293</t>
  </si>
  <si>
    <t>Osazení chodníkového obrubníku betonového se zřízením lože, s vyplněním a zatřením spár cementovou maltou Příplatek k cenám za osazení obloukového obrubníku</t>
  </si>
  <si>
    <t>1279375909</t>
  </si>
  <si>
    <t>https://podminky.urs.cz/item/CS_URS_2023_02/916231293</t>
  </si>
  <si>
    <t>916331112</t>
  </si>
  <si>
    <t>Osazení zahradního obrubníku betonového s ložem tl. od 50 do 100 mm z betonu prostého tř. C 12/15 s boční opěrou z betonu prostého tř. C 12/15</t>
  </si>
  <si>
    <t>95249711</t>
  </si>
  <si>
    <t>https://podminky.urs.cz/item/CS_URS_2023_02/916331112</t>
  </si>
  <si>
    <t>4,75+4+3,25</t>
  </si>
  <si>
    <t>-1231564033</t>
  </si>
  <si>
    <t>12*1,05 "Přepočtené koeficientem množství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</si>
  <si>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</si>
  <si>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</si>
  <si>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1863778204</t>
  </si>
  <si>
    <t>https://podminky.urs.cz/item/CS_URS_2023_02/919732211</t>
  </si>
  <si>
    <t>" řezání asfaltu pro napojení na stávající komunikace" 12</t>
  </si>
  <si>
    <t>919735112</t>
  </si>
  <si>
    <t>Řezání stávajícího živičného krytu nebo podkladu hloubky přes 50 do 100 mm</t>
  </si>
  <si>
    <t>-1602500368</t>
  </si>
  <si>
    <t>https://podminky.urs.cz/item/CS_URS_2023_02/919735112</t>
  </si>
  <si>
    <t>řezání asfaltu pro napojení na stávající komunikace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</si>
  <si>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</si>
  <si>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</si>
  <si>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184827452</t>
  </si>
  <si>
    <t>https://podminky.urs.cz/item/CS_URS_2023_02/938909331</t>
  </si>
  <si>
    <t>997</t>
  </si>
  <si>
    <t>Přesun sutě</t>
  </si>
  <si>
    <t>997013631</t>
  </si>
  <si>
    <t>Poplatek za uložení stavebního odpadu na skládce (skládkovné) směsného stavebního a demoličního zatříděného do Katalogu odpadů pod kódem 17 09 04</t>
  </si>
  <si>
    <t>1121330380</t>
  </si>
  <si>
    <t>https://podminky.urs.cz/item/CS_URS_2023_02/997013631</t>
  </si>
  <si>
    <t>997221551</t>
  </si>
  <si>
    <t>Vodorovná doprava suti bez naložení, ale se složením a s hrubým urovnáním ze sypkých materiálů, na vzdálenost do 1 km</t>
  </si>
  <si>
    <t>2054247253</t>
  </si>
  <si>
    <t>https://podminky.urs.cz/item/CS_URS_2023_02/997221551</t>
  </si>
  <si>
    <t>997221559</t>
  </si>
  <si>
    <t>Vodorovná doprava suti bez naložení, ale se složením a s hrubým urovnáním Příplatek k ceně za každý další i započatý 1 km přes 1 km</t>
  </si>
  <si>
    <t>732930533</t>
  </si>
  <si>
    <t>https://podminky.urs.cz/item/CS_URS_2023_02/997221559</t>
  </si>
  <si>
    <t>15,158*10 "Přepočtené koeficientem množství</t>
  </si>
  <si>
    <t>997221611</t>
  </si>
  <si>
    <t>Nakládání na dopravní prostředky pro vodorovnou dopravu suti</t>
  </si>
  <si>
    <t>-1703565380</t>
  </si>
  <si>
    <t>https://podminky.urs.cz/item/CS_URS_2023_02/997221611</t>
  </si>
  <si>
    <t>nakládání recyklátu pro vrstvy komunikace</t>
  </si>
  <si>
    <t>suť</t>
  </si>
  <si>
    <t>15,158</t>
  </si>
  <si>
    <t>998223011</t>
  </si>
  <si>
    <t>Přesun hmot pro pozemní komunikace s krytem dlážděným dopravní vzdálenost do 200 m jakékoliv délky objektu</t>
  </si>
  <si>
    <t>624830460</t>
  </si>
  <si>
    <t>https://podminky.urs.cz/item/CS_URS_2023_02/998223011</t>
  </si>
  <si>
    <t>SO05 - Zahradní altán</t>
  </si>
  <si>
    <t>131213711</t>
  </si>
  <si>
    <t>Hloubení zapažených jam ručně s urovnáním dna do předepsaného profilu a spádu v hornině třídy těžitelnosti I skupiny 3 soudržných</t>
  </si>
  <si>
    <t>1904065133</t>
  </si>
  <si>
    <t>https://podminky.urs.cz/item/CS_URS_2023_02/131213711</t>
  </si>
  <si>
    <t>SO.05 Zahradní altán</t>
  </si>
  <si>
    <t>"patky zahradní altán" 0,5*0,5*1*8</t>
  </si>
  <si>
    <t>1236207031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</si>
  <si>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</si>
  <si>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</si>
  <si>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1049344541</t>
  </si>
  <si>
    <t>https://podminky.urs.cz/item/CS_URS_2023_02/162751114</t>
  </si>
  <si>
    <t>1357811911</t>
  </si>
  <si>
    <t>2*1,8 "Přepočtené koeficientem množství</t>
  </si>
  <si>
    <t>113353606</t>
  </si>
  <si>
    <t>275313611</t>
  </si>
  <si>
    <t>Základy z betonu prostého patky a bloky z betonu kamenem neprokládaného tř. C 16/20</t>
  </si>
  <si>
    <t>678433188</t>
  </si>
  <si>
    <t>https://podminky.urs.cz/item/CS_URS_2023_02/275313611</t>
  </si>
  <si>
    <t>2*1,035 "Přepočtené koeficientem množství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</si>
  <si>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</si>
  <si>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</si>
  <si>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1989222909</t>
  </si>
  <si>
    <t>https://podminky.urs.cz/item/CS_URS_2023_02/998017001</t>
  </si>
  <si>
    <t>762000001R</t>
  </si>
  <si>
    <t>Kompletní dodávka zahradního altánu (dřevěná nosná konstrukce opatřená impregnačním nátěrem proti plnísním a hnilobám, vrchním dvouvrstvým nátěrem, střešní krytina asfaltový šindel</t>
  </si>
  <si>
    <t>2133953094</t>
  </si>
  <si>
    <t>1757038068</t>
  </si>
  <si>
    <t>HZS2112</t>
  </si>
  <si>
    <t>Hodinové zúčtovací sazby profesí PSV provádění stavebních konstrukcí tesař odborný</t>
  </si>
  <si>
    <t>-536799501</t>
  </si>
  <si>
    <t>https://podminky.urs.cz/item/CS_URS_2023_02/HZS2112</t>
  </si>
  <si>
    <t>"montáž zahradního altánu" 8*2*4</t>
  </si>
  <si>
    <t>HZS2142</t>
  </si>
  <si>
    <t>Hodinové zúčtovací sazby profesí PSV provádění stavebních konstrukcí pokrývač odborný</t>
  </si>
  <si>
    <t>-430926305</t>
  </si>
  <si>
    <t>https://podminky.urs.cz/item/CS_URS_2023_02/HZS2142</t>
  </si>
  <si>
    <t>"montáž zahradního altánu" 8*2</t>
  </si>
  <si>
    <t>DEM - Demolice stávajících objektů</t>
  </si>
  <si>
    <t>DEM_SO01 - Demolice stávajících objektů - SO 01</t>
  </si>
  <si>
    <t>961044111</t>
  </si>
  <si>
    <t>Bourání základů z betonu prostého</t>
  </si>
  <si>
    <t>356021243</t>
  </si>
  <si>
    <t>https://podminky.urs.cz/item/CS_URS_2023_02/961044111</t>
  </si>
  <si>
    <t>D.1.1 Technická zpráva</t>
  </si>
  <si>
    <t>SO.01 D.1.2 Objekt vrátnice</t>
  </si>
  <si>
    <t>"základy + rampa" (6,7*4+10,5*2)*0,6*1,2</t>
  </si>
  <si>
    <t>961055111</t>
  </si>
  <si>
    <t>Bourání základů z betonu železového</t>
  </si>
  <si>
    <t>-1413011690</t>
  </si>
  <si>
    <t>https://podminky.urs.cz/item/CS_URS_2023_02/961055111</t>
  </si>
  <si>
    <t>"základová deska" 70,35*0,2</t>
  </si>
  <si>
    <t>981013413</t>
  </si>
  <si>
    <t>Demolice budov těžkými mechanizačními prostředky z cihel, kamene, tvárnic na maltu cementovou nebo z betonu prostého s podílem konstrukcí přes 15 do 20 %</t>
  </si>
  <si>
    <t>646814121</t>
  </si>
  <si>
    <t>https://podminky.urs.cz/item/CS_URS_2023_02/981013413</t>
  </si>
  <si>
    <t>187,43</t>
  </si>
  <si>
    <t>997006002</t>
  </si>
  <si>
    <t>Úprava stavebního odpadu třídění strojové</t>
  </si>
  <si>
    <t>1930783702</t>
  </si>
  <si>
    <t>https://podminky.urs.cz/item/CS_URS_2023_02/997006002</t>
  </si>
  <si>
    <t>997006005</t>
  </si>
  <si>
    <t>Úprava stavebního odpadu drcení s dopravou na vzdálenost do 100 m a naložením do drtícího zařízení ze zdiva cihelného, kamenného a smíšeného</t>
  </si>
  <si>
    <t>571236296</t>
  </si>
  <si>
    <t>https://podminky.urs.cz/item/CS_URS_2023_02/997006005</t>
  </si>
  <si>
    <t>997006006</t>
  </si>
  <si>
    <t>Úprava stavebního odpadu drcení s dopravou na vzdálenost do 100 m a naložením do drtícího zařízení ze zdiva betonového</t>
  </si>
  <si>
    <t>2056830769</t>
  </si>
  <si>
    <t>https://podminky.urs.cz/item/CS_URS_2023_02/997006006</t>
  </si>
  <si>
    <t>997006007</t>
  </si>
  <si>
    <t>Úprava stavebního odpadu drcení s dopravou na vzdálenost do 100 m a naložením do drtícího zařízení ze zdiva železobetonového</t>
  </si>
  <si>
    <t>-430486154</t>
  </si>
  <si>
    <t>https://podminky.urs.cz/item/CS_URS_2023_02/997006007</t>
  </si>
  <si>
    <t>997006511</t>
  </si>
  <si>
    <t>Vodorovná doprava suti na skládku s naložením na dopravní prostředek a složením do 100 m</t>
  </si>
  <si>
    <t>-1950910141</t>
  </si>
  <si>
    <t>https://podminky.urs.cz/item/CS_URS_2023_02/997006511</t>
  </si>
  <si>
    <t>recyklát k použití na stavbě</t>
  </si>
  <si>
    <t>25,281+68,832+67,536</t>
  </si>
  <si>
    <t>997006512</t>
  </si>
  <si>
    <t>Vodorovná doprava suti na skládku s naložením na dopravní prostředek a složením přes 100 m do 1 km</t>
  </si>
  <si>
    <t>2076705644</t>
  </si>
  <si>
    <t>https://podminky.urs.cz/item/CS_URS_2023_02/997006512</t>
  </si>
  <si>
    <t>směsný odpad</t>
  </si>
  <si>
    <t>10,3</t>
  </si>
  <si>
    <t>997006519</t>
  </si>
  <si>
    <t>Vodorovná doprava suti na skládku Příplatek k ceně -6512 za každý další i započatý 1 km</t>
  </si>
  <si>
    <t>-1941501951</t>
  </si>
  <si>
    <t>https://podminky.urs.cz/item/CS_URS_2023_02/997006519</t>
  </si>
  <si>
    <t>10,3*25 "Přepočtené koeficientem množství</t>
  </si>
  <si>
    <t>-1737432302</t>
  </si>
  <si>
    <t>DEM_SO02 - Demolice stávajících objektů - SO 02</t>
  </si>
  <si>
    <t>962052211</t>
  </si>
  <si>
    <t>Bourání zdiva železobetonového nadzákladového, objemu přes 1 m3</t>
  </si>
  <si>
    <t>-1590370286</t>
  </si>
  <si>
    <t>https://podminky.urs.cz/item/CS_URS_2023_02/962052211</t>
  </si>
  <si>
    <t>SO.02. D.1.2 Sklad 1</t>
  </si>
  <si>
    <t>"podezdívka" 18,5*0,4*0,8*2</t>
  </si>
  <si>
    <t>"patky" 0,45*0,45*0,8*6</t>
  </si>
  <si>
    <t>965042241</t>
  </si>
  <si>
    <t>Bourání mazanin betonových nebo z litého asfaltu tl. přes 100 mm, plochy přes 4 m2</t>
  </si>
  <si>
    <t>-1038672080</t>
  </si>
  <si>
    <t>https://podminky.urs.cz/item/CS_URS_2023_02/965042241</t>
  </si>
  <si>
    <t>18,5*3,5*0,2</t>
  </si>
  <si>
    <t>965049112</t>
  </si>
  <si>
    <t>Bourání mazanin Příplatek k cenám za bourání mazanin betonových se svařovanou sítí, tl. přes 100 mm</t>
  </si>
  <si>
    <t>-1676991077</t>
  </si>
  <si>
    <t>https://podminky.urs.cz/item/CS_URS_2023_02/965049112</t>
  </si>
  <si>
    <t>-618044792</t>
  </si>
  <si>
    <t>-1713030194</t>
  </si>
  <si>
    <t>1067985501</t>
  </si>
  <si>
    <t>-1102079920</t>
  </si>
  <si>
    <t>-599901937</t>
  </si>
  <si>
    <t>17,262*10 "Přepočtené koeficientem množství</t>
  </si>
  <si>
    <t>997013841R</t>
  </si>
  <si>
    <t xml:space="preserve">Zisk zhotovitele za výkup železného a ocelového odpadu </t>
  </si>
  <si>
    <t>-1635805908</t>
  </si>
  <si>
    <t>železo do sběru</t>
  </si>
  <si>
    <t>-(0,376+1,046+15,84)</t>
  </si>
  <si>
    <t>767392802</t>
  </si>
  <si>
    <t>Demontáž krytin střech z plechů šroubovaných do suti</t>
  </si>
  <si>
    <t>-1989331378</t>
  </si>
  <si>
    <t>https://podminky.urs.cz/item/CS_URS_2023_02/767392802</t>
  </si>
  <si>
    <t>18*8,3</t>
  </si>
  <si>
    <t>767996703</t>
  </si>
  <si>
    <t>Demontáž ostatních zámečnických konstrukcí řezáním o hmotnosti jednotlivých dílů přes 100 do 250 kg</t>
  </si>
  <si>
    <t>992532478</t>
  </si>
  <si>
    <t>https://podminky.urs.cz/item/CS_URS_2023_02/767996703</t>
  </si>
  <si>
    <t>SO.03. D.1.2 Sklad 2</t>
  </si>
  <si>
    <t>"sloupy" 6*150</t>
  </si>
  <si>
    <t>"střecha" 18*8,3*100</t>
  </si>
  <si>
    <t>-243119790</t>
  </si>
  <si>
    <t>DEM_SO03 - Demolice stávajících objektů - SO 03</t>
  </si>
  <si>
    <t>-744122615</t>
  </si>
  <si>
    <t>43,97*18*0,2</t>
  </si>
  <si>
    <t>1363768900</t>
  </si>
  <si>
    <t>-1458645847</t>
  </si>
  <si>
    <t>92252794</t>
  </si>
  <si>
    <t>-1375212458</t>
  </si>
  <si>
    <t>-409474084</t>
  </si>
  <si>
    <t>-1496489404</t>
  </si>
  <si>
    <t>94,226*10 "Přepočtené koeficientem množství</t>
  </si>
  <si>
    <t>-1497520403</t>
  </si>
  <si>
    <t>-(4,59+5,54+84,096)</t>
  </si>
  <si>
    <t>-983441715</t>
  </si>
  <si>
    <t>43,97*18</t>
  </si>
  <si>
    <t>-1134188268</t>
  </si>
  <si>
    <t>"sloupy" 33*150</t>
  </si>
  <si>
    <t>"střecha" 43,97*18*100</t>
  </si>
  <si>
    <t>356234080</t>
  </si>
  <si>
    <t>DEM_SO04 - Demolice stávajících objektů - SO 04</t>
  </si>
  <si>
    <t>2021302893</t>
  </si>
  <si>
    <t>SO.04 D.1.2 Skladovací hala</t>
  </si>
  <si>
    <t>"základy" (36,29*5+24,9*2)*0,6*0,8</t>
  </si>
  <si>
    <t>730245312</t>
  </si>
  <si>
    <t>"podezdívka" (36,29+24,9*2)*0,3*0,8</t>
  </si>
  <si>
    <t>1018436022</t>
  </si>
  <si>
    <t>"základová deska" 36,29*24,9*0,2</t>
  </si>
  <si>
    <t>-2066394887</t>
  </si>
  <si>
    <t>-299455844</t>
  </si>
  <si>
    <t>1243699733</t>
  </si>
  <si>
    <t>184458559</t>
  </si>
  <si>
    <t>-1826190320</t>
  </si>
  <si>
    <t>222+447,182</t>
  </si>
  <si>
    <t>278109172</t>
  </si>
  <si>
    <t>23,573+5,241</t>
  </si>
  <si>
    <t>-967867935</t>
  </si>
  <si>
    <t>28,814*10 "Přepočtené koeficientem množství</t>
  </si>
  <si>
    <t>-356628556</t>
  </si>
  <si>
    <t>-(23,573+5,241)</t>
  </si>
  <si>
    <t>764004801</t>
  </si>
  <si>
    <t>Demontáž klempířských konstrukcí žlabu podokapního do suti</t>
  </si>
  <si>
    <t>1323363884</t>
  </si>
  <si>
    <t>https://podminky.urs.cz/item/CS_URS_2023_02/764004801</t>
  </si>
  <si>
    <t>764004861</t>
  </si>
  <si>
    <t>Demontáž klempířských konstrukcí svodu do suti</t>
  </si>
  <si>
    <t>553147805</t>
  </si>
  <si>
    <t>https://podminky.urs.cz/item/CS_URS_2023_02/764004861</t>
  </si>
  <si>
    <t>-1562262593</t>
  </si>
  <si>
    <t>1186887963</t>
  </si>
  <si>
    <t>26*36,29</t>
  </si>
  <si>
    <t>767415812</t>
  </si>
  <si>
    <t>Demontáž vnějšího obkladu skládaného pláště plechem tvarovaným výšky budovy do 6 m, uchyceným šroubováním</t>
  </si>
  <si>
    <t>-945174865</t>
  </si>
  <si>
    <t>https://podminky.urs.cz/item/CS_URS_2023_02/767415812</t>
  </si>
  <si>
    <t>106,8*2+3,6*36,29-3,6*3,6*10</t>
  </si>
  <si>
    <t>767651823</t>
  </si>
  <si>
    <t>Demontáž garážových a průmyslových vrat otvíravých, plochy přes 9 do 13 m2</t>
  </si>
  <si>
    <t>2038460196</t>
  </si>
  <si>
    <t>https://podminky.urs.cz/item/CS_URS_2023_02/767651823</t>
  </si>
  <si>
    <t>767996704</t>
  </si>
  <si>
    <t>Demontáž ostatních zámečnických konstrukcí řezáním o hmotnosti jednotlivých dílů přes 250 do 500 kg</t>
  </si>
  <si>
    <t>-1912279920</t>
  </si>
  <si>
    <t>https://podminky.urs.cz/item/CS_URS_2023_02/767996704</t>
  </si>
  <si>
    <t>"sloupy" 5*7*200</t>
  </si>
  <si>
    <t>"příhrady" 7*800</t>
  </si>
  <si>
    <t>-803198448</t>
  </si>
  <si>
    <t>DEM_OST - Demolice stávajících objektů - ostatní venkovní objekty</t>
  </si>
  <si>
    <t xml:space="preserve">    8 - Trubní vedení</t>
  </si>
  <si>
    <t xml:space="preserve">    21-M - Elektromontáže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</si>
  <si>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</si>
  <si>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</si>
  <si>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1244990724</t>
  </si>
  <si>
    <t>https://podminky.urs.cz/item/CS_URS_2023_02/113107223</t>
  </si>
  <si>
    <t>630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</si>
  <si>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</si>
  <si>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</si>
  <si>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1297083936</t>
  </si>
  <si>
    <t>https://podminky.urs.cz/item/CS_URS_2023_02/113107242</t>
  </si>
  <si>
    <t>540+600</t>
  </si>
  <si>
    <t>113151111</t>
  </si>
  <si>
    <t>Rozebírání zpevněných ploch s přemístěním na skládku na vzdálenost do 20 m nebo s naložením na dopravní prostředek ze silničních panelů</t>
  </si>
  <si>
    <t>-516423688</t>
  </si>
  <si>
    <t>https://podminky.urs.cz/item/CS_URS_2023_02/113151111</t>
  </si>
  <si>
    <t>20+75,5+300</t>
  </si>
  <si>
    <t>Trubní vedení</t>
  </si>
  <si>
    <t>890411851</t>
  </si>
  <si>
    <t>Bourání šachet a jímek strojně velikosti obestavěného prostoru do 1,5 m3 z prefabrikovaných skruží</t>
  </si>
  <si>
    <t>1257122006</t>
  </si>
  <si>
    <t>https://podminky.urs.cz/item/CS_URS_2023_02/890411851</t>
  </si>
  <si>
    <t>5*1</t>
  </si>
  <si>
    <t>897172811R</t>
  </si>
  <si>
    <t>Odstranění podzemních nádrží - zásobníku pohonných hmot (ocelové válcovité tanky) o celkovém akumulačním objemu do 10 m3, včetně zemních prací</t>
  </si>
  <si>
    <t>1270150366</t>
  </si>
  <si>
    <t>https://podminky.urs.cz/item/CS_URS_2023_01/897172811R</t>
  </si>
  <si>
    <t>899301811</t>
  </si>
  <si>
    <t>Demontáž poklopů betonových a železobetonových včetně rámu, hmotnosti jednotlivě do 50 kg</t>
  </si>
  <si>
    <t>-1416763782</t>
  </si>
  <si>
    <t>https://podminky.urs.cz/item/CS_URS_2023_02/899301811</t>
  </si>
  <si>
    <t>-65858246</t>
  </si>
  <si>
    <t>"betonové patky" 2,2*2,2*1,2*2</t>
  </si>
  <si>
    <t>966071711</t>
  </si>
  <si>
    <t>Bourání plotových sloupků a vzpěr ocelových trubkových nebo profilovaných výšky do 2,50 m zabetonovaných</t>
  </si>
  <si>
    <t>-1072796092</t>
  </si>
  <si>
    <t>https://podminky.urs.cz/item/CS_URS_2023_02/966071711</t>
  </si>
  <si>
    <t>966071822</t>
  </si>
  <si>
    <t>Rozebrání oplocení z pletiva drátěného se čtvercovými oky, výšky přes 1,6 do 2,0 m</t>
  </si>
  <si>
    <t>488594313</t>
  </si>
  <si>
    <t>https://podminky.urs.cz/item/CS_URS_2023_02/966071822</t>
  </si>
  <si>
    <t>120+20</t>
  </si>
  <si>
    <t>353919971</t>
  </si>
  <si>
    <t>"panely" 140,403</t>
  </si>
  <si>
    <t>"patky" 27,878</t>
  </si>
  <si>
    <t>-43985564</t>
  </si>
  <si>
    <t>168,281</t>
  </si>
  <si>
    <t>-538116602</t>
  </si>
  <si>
    <t>9,6+18+0,25+0,347+11,55</t>
  </si>
  <si>
    <t>živice</t>
  </si>
  <si>
    <t>277,2</t>
  </si>
  <si>
    <t>kamenivo</t>
  </si>
  <si>
    <t>250,8</t>
  </si>
  <si>
    <t>-544899717</t>
  </si>
  <si>
    <t>567,747*25 "Přepočtené koeficientem množství</t>
  </si>
  <si>
    <t>-997036517</t>
  </si>
  <si>
    <t>997013873</t>
  </si>
  <si>
    <t>-1679778102</t>
  </si>
  <si>
    <t>https://podminky.urs.cz/item/CS_URS_2023_02/997013873</t>
  </si>
  <si>
    <t>997013875</t>
  </si>
  <si>
    <t>Poplatek za uložení stavebního odpadu na recyklační skládce (skládkovné) asfaltového bez obsahu dehtu zatříděného do Katalogu odpadů pod kódem 17 03 02</t>
  </si>
  <si>
    <t>-923658432</t>
  </si>
  <si>
    <t>https://podminky.urs.cz/item/CS_URS_2023_02/997013875</t>
  </si>
  <si>
    <t>21-M</t>
  </si>
  <si>
    <t>Elektromontáže</t>
  </si>
  <si>
    <t>218202013</t>
  </si>
  <si>
    <t>Demontáž svítidel výbojkových s odpojením vodičů průmyslových nebo venkovních z výložníku</t>
  </si>
  <si>
    <t>-988538228</t>
  </si>
  <si>
    <t>https://podminky.urs.cz/item/CS_URS_2023_02/218202013</t>
  </si>
  <si>
    <t>218204011</t>
  </si>
  <si>
    <t>Demontáž stožárů osvětlení ocelových samostatně stojících, délky do 12 m</t>
  </si>
  <si>
    <t>1802208701</t>
  </si>
  <si>
    <t>https://podminky.urs.cz/item/CS_URS_2023_02/218204011</t>
  </si>
  <si>
    <t>218204106</t>
  </si>
  <si>
    <t>Demontáž výložníků osvětlení dvouramenných sloupových, hmotnosti přes 70 kg</t>
  </si>
  <si>
    <t>975852866</t>
  </si>
  <si>
    <t>https://podminky.urs.cz/item/CS_URS_2023_02/218204106</t>
  </si>
  <si>
    <t>IO.01, IO.02 - Vodovodní přípojka, domovní vedení vodovodu</t>
  </si>
  <si>
    <t xml:space="preserve">    99 - Přesun hmot</t>
  </si>
  <si>
    <t>131251201</t>
  </si>
  <si>
    <t>Hloubení zapažených jam a zářezů strojně s urovnáním dna do předepsaného profilu a spádu v hornině třídy těžitelnosti I skupiny 3 do 20 m3</t>
  </si>
  <si>
    <t>-1672751298</t>
  </si>
  <si>
    <t>https://podminky.urs.cz/item/CS_URS_2023_02/131251201</t>
  </si>
  <si>
    <t>(3,8*3,4*1,2) "vodoměrná šachta</t>
  </si>
  <si>
    <t>131351201</t>
  </si>
  <si>
    <t>Hloubení zapažených jam a zářezů strojně s urovnáním dna do předepsaného profilu a spádu v hornině třídy těžitelnosti II skupiny 4 do 20 m3</t>
  </si>
  <si>
    <t>1385038422</t>
  </si>
  <si>
    <t>https://podminky.urs.cz/item/CS_URS_2023_02/131351201</t>
  </si>
  <si>
    <t>(3,8*3,4*0,5) "vodoměrná šachta</t>
  </si>
  <si>
    <t>131451201</t>
  </si>
  <si>
    <t>Hloubení zapažených jam a zářezů strojně s urovnáním dna do předepsaného profilu a spádu v hornině třídy těžitelnosti II skupiny 5 do 20 m3</t>
  </si>
  <si>
    <t>-1094157202</t>
  </si>
  <si>
    <t>https://podminky.urs.cz/item/CS_URS_2023_02/131451201</t>
  </si>
  <si>
    <t>(3,8*3,4*0,3) "vodoměrná šachta</t>
  </si>
  <si>
    <t>131551201</t>
  </si>
  <si>
    <t>Hloubení zapažených jam a zářezů strojně s urovnáním dna do předepsaného profilu a spádu v hornině třídy těžitelnosti III skupiny 6 do 20 m3</t>
  </si>
  <si>
    <t>-1916416535</t>
  </si>
  <si>
    <t>https://podminky.urs.cz/item/CS_URS_2023_02/131551201</t>
  </si>
  <si>
    <t>(3,8*3,4*(2,4-2,0)) "vodoměrná šachta</t>
  </si>
  <si>
    <t>1542055797</t>
  </si>
  <si>
    <t>(86*1,0*1,2) "vodovod domovní</t>
  </si>
  <si>
    <t>(71*1,0*1,2) "vodovod užitkový</t>
  </si>
  <si>
    <t>132354201</t>
  </si>
  <si>
    <t>Hloubení zapažených rýh šířky přes 800 do 2 000 mm strojně s urovnáním dna do předepsaného profilu a spádu v hornině třídy těžitelnosti II skupiny 4 do 20 m3</t>
  </si>
  <si>
    <t>-1918673516</t>
  </si>
  <si>
    <t>https://podminky.urs.cz/item/CS_URS_2023_02/132354201</t>
  </si>
  <si>
    <t>(86*1,0*(1,5-1,2)) "vodovod domovní</t>
  </si>
  <si>
    <t>(71*1,0*(1,3-1,2)) "vodovod užitkový</t>
  </si>
  <si>
    <t>151101201</t>
  </si>
  <si>
    <t>Zřízení pažení stěn výkopu bez rozepření nebo vzepření příložné, hloubky do 4 m</t>
  </si>
  <si>
    <t>-1931302398</t>
  </si>
  <si>
    <t>https://podminky.urs.cz/item/CS_URS_2023_02/151101201</t>
  </si>
  <si>
    <t>2*((3,8+3,4)*2,4) "vodoměrná šachta</t>
  </si>
  <si>
    <t>2*(86*1,5) "vodovod domovní</t>
  </si>
  <si>
    <t>2*(71*1,3) "vodovod užitkový</t>
  </si>
  <si>
    <t>151101211</t>
  </si>
  <si>
    <t>Odstranění pažení stěn výkopu bez rozepření nebo vzepření s uložením pažin na vzdálenost do 3 m od okraje výkopu příložné, hloubky do 4 m</t>
  </si>
  <si>
    <t>-930140744</t>
  </si>
  <si>
    <t>https://podminky.urs.cz/item/CS_URS_2023_02/151101211</t>
  </si>
  <si>
    <t>151101301</t>
  </si>
  <si>
    <t>Zřízení rozepření zapažených stěn výkopů s potřebným přepažováním při pažení příložném, hloubky do 4 m</t>
  </si>
  <si>
    <t>2140956287</t>
  </si>
  <si>
    <t>https://podminky.urs.cz/item/CS_URS_2023_02/151101301</t>
  </si>
  <si>
    <t>15,504+6,460+3,876 "hloubení jam</t>
  </si>
  <si>
    <t>151101311</t>
  </si>
  <si>
    <t>Odstranění rozepření stěn výkopů s uložením materiálu na vzdálenost do 3 m od okraje výkopu pažení příložného, hloubky do 4 m</t>
  </si>
  <si>
    <t>1552477617</t>
  </si>
  <si>
    <t>https://podminky.urs.cz/item/CS_URS_2023_02/151101311</t>
  </si>
  <si>
    <t>210144684</t>
  </si>
  <si>
    <t>15,504+6,460+188,400 "hloubené vykopávky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</si>
  <si>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</si>
  <si>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</si>
  <si>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-1540631885</t>
  </si>
  <si>
    <t>https://podminky.urs.cz/item/CS_URS_2023_02/161151113</t>
  </si>
  <si>
    <t>6,460+3,876+32,900 "hloubené vykopávky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</si>
  <si>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</si>
  <si>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</si>
  <si>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-2049136160</t>
  </si>
  <si>
    <t>https://podminky.urs.cz/item/CS_URS_2023_02/161151123</t>
  </si>
  <si>
    <t>5,168 "hloubené vykopávky</t>
  </si>
  <si>
    <t>1858806297</t>
  </si>
  <si>
    <t>15,700+0,266 "lože</t>
  </si>
  <si>
    <t>55,100 "obsypy</t>
  </si>
  <si>
    <t>5,320+0,532 "objekty</t>
  </si>
  <si>
    <t>41336335</t>
  </si>
  <si>
    <t>511400781</t>
  </si>
  <si>
    <t>1,8*76,918</t>
  </si>
  <si>
    <t>-1140018407</t>
  </si>
  <si>
    <t>210,364+43,236+5,168 "hloubené vykopávky</t>
  </si>
  <si>
    <t>-76,918 "vodorovný přesun</t>
  </si>
  <si>
    <t>713005442</t>
  </si>
  <si>
    <t>(86*1,0*0,36) "vodovod domovní</t>
  </si>
  <si>
    <t>(71*1,0*0,34) "vodovod užitkový</t>
  </si>
  <si>
    <t>1207609742</t>
  </si>
  <si>
    <t>1,7*55,100</t>
  </si>
  <si>
    <t>893812201</t>
  </si>
  <si>
    <t>Ventilová šachta pro připojení zahradní hadice pro ruční zavlažování s rychlopřípojným ventilem kovovým 3/4"</t>
  </si>
  <si>
    <t>-1602569981</t>
  </si>
  <si>
    <t>https://podminky.urs.cz/item/CS_URS_2023_02/893812201</t>
  </si>
  <si>
    <t>2 "závlahová šachta</t>
  </si>
  <si>
    <t>-1992029418</t>
  </si>
  <si>
    <t>(86*1,0*0,1) "vodovod domovní</t>
  </si>
  <si>
    <t>(71*1,0*0,1) "vodovod užitkový</t>
  </si>
  <si>
    <t>451573111</t>
  </si>
  <si>
    <t>Lože pod potrubí, stoky a drobné objekty v otevřeném výkopu z písku a štěrkopísku do 63 mm</t>
  </si>
  <si>
    <t>647671098</t>
  </si>
  <si>
    <t>https://podminky.urs.cz/item/CS_URS_2023_02/451573111</t>
  </si>
  <si>
    <t>(1,9*1,4*0,1) "vodoměrná šachta</t>
  </si>
  <si>
    <t>452321141</t>
  </si>
  <si>
    <t>Podkladní a zajišťovací konstrukce z betonu železového v otevřeném výkopu bez zvýšených nároků na prostředí desky pod potrubí, stoky a drobné objekty z betonu tř. C 16/20</t>
  </si>
  <si>
    <t>-9999223</t>
  </si>
  <si>
    <t>https://podminky.urs.cz/item/CS_URS_2023_02/452321141</t>
  </si>
  <si>
    <t>(1,9*1,4*0,2) "vodoměrná šachta</t>
  </si>
  <si>
    <t>452351101</t>
  </si>
  <si>
    <t>Bednění podkladních a zajišťovacích konstrukcí v otevřeném výkopu desek nebo sedlových loží pod potrubí, stoky a drobné objekty</t>
  </si>
  <si>
    <t>968316444</t>
  </si>
  <si>
    <t>https://podminky.urs.cz/item/CS_URS_2023_02/452351101</t>
  </si>
  <si>
    <t>2*((1,9+1,4)*0,2) "vodoměrná šachta</t>
  </si>
  <si>
    <t>894608211</t>
  </si>
  <si>
    <t>Výztuž šachet ze svařovaných sítí typu Kari</t>
  </si>
  <si>
    <t>1732896539</t>
  </si>
  <si>
    <t>https://podminky.urs.cz/item/CS_URS_2023_02/894608211</t>
  </si>
  <si>
    <t>0,00526*(1,9*1,4) "vodoměrná šachta</t>
  </si>
  <si>
    <t>871171211</t>
  </si>
  <si>
    <t>Montáž vodovodního potrubí z plastů v otevřeném výkopu z polyetylenu PE 100 svařovaných elektrotvarovkou SDR 11/PN16 D 40 x 3,7 mm</t>
  </si>
  <si>
    <t>1847314717</t>
  </si>
  <si>
    <t>https://podminky.urs.cz/item/CS_URS_2023_02/871171211</t>
  </si>
  <si>
    <t>71 "vodovod užitkový</t>
  </si>
  <si>
    <t>28613171</t>
  </si>
  <si>
    <t>trubka vodovodní PE100 SDR11 se signalizační vrstvou 40x3,7mm</t>
  </si>
  <si>
    <t>1328306701</t>
  </si>
  <si>
    <t>1,015*71 "vodovod užitkový</t>
  </si>
  <si>
    <t>871211211</t>
  </si>
  <si>
    <t>Montáž vodovodního potrubí z plastů v otevřeném výkopu z polyetylenu PE 100 svařovaných elektrotvarovkou SDR 11/PN16 D 63 x 5,8 mm</t>
  </si>
  <si>
    <t>714763610</t>
  </si>
  <si>
    <t>https://podminky.urs.cz/item/CS_URS_2023_02/871211211</t>
  </si>
  <si>
    <t>86 "vodovod domovní</t>
  </si>
  <si>
    <t>28613173</t>
  </si>
  <si>
    <t>trubka vodovodní PE100 SDR11 se signalizační vrstvou 63x5,8mm</t>
  </si>
  <si>
    <t>-1507824354</t>
  </si>
  <si>
    <t>1,015*86 "vodovod domovní</t>
  </si>
  <si>
    <t>87,29*1,015 "Přepočtené koeficientem množství</t>
  </si>
  <si>
    <t>871241211</t>
  </si>
  <si>
    <t>Montáž vodovodního potrubí z plastů v otevřeném výkopu z polyetylenu PE 100 svařovaných elektrotvarovkou SDR 11/PN16 D 90 x 8,2 mm</t>
  </si>
  <si>
    <t>336235704</t>
  </si>
  <si>
    <t>https://podminky.urs.cz/item/CS_URS_2023_02/871241211</t>
  </si>
  <si>
    <t>3 "ochranná trubka, prostup přípojky základy do objektu</t>
  </si>
  <si>
    <t>28613556</t>
  </si>
  <si>
    <t>potrubí dvouvrstvé PE100 RC SDR11 90x8,2 dl 12m</t>
  </si>
  <si>
    <t>-517861992</t>
  </si>
  <si>
    <t>1,015*3 "ochranná trubka, prostup přípojky základy do objektu</t>
  </si>
  <si>
    <t>3,045*1,015 "Přepočtené koeficientem množství</t>
  </si>
  <si>
    <t>879221111</t>
  </si>
  <si>
    <t>Montáž napojení vodovodní přípojky v otevřeném výkopu DN 63</t>
  </si>
  <si>
    <t>443342783</t>
  </si>
  <si>
    <t>https://podminky.urs.cz/item/CS_URS_2023_02/879221111</t>
  </si>
  <si>
    <t>1 "napojení na vodovod</t>
  </si>
  <si>
    <t>893811263</t>
  </si>
  <si>
    <t>Osazení vodoměrné šachty z polypropylenu PP obetonované pro statické zatížení kruhové, průměru D do 1,2 m, světlé hloubky přes 1,4 m do 1,6 m</t>
  </si>
  <si>
    <t>-842925799</t>
  </si>
  <si>
    <t>https://podminky.urs.cz/item/CS_URS_2023_02/893811263</t>
  </si>
  <si>
    <t>1 "vdm šachta</t>
  </si>
  <si>
    <t>56230555-R1</t>
  </si>
  <si>
    <t>šachta plastová vodoměrná samonosná hranatá 0,9/1,2/1,6m</t>
  </si>
  <si>
    <t>-408114108</t>
  </si>
  <si>
    <t>899104112</t>
  </si>
  <si>
    <t>Osazení poklopů litinových, ocelových nebo železobetonových včetně rámů pro třídu zatížení D400, E600</t>
  </si>
  <si>
    <t>-1609497832</t>
  </si>
  <si>
    <t>https://podminky.urs.cz/item/CS_URS_2023_02/899104112</t>
  </si>
  <si>
    <t>55241020</t>
  </si>
  <si>
    <t>poklop šachtový třída D400, čtvercový rám 850, vstup 600mm, bez ventilace</t>
  </si>
  <si>
    <t>-1876428017</t>
  </si>
  <si>
    <t>899721111</t>
  </si>
  <si>
    <t>Signalizační vodič na potrubí DN do 150 mm</t>
  </si>
  <si>
    <t>1790584006</t>
  </si>
  <si>
    <t>https://podminky.urs.cz/item/CS_URS_2023_02/899721111</t>
  </si>
  <si>
    <t>1,25*(71+86) "přiložen k potrubí vodovodu</t>
  </si>
  <si>
    <t>899722114</t>
  </si>
  <si>
    <t>Krytí potrubí z plastů výstražnou fólií z PVC šířky 40 cm</t>
  </si>
  <si>
    <t>-1628735281</t>
  </si>
  <si>
    <t>https://podminky.urs.cz/item/CS_URS_2023_02/899722114</t>
  </si>
  <si>
    <t>86+71 "vodovod</t>
  </si>
  <si>
    <t>892000012-R</t>
  </si>
  <si>
    <t>Zaměření trasy potrubí</t>
  </si>
  <si>
    <t>-1193703164</t>
  </si>
  <si>
    <t>892233122</t>
  </si>
  <si>
    <t>Proplach a dezinfekce vodovodního potrubí DN od 40 do 70</t>
  </si>
  <si>
    <t>-1863154056</t>
  </si>
  <si>
    <t>https://podminky.urs.cz/item/CS_URS_2023_02/892233122</t>
  </si>
  <si>
    <t>892241111</t>
  </si>
  <si>
    <t>Tlakové zkoušky vodou na potrubí DN do 80</t>
  </si>
  <si>
    <t>1330869314</t>
  </si>
  <si>
    <t>https://podminky.urs.cz/item/CS_URS_2023_02/892241111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</si>
  <si>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</si>
  <si>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</si>
  <si>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-1482990169</t>
  </si>
  <si>
    <t>https://podminky.urs.cz/item/CS_URS_2023_02/998276101</t>
  </si>
  <si>
    <t>2,465+21,577+0,045 "přesun hmot</t>
  </si>
  <si>
    <t>722270105</t>
  </si>
  <si>
    <t>Vodoměrové sestavy závitové G 2"</t>
  </si>
  <si>
    <t>1105988224</t>
  </si>
  <si>
    <t>https://podminky.urs.cz/item/CS_URS_2023_02/722270105</t>
  </si>
  <si>
    <t>1 "vodoměrná sestava</t>
  </si>
  <si>
    <t>722262303</t>
  </si>
  <si>
    <t>Vodoměry pro vodu do 40°C závitové vertikální vícevtokové mokroběžné G 2"x 200 mm Qn 10</t>
  </si>
  <si>
    <t>-272551352</t>
  </si>
  <si>
    <t>https://podminky.urs.cz/item/CS_URS_2023_02/722262303</t>
  </si>
  <si>
    <t>998722101</t>
  </si>
  <si>
    <t>Přesun hmot pro vnitřní vodovod stanovený z hmotnosti přesunovaného materiálu vodorovná dopravní vzdálenost do 50 m v objektech výšky do 6 m</t>
  </si>
  <si>
    <t>814321445</t>
  </si>
  <si>
    <t>https://podminky.urs.cz/item/CS_URS_2023_02/998722101</t>
  </si>
  <si>
    <t>IO.03, IO.04 - Splašková kanalizační přípojka, splašková kanalizace venkovní vedení</t>
  </si>
  <si>
    <t>131251202</t>
  </si>
  <si>
    <t>Hloubení zapažených jam a zářezů strojně s urovnáním dna do předepsaného profilu a spádu v hornině třídy těžitelnosti I skupiny 3 přes 20 do 50 m3</t>
  </si>
  <si>
    <t>-1848695315</t>
  </si>
  <si>
    <t>https://podminky.urs.cz/item/CS_URS_2023_02/131251202</t>
  </si>
  <si>
    <t>(3,2*3,2*1,2)+(3,2*3,2*1,2) "revizní šachty</t>
  </si>
  <si>
    <t>-1889189301</t>
  </si>
  <si>
    <t>(3,2*3,2*(1,6-1,2))+(3,2*3,2*0,5) "revizní šachty</t>
  </si>
  <si>
    <t>-917620060</t>
  </si>
  <si>
    <t>(3,2*3,2*0,3) "revizní šachty</t>
  </si>
  <si>
    <t>131551202</t>
  </si>
  <si>
    <t>Hloubení zapažených jam a zářezů strojně s urovnáním dna do předepsaného profilu a spádu v hornině třídy těžitelnosti III skupiny 6 přes 20 do 50 m3</t>
  </si>
  <si>
    <t>-1741009586</t>
  </si>
  <si>
    <t>https://podminky.urs.cz/item/CS_URS_2023_02/131551202</t>
  </si>
  <si>
    <t>(3,2*3,2*(2,5-2,0)) "revizní šachty</t>
  </si>
  <si>
    <t>1054946413</t>
  </si>
  <si>
    <t>(10*1,0*1,2) "splašková kanalizační přípojka</t>
  </si>
  <si>
    <t>(59*1,2*1,2)+(82*1,2*1,2) "splašková kanalizace domovní</t>
  </si>
  <si>
    <t>132354203</t>
  </si>
  <si>
    <t>Hloubení zapažených rýh šířky přes 800 do 2 000 mm strojně s urovnáním dna do předepsaného profilu a spádu v hornině třídy těžitelnosti II skupiny 4 přes 50 do 100 m3</t>
  </si>
  <si>
    <t>74328934</t>
  </si>
  <si>
    <t>https://podminky.urs.cz/item/CS_URS_2023_02/132354203</t>
  </si>
  <si>
    <t>(10*1,0*(1,6-1,2)) "splašková kanalizační přípojka</t>
  </si>
  <si>
    <t>(59*1,2*0,5)+(82*1,2*0,5) "splašková kanalizace domovní</t>
  </si>
  <si>
    <t>132454203</t>
  </si>
  <si>
    <t>Hloubení zapažených rýh šířky přes 800 do 2 000 mm strojně s urovnáním dna do předepsaného profilu a spádu v hornině třídy těžitelnosti II skupiny 5 přes 50 do 100 m3</t>
  </si>
  <si>
    <t>999684902</t>
  </si>
  <si>
    <t>https://podminky.urs.cz/item/CS_URS_2023_02/132454203</t>
  </si>
  <si>
    <t>(59*1,2*0,3)+(82*1,2*0,3) "splašková kanalizace domovní</t>
  </si>
  <si>
    <t>132554203</t>
  </si>
  <si>
    <t>Hloubení zapažených rýh šířky přes 800 do 2 000 mm strojně s urovnáním dna do předepsaného profilu a spádu v hornině třídy těžitelnosti III skupiny 6 přes 50 do 100 m3</t>
  </si>
  <si>
    <t>997807113</t>
  </si>
  <si>
    <t>https://podminky.urs.cz/item/CS_URS_2023_02/132554203</t>
  </si>
  <si>
    <t>(59*1,2*(2,7-2,0))+(82*1,2*(2,3-2,0)) "splašková kanalizace domovní</t>
  </si>
  <si>
    <t>1089897906</t>
  </si>
  <si>
    <t>2*((3,2+3,2)*1,5)+2*((3,2+3,2)*2,5) "revizní šachty</t>
  </si>
  <si>
    <t>2*(10*1,6) "splašková kanalizační přípojka</t>
  </si>
  <si>
    <t>2*(59*2,7)+2*(82*2,3) "splašková kanalizace domovní</t>
  </si>
  <si>
    <t>-727860847</t>
  </si>
  <si>
    <t>387638861</t>
  </si>
  <si>
    <t>40,960 "hloubení jam</t>
  </si>
  <si>
    <t>1750715033</t>
  </si>
  <si>
    <t>542323230</t>
  </si>
  <si>
    <t>24,576+215,040 "hloubené vykopávky</t>
  </si>
  <si>
    <t>-365926651</t>
  </si>
  <si>
    <t>9,216+3,072+88,600+50,760 "hloubené vykopávky</t>
  </si>
  <si>
    <t>-1774542476</t>
  </si>
  <si>
    <t>5,120+79,080 "hloubené vykopávky</t>
  </si>
  <si>
    <t>1984529968</t>
  </si>
  <si>
    <t>17,920+0,450 "lože</t>
  </si>
  <si>
    <t>81,954 "obsypy</t>
  </si>
  <si>
    <t>0,030*10+0,030*59+0,020*82+1,13*1,5+1,13*2,5+5*0,28*1,5 "objekty</t>
  </si>
  <si>
    <t>1152449355</t>
  </si>
  <si>
    <t>110,654 "přesun hmot</t>
  </si>
  <si>
    <t>680258178</t>
  </si>
  <si>
    <t>1,8*110,654</t>
  </si>
  <si>
    <t>-1881731988</t>
  </si>
  <si>
    <t>40,960+433,480 "hloubené vykopávky</t>
  </si>
  <si>
    <t>-110,654 "vodorovný přesun</t>
  </si>
  <si>
    <t>-5718113</t>
  </si>
  <si>
    <t>(10*1,0*0,50)-(0,030*10) "splašková kanalizační přípojka</t>
  </si>
  <si>
    <t>(59*1,2*0,50)+(82*1,2*0,46)-(0,030*59+0,020*82) "splašková kanalizace domovní</t>
  </si>
  <si>
    <t>1659316215</t>
  </si>
  <si>
    <t>1,7*81,954</t>
  </si>
  <si>
    <t>-1480344429</t>
  </si>
  <si>
    <t>(10*1,0*0,1) "splašková kanalizační přípojka</t>
  </si>
  <si>
    <t>(59*1,2*0,1)+(82*1,2*0,1) "splašková kanalizace domovní</t>
  </si>
  <si>
    <t>432725301</t>
  </si>
  <si>
    <t>(1,5*1,5*0,1)+(1,5*1,5*0,1) "revizní šachty</t>
  </si>
  <si>
    <t>871315221</t>
  </si>
  <si>
    <t>Kanalizační potrubí z tvrdého PVC v otevřeném výkopu ve sklonu do 20 %, hladkého plnostěnného jednovrstvého, tuhost třídy SN 8 DN 160</t>
  </si>
  <si>
    <t>1662539977</t>
  </si>
  <si>
    <t>https://podminky.urs.cz/item/CS_URS_2023_02/871315221</t>
  </si>
  <si>
    <t>82 "splašková kanalizace domovní</t>
  </si>
  <si>
    <t>871355221</t>
  </si>
  <si>
    <t>Kanalizační potrubí z tvrdého PVC v otevřeném výkopu ve sklonu do 20 %, hladkého plnostěnného jednovrstvého, tuhost třídy SN 8 DN 200</t>
  </si>
  <si>
    <t>1815826942</t>
  </si>
  <si>
    <t>https://podminky.urs.cz/item/CS_URS_2023_02/871355221</t>
  </si>
  <si>
    <t>10 "splašková kanalizační přípojka</t>
  </si>
  <si>
    <t>59 "splašková kanalizace domovní</t>
  </si>
  <si>
    <t>894411120</t>
  </si>
  <si>
    <t>Zřízení šachet kanalizačních z betonových dílců dno prefabrikované na potrubí nad 200 do 300</t>
  </si>
  <si>
    <t>2000197425</t>
  </si>
  <si>
    <t>2 "šachty</t>
  </si>
  <si>
    <t>59224056</t>
  </si>
  <si>
    <t>kónus pro kanalizační šachty s kapsovým stupadlem 100/62,5x67x12cm</t>
  </si>
  <si>
    <t>1718856304</t>
  </si>
  <si>
    <t>2 "revizní šachta</t>
  </si>
  <si>
    <t>59224051</t>
  </si>
  <si>
    <t>skruž pro kanalizační šachty se zabudovanými stupadly 100x50x12cm</t>
  </si>
  <si>
    <t>-466555358</t>
  </si>
  <si>
    <t>1 "revizní šachta</t>
  </si>
  <si>
    <t>59225776</t>
  </si>
  <si>
    <t>deska betonová zákrytová na skruž celá s otvorem 118x7,5cm</t>
  </si>
  <si>
    <t>-437811954</t>
  </si>
  <si>
    <t>59224337</t>
  </si>
  <si>
    <t>dno betonové šachty kanalizační přímé 100x60x40cm</t>
  </si>
  <si>
    <t>-587688370</t>
  </si>
  <si>
    <t>59224010</t>
  </si>
  <si>
    <t>prstenec šachtový vyrovnávací betonový 625x100x40mm</t>
  </si>
  <si>
    <t>1017482564</t>
  </si>
  <si>
    <t>4 "revizní šachta</t>
  </si>
  <si>
    <t>59224011</t>
  </si>
  <si>
    <t>prstenec šachtový vyrovnávací betonový 625x100x60mm</t>
  </si>
  <si>
    <t>-343808321</t>
  </si>
  <si>
    <t>592243480</t>
  </si>
  <si>
    <t>těsnění elastomerové pro spojení šachetních dílů EMT DN 1000</t>
  </si>
  <si>
    <t>CS ÚRS 2019 01</t>
  </si>
  <si>
    <t>1024632226</t>
  </si>
  <si>
    <t>6 "revizní šachta</t>
  </si>
  <si>
    <t>899104111</t>
  </si>
  <si>
    <t>Osazení poklopů litinových a ocelových včetně rámů hmotnosti jednotlivě přes 150 kg</t>
  </si>
  <si>
    <t>967506093</t>
  </si>
  <si>
    <t>552434420</t>
  </si>
  <si>
    <t>výrobky kanalizační litinové kanály, mříže, rošty, vpusti, poklopy poklop na vstupní šachtu ČSN 13 6315.1, 2 600 D 400, vzor DIN</t>
  </si>
  <si>
    <t>CS ÚRS 2013 01</t>
  </si>
  <si>
    <t>1716791935</t>
  </si>
  <si>
    <t>2*1,015 "Přepočtené koeficientem množství</t>
  </si>
  <si>
    <t>806831489</t>
  </si>
  <si>
    <t>10+59+82 "kanalizace</t>
  </si>
  <si>
    <t>906659376</t>
  </si>
  <si>
    <t>892351111-R1</t>
  </si>
  <si>
    <t>Tlakové zkoušky vodou na potrubí DN 150 nebo 200</t>
  </si>
  <si>
    <t>600137660</t>
  </si>
  <si>
    <t>https://podminky.urs.cz/item/CS_URS_2023_02/892351111-R1</t>
  </si>
  <si>
    <t>-222116448</t>
  </si>
  <si>
    <t>33,883+15,590 "přesun hmot</t>
  </si>
  <si>
    <t>IO.05 - Dešťová kanalizace domovní</t>
  </si>
  <si>
    <t xml:space="preserve">Ing. Karel Dovrtěl </t>
  </si>
  <si>
    <t xml:space="preserve">    9 - Ostatní konstrukce a práce-bourání</t>
  </si>
  <si>
    <t>131251204</t>
  </si>
  <si>
    <t>Hloubení zapažených jam a zářezů strojně s urovnáním dna do předepsaného profilu a spádu v hornině třídy těžitelnosti I skupiny 3 přes 100 do 500 m3</t>
  </si>
  <si>
    <t>-910040832</t>
  </si>
  <si>
    <t>https://podminky.urs.cz/item/CS_URS_2023_02/131251204</t>
  </si>
  <si>
    <t>(3,8*3,8*1,2) "vsakovací studna</t>
  </si>
  <si>
    <t>3*(1,6*1,6*1,2) "vpust</t>
  </si>
  <si>
    <t>(6,8*17,0*1,2) "retenční nádrž</t>
  </si>
  <si>
    <t>(6,2*4,4*1,2) "akumulační nádrž</t>
  </si>
  <si>
    <t>131351202</t>
  </si>
  <si>
    <t>Hloubení zapažených jam a zářezů strojně s urovnáním dna do předepsaného profilu a spádu v hornině třídy těžitelnosti II skupiny 4 přes 20 do 50 m3</t>
  </si>
  <si>
    <t>-2031668931</t>
  </si>
  <si>
    <t>https://podminky.urs.cz/item/CS_URS_2023_02/131351202</t>
  </si>
  <si>
    <t>(3,8*3,8*0,5) "vsakovací studna</t>
  </si>
  <si>
    <t>3*(1,6*1,6*0,5) "vpust</t>
  </si>
  <si>
    <t>(6,8*17,0*0,5) "retenční nádrž</t>
  </si>
  <si>
    <t>(6,2*4,4*0,5) "akumulační nádrž</t>
  </si>
  <si>
    <t>131451202</t>
  </si>
  <si>
    <t>Hloubení zapažených jam a zářezů strojně s urovnáním dna do předepsaného profilu a spádu v hornině třídy těžitelnosti II skupiny 5 přes 20 do 50 m3</t>
  </si>
  <si>
    <t>-281590001</t>
  </si>
  <si>
    <t>https://podminky.urs.cz/item/CS_URS_2023_02/131451202</t>
  </si>
  <si>
    <t>(3,8*3,8*0,3) "vsakovací studna</t>
  </si>
  <si>
    <t>3*(1,6*1,6*(1,9-1,7)) "vpust</t>
  </si>
  <si>
    <t>(6,8*17,0*0,3) "retenční nádrž</t>
  </si>
  <si>
    <t>(6,2*4,4*0,3) "akumulační nádrž</t>
  </si>
  <si>
    <t>131551204</t>
  </si>
  <si>
    <t>Hloubení zapažených jam a zářezů strojně s urovnáním dna do předepsaného profilu a spádu v hornině třídy těžitelnosti III skupiny 6 přes 100 do 500 m3</t>
  </si>
  <si>
    <t>-113614542</t>
  </si>
  <si>
    <t>https://podminky.urs.cz/item/CS_URS_2023_02/131551204</t>
  </si>
  <si>
    <t>(3,8*3,8*(2,5-2,0)) "vsakovací studna</t>
  </si>
  <si>
    <t>(6,8*17,0*(2,7-2,0)) "retenční nádrž</t>
  </si>
  <si>
    <t>(6,2*4,4*(3,1-2,0)) "akumulační nádrž</t>
  </si>
  <si>
    <t>1397256887</t>
  </si>
  <si>
    <t>(4*1,0*1,2)+(65*1,0*1,2)+(190*1,0*1,2)+(15*1,4*1,2) "dešťová kanalizace</t>
  </si>
  <si>
    <t>132354202</t>
  </si>
  <si>
    <t>Hloubení zapažených rýh šířky přes 800 do 2 000 mm strojně s urovnáním dna do předepsaného profilu a spádu v hornině třídy těžitelnosti II skupiny 4 přes 20 do 50 m3</t>
  </si>
  <si>
    <t>-1591265551</t>
  </si>
  <si>
    <t>https://podminky.urs.cz/item/CS_URS_2023_02/132354202</t>
  </si>
  <si>
    <t>(4*1,0*0,5)+(65*1,0*(1,6-1,2))+(190*1,0*(1,3-1,2))+(15*1,4*0,5) "dešťová kanalizace</t>
  </si>
  <si>
    <t>132454202</t>
  </si>
  <si>
    <t>Hloubení zapažených rýh šířky přes 800 do 2 000 mm strojně s urovnáním dna do předepsaného profilu a spádu v hornině třídy těžitelnosti II skupiny 5 přes 20 do 50 m3</t>
  </si>
  <si>
    <t>983696641</t>
  </si>
  <si>
    <t>https://podminky.urs.cz/item/CS_URS_2023_02/132454202</t>
  </si>
  <si>
    <t>(4*1,0*(1,8-1,7))+(15*1,4*0,3) "dešťová kanalizace</t>
  </si>
  <si>
    <t>132554202</t>
  </si>
  <si>
    <t>Hloubení zapažených rýh šířky přes 800 do 2 000 mm strojně s urovnáním dna do předepsaného profilu a spádu v hornině třídy těžitelnosti III skupiny 6 přes 20 do 50 m3</t>
  </si>
  <si>
    <t>1017523795</t>
  </si>
  <si>
    <t>https://podminky.urs.cz/item/CS_URS_2023_02/132554202</t>
  </si>
  <si>
    <t>(15*1,4*(3,1-2,0)) "dešťová kanalizace</t>
  </si>
  <si>
    <t>591562763</t>
  </si>
  <si>
    <t>2*((3,8+3,8)*2,5) "vsakovací studna</t>
  </si>
  <si>
    <t>3*2*((1,6+1,6)*1,9) "vpust</t>
  </si>
  <si>
    <t>2*((6,8+17,0)*2,7) "retenční nádrž</t>
  </si>
  <si>
    <t>2*((6,2+4,4)*3,1) "akumulační nádrž</t>
  </si>
  <si>
    <t>2*(4*1,8)+2*(65*1,6)+2*(190*1,3)+2*(15*3,1) "dešťová kanalizace</t>
  </si>
  <si>
    <t>362744597</t>
  </si>
  <si>
    <t>-510559716</t>
  </si>
  <si>
    <t>447,380 "hloubení jam</t>
  </si>
  <si>
    <t>266696968</t>
  </si>
  <si>
    <t>-784778938</t>
  </si>
  <si>
    <t>198,000+336,000 "hloubené vykopávky</t>
  </si>
  <si>
    <t>-1080540253</t>
  </si>
  <si>
    <t>82,500+48,732+57,500+6,700 "hloubené vykopávky</t>
  </si>
  <si>
    <t>600057250</t>
  </si>
  <si>
    <t>118,148+23,100 "hloubené vykopávky</t>
  </si>
  <si>
    <t>334774036</t>
  </si>
  <si>
    <t>28,000+9,943+2,430 "lože</t>
  </si>
  <si>
    <t>85,600+124,570 "obsypy</t>
  </si>
  <si>
    <t>0,070*4+0,030*65+0,020*190+0,030*15+0,28*5*1,5*0,71*3+2,54*2,5+16,5+87,8 "objekty</t>
  </si>
  <si>
    <t>940105009</t>
  </si>
  <si>
    <t>372,146 "přesun hmot</t>
  </si>
  <si>
    <t>-1833987847</t>
  </si>
  <si>
    <t>1,8*372,146</t>
  </si>
  <si>
    <t>375825977</t>
  </si>
  <si>
    <t>447,380+423,300 "hloubené vykopávky</t>
  </si>
  <si>
    <t>-372,146 "vodorovný přesun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</si>
  <si>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</si>
  <si>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</si>
  <si>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1683576639</t>
  </si>
  <si>
    <t>https://podminky.urs.cz/item/CS_URS_2023_02/175151201</t>
  </si>
  <si>
    <t>(6,8*17,0*1,5)-(87,8) "retenční nádrž</t>
  </si>
  <si>
    <t>58331351</t>
  </si>
  <si>
    <t>kamenivo těžené drobné frakce 0/4</t>
  </si>
  <si>
    <t>-446340758</t>
  </si>
  <si>
    <t>1,89*85,600</t>
  </si>
  <si>
    <t>-1068464831</t>
  </si>
  <si>
    <t>(4*1,0*0,60)+(65*1,0*0,50)+(190*1,0*0,46)+(15*1,4*0,50)-(0,07*4+0,030*65+0,030*190+0,020*15) "dešťová kanalizace</t>
  </si>
  <si>
    <t>-801439589</t>
  </si>
  <si>
    <t>1,7*124,570</t>
  </si>
  <si>
    <t>212752412-R1</t>
  </si>
  <si>
    <t>Trativody z drenážních trubek pro liniové stavby a komunikace se zřízením štěrkového lože pod trubky a s jejich obsypem v otevřeném výkopu trubka korugovaná sendvičová PE-HD SN 8 perforace 220° DN 150</t>
  </si>
  <si>
    <t>1684959982</t>
  </si>
  <si>
    <t>https://podminky.urs.cz/item/CS_URS_2023_02/212752412-R1</t>
  </si>
  <si>
    <t>185 "drenáže</t>
  </si>
  <si>
    <t>895270001</t>
  </si>
  <si>
    <t>Proplachovací a kontrolní šachta z PVC-U pro drenáže budov vnějšího průměru 315 mm pro napojení potrubí DN 200 s lapačem písku užitné výšky 350 mm</t>
  </si>
  <si>
    <t>34919516</t>
  </si>
  <si>
    <t>https://podminky.urs.cz/item/CS_URS_2023_02/895270001</t>
  </si>
  <si>
    <t>1 "SA01.01, kontrolní šachta</t>
  </si>
  <si>
    <t>895270021</t>
  </si>
  <si>
    <t>Proplachovací a kontrolní šachta z PVC-U pro drenáže budov vnějšího průměru 315 mm šachtové prodloužení světlé hloubky 800 mm</t>
  </si>
  <si>
    <t>1700551039</t>
  </si>
  <si>
    <t>https://podminky.urs.cz/item/CS_URS_2023_02/895270021</t>
  </si>
  <si>
    <t>895270041</t>
  </si>
  <si>
    <t>Proplachovací a kontrolní šachta z PVC-U pro drenáže budov vnějšího průměru 315 mm poklop hliníkový s aretací</t>
  </si>
  <si>
    <t>-1717182942</t>
  </si>
  <si>
    <t>https://podminky.urs.cz/item/CS_URS_2023_02/895270041</t>
  </si>
  <si>
    <t>895270067</t>
  </si>
  <si>
    <t>Proplachovací a kontrolní šachta z PVC-U pro drenáže budov vnějšího průměru 315 mm Příplatek k ceně -0021 za uříznutí šachtového prodloužení</t>
  </si>
  <si>
    <t>20654550</t>
  </si>
  <si>
    <t>https://podminky.urs.cz/item/CS_URS_2023_02/895270067</t>
  </si>
  <si>
    <t>382413118</t>
  </si>
  <si>
    <t>Osazení plastové jímky z polypropylenu PP na obetonování objemu 12000 l</t>
  </si>
  <si>
    <t>569836076</t>
  </si>
  <si>
    <t>https://podminky.urs.cz/item/CS_URS_2023_02/382413118</t>
  </si>
  <si>
    <t>1 "nádrže</t>
  </si>
  <si>
    <t>594321530-R1</t>
  </si>
  <si>
    <t>ŽB nádrž akumulační, objem jímky 4x24m3</t>
  </si>
  <si>
    <t>46969772</t>
  </si>
  <si>
    <t>56241554-R1</t>
  </si>
  <si>
    <t>ponorné čerpadlo závlahové automatické 1,5 l/s, 1,1 kW, 20 m kabel</t>
  </si>
  <si>
    <t>-1858405272</t>
  </si>
  <si>
    <t>1 "čerpadlo užitkové vody do objektu</t>
  </si>
  <si>
    <t>897172114-R1</t>
  </si>
  <si>
    <t>Akumulační boxy z polypropylenu PP pro retenci dešťových vod pod plochy zatížené osobními automobily o celkovém akumulačním objemu přes 60 do 250 m3</t>
  </si>
  <si>
    <t>1240625638</t>
  </si>
  <si>
    <t>https://podminky.urs.cz/item/CS_URS_2023_01/897172114-R1</t>
  </si>
  <si>
    <t>83,5 "retenční galerie</t>
  </si>
  <si>
    <t>-284315302</t>
  </si>
  <si>
    <t>(4*1,0*0,1)+(65*1,0*0,1)+(190*1,0*0,1)+(15*1,4*0,1) "dešťová kanalizace</t>
  </si>
  <si>
    <t>-668607509</t>
  </si>
  <si>
    <t>(2,5*2,5*0,1) "vsakovací studna</t>
  </si>
  <si>
    <t>3*(1,0*1,0*0,1) "vpust</t>
  </si>
  <si>
    <t>(5,1*15,3*0,1) "retenční nádrž</t>
  </si>
  <si>
    <t>(4,5*2,7*0,1) "akumulační nádrž</t>
  </si>
  <si>
    <t>-621721501</t>
  </si>
  <si>
    <t>(4,5*2,7*0,2) "akumulační nádrž</t>
  </si>
  <si>
    <t>83342743</t>
  </si>
  <si>
    <t>2*((4,5+2,7)*0,2) "akumulační nádrž</t>
  </si>
  <si>
    <t>1731128834</t>
  </si>
  <si>
    <t>0,00526*(4,5*2,7) "akumulační nádrž</t>
  </si>
  <si>
    <t>1276011769</t>
  </si>
  <si>
    <t>190 "dešťová kanalizace</t>
  </si>
  <si>
    <t>235891509</t>
  </si>
  <si>
    <t>65+15 "dešťová kanalizace</t>
  </si>
  <si>
    <t>871375221</t>
  </si>
  <si>
    <t>Kanalizační potrubí z tvrdého PVC v otevřeném výkopu ve sklonu do 20 %, hladkého plnostěnného jednovrstvého, tuhost třídy SN 8 DN 315</t>
  </si>
  <si>
    <t>-905744516</t>
  </si>
  <si>
    <t>https://podminky.urs.cz/item/CS_URS_2023_02/871375221</t>
  </si>
  <si>
    <t>916415590</t>
  </si>
  <si>
    <t>1 "akumulační nádrž</t>
  </si>
  <si>
    <t>691482669</t>
  </si>
  <si>
    <t>59224050</t>
  </si>
  <si>
    <t>skruž pro kanalizační šachty se zabudovanými stupadly 100x25x12cm</t>
  </si>
  <si>
    <t>-567035554</t>
  </si>
  <si>
    <t>15891093</t>
  </si>
  <si>
    <t>2 "akumulační nádrž</t>
  </si>
  <si>
    <t>1427644102</t>
  </si>
  <si>
    <t>1810887001</t>
  </si>
  <si>
    <t>894812131</t>
  </si>
  <si>
    <t>Revizní a čistící šachta z polypropylenu PP pro hladké trouby DN 315 roura šachtová korugovaná bez hrdla, světlé hloubky 1250 mm</t>
  </si>
  <si>
    <t>-784469037</t>
  </si>
  <si>
    <t>https://podminky.urs.cz/item/CS_URS_2023_02/894812131</t>
  </si>
  <si>
    <t>1 "bodová vpust</t>
  </si>
  <si>
    <t>894812171</t>
  </si>
  <si>
    <t>Revizní a čistící šachta z polypropylenu PP pro hladké trouby DN 315 mříž (pro třídu zatížení) dešťová litinová do teleskopu (D400)</t>
  </si>
  <si>
    <t>-878459263</t>
  </si>
  <si>
    <t>https://podminky.urs.cz/item/CS_URS_2023_02/894812171</t>
  </si>
  <si>
    <t>894812313</t>
  </si>
  <si>
    <t>Revizní a čistící šachta z polypropylenu PP pro hladké trouby DN 600 šachtové dno (DN šachty / DN trubního vedení) DN 600/160 s přítokem tvaru T</t>
  </si>
  <si>
    <t>1343360445</t>
  </si>
  <si>
    <t>https://podminky.urs.cz/item/CS_URS_2023_02/894812313</t>
  </si>
  <si>
    <t>5 "revizní šachta</t>
  </si>
  <si>
    <t>894812333</t>
  </si>
  <si>
    <t>Revizní a čistící šachta z polypropylenu PP pro hladké trouby DN 600 roura šachtová korugovaná, světlé hloubky 3 000 mm</t>
  </si>
  <si>
    <t>-2082688489</t>
  </si>
  <si>
    <t>https://podminky.urs.cz/item/CS_URS_2023_02/894812333</t>
  </si>
  <si>
    <t>894812339</t>
  </si>
  <si>
    <t>Revizní a čistící šachta z polypropylenu PP pro hladké trouby DN 600 Příplatek k cenám 2331 - 2334 za uříznutí šachtové roury</t>
  </si>
  <si>
    <t>1023545052</t>
  </si>
  <si>
    <t>https://podminky.urs.cz/item/CS_URS_2023_02/894812339</t>
  </si>
  <si>
    <t>894812376</t>
  </si>
  <si>
    <t>Revizní a čistící šachta z polypropylenu PP pro hladké trouby DN 600 poklop (mříž) litinový pro třídu zatížení D400 s betonovým prstencem</t>
  </si>
  <si>
    <t>1397704268</t>
  </si>
  <si>
    <t>https://podminky.urs.cz/item/CS_URS_2023_02/894812376</t>
  </si>
  <si>
    <t>-205293988</t>
  </si>
  <si>
    <t>1 "vsakovací studna</t>
  </si>
  <si>
    <t>PFB.1122164J</t>
  </si>
  <si>
    <t>Skruž TBS-Q.1 150/100</t>
  </si>
  <si>
    <t>-629257137</t>
  </si>
  <si>
    <t>2 "vsakovací studna</t>
  </si>
  <si>
    <t>PFB.1121502</t>
  </si>
  <si>
    <t>Deska zákrytováTZK-Q.1 150-63/17</t>
  </si>
  <si>
    <t>-1996889860</t>
  </si>
  <si>
    <t>592243200</t>
  </si>
  <si>
    <t xml:space="preserve">Prefabrikáty pro vstupní šachty a drenážní šachtice (betonové a železobetonové) šachty pro odpadní kanály a potrubí uložená v zemi vyrovnávací prstence TBW-Q.1 63/6    62,5 x 12 x 6</t>
  </si>
  <si>
    <t>CS ÚRS 2016 01</t>
  </si>
  <si>
    <t>1898418116</t>
  </si>
  <si>
    <t>59224342</t>
  </si>
  <si>
    <t>těsnění elastomerové pro spojení šachetních dílů DN 1500</t>
  </si>
  <si>
    <t>1236536883</t>
  </si>
  <si>
    <t>2+1 "vsakovací studna</t>
  </si>
  <si>
    <t>58343930</t>
  </si>
  <si>
    <t>kamenivo drcené hrubé frakce 16/32</t>
  </si>
  <si>
    <t>2077072801</t>
  </si>
  <si>
    <t>1,8*2,5*2,5*0,5 "vsakovací šachta</t>
  </si>
  <si>
    <t>69311080</t>
  </si>
  <si>
    <t>geotextilie netkaná separační, ochranná, filtrační, drenážní PES 200g/m2</t>
  </si>
  <si>
    <t>-1325901192</t>
  </si>
  <si>
    <t>1,05*(4,5*4,5) "vsakovací šachta</t>
  </si>
  <si>
    <t>895941111</t>
  </si>
  <si>
    <t>Zřízení vpusti kanalizační uliční z betonových dílců typ UV-50 normální</t>
  </si>
  <si>
    <t>CS ÚRS 2021 01</t>
  </si>
  <si>
    <t>-521272048</t>
  </si>
  <si>
    <t>https://podminky.urs.cz/item/CS_URS_2021_01/895941111</t>
  </si>
  <si>
    <t>3 "vpusti</t>
  </si>
  <si>
    <t>59224464</t>
  </si>
  <si>
    <t>vpusť uliční DN 500 skruž průběžná 500/590x65mm betonová s odtokem 150mm PVC</t>
  </si>
  <si>
    <t>1071093683</t>
  </si>
  <si>
    <t>59224470</t>
  </si>
  <si>
    <t>vpusť uliční DN 500 kaliště vysoké 500/525x65mm</t>
  </si>
  <si>
    <t>-971906183</t>
  </si>
  <si>
    <t>59223866</t>
  </si>
  <si>
    <t>skruž pro uliční vpusť přechodová betonová 450-270x295x50m</t>
  </si>
  <si>
    <t>-372196728</t>
  </si>
  <si>
    <t>59223860</t>
  </si>
  <si>
    <t>skruž betonová středová pro uliční vpusť 450x195x50mm</t>
  </si>
  <si>
    <t>89231852</t>
  </si>
  <si>
    <t>592238640</t>
  </si>
  <si>
    <t>prstenec betonový pro uliční vpusť vyrovnávací 39 x 6 x 13 cm</t>
  </si>
  <si>
    <t>CS ÚRS 2017 01</t>
  </si>
  <si>
    <t>595110759</t>
  </si>
  <si>
    <t>-1512293115</t>
  </si>
  <si>
    <t>28661935</t>
  </si>
  <si>
    <t>poklop šachtový litinový DN 600 pro třídu zatížení D400</t>
  </si>
  <si>
    <t>-1061356505</t>
  </si>
  <si>
    <t>899202111</t>
  </si>
  <si>
    <t>Osazení mříží litinových včetně rámů a košů na bahno hmotnosti nad 50 do 100 kg</t>
  </si>
  <si>
    <t>-1110994810</t>
  </si>
  <si>
    <t>1 "vpust</t>
  </si>
  <si>
    <t>592238760</t>
  </si>
  <si>
    <t>rám zabetonovaný pro uliční vpusti 500/500 mm</t>
  </si>
  <si>
    <t>-839042680</t>
  </si>
  <si>
    <t>1 "SA02.01, vpust</t>
  </si>
  <si>
    <t>592238780</t>
  </si>
  <si>
    <t>mříž vtoková pro uliční vpusti 500/500 mm</t>
  </si>
  <si>
    <t>-1194064276</t>
  </si>
  <si>
    <t>592238750</t>
  </si>
  <si>
    <t>koš nízký pro uliční vpusti, žárově zinkovaný plech,pro rám 500/500</t>
  </si>
  <si>
    <t>1342199452</t>
  </si>
  <si>
    <t>1598401010</t>
  </si>
  <si>
    <t>4+65+190+15 "kanalizace</t>
  </si>
  <si>
    <t>937964210</t>
  </si>
  <si>
    <t>Tlakové zkoušky vodou na potrubí DN 150 nebo 200 včetně zabezpečení konců potrubí při zkoušce</t>
  </si>
  <si>
    <t>1204590223</t>
  </si>
  <si>
    <t>65+190+15 "kanalizace</t>
  </si>
  <si>
    <t>892381111-R1</t>
  </si>
  <si>
    <t>Tlakové zkoušky vodou na potrubí DN 250, 300 nebo 350včetně zabezpečení konců potrubí při zkoušce</t>
  </si>
  <si>
    <t>-1215145157</t>
  </si>
  <si>
    <t>4 "kanalizace</t>
  </si>
  <si>
    <t>Ostatní konstrukce a práce-bourání</t>
  </si>
  <si>
    <t>1947850292</t>
  </si>
  <si>
    <t>103 "žlabovky</t>
  </si>
  <si>
    <t>59227001</t>
  </si>
  <si>
    <t>žlabovka příkopová betonová 250x200x100mm</t>
  </si>
  <si>
    <t>-1427923274</t>
  </si>
  <si>
    <t>935932415</t>
  </si>
  <si>
    <t>Odvodňovací plastový žlab pro třídu zatížení D 400 vnitřní šířky 100 mm s krycím roštem můstkovým z litiny</t>
  </si>
  <si>
    <t>-1682608141</t>
  </si>
  <si>
    <t>https://podminky.urs.cz/item/CS_URS_2023_02/935932415</t>
  </si>
  <si>
    <t>4,0 "liniový žlab</t>
  </si>
  <si>
    <t>935932611</t>
  </si>
  <si>
    <t>Odvodňovací plastový žlab vpusť s kalovým košem pro žlab vnitřní šířky 100 mm</t>
  </si>
  <si>
    <t>2047790595</t>
  </si>
  <si>
    <t>https://podminky.urs.cz/item/CS_URS_2023_02/935932611</t>
  </si>
  <si>
    <t>1 "liniový žlab</t>
  </si>
  <si>
    <t>935932632</t>
  </si>
  <si>
    <t>Odvodňovací plastový žlab sifon + sítko pro žlab vnitřní šířky 100 mm z plastu</t>
  </si>
  <si>
    <t>-803316094</t>
  </si>
  <si>
    <t>https://podminky.urs.cz/item/CS_URS_2023_02/935932632</t>
  </si>
  <si>
    <t>935932617-R1</t>
  </si>
  <si>
    <t>Odvodňovací plastový žlab vpusť s kalovým košem pro žlab vnitřní šířky 200 mm</t>
  </si>
  <si>
    <t>727048072</t>
  </si>
  <si>
    <t>https://podminky.urs.cz/item/CS_URS_2023_02/935932617-R1</t>
  </si>
  <si>
    <t>3 "liniový žlab</t>
  </si>
  <si>
    <t>935932634-R1</t>
  </si>
  <si>
    <t>Odvodňovací plastový žlab sifon + sítko pro žlab vnitřní šířky 200 mm z plastu a pozinkové oceli</t>
  </si>
  <si>
    <t>-452416190</t>
  </si>
  <si>
    <t>https://podminky.urs.cz/item/CS_URS_2023_02/935932634-R1</t>
  </si>
  <si>
    <t>-868124544</t>
  </si>
  <si>
    <t>27,998+19,934+53,024+19,695 "přesun hmot</t>
  </si>
  <si>
    <t>721242105</t>
  </si>
  <si>
    <t>Lapače střešních splavenin polypropylenové (PP) se svislým odtokem DN 110</t>
  </si>
  <si>
    <t>1780187365</t>
  </si>
  <si>
    <t>https://podminky.urs.cz/item/CS_URS_2023_02/721242105</t>
  </si>
  <si>
    <t>12 "lapač splavenin</t>
  </si>
  <si>
    <t>998721101</t>
  </si>
  <si>
    <t>Přesun hmot pro vnitřní kanalizace stanovený z hmotnosti přesunovaného materiálu vodorovná dopravní vzdálenost do 50 m v objektech výšky do 6 m</t>
  </si>
  <si>
    <t>-1204174575</t>
  </si>
  <si>
    <t>https://podminky.urs.cz/item/CS_URS_2023_02/998721101</t>
  </si>
  <si>
    <t>IO.07 - Domovní vedení elektro NN</t>
  </si>
  <si>
    <t>741122122</t>
  </si>
  <si>
    <t>Montáž kabelů měděných bez ukončení uložených v trubkách zatažených plných kulatých nebo bezhalogenových (např. CYKY) počtu a průřezu žil 3x1,5 až 6 mm2</t>
  </si>
  <si>
    <t>1396988892</t>
  </si>
  <si>
    <t>https://podminky.urs.cz/item/CS_URS_2023_02/741122122</t>
  </si>
  <si>
    <t>-350630114</t>
  </si>
  <si>
    <t>34111042</t>
  </si>
  <si>
    <t>kabel instalační jádro Cu plné izolace PVC plášť PVC 450/750V (CYKY) 3x4mm2</t>
  </si>
  <si>
    <t>1283224714</t>
  </si>
  <si>
    <t>2050143074</t>
  </si>
  <si>
    <t>368025792</t>
  </si>
  <si>
    <t>741123311</t>
  </si>
  <si>
    <t>Montáž kabelů hliníkových bez ukončení uložených pevně plných nebo laněných kulatých (např. AYKY) počtu a průřezu žil 4x16 mm2</t>
  </si>
  <si>
    <t>1315004816</t>
  </si>
  <si>
    <t>https://podminky.urs.cz/item/CS_URS_2023_02/741123311</t>
  </si>
  <si>
    <t>34112316</t>
  </si>
  <si>
    <t>kabel instalační jádro Al plné izolace PVC plášť PVC 450/750V (AYKY) 4x16mm2</t>
  </si>
  <si>
    <t>-976035421</t>
  </si>
  <si>
    <t>741123317</t>
  </si>
  <si>
    <t>Montáž kabelů hliníkových bez ukončení uložených pevně plných nebo laněných kulatých (např. AYKY) počtu a průřezu žil 3x95+70 až 120+70 mm2</t>
  </si>
  <si>
    <t>-10295960</t>
  </si>
  <si>
    <t>https://podminky.urs.cz/item/CS_URS_2023_02/741123317</t>
  </si>
  <si>
    <t>34113217</t>
  </si>
  <si>
    <t>kabel silový jádro Al izolace PVC plášť PVC 0,6/1kV (1-AYKY) 3x95+70mm2</t>
  </si>
  <si>
    <t>1330824324</t>
  </si>
  <si>
    <t>741331081</t>
  </si>
  <si>
    <t>Montáž měřicích přístrojů bez zapojení vodičů převodníku</t>
  </si>
  <si>
    <t>-69576399</t>
  </si>
  <si>
    <t>https://podminky.urs.cz/item/CS_URS_2023_02/741331081</t>
  </si>
  <si>
    <t>modul protokolu wM-Bus</t>
  </si>
  <si>
    <t>1309137196</t>
  </si>
  <si>
    <t>-1620369535</t>
  </si>
  <si>
    <t>1607145259</t>
  </si>
  <si>
    <t>-2011763932</t>
  </si>
  <si>
    <t>210203901</t>
  </si>
  <si>
    <t>Montáž svítidel LED se zapojením vodičů průmyslových nebo venkovních na výložník nebo dřík</t>
  </si>
  <si>
    <t>29418281</t>
  </si>
  <si>
    <t>https://podminky.urs.cz/item/CS_URS_2023_02/210203901</t>
  </si>
  <si>
    <t>venkovní LED svítidlo 25W, 4000K, 4590lm, IP54, 245x415x60mm</t>
  </si>
  <si>
    <t>1844506570</t>
  </si>
  <si>
    <t>210203902</t>
  </si>
  <si>
    <t>Montáž svítidel LED se zapojením vodičů průmyslových nebo venkovních na sloupek parkový</t>
  </si>
  <si>
    <t>-980631572</t>
  </si>
  <si>
    <t>https://podminky.urs.cz/item/CS_URS_2023_02/210203902</t>
  </si>
  <si>
    <t>V1 - parkové sloupkové LED svítidlo, provedení antivandal, hranaté, 14W, 3000K, 1920lm, IP66, IK10, korpus hliník, refletor hliník, kryt svítidla transparentní polykarbonát, antracit RAL 7021, 1000x110x110mm</t>
  </si>
  <si>
    <t>386958947</t>
  </si>
  <si>
    <t>210204011</t>
  </si>
  <si>
    <t>Montáž stožárů osvětlení samostatně stojících ocelových, délky do 12 m</t>
  </si>
  <si>
    <t>-518718154</t>
  </si>
  <si>
    <t>https://podminky.urs.cz/item/CS_URS_2023_02/210204011</t>
  </si>
  <si>
    <t>stožár osvětlovací, ocelový, žárově zinkovaný, včetně výstroje, výška 6m</t>
  </si>
  <si>
    <t>-1900937722</t>
  </si>
  <si>
    <t>210204201</t>
  </si>
  <si>
    <t>Montáž elektrovýzbroje stožárů osvětlení 1 okruh</t>
  </si>
  <si>
    <t>-1791368145</t>
  </si>
  <si>
    <t>https://podminky.urs.cz/item/CS_URS_2023_02/210204201</t>
  </si>
  <si>
    <t>31674130</t>
  </si>
  <si>
    <t>výzbroj stožárová SV 6.10.4</t>
  </si>
  <si>
    <t>-141071062</t>
  </si>
  <si>
    <t>-1276921176</t>
  </si>
  <si>
    <t>-1395746406</t>
  </si>
  <si>
    <t>460171294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</si>
  <si>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5</t>
  </si>
  <si>
    <t>-1426963982</t>
  </si>
  <si>
    <t>https://podminky.urs.cz/item/CS_URS_2023_02/460171294</t>
  </si>
  <si>
    <t>1462175916</t>
  </si>
  <si>
    <t>460451314</t>
  </si>
  <si>
    <t>Zásyp kabelových rýh strojně s přemístěním sypaniny ze vzdálenosti do 10 m, s uložením výkopku ve vrstvách včetně zhutnění a urovnání povrchu šířky 50 cm hloubky 100 cm z horniny třídy těžitelnosti II skupiny 5</t>
  </si>
  <si>
    <t>-254216048</t>
  </si>
  <si>
    <t>https://podminky.urs.cz/item/CS_URS_2023_02/460451314</t>
  </si>
  <si>
    <t>1115185857</t>
  </si>
  <si>
    <t>460661112</t>
  </si>
  <si>
    <t>Kabelové lože z písku včetně podsypu, zhutnění a urovnání povrchu pro kabely nn bez zakrytí, šířky přes 35 do 50 cm</t>
  </si>
  <si>
    <t>493606772</t>
  </si>
  <si>
    <t>https://podminky.urs.cz/item/CS_URS_2023_02/460661112</t>
  </si>
  <si>
    <t>1506851221</t>
  </si>
  <si>
    <t>460791213</t>
  </si>
  <si>
    <t>Montáž trubek ochranných uložených volně do rýhy plastových ohebných, vnitřního průměru přes 50 do 90 mm</t>
  </si>
  <si>
    <t>-1538196032</t>
  </si>
  <si>
    <t>https://podminky.urs.cz/item/CS_URS_2023_02/460791213</t>
  </si>
  <si>
    <t>34571354</t>
  </si>
  <si>
    <t>trubka elektroinstalační ohebná dvouplášťová korugovaná (chránička) D 75/90mm, HDPE+LDPE</t>
  </si>
  <si>
    <t>-1195134275</t>
  </si>
  <si>
    <t>460905151</t>
  </si>
  <si>
    <t>Montáž kompaktního plastového pilíře pro rozvod nn samostatného šířky přes 100 cm (např. SD822, SR501)</t>
  </si>
  <si>
    <t>1833177190</t>
  </si>
  <si>
    <t>https://podminky.urs.cz/item/CS_URS_2023_02/460905151</t>
  </si>
  <si>
    <t>rozvaděč elektroměrový RE, kompletní, včetně vystrojení</t>
  </si>
  <si>
    <t>146873782</t>
  </si>
  <si>
    <t>pojistková skříň kompletní, včetně vystrojení, pojistky 3x200A</t>
  </si>
  <si>
    <t>-839541454</t>
  </si>
  <si>
    <t>95936516</t>
  </si>
  <si>
    <t>HZS4132</t>
  </si>
  <si>
    <t>Hodinové zúčtovací sazby ostatních profesí obsluha stavebních strojů a zařízení jeřábník specialista</t>
  </si>
  <si>
    <t>-1621722150</t>
  </si>
  <si>
    <t>https://podminky.urs.cz/item/CS_URS_2023_02/HZS4132</t>
  </si>
  <si>
    <t>-868729900</t>
  </si>
  <si>
    <t>1768066440</t>
  </si>
  <si>
    <t>091104000</t>
  </si>
  <si>
    <t>Stroje a zařízení nevyžadující montáž</t>
  </si>
  <si>
    <t>-1918368290</t>
  </si>
  <si>
    <t>https://podminky.urs.cz/item/CS_URS_2023_01/091104000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</si>
  <si>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</si>
  <si>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VRN3 - Zařízení staveniště</t>
  </si>
  <si>
    <t>011103000R</t>
  </si>
  <si>
    <t>Geologický dozor</t>
  </si>
  <si>
    <t>113139632</t>
  </si>
  <si>
    <t>011124000R</t>
  </si>
  <si>
    <t>Doplňkový radonový průzkum vč. dílenské dokumentace navržené ochrany proti pronikání radonu z podloží</t>
  </si>
  <si>
    <t>-899371921</t>
  </si>
  <si>
    <t>011314000</t>
  </si>
  <si>
    <t>Archeologický dohled</t>
  </si>
  <si>
    <t>142184714</t>
  </si>
  <si>
    <t>012103000</t>
  </si>
  <si>
    <t>Geodetické práce před výstavbou</t>
  </si>
  <si>
    <t>-1982766003</t>
  </si>
  <si>
    <t>012203000</t>
  </si>
  <si>
    <t>Geodetické práce při provádění stavby</t>
  </si>
  <si>
    <t>864316603</t>
  </si>
  <si>
    <t>012303000</t>
  </si>
  <si>
    <t>Geodetické práce po výstavbě</t>
  </si>
  <si>
    <t>-1245625240</t>
  </si>
  <si>
    <t>-1260437121</t>
  </si>
  <si>
    <t>013294001R</t>
  </si>
  <si>
    <t>Armovací výkresy zpracované v souladu se schématy vyztužení uvedenými v části D.1.2 (statika)</t>
  </si>
  <si>
    <t>-616874563</t>
  </si>
  <si>
    <t>013294003R</t>
  </si>
  <si>
    <t>Podrobná výrobní, dílenská dokumentace pro provedení zámečnických konstrukcí</t>
  </si>
  <si>
    <t>1058955640</t>
  </si>
  <si>
    <t>013294004R</t>
  </si>
  <si>
    <t>Dílenské dokumentace truhlářských výrobků (dle PD interiéru, dle truhlářských výrobků)</t>
  </si>
  <si>
    <t>-774192440</t>
  </si>
  <si>
    <t>013294005R</t>
  </si>
  <si>
    <t>Kladečský plán spádových klínů</t>
  </si>
  <si>
    <t>785718908</t>
  </si>
  <si>
    <t>013294006R</t>
  </si>
  <si>
    <t xml:space="preserve">Vypracování detailů stavby v rozsahu nutném pro realizaci stavby (požadavek dle D.1.1.1 Technická zpráva) </t>
  </si>
  <si>
    <t>555609284</t>
  </si>
  <si>
    <t>013294008R</t>
  </si>
  <si>
    <t>Dílenská dokumentace interiéru v rozsahu nutném pro realizaci stavby a v souladu se zadávací dokumentací (spárořezy obkladů a dlažeb, rastrových podhledů)</t>
  </si>
  <si>
    <t>-329242385</t>
  </si>
  <si>
    <t>013294009R</t>
  </si>
  <si>
    <t>Technologický postup demolice stávající stavby, včetně případného statického posouzení</t>
  </si>
  <si>
    <t>160926933</t>
  </si>
  <si>
    <t>013294010R</t>
  </si>
  <si>
    <t>Dílenská dokumentace záchytného systému</t>
  </si>
  <si>
    <t>-326283467</t>
  </si>
  <si>
    <t>013294011R</t>
  </si>
  <si>
    <t>Dílenská dokumentace FVE včetně inženýrské činnosti (PPP)</t>
  </si>
  <si>
    <t>-1027236533</t>
  </si>
  <si>
    <t>013294012R</t>
  </si>
  <si>
    <t>Dílenská dokumentace GASTRO provozu</t>
  </si>
  <si>
    <t>-1582017244</t>
  </si>
  <si>
    <t>013294013R</t>
  </si>
  <si>
    <t>Měření koncentrace CO2 v půdním vzduchu</t>
  </si>
  <si>
    <t>-636114627</t>
  </si>
  <si>
    <t>VRN3</t>
  </si>
  <si>
    <t>Zařízení staveniště</t>
  </si>
  <si>
    <t>032103000</t>
  </si>
  <si>
    <t>Náklady na stavební buňky (buňka pro konání KD v průběhu výstavby, tj. jednací místnost se stoly a židlemi pro min. 10 osob, vlastní WC, KK, pitná voda, automatický kávovar vč. kávy, lednice)</t>
  </si>
  <si>
    <t>měsíc</t>
  </si>
  <si>
    <t>2015355643</t>
  </si>
  <si>
    <t>032903000</t>
  </si>
  <si>
    <t>Náklady na provoz a údržbu vybavení staveniště</t>
  </si>
  <si>
    <t>2067885054</t>
  </si>
  <si>
    <t>033103000</t>
  </si>
  <si>
    <t>Připojení energií</t>
  </si>
  <si>
    <t>-505473935</t>
  </si>
  <si>
    <t>033203000</t>
  </si>
  <si>
    <t>Energie pro zařízení staveniště</t>
  </si>
  <si>
    <t>-375061480</t>
  </si>
  <si>
    <t>034103000</t>
  </si>
  <si>
    <t>Oplocení staveniště</t>
  </si>
  <si>
    <t>-1335729609</t>
  </si>
  <si>
    <t>039103000</t>
  </si>
  <si>
    <t>Rozebrání, bourání a odvoz zařízení staveniště</t>
  </si>
  <si>
    <t>-2104755839</t>
  </si>
  <si>
    <t>041903000R</t>
  </si>
  <si>
    <t>Autorský dozor statika (kontrola a průběžné odsouhlasování výrobní a dílenské dokumentace z hlediska souladu se zadávací dokumentací)</t>
  </si>
  <si>
    <t>-164033778</t>
  </si>
  <si>
    <t>042503000</t>
  </si>
  <si>
    <t>Plán BOZP na staveništi</t>
  </si>
  <si>
    <t>-1481961226</t>
  </si>
  <si>
    <t>042903000R</t>
  </si>
  <si>
    <t>Dokumentace zásad organizace výstavby (ZOV)</t>
  </si>
  <si>
    <t>-705920802</t>
  </si>
  <si>
    <t>043002000</t>
  </si>
  <si>
    <t>Zkoušky a ostatní měření</t>
  </si>
  <si>
    <t>680222275</t>
  </si>
  <si>
    <t>049303001R</t>
  </si>
  <si>
    <t>Reklamní banner dle podmínek dotace</t>
  </si>
  <si>
    <t>1611403746</t>
  </si>
  <si>
    <t>049303002R</t>
  </si>
  <si>
    <t>Pamětní deska dle podmínek dotace</t>
  </si>
  <si>
    <t>1826535926</t>
  </si>
  <si>
    <t>049303003R</t>
  </si>
  <si>
    <t>Inženýrská činnost zhotovitele - průběžné vedení a vyhotovení "Kontrolního protokolu DNSH" dle technických pokynů k uplatňování zásady "významně nepoškozovat" podle nařízení o Nástroji pro oživení a odolnost (Oznámení komise 2021/C 58/01)</t>
  </si>
  <si>
    <t>-1001995816</t>
  </si>
  <si>
    <t>049303004R</t>
  </si>
  <si>
    <t>Zajištění a provedení časosběrného videa z průběhu výstavby, následnou výrobu a tvorbu promo videa pro prezentaci stavby DOZP Nové Město nad Metují</t>
  </si>
  <si>
    <t>-1414064187</t>
  </si>
  <si>
    <t>P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</si>
  <si>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</si>
  <si>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SEZNAM FIGUR</t>
  </si>
  <si>
    <t>Výměra</t>
  </si>
  <si>
    <t xml:space="preserve"> ZN/ SO01/ D.1.1.</t>
  </si>
  <si>
    <t>Použití figury: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</si>
  <si>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</si>
  <si>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 xml:space="preserve"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</si>
  <si>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</si>
  <si>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</si>
  <si>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 xml:space="preserve"> NN/ SO02</t>
  </si>
  <si>
    <t xml:space="preserve"> NN/ SO03</t>
  </si>
  <si>
    <t xml:space="preserve"> NN/ SO04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</si>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</sst>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151105" TargetMode="External" /><Relationship Id="rId2" Type="http://schemas.openxmlformats.org/officeDocument/2006/relationships/hyperlink" Target="https://podminky.urs.cz/item/CS_URS_2023_02/131251100" TargetMode="External" /><Relationship Id="rId3" Type="http://schemas.openxmlformats.org/officeDocument/2006/relationships/hyperlink" Target="https://podminky.urs.cz/item/CS_URS_2023_02/131351100" TargetMode="External" /><Relationship Id="rId4" Type="http://schemas.openxmlformats.org/officeDocument/2006/relationships/hyperlink" Target="https://podminky.urs.cz/item/CS_URS_2023_02/132251104" TargetMode="External" /><Relationship Id="rId5" Type="http://schemas.openxmlformats.org/officeDocument/2006/relationships/hyperlink" Target="https://podminky.urs.cz/item/CS_URS_2023_02/132251254" TargetMode="External" /><Relationship Id="rId6" Type="http://schemas.openxmlformats.org/officeDocument/2006/relationships/hyperlink" Target="https://podminky.urs.cz/item/CS_URS_2023_02/132351104" TargetMode="External" /><Relationship Id="rId7" Type="http://schemas.openxmlformats.org/officeDocument/2006/relationships/hyperlink" Target="https://podminky.urs.cz/item/CS_URS_2023_02/162251102" TargetMode="External" /><Relationship Id="rId8" Type="http://schemas.openxmlformats.org/officeDocument/2006/relationships/hyperlink" Target="https://podminky.urs.cz/item/CS_URS_2023_02/162251122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62751137" TargetMode="External" /><Relationship Id="rId12" Type="http://schemas.openxmlformats.org/officeDocument/2006/relationships/hyperlink" Target="https://podminky.urs.cz/item/CS_URS_2023_02/162751139" TargetMode="External" /><Relationship Id="rId13" Type="http://schemas.openxmlformats.org/officeDocument/2006/relationships/hyperlink" Target="https://podminky.urs.cz/item/CS_URS_2023_02/167151102" TargetMode="External" /><Relationship Id="rId14" Type="http://schemas.openxmlformats.org/officeDocument/2006/relationships/hyperlink" Target="https://podminky.urs.cz/item/CS_URS_2023_02/167151111" TargetMode="External" /><Relationship Id="rId15" Type="http://schemas.openxmlformats.org/officeDocument/2006/relationships/hyperlink" Target="https://podminky.urs.cz/item/CS_URS_2023_02/167151112" TargetMode="External" /><Relationship Id="rId16" Type="http://schemas.openxmlformats.org/officeDocument/2006/relationships/hyperlink" Target="https://podminky.urs.cz/item/CS_URS_2023_02/171201231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4151101" TargetMode="External" /><Relationship Id="rId19" Type="http://schemas.openxmlformats.org/officeDocument/2006/relationships/hyperlink" Target="https://podminky.urs.cz/item/CS_URS_2023_02/174151102" TargetMode="External" /><Relationship Id="rId20" Type="http://schemas.openxmlformats.org/officeDocument/2006/relationships/hyperlink" Target="https://podminky.urs.cz/item/CS_URS_2023_02/181951112" TargetMode="External" /><Relationship Id="rId21" Type="http://schemas.openxmlformats.org/officeDocument/2006/relationships/hyperlink" Target="https://podminky.urs.cz/item/CS_URS_2023_02/218111113" TargetMode="External" /><Relationship Id="rId22" Type="http://schemas.openxmlformats.org/officeDocument/2006/relationships/hyperlink" Target="https://podminky.urs.cz/item/CS_URS_2023_02/218111121" TargetMode="External" /><Relationship Id="rId23" Type="http://schemas.openxmlformats.org/officeDocument/2006/relationships/hyperlink" Target="https://podminky.urs.cz/item/CS_URS_2023_02/218121111" TargetMode="External" /><Relationship Id="rId24" Type="http://schemas.openxmlformats.org/officeDocument/2006/relationships/hyperlink" Target="https://podminky.urs.cz/item/CS_URS_2023_02/271532212" TargetMode="External" /><Relationship Id="rId25" Type="http://schemas.openxmlformats.org/officeDocument/2006/relationships/hyperlink" Target="https://podminky.urs.cz/item/CS_URS_2023_02/273321511" TargetMode="External" /><Relationship Id="rId26" Type="http://schemas.openxmlformats.org/officeDocument/2006/relationships/hyperlink" Target="https://podminky.urs.cz/item/CS_URS_2023_02/273351121" TargetMode="External" /><Relationship Id="rId27" Type="http://schemas.openxmlformats.org/officeDocument/2006/relationships/hyperlink" Target="https://podminky.urs.cz/item/CS_URS_2023_02/273351122" TargetMode="External" /><Relationship Id="rId28" Type="http://schemas.openxmlformats.org/officeDocument/2006/relationships/hyperlink" Target="https://podminky.urs.cz/item/CS_URS_2023_02/273353111" TargetMode="External" /><Relationship Id="rId29" Type="http://schemas.openxmlformats.org/officeDocument/2006/relationships/hyperlink" Target="https://podminky.urs.cz/item/CS_URS_2023_02/273361821" TargetMode="External" /><Relationship Id="rId30" Type="http://schemas.openxmlformats.org/officeDocument/2006/relationships/hyperlink" Target="https://podminky.urs.cz/item/CS_URS_2023_02/273362021" TargetMode="External" /><Relationship Id="rId31" Type="http://schemas.openxmlformats.org/officeDocument/2006/relationships/hyperlink" Target="https://podminky.urs.cz/item/CS_URS_2023_02/274313611" TargetMode="External" /><Relationship Id="rId32" Type="http://schemas.openxmlformats.org/officeDocument/2006/relationships/hyperlink" Target="https://podminky.urs.cz/item/CS_URS_2023_02/274353121" TargetMode="External" /><Relationship Id="rId33" Type="http://schemas.openxmlformats.org/officeDocument/2006/relationships/hyperlink" Target="https://podminky.urs.cz/item/CS_URS_2023_02/274353122" TargetMode="External" /><Relationship Id="rId34" Type="http://schemas.openxmlformats.org/officeDocument/2006/relationships/hyperlink" Target="https://podminky.urs.cz/item/CS_URS_2023_02/279113154" TargetMode="External" /><Relationship Id="rId35" Type="http://schemas.openxmlformats.org/officeDocument/2006/relationships/hyperlink" Target="https://podminky.urs.cz/item/CS_URS_2023_02/279321347" TargetMode="External" /><Relationship Id="rId36" Type="http://schemas.openxmlformats.org/officeDocument/2006/relationships/hyperlink" Target="https://podminky.urs.cz/item/CS_URS_2023_02/279351121" TargetMode="External" /><Relationship Id="rId37" Type="http://schemas.openxmlformats.org/officeDocument/2006/relationships/hyperlink" Target="https://podminky.urs.cz/item/CS_URS_2023_02/279351122" TargetMode="External" /><Relationship Id="rId38" Type="http://schemas.openxmlformats.org/officeDocument/2006/relationships/hyperlink" Target="https://podminky.urs.cz/item/CS_URS_2023_02/311113142" TargetMode="External" /><Relationship Id="rId39" Type="http://schemas.openxmlformats.org/officeDocument/2006/relationships/hyperlink" Target="https://podminky.urs.cz/item/CS_URS_2023_02/311235141" TargetMode="External" /><Relationship Id="rId40" Type="http://schemas.openxmlformats.org/officeDocument/2006/relationships/hyperlink" Target="https://podminky.urs.cz/item/CS_URS_2023_02/311235161" TargetMode="External" /><Relationship Id="rId41" Type="http://schemas.openxmlformats.org/officeDocument/2006/relationships/hyperlink" Target="https://podminky.urs.cz/item/CS_URS_2023_02/311236321" TargetMode="External" /><Relationship Id="rId42" Type="http://schemas.openxmlformats.org/officeDocument/2006/relationships/hyperlink" Target="https://podminky.urs.cz/item/CS_URS_2023_02/311238937" TargetMode="External" /><Relationship Id="rId43" Type="http://schemas.openxmlformats.org/officeDocument/2006/relationships/hyperlink" Target="https://podminky.urs.cz/item/CS_URS_2023_02/311321411" TargetMode="External" /><Relationship Id="rId44" Type="http://schemas.openxmlformats.org/officeDocument/2006/relationships/hyperlink" Target="https://podminky.urs.cz/item/CS_URS_2023_02/311351121" TargetMode="External" /><Relationship Id="rId45" Type="http://schemas.openxmlformats.org/officeDocument/2006/relationships/hyperlink" Target="https://podminky.urs.cz/item/CS_URS_2023_02/311351122" TargetMode="External" /><Relationship Id="rId46" Type="http://schemas.openxmlformats.org/officeDocument/2006/relationships/hyperlink" Target="https://podminky.urs.cz/item/CS_URS_2023_02/311361821" TargetMode="External" /><Relationship Id="rId47" Type="http://schemas.openxmlformats.org/officeDocument/2006/relationships/hyperlink" Target="https://podminky.urs.cz/item/CS_URS_2023_02/317121103" TargetMode="External" /><Relationship Id="rId48" Type="http://schemas.openxmlformats.org/officeDocument/2006/relationships/hyperlink" Target="https://podminky.urs.cz/item/CS_URS_2023_02/317168011" TargetMode="External" /><Relationship Id="rId49" Type="http://schemas.openxmlformats.org/officeDocument/2006/relationships/hyperlink" Target="https://podminky.urs.cz/item/CS_URS_2023_02/317168012" TargetMode="External" /><Relationship Id="rId50" Type="http://schemas.openxmlformats.org/officeDocument/2006/relationships/hyperlink" Target="https://podminky.urs.cz/item/CS_URS_2023_02/317168022" TargetMode="External" /><Relationship Id="rId51" Type="http://schemas.openxmlformats.org/officeDocument/2006/relationships/hyperlink" Target="https://podminky.urs.cz/item/CS_URS_2023_02/317168023" TargetMode="External" /><Relationship Id="rId52" Type="http://schemas.openxmlformats.org/officeDocument/2006/relationships/hyperlink" Target="https://podminky.urs.cz/item/CS_URS_2023_02/317168024" TargetMode="External" /><Relationship Id="rId53" Type="http://schemas.openxmlformats.org/officeDocument/2006/relationships/hyperlink" Target="https://podminky.urs.cz/item/CS_URS_2023_02/317168026" TargetMode="External" /><Relationship Id="rId54" Type="http://schemas.openxmlformats.org/officeDocument/2006/relationships/hyperlink" Target="https://podminky.urs.cz/item/CS_URS_2023_02/317168028" TargetMode="External" /><Relationship Id="rId55" Type="http://schemas.openxmlformats.org/officeDocument/2006/relationships/hyperlink" Target="https://podminky.urs.cz/item/CS_URS_2023_02/317168051" TargetMode="External" /><Relationship Id="rId56" Type="http://schemas.openxmlformats.org/officeDocument/2006/relationships/hyperlink" Target="https://podminky.urs.cz/item/CS_URS_2023_02/317168052" TargetMode="External" /><Relationship Id="rId57" Type="http://schemas.openxmlformats.org/officeDocument/2006/relationships/hyperlink" Target="https://podminky.urs.cz/item/CS_URS_2023_02/317168053" TargetMode="External" /><Relationship Id="rId58" Type="http://schemas.openxmlformats.org/officeDocument/2006/relationships/hyperlink" Target="https://podminky.urs.cz/item/CS_URS_2023_02/317168054" TargetMode="External" /><Relationship Id="rId59" Type="http://schemas.openxmlformats.org/officeDocument/2006/relationships/hyperlink" Target="https://podminky.urs.cz/item/CS_URS_2023_02/317168056" TargetMode="External" /><Relationship Id="rId60" Type="http://schemas.openxmlformats.org/officeDocument/2006/relationships/hyperlink" Target="https://podminky.urs.cz/item/CS_URS_2023_02/317168057" TargetMode="External" /><Relationship Id="rId61" Type="http://schemas.openxmlformats.org/officeDocument/2006/relationships/hyperlink" Target="https://podminky.urs.cz/item/CS_URS_2023_02/317168059" TargetMode="External" /><Relationship Id="rId62" Type="http://schemas.openxmlformats.org/officeDocument/2006/relationships/hyperlink" Target="https://podminky.urs.cz/item/CS_URS_2023_02/317321411" TargetMode="External" /><Relationship Id="rId63" Type="http://schemas.openxmlformats.org/officeDocument/2006/relationships/hyperlink" Target="https://podminky.urs.cz/item/CS_URS_2023_02/317351101" TargetMode="External" /><Relationship Id="rId64" Type="http://schemas.openxmlformats.org/officeDocument/2006/relationships/hyperlink" Target="https://podminky.urs.cz/item/CS_URS_2023_02/317351102" TargetMode="External" /><Relationship Id="rId65" Type="http://schemas.openxmlformats.org/officeDocument/2006/relationships/hyperlink" Target="https://podminky.urs.cz/item/CS_URS_2023_02/317361821" TargetMode="External" /><Relationship Id="rId66" Type="http://schemas.openxmlformats.org/officeDocument/2006/relationships/hyperlink" Target="https://podminky.urs.cz/item/CS_URS_2023_02/317941121" TargetMode="External" /><Relationship Id="rId67" Type="http://schemas.openxmlformats.org/officeDocument/2006/relationships/hyperlink" Target="https://podminky.urs.cz/item/CS_URS_2023_02/317998111" TargetMode="External" /><Relationship Id="rId68" Type="http://schemas.openxmlformats.org/officeDocument/2006/relationships/hyperlink" Target="https://podminky.urs.cz/item/CS_URS_2023_02/317998113" TargetMode="External" /><Relationship Id="rId69" Type="http://schemas.openxmlformats.org/officeDocument/2006/relationships/hyperlink" Target="https://podminky.urs.cz/item/CS_URS_2023_02/317998114" TargetMode="External" /><Relationship Id="rId70" Type="http://schemas.openxmlformats.org/officeDocument/2006/relationships/hyperlink" Target="https://podminky.urs.cz/item/CS_URS_2023_02/330321410" TargetMode="External" /><Relationship Id="rId71" Type="http://schemas.openxmlformats.org/officeDocument/2006/relationships/hyperlink" Target="https://podminky.urs.cz/item/CS_URS_2023_02/331351115" TargetMode="External" /><Relationship Id="rId72" Type="http://schemas.openxmlformats.org/officeDocument/2006/relationships/hyperlink" Target="https://podminky.urs.cz/item/CS_URS_2023_02/331351116" TargetMode="External" /><Relationship Id="rId73" Type="http://schemas.openxmlformats.org/officeDocument/2006/relationships/hyperlink" Target="https://podminky.urs.cz/item/CS_URS_2023_02/331351125" TargetMode="External" /><Relationship Id="rId74" Type="http://schemas.openxmlformats.org/officeDocument/2006/relationships/hyperlink" Target="https://podminky.urs.cz/item/CS_URS_2023_02/331351126" TargetMode="External" /><Relationship Id="rId75" Type="http://schemas.openxmlformats.org/officeDocument/2006/relationships/hyperlink" Target="https://podminky.urs.cz/item/CS_URS_2023_02/331361821" TargetMode="External" /><Relationship Id="rId76" Type="http://schemas.openxmlformats.org/officeDocument/2006/relationships/hyperlink" Target="https://podminky.urs.cz/item/CS_URS_2023_01/339941112R" TargetMode="External" /><Relationship Id="rId77" Type="http://schemas.openxmlformats.org/officeDocument/2006/relationships/hyperlink" Target="https://podminky.urs.cz/item/CS_URS_2023_02/342244201" TargetMode="External" /><Relationship Id="rId78" Type="http://schemas.openxmlformats.org/officeDocument/2006/relationships/hyperlink" Target="https://podminky.urs.cz/item/CS_URS_2023_02/342244211" TargetMode="External" /><Relationship Id="rId79" Type="http://schemas.openxmlformats.org/officeDocument/2006/relationships/hyperlink" Target="https://podminky.urs.cz/item/CS_URS_2023_02/342244221" TargetMode="External" /><Relationship Id="rId80" Type="http://schemas.openxmlformats.org/officeDocument/2006/relationships/hyperlink" Target="https://podminky.urs.cz/item/CS_URS_2023_02/348215211" TargetMode="External" /><Relationship Id="rId81" Type="http://schemas.openxmlformats.org/officeDocument/2006/relationships/hyperlink" Target="https://podminky.urs.cz/item/CS_URS_2023_02/411321414" TargetMode="External" /><Relationship Id="rId82" Type="http://schemas.openxmlformats.org/officeDocument/2006/relationships/hyperlink" Target="https://podminky.urs.cz/item/CS_URS_2023_02/411351011" TargetMode="External" /><Relationship Id="rId83" Type="http://schemas.openxmlformats.org/officeDocument/2006/relationships/hyperlink" Target="https://podminky.urs.cz/item/CS_URS_2023_02/411351012" TargetMode="External" /><Relationship Id="rId84" Type="http://schemas.openxmlformats.org/officeDocument/2006/relationships/hyperlink" Target="https://podminky.urs.cz/item/CS_URS_2023_02/411354313" TargetMode="External" /><Relationship Id="rId85" Type="http://schemas.openxmlformats.org/officeDocument/2006/relationships/hyperlink" Target="https://podminky.urs.cz/item/CS_URS_2023_02/411354314" TargetMode="External" /><Relationship Id="rId86" Type="http://schemas.openxmlformats.org/officeDocument/2006/relationships/hyperlink" Target="https://podminky.urs.cz/item/CS_URS_2023_02/411361821" TargetMode="External" /><Relationship Id="rId87" Type="http://schemas.openxmlformats.org/officeDocument/2006/relationships/hyperlink" Target="https://podminky.urs.cz/item/CS_URS_2023_02/417321515" TargetMode="External" /><Relationship Id="rId88" Type="http://schemas.openxmlformats.org/officeDocument/2006/relationships/hyperlink" Target="https://podminky.urs.cz/item/CS_URS_2023_02/417351115" TargetMode="External" /><Relationship Id="rId89" Type="http://schemas.openxmlformats.org/officeDocument/2006/relationships/hyperlink" Target="https://podminky.urs.cz/item/CS_URS_2023_02/417351116" TargetMode="External" /><Relationship Id="rId90" Type="http://schemas.openxmlformats.org/officeDocument/2006/relationships/hyperlink" Target="https://podminky.urs.cz/item/CS_URS_2023_02/417361821" TargetMode="External" /><Relationship Id="rId91" Type="http://schemas.openxmlformats.org/officeDocument/2006/relationships/hyperlink" Target="https://podminky.urs.cz/item/CS_URS_2023_02/430321414" TargetMode="External" /><Relationship Id="rId92" Type="http://schemas.openxmlformats.org/officeDocument/2006/relationships/hyperlink" Target="https://podminky.urs.cz/item/CS_URS_2023_02/430361821" TargetMode="External" /><Relationship Id="rId93" Type="http://schemas.openxmlformats.org/officeDocument/2006/relationships/hyperlink" Target="https://podminky.urs.cz/item/CS_URS_2023_02/431351121" TargetMode="External" /><Relationship Id="rId94" Type="http://schemas.openxmlformats.org/officeDocument/2006/relationships/hyperlink" Target="https://podminky.urs.cz/item/CS_URS_2023_02/431351122" TargetMode="External" /><Relationship Id="rId95" Type="http://schemas.openxmlformats.org/officeDocument/2006/relationships/hyperlink" Target="https://podminky.urs.cz/item/CS_URS_2023_02/434351141" TargetMode="External" /><Relationship Id="rId96" Type="http://schemas.openxmlformats.org/officeDocument/2006/relationships/hyperlink" Target="https://podminky.urs.cz/item/CS_URS_2023_02/434351142" TargetMode="External" /><Relationship Id="rId97" Type="http://schemas.openxmlformats.org/officeDocument/2006/relationships/hyperlink" Target="https://podminky.urs.cz/item/CS_URS_2023_02/465921115" TargetMode="External" /><Relationship Id="rId98" Type="http://schemas.openxmlformats.org/officeDocument/2006/relationships/hyperlink" Target="https://podminky.urs.cz/item/CS_URS_2023_02/611131121" TargetMode="External" /><Relationship Id="rId99" Type="http://schemas.openxmlformats.org/officeDocument/2006/relationships/hyperlink" Target="https://podminky.urs.cz/item/CS_URS_2023_02/611321141" TargetMode="External" /><Relationship Id="rId100" Type="http://schemas.openxmlformats.org/officeDocument/2006/relationships/hyperlink" Target="https://podminky.urs.cz/item/CS_URS_2023_02/612131121" TargetMode="External" /><Relationship Id="rId101" Type="http://schemas.openxmlformats.org/officeDocument/2006/relationships/hyperlink" Target="https://podminky.urs.cz/item/CS_URS_2023_02/612142001" TargetMode="External" /><Relationship Id="rId102" Type="http://schemas.openxmlformats.org/officeDocument/2006/relationships/hyperlink" Target="https://podminky.urs.cz/item/CS_URS_2023_02/612321121" TargetMode="External" /><Relationship Id="rId103" Type="http://schemas.openxmlformats.org/officeDocument/2006/relationships/hyperlink" Target="https://podminky.urs.cz/item/CS_URS_2023_02/612321131" TargetMode="External" /><Relationship Id="rId104" Type="http://schemas.openxmlformats.org/officeDocument/2006/relationships/hyperlink" Target="https://podminky.urs.cz/item/CS_URS_2023_02/619991011" TargetMode="External" /><Relationship Id="rId105" Type="http://schemas.openxmlformats.org/officeDocument/2006/relationships/hyperlink" Target="https://podminky.urs.cz/item/CS_URS_2023_02/621131111" TargetMode="External" /><Relationship Id="rId106" Type="http://schemas.openxmlformats.org/officeDocument/2006/relationships/hyperlink" Target="https://podminky.urs.cz/item/CS_URS_2023_02/621131121" TargetMode="External" /><Relationship Id="rId107" Type="http://schemas.openxmlformats.org/officeDocument/2006/relationships/hyperlink" Target="https://podminky.urs.cz/item/CS_URS_2023_02/621151031" TargetMode="External" /><Relationship Id="rId108" Type="http://schemas.openxmlformats.org/officeDocument/2006/relationships/hyperlink" Target="https://podminky.urs.cz/item/CS_URS_2023_02/621221001" TargetMode="External" /><Relationship Id="rId109" Type="http://schemas.openxmlformats.org/officeDocument/2006/relationships/hyperlink" Target="https://podminky.urs.cz/item/CS_URS_2023_02/621531012" TargetMode="External" /><Relationship Id="rId110" Type="http://schemas.openxmlformats.org/officeDocument/2006/relationships/hyperlink" Target="https://podminky.urs.cz/item/CS_URS_2023_02/622131121" TargetMode="External" /><Relationship Id="rId111" Type="http://schemas.openxmlformats.org/officeDocument/2006/relationships/hyperlink" Target="https://podminky.urs.cz/item/CS_URS_2023_02/622142001" TargetMode="External" /><Relationship Id="rId112" Type="http://schemas.openxmlformats.org/officeDocument/2006/relationships/hyperlink" Target="https://podminky.urs.cz/item/CS_URS_2023_02/622151021" TargetMode="External" /><Relationship Id="rId113" Type="http://schemas.openxmlformats.org/officeDocument/2006/relationships/hyperlink" Target="https://podminky.urs.cz/item/CS_URS_2023_02/622151031" TargetMode="External" /><Relationship Id="rId114" Type="http://schemas.openxmlformats.org/officeDocument/2006/relationships/hyperlink" Target="https://podminky.urs.cz/item/CS_URS_2023_02/622221041" TargetMode="External" /><Relationship Id="rId115" Type="http://schemas.openxmlformats.org/officeDocument/2006/relationships/hyperlink" Target="https://podminky.urs.cz/item/CS_URS_2023_02/622221061" TargetMode="External" /><Relationship Id="rId116" Type="http://schemas.openxmlformats.org/officeDocument/2006/relationships/hyperlink" Target="https://podminky.urs.cz/item/CS_URS_2023_02/622222001" TargetMode="External" /><Relationship Id="rId117" Type="http://schemas.openxmlformats.org/officeDocument/2006/relationships/hyperlink" Target="https://podminky.urs.cz/item/CS_URS_2023_02/622222051" TargetMode="External" /><Relationship Id="rId118" Type="http://schemas.openxmlformats.org/officeDocument/2006/relationships/hyperlink" Target="https://podminky.urs.cz/item/CS_URS_2023_02/622251105" TargetMode="External" /><Relationship Id="rId119" Type="http://schemas.openxmlformats.org/officeDocument/2006/relationships/hyperlink" Target="https://podminky.urs.cz/item/CS_URS_2023_02/622252002" TargetMode="External" /><Relationship Id="rId120" Type="http://schemas.openxmlformats.org/officeDocument/2006/relationships/hyperlink" Target="https://podminky.urs.cz/item/CS_URS_2023_02/622511112" TargetMode="External" /><Relationship Id="rId121" Type="http://schemas.openxmlformats.org/officeDocument/2006/relationships/hyperlink" Target="https://podminky.urs.cz/item/CS_URS_2023_02/622531012" TargetMode="External" /><Relationship Id="rId122" Type="http://schemas.openxmlformats.org/officeDocument/2006/relationships/hyperlink" Target="https://podminky.urs.cz/item/CS_URS_2023_02/629991011" TargetMode="External" /><Relationship Id="rId123" Type="http://schemas.openxmlformats.org/officeDocument/2006/relationships/hyperlink" Target="https://podminky.urs.cz/item/CS_URS_2023_02/631311114" TargetMode="External" /><Relationship Id="rId124" Type="http://schemas.openxmlformats.org/officeDocument/2006/relationships/hyperlink" Target="https://podminky.urs.cz/item/CS_URS_2023_02/631311115" TargetMode="External" /><Relationship Id="rId125" Type="http://schemas.openxmlformats.org/officeDocument/2006/relationships/hyperlink" Target="https://podminky.urs.cz/item/CS_URS_2023_02/631319011" TargetMode="External" /><Relationship Id="rId126" Type="http://schemas.openxmlformats.org/officeDocument/2006/relationships/hyperlink" Target="https://podminky.urs.cz/item/CS_URS_2023_02/631319171" TargetMode="External" /><Relationship Id="rId127" Type="http://schemas.openxmlformats.org/officeDocument/2006/relationships/hyperlink" Target="https://podminky.urs.cz/item/CS_URS_2023_02/631319181" TargetMode="External" /><Relationship Id="rId128" Type="http://schemas.openxmlformats.org/officeDocument/2006/relationships/hyperlink" Target="https://podminky.urs.cz/item/CS_URS_2023_02/631319195" TargetMode="External" /><Relationship Id="rId129" Type="http://schemas.openxmlformats.org/officeDocument/2006/relationships/hyperlink" Target="https://podminky.urs.cz/item/CS_URS_2023_02/631362021" TargetMode="External" /><Relationship Id="rId130" Type="http://schemas.openxmlformats.org/officeDocument/2006/relationships/hyperlink" Target="https://podminky.urs.cz/item/CS_URS_2023_02/632451234" TargetMode="External" /><Relationship Id="rId131" Type="http://schemas.openxmlformats.org/officeDocument/2006/relationships/hyperlink" Target="https://podminky.urs.cz/item/CS_URS_2023_02/632451292" TargetMode="External" /><Relationship Id="rId132" Type="http://schemas.openxmlformats.org/officeDocument/2006/relationships/hyperlink" Target="https://podminky.urs.cz/item/CS_URS_2023_02/632481213" TargetMode="External" /><Relationship Id="rId133" Type="http://schemas.openxmlformats.org/officeDocument/2006/relationships/hyperlink" Target="https://podminky.urs.cz/item/CS_URS_2023_02/634112126" TargetMode="External" /><Relationship Id="rId134" Type="http://schemas.openxmlformats.org/officeDocument/2006/relationships/hyperlink" Target="https://podminky.urs.cz/item/CS_URS_2023_02/637121114" TargetMode="External" /><Relationship Id="rId135" Type="http://schemas.openxmlformats.org/officeDocument/2006/relationships/hyperlink" Target="https://podminky.urs.cz/item/CS_URS_2023_02/637311131" TargetMode="External" /><Relationship Id="rId136" Type="http://schemas.openxmlformats.org/officeDocument/2006/relationships/hyperlink" Target="https://podminky.urs.cz/item/CS_URS_2023_02/642942591" TargetMode="External" /><Relationship Id="rId137" Type="http://schemas.openxmlformats.org/officeDocument/2006/relationships/hyperlink" Target="https://podminky.urs.cz/item/CS_URS_2023_02/642944121" TargetMode="External" /><Relationship Id="rId138" Type="http://schemas.openxmlformats.org/officeDocument/2006/relationships/hyperlink" Target="https://podminky.urs.cz/item/CS_URS_2023_02/642944221" TargetMode="External" /><Relationship Id="rId139" Type="http://schemas.openxmlformats.org/officeDocument/2006/relationships/hyperlink" Target="https://podminky.urs.cz/item/CS_URS_2023_02/644941111" TargetMode="External" /><Relationship Id="rId140" Type="http://schemas.openxmlformats.org/officeDocument/2006/relationships/hyperlink" Target="https://podminky.urs.cz/item/CS_URS_2023_02/911111111" TargetMode="External" /><Relationship Id="rId141" Type="http://schemas.openxmlformats.org/officeDocument/2006/relationships/hyperlink" Target="https://podminky.urs.cz/item/CS_URS_2023_02/935112111" TargetMode="External" /><Relationship Id="rId142" Type="http://schemas.openxmlformats.org/officeDocument/2006/relationships/hyperlink" Target="https://podminky.urs.cz/item/CS_URS_2023_02/941111111" TargetMode="External" /><Relationship Id="rId143" Type="http://schemas.openxmlformats.org/officeDocument/2006/relationships/hyperlink" Target="https://podminky.urs.cz/item/CS_URS_2023_02/941111211" TargetMode="External" /><Relationship Id="rId144" Type="http://schemas.openxmlformats.org/officeDocument/2006/relationships/hyperlink" Target="https://podminky.urs.cz/item/CS_URS_2023_02/941111811" TargetMode="External" /><Relationship Id="rId145" Type="http://schemas.openxmlformats.org/officeDocument/2006/relationships/hyperlink" Target="https://podminky.urs.cz/item/CS_URS_2023_02/949101111" TargetMode="External" /><Relationship Id="rId146" Type="http://schemas.openxmlformats.org/officeDocument/2006/relationships/hyperlink" Target="https://podminky.urs.cz/item/CS_URS_2023_02/952901111" TargetMode="External" /><Relationship Id="rId147" Type="http://schemas.openxmlformats.org/officeDocument/2006/relationships/hyperlink" Target="https://podminky.urs.cz/item/CS_URS_2023_02/953312113" TargetMode="External" /><Relationship Id="rId148" Type="http://schemas.openxmlformats.org/officeDocument/2006/relationships/hyperlink" Target="https://podminky.urs.cz/item/CS_URS_2023_02/953611211" TargetMode="External" /><Relationship Id="rId149" Type="http://schemas.openxmlformats.org/officeDocument/2006/relationships/hyperlink" Target="https://podminky.urs.cz/item/CS_URS_2023_02/953921111" TargetMode="External" /><Relationship Id="rId150" Type="http://schemas.openxmlformats.org/officeDocument/2006/relationships/hyperlink" Target="https://podminky.urs.cz/item/CS_URS_2023_02/953941211" TargetMode="External" /><Relationship Id="rId151" Type="http://schemas.openxmlformats.org/officeDocument/2006/relationships/hyperlink" Target="https://podminky.urs.cz/item/CS_URS_2023_02/998011002" TargetMode="External" /><Relationship Id="rId152" Type="http://schemas.openxmlformats.org/officeDocument/2006/relationships/hyperlink" Target="https://podminky.urs.cz/item/CS_URS_2023_02/711111001" TargetMode="External" /><Relationship Id="rId153" Type="http://schemas.openxmlformats.org/officeDocument/2006/relationships/hyperlink" Target="https://podminky.urs.cz/item/CS_URS_2023_02/711112001" TargetMode="External" /><Relationship Id="rId154" Type="http://schemas.openxmlformats.org/officeDocument/2006/relationships/hyperlink" Target="https://podminky.urs.cz/item/CS_URS_2023_02/711141559" TargetMode="External" /><Relationship Id="rId155" Type="http://schemas.openxmlformats.org/officeDocument/2006/relationships/hyperlink" Target="https://podminky.urs.cz/item/CS_URS_2023_02/711142559" TargetMode="External" /><Relationship Id="rId156" Type="http://schemas.openxmlformats.org/officeDocument/2006/relationships/hyperlink" Target="https://podminky.urs.cz/item/CS_URS_2023_02/711161212" TargetMode="External" /><Relationship Id="rId157" Type="http://schemas.openxmlformats.org/officeDocument/2006/relationships/hyperlink" Target="https://podminky.urs.cz/item/CS_URS_2023_02/711161383" TargetMode="External" /><Relationship Id="rId158" Type="http://schemas.openxmlformats.org/officeDocument/2006/relationships/hyperlink" Target="https://podminky.urs.cz/item/CS_URS_2023_02/711161385" TargetMode="External" /><Relationship Id="rId159" Type="http://schemas.openxmlformats.org/officeDocument/2006/relationships/hyperlink" Target="https://podminky.urs.cz/item/CS_URS_2023_02/711161386" TargetMode="External" /><Relationship Id="rId160" Type="http://schemas.openxmlformats.org/officeDocument/2006/relationships/hyperlink" Target="https://podminky.urs.cz/item/CS_URS_2023_02/711491571" TargetMode="External" /><Relationship Id="rId161" Type="http://schemas.openxmlformats.org/officeDocument/2006/relationships/hyperlink" Target="https://podminky.urs.cz/item/CS_URS_2023_02/998711202" TargetMode="External" /><Relationship Id="rId162" Type="http://schemas.openxmlformats.org/officeDocument/2006/relationships/hyperlink" Target="https://podminky.urs.cz/item/CS_URS_2023_02/712311101" TargetMode="External" /><Relationship Id="rId163" Type="http://schemas.openxmlformats.org/officeDocument/2006/relationships/hyperlink" Target="https://podminky.urs.cz/item/CS_URS_2023_02/712341559" TargetMode="External" /><Relationship Id="rId164" Type="http://schemas.openxmlformats.org/officeDocument/2006/relationships/hyperlink" Target="https://podminky.urs.cz/item/CS_URS_2023_02/712341715" TargetMode="External" /><Relationship Id="rId165" Type="http://schemas.openxmlformats.org/officeDocument/2006/relationships/hyperlink" Target="https://podminky.urs.cz/item/CS_URS_2023_02/712361701" TargetMode="External" /><Relationship Id="rId166" Type="http://schemas.openxmlformats.org/officeDocument/2006/relationships/hyperlink" Target="https://podminky.urs.cz/item/CS_URS_2023_02/712363115" TargetMode="External" /><Relationship Id="rId167" Type="http://schemas.openxmlformats.org/officeDocument/2006/relationships/hyperlink" Target="https://podminky.urs.cz/item/CS_URS_2023_02/712363352" TargetMode="External" /><Relationship Id="rId168" Type="http://schemas.openxmlformats.org/officeDocument/2006/relationships/hyperlink" Target="https://podminky.urs.cz/item/CS_URS_2023_02/712363353" TargetMode="External" /><Relationship Id="rId169" Type="http://schemas.openxmlformats.org/officeDocument/2006/relationships/hyperlink" Target="https://podminky.urs.cz/item/CS_URS_2023_02/712363358" TargetMode="External" /><Relationship Id="rId170" Type="http://schemas.openxmlformats.org/officeDocument/2006/relationships/hyperlink" Target="https://podminky.urs.cz/item/CS_URS_2023_02/712391171" TargetMode="External" /><Relationship Id="rId171" Type="http://schemas.openxmlformats.org/officeDocument/2006/relationships/hyperlink" Target="https://podminky.urs.cz/item/CS_URS_2023_02/712391172" TargetMode="External" /><Relationship Id="rId172" Type="http://schemas.openxmlformats.org/officeDocument/2006/relationships/hyperlink" Target="https://podminky.urs.cz/item/CS_URS_2023_02/712391382" TargetMode="External" /><Relationship Id="rId173" Type="http://schemas.openxmlformats.org/officeDocument/2006/relationships/hyperlink" Target="https://podminky.urs.cz/item/CS_URS_2023_02/712391482" TargetMode="External" /><Relationship Id="rId174" Type="http://schemas.openxmlformats.org/officeDocument/2006/relationships/hyperlink" Target="https://podminky.urs.cz/item/CS_URS_2023_02/712811101" TargetMode="External" /><Relationship Id="rId175" Type="http://schemas.openxmlformats.org/officeDocument/2006/relationships/hyperlink" Target="https://podminky.urs.cz/item/CS_URS_2023_02/712831101" TargetMode="External" /><Relationship Id="rId176" Type="http://schemas.openxmlformats.org/officeDocument/2006/relationships/hyperlink" Target="https://podminky.urs.cz/item/CS_URS_2023_02/712841559" TargetMode="External" /><Relationship Id="rId177" Type="http://schemas.openxmlformats.org/officeDocument/2006/relationships/hyperlink" Target="https://podminky.urs.cz/item/CS_URS_2023_02/712861705" TargetMode="External" /><Relationship Id="rId178" Type="http://schemas.openxmlformats.org/officeDocument/2006/relationships/hyperlink" Target="https://podminky.urs.cz/item/CS_URS_2023_02/712998004" TargetMode="External" /><Relationship Id="rId179" Type="http://schemas.openxmlformats.org/officeDocument/2006/relationships/hyperlink" Target="https://podminky.urs.cz/item/CS_URS_2023_02/712998106" TargetMode="External" /><Relationship Id="rId180" Type="http://schemas.openxmlformats.org/officeDocument/2006/relationships/hyperlink" Target="https://podminky.urs.cz/item/CS_URS_2023_02/998712202" TargetMode="External" /><Relationship Id="rId181" Type="http://schemas.openxmlformats.org/officeDocument/2006/relationships/hyperlink" Target="https://podminky.urs.cz/item/CS_URS_2023_02/713111128" TargetMode="External" /><Relationship Id="rId182" Type="http://schemas.openxmlformats.org/officeDocument/2006/relationships/hyperlink" Target="https://podminky.urs.cz/item/CS_URS_2023_02/713121111" TargetMode="External" /><Relationship Id="rId183" Type="http://schemas.openxmlformats.org/officeDocument/2006/relationships/hyperlink" Target="https://podminky.urs.cz/item/CS_URS_2023_02/713121121" TargetMode="External" /><Relationship Id="rId184" Type="http://schemas.openxmlformats.org/officeDocument/2006/relationships/hyperlink" Target="https://podminky.urs.cz/item/CS_URS_2023_02/713132322" TargetMode="External" /><Relationship Id="rId185" Type="http://schemas.openxmlformats.org/officeDocument/2006/relationships/hyperlink" Target="https://podminky.urs.cz/item/CS_URS_2023_02/713141131" TargetMode="External" /><Relationship Id="rId186" Type="http://schemas.openxmlformats.org/officeDocument/2006/relationships/hyperlink" Target="https://podminky.urs.cz/item/CS_URS_2023_02/713141152" TargetMode="External" /><Relationship Id="rId187" Type="http://schemas.openxmlformats.org/officeDocument/2006/relationships/hyperlink" Target="https://podminky.urs.cz/item/CS_URS_2023_02/713141311" TargetMode="External" /><Relationship Id="rId188" Type="http://schemas.openxmlformats.org/officeDocument/2006/relationships/hyperlink" Target="https://podminky.urs.cz/item/CS_URS_2023_02/713141356" TargetMode="External" /><Relationship Id="rId189" Type="http://schemas.openxmlformats.org/officeDocument/2006/relationships/hyperlink" Target="https://podminky.urs.cz/item/CS_URS_2023_02/713141396" TargetMode="External" /><Relationship Id="rId190" Type="http://schemas.openxmlformats.org/officeDocument/2006/relationships/hyperlink" Target="https://podminky.urs.cz/item/CS_URS_2023_02/998713202" TargetMode="External" /><Relationship Id="rId191" Type="http://schemas.openxmlformats.org/officeDocument/2006/relationships/hyperlink" Target="https://podminky.urs.cz/item/CS_URS_2023_02/722259115" TargetMode="External" /><Relationship Id="rId192" Type="http://schemas.openxmlformats.org/officeDocument/2006/relationships/hyperlink" Target="https://podminky.urs.cz/item/CS_URS_2023_02/998722202" TargetMode="External" /><Relationship Id="rId193" Type="http://schemas.openxmlformats.org/officeDocument/2006/relationships/hyperlink" Target="https://podminky.urs.cz/item/CS_URS_2023_02/751398025" TargetMode="External" /><Relationship Id="rId194" Type="http://schemas.openxmlformats.org/officeDocument/2006/relationships/hyperlink" Target="https://podminky.urs.cz/item/CS_URS_2023_02/751514762" TargetMode="External" /><Relationship Id="rId195" Type="http://schemas.openxmlformats.org/officeDocument/2006/relationships/hyperlink" Target="https://podminky.urs.cz/item/CS_URS_2023_02/998751201" TargetMode="External" /><Relationship Id="rId196" Type="http://schemas.openxmlformats.org/officeDocument/2006/relationships/hyperlink" Target="https://podminky.urs.cz/item/CS_URS_2023_02/762951017" TargetMode="External" /><Relationship Id="rId197" Type="http://schemas.openxmlformats.org/officeDocument/2006/relationships/hyperlink" Target="https://podminky.urs.cz/item/CS_URS_2023_02/762952044" TargetMode="External" /><Relationship Id="rId198" Type="http://schemas.openxmlformats.org/officeDocument/2006/relationships/hyperlink" Target="https://podminky.urs.cz/item/CS_URS_2023_02/762952111" TargetMode="External" /><Relationship Id="rId199" Type="http://schemas.openxmlformats.org/officeDocument/2006/relationships/hyperlink" Target="https://podminky.urs.cz/item/CS_URS_2023_02/998762202" TargetMode="External" /><Relationship Id="rId200" Type="http://schemas.openxmlformats.org/officeDocument/2006/relationships/hyperlink" Target="https://podminky.urs.cz/item/CS_URS_2023_02/763121211" TargetMode="External" /><Relationship Id="rId201" Type="http://schemas.openxmlformats.org/officeDocument/2006/relationships/hyperlink" Target="https://podminky.urs.cz/item/CS_URS_2023_02/763131411" TargetMode="External" /><Relationship Id="rId202" Type="http://schemas.openxmlformats.org/officeDocument/2006/relationships/hyperlink" Target="https://podminky.urs.cz/item/CS_URS_2023_02/763131451" TargetMode="External" /><Relationship Id="rId203" Type="http://schemas.openxmlformats.org/officeDocument/2006/relationships/hyperlink" Target="https://podminky.urs.cz/item/CS_URS_2023_02/763131712" TargetMode="External" /><Relationship Id="rId204" Type="http://schemas.openxmlformats.org/officeDocument/2006/relationships/hyperlink" Target="https://podminky.urs.cz/item/CS_URS_2023_02/763172322" TargetMode="External" /><Relationship Id="rId205" Type="http://schemas.openxmlformats.org/officeDocument/2006/relationships/hyperlink" Target="https://podminky.urs.cz/item/CS_URS_2023_02/763172352" TargetMode="External" /><Relationship Id="rId206" Type="http://schemas.openxmlformats.org/officeDocument/2006/relationships/hyperlink" Target="https://podminky.urs.cz/item/CS_URS_2023_02/763331113" TargetMode="External" /><Relationship Id="rId207" Type="http://schemas.openxmlformats.org/officeDocument/2006/relationships/hyperlink" Target="https://podminky.urs.cz/item/CS_URS_2023_02/763431001" TargetMode="External" /><Relationship Id="rId208" Type="http://schemas.openxmlformats.org/officeDocument/2006/relationships/hyperlink" Target="https://podminky.urs.cz/item/CS_URS_2023_02/763431201" TargetMode="External" /><Relationship Id="rId209" Type="http://schemas.openxmlformats.org/officeDocument/2006/relationships/hyperlink" Target="https://podminky.urs.cz/item/CS_URS_2023_02/998763402" TargetMode="External" /><Relationship Id="rId210" Type="http://schemas.openxmlformats.org/officeDocument/2006/relationships/hyperlink" Target="https://podminky.urs.cz/item/CS_URS_2023_02/764226465" TargetMode="External" /><Relationship Id="rId211" Type="http://schemas.openxmlformats.org/officeDocument/2006/relationships/hyperlink" Target="https://podminky.urs.cz/item/CS_URS_2023_02/764501118" TargetMode="External" /><Relationship Id="rId212" Type="http://schemas.openxmlformats.org/officeDocument/2006/relationships/hyperlink" Target="https://podminky.urs.cz/item/CS_URS_2023_02/764528402" TargetMode="External" /><Relationship Id="rId213" Type="http://schemas.openxmlformats.org/officeDocument/2006/relationships/hyperlink" Target="https://podminky.urs.cz/item/CS_URS_2023_02/998764202" TargetMode="External" /><Relationship Id="rId214" Type="http://schemas.openxmlformats.org/officeDocument/2006/relationships/hyperlink" Target="https://podminky.urs.cz/item/CS_URS_2023_02/766211211" TargetMode="External" /><Relationship Id="rId215" Type="http://schemas.openxmlformats.org/officeDocument/2006/relationships/hyperlink" Target="https://podminky.urs.cz/item/CS_URS_2023_02/766211611" TargetMode="External" /><Relationship Id="rId216" Type="http://schemas.openxmlformats.org/officeDocument/2006/relationships/hyperlink" Target="https://podminky.urs.cz/item/CS_URS_2023_01/766411212R" TargetMode="External" /><Relationship Id="rId217" Type="http://schemas.openxmlformats.org/officeDocument/2006/relationships/hyperlink" Target="https://podminky.urs.cz/item/CS_URS_2023_02/766660731" TargetMode="External" /><Relationship Id="rId218" Type="http://schemas.openxmlformats.org/officeDocument/2006/relationships/hyperlink" Target="https://podminky.urs.cz/item/CS_URS_2023_02/766694116" TargetMode="External" /><Relationship Id="rId219" Type="http://schemas.openxmlformats.org/officeDocument/2006/relationships/hyperlink" Target="https://podminky.urs.cz/item/CS_URS_2023_02/998766202" TargetMode="External" /><Relationship Id="rId220" Type="http://schemas.openxmlformats.org/officeDocument/2006/relationships/hyperlink" Target="https://podminky.urs.cz/item/CS_URS_2023_02/767163101" TargetMode="External" /><Relationship Id="rId221" Type="http://schemas.openxmlformats.org/officeDocument/2006/relationships/hyperlink" Target="https://podminky.urs.cz/item/CS_URS_2023_02/767190116" TargetMode="External" /><Relationship Id="rId222" Type="http://schemas.openxmlformats.org/officeDocument/2006/relationships/hyperlink" Target="https://podminky.urs.cz/item/CS_URS_2023_02/767220410" TargetMode="External" /><Relationship Id="rId223" Type="http://schemas.openxmlformats.org/officeDocument/2006/relationships/hyperlink" Target="https://podminky.urs.cz/item/CS_URS_2023_02/767415290" TargetMode="External" /><Relationship Id="rId224" Type="http://schemas.openxmlformats.org/officeDocument/2006/relationships/hyperlink" Target="https://podminky.urs.cz/item/CS_URS_2023_02/767415291" TargetMode="External" /><Relationship Id="rId225" Type="http://schemas.openxmlformats.org/officeDocument/2006/relationships/hyperlink" Target="https://podminky.urs.cz/item/CS_URS_2023_02/767428101" TargetMode="External" /><Relationship Id="rId226" Type="http://schemas.openxmlformats.org/officeDocument/2006/relationships/hyperlink" Target="https://podminky.urs.cz/item/CS_URS_2023_02/767428132" TargetMode="External" /><Relationship Id="rId227" Type="http://schemas.openxmlformats.org/officeDocument/2006/relationships/hyperlink" Target="https://podminky.urs.cz/item/CS_URS_2023_02/767491001" TargetMode="External" /><Relationship Id="rId228" Type="http://schemas.openxmlformats.org/officeDocument/2006/relationships/hyperlink" Target="https://podminky.urs.cz/item/CS_URS_2023_02/767531111" TargetMode="External" /><Relationship Id="rId229" Type="http://schemas.openxmlformats.org/officeDocument/2006/relationships/hyperlink" Target="https://podminky.urs.cz/item/CS_URS_2023_02/767531121" TargetMode="External" /><Relationship Id="rId230" Type="http://schemas.openxmlformats.org/officeDocument/2006/relationships/hyperlink" Target="https://podminky.urs.cz/item/CS_URS_2023_02/767812612" TargetMode="External" /><Relationship Id="rId231" Type="http://schemas.openxmlformats.org/officeDocument/2006/relationships/hyperlink" Target="https://podminky.urs.cz/item/CS_URS_2023_02/767821114" TargetMode="External" /><Relationship Id="rId232" Type="http://schemas.openxmlformats.org/officeDocument/2006/relationships/hyperlink" Target="https://podminky.urs.cz/item/CS_URS_2023_02/767832102" TargetMode="External" /><Relationship Id="rId233" Type="http://schemas.openxmlformats.org/officeDocument/2006/relationships/hyperlink" Target="https://podminky.urs.cz/item/CS_URS_2023_02/767881112" TargetMode="External" /><Relationship Id="rId234" Type="http://schemas.openxmlformats.org/officeDocument/2006/relationships/hyperlink" Target="https://podminky.urs.cz/item/CS_URS_2023_02/767881161" TargetMode="External" /><Relationship Id="rId235" Type="http://schemas.openxmlformats.org/officeDocument/2006/relationships/hyperlink" Target="https://podminky.urs.cz/item/CS_URS_2023_02/767995111" TargetMode="External" /><Relationship Id="rId236" Type="http://schemas.openxmlformats.org/officeDocument/2006/relationships/hyperlink" Target="https://podminky.urs.cz/item/CS_URS_2023_02/998767202" TargetMode="External" /><Relationship Id="rId237" Type="http://schemas.openxmlformats.org/officeDocument/2006/relationships/hyperlink" Target="https://podminky.urs.cz/item/CS_URS_2023_02/771111011" TargetMode="External" /><Relationship Id="rId238" Type="http://schemas.openxmlformats.org/officeDocument/2006/relationships/hyperlink" Target="https://podminky.urs.cz/item/CS_URS_2023_02/771121011" TargetMode="External" /><Relationship Id="rId239" Type="http://schemas.openxmlformats.org/officeDocument/2006/relationships/hyperlink" Target="https://podminky.urs.cz/item/CS_URS_2023_02/771474111" TargetMode="External" /><Relationship Id="rId240" Type="http://schemas.openxmlformats.org/officeDocument/2006/relationships/hyperlink" Target="https://podminky.urs.cz/item/CS_URS_2023_01/771574261" TargetMode="External" /><Relationship Id="rId241" Type="http://schemas.openxmlformats.org/officeDocument/2006/relationships/hyperlink" Target="https://podminky.urs.cz/item/CS_URS_2023_02/771591112" TargetMode="External" /><Relationship Id="rId242" Type="http://schemas.openxmlformats.org/officeDocument/2006/relationships/hyperlink" Target="https://podminky.urs.cz/item/CS_URS_2023_02/771591115" TargetMode="External" /><Relationship Id="rId243" Type="http://schemas.openxmlformats.org/officeDocument/2006/relationships/hyperlink" Target="https://podminky.urs.cz/item/CS_URS_2023_02/771591184" TargetMode="External" /><Relationship Id="rId244" Type="http://schemas.openxmlformats.org/officeDocument/2006/relationships/hyperlink" Target="https://podminky.urs.cz/item/CS_URS_2023_02/771591241" TargetMode="External" /><Relationship Id="rId245" Type="http://schemas.openxmlformats.org/officeDocument/2006/relationships/hyperlink" Target="https://podminky.urs.cz/item/CS_URS_2023_02/771591242" TargetMode="External" /><Relationship Id="rId246" Type="http://schemas.openxmlformats.org/officeDocument/2006/relationships/hyperlink" Target="https://podminky.urs.cz/item/CS_URS_2023_02/771591251" TargetMode="External" /><Relationship Id="rId247" Type="http://schemas.openxmlformats.org/officeDocument/2006/relationships/hyperlink" Target="https://podminky.urs.cz/item/CS_URS_2023_02/771591264" TargetMode="External" /><Relationship Id="rId248" Type="http://schemas.openxmlformats.org/officeDocument/2006/relationships/hyperlink" Target="https://podminky.urs.cz/item/CS_URS_2023_02/771592011" TargetMode="External" /><Relationship Id="rId249" Type="http://schemas.openxmlformats.org/officeDocument/2006/relationships/hyperlink" Target="https://podminky.urs.cz/item/CS_URS_2023_02/998771202" TargetMode="External" /><Relationship Id="rId250" Type="http://schemas.openxmlformats.org/officeDocument/2006/relationships/hyperlink" Target="https://podminky.urs.cz/item/CS_URS_2023_02/776111112" TargetMode="External" /><Relationship Id="rId251" Type="http://schemas.openxmlformats.org/officeDocument/2006/relationships/hyperlink" Target="https://podminky.urs.cz/item/CS_URS_2023_02/776111122" TargetMode="External" /><Relationship Id="rId252" Type="http://schemas.openxmlformats.org/officeDocument/2006/relationships/hyperlink" Target="https://podminky.urs.cz/item/CS_URS_2023_02/776111311" TargetMode="External" /><Relationship Id="rId253" Type="http://schemas.openxmlformats.org/officeDocument/2006/relationships/hyperlink" Target="https://podminky.urs.cz/item/CS_URS_2023_02/776111323" TargetMode="External" /><Relationship Id="rId254" Type="http://schemas.openxmlformats.org/officeDocument/2006/relationships/hyperlink" Target="https://podminky.urs.cz/item/CS_URS_2023_02/776121321" TargetMode="External" /><Relationship Id="rId255" Type="http://schemas.openxmlformats.org/officeDocument/2006/relationships/hyperlink" Target="https://podminky.urs.cz/item/CS_URS_2023_02/776121323" TargetMode="External" /><Relationship Id="rId256" Type="http://schemas.openxmlformats.org/officeDocument/2006/relationships/hyperlink" Target="https://podminky.urs.cz/item/CS_URS_2023_02/776141121" TargetMode="External" /><Relationship Id="rId257" Type="http://schemas.openxmlformats.org/officeDocument/2006/relationships/hyperlink" Target="https://podminky.urs.cz/item/CS_URS_2023_02/776141221" TargetMode="External" /><Relationship Id="rId258" Type="http://schemas.openxmlformats.org/officeDocument/2006/relationships/hyperlink" Target="https://podminky.urs.cz/item/CS_URS_2023_02/776143131" TargetMode="External" /><Relationship Id="rId259" Type="http://schemas.openxmlformats.org/officeDocument/2006/relationships/hyperlink" Target="https://podminky.urs.cz/item/CS_URS_2023_02/776144111" TargetMode="External" /><Relationship Id="rId260" Type="http://schemas.openxmlformats.org/officeDocument/2006/relationships/hyperlink" Target="https://podminky.urs.cz/item/CS_URS_2023_02/776231111" TargetMode="External" /><Relationship Id="rId261" Type="http://schemas.openxmlformats.org/officeDocument/2006/relationships/hyperlink" Target="https://podminky.urs.cz/item/CS_URS_2023_02/776321211" TargetMode="External" /><Relationship Id="rId262" Type="http://schemas.openxmlformats.org/officeDocument/2006/relationships/hyperlink" Target="https://podminky.urs.cz/item/CS_URS_2023_02/776411112" TargetMode="External" /><Relationship Id="rId263" Type="http://schemas.openxmlformats.org/officeDocument/2006/relationships/hyperlink" Target="https://podminky.urs.cz/item/CS_URS_2023_02/776421311" TargetMode="External" /><Relationship Id="rId264" Type="http://schemas.openxmlformats.org/officeDocument/2006/relationships/hyperlink" Target="https://podminky.urs.cz/item/CS_URS_2023_02/998776202" TargetMode="External" /><Relationship Id="rId265" Type="http://schemas.openxmlformats.org/officeDocument/2006/relationships/hyperlink" Target="https://podminky.urs.cz/item/CS_URS_2023_02/781111011" TargetMode="External" /><Relationship Id="rId266" Type="http://schemas.openxmlformats.org/officeDocument/2006/relationships/hyperlink" Target="https://podminky.urs.cz/item/CS_URS_2023_02/781121011" TargetMode="External" /><Relationship Id="rId267" Type="http://schemas.openxmlformats.org/officeDocument/2006/relationships/hyperlink" Target="https://podminky.urs.cz/item/CS_URS_2023_02/781131112" TargetMode="External" /><Relationship Id="rId268" Type="http://schemas.openxmlformats.org/officeDocument/2006/relationships/hyperlink" Target="https://podminky.urs.cz/item/CS_URS_2023_02/781131241" TargetMode="External" /><Relationship Id="rId269" Type="http://schemas.openxmlformats.org/officeDocument/2006/relationships/hyperlink" Target="https://podminky.urs.cz/item/CS_URS_2023_02/781131251" TargetMode="External" /><Relationship Id="rId270" Type="http://schemas.openxmlformats.org/officeDocument/2006/relationships/hyperlink" Target="https://podminky.urs.cz/item/CS_URS_2023_02/781131264R" TargetMode="External" /><Relationship Id="rId271" Type="http://schemas.openxmlformats.org/officeDocument/2006/relationships/hyperlink" Target="https://podminky.urs.cz/item/CS_URS_2023_02/781474115" TargetMode="External" /><Relationship Id="rId272" Type="http://schemas.openxmlformats.org/officeDocument/2006/relationships/hyperlink" Target="https://podminky.urs.cz/item/CS_URS_2023_02/781477111" TargetMode="External" /><Relationship Id="rId273" Type="http://schemas.openxmlformats.org/officeDocument/2006/relationships/hyperlink" Target="https://podminky.urs.cz/item/CS_URS_2023_02/781495115" TargetMode="External" /><Relationship Id="rId274" Type="http://schemas.openxmlformats.org/officeDocument/2006/relationships/hyperlink" Target="https://podminky.urs.cz/item/CS_URS_2023_02/781495141" TargetMode="External" /><Relationship Id="rId275" Type="http://schemas.openxmlformats.org/officeDocument/2006/relationships/hyperlink" Target="https://podminky.urs.cz/item/CS_URS_2023_02/781495142" TargetMode="External" /><Relationship Id="rId276" Type="http://schemas.openxmlformats.org/officeDocument/2006/relationships/hyperlink" Target="https://podminky.urs.cz/item/CS_URS_2023_02/998781202" TargetMode="External" /><Relationship Id="rId277" Type="http://schemas.openxmlformats.org/officeDocument/2006/relationships/hyperlink" Target="https://podminky.urs.cz/item/CS_URS_2023_02/783009421" TargetMode="External" /><Relationship Id="rId278" Type="http://schemas.openxmlformats.org/officeDocument/2006/relationships/hyperlink" Target="https://podminky.urs.cz/item/CS_URS_2023_02/783101203" TargetMode="External" /><Relationship Id="rId279" Type="http://schemas.openxmlformats.org/officeDocument/2006/relationships/hyperlink" Target="https://podminky.urs.cz/item/CS_URS_2023_02/783118101" TargetMode="External" /><Relationship Id="rId280" Type="http://schemas.openxmlformats.org/officeDocument/2006/relationships/hyperlink" Target="https://podminky.urs.cz/item/CS_URS_2023_02/783301313" TargetMode="External" /><Relationship Id="rId281" Type="http://schemas.openxmlformats.org/officeDocument/2006/relationships/hyperlink" Target="https://podminky.urs.cz/item/CS_URS_2023_02/783314201" TargetMode="External" /><Relationship Id="rId282" Type="http://schemas.openxmlformats.org/officeDocument/2006/relationships/hyperlink" Target="https://podminky.urs.cz/item/CS_URS_2023_02/783315101" TargetMode="External" /><Relationship Id="rId283" Type="http://schemas.openxmlformats.org/officeDocument/2006/relationships/hyperlink" Target="https://podminky.urs.cz/item/CS_URS_2023_02/783317101" TargetMode="External" /><Relationship Id="rId284" Type="http://schemas.openxmlformats.org/officeDocument/2006/relationships/hyperlink" Target="https://podminky.urs.cz/item/CS_URS_2023_02/783817401" TargetMode="External" /><Relationship Id="rId285" Type="http://schemas.openxmlformats.org/officeDocument/2006/relationships/hyperlink" Target="https://podminky.urs.cz/item/CS_URS_2023_02/783826615" TargetMode="External" /><Relationship Id="rId286" Type="http://schemas.openxmlformats.org/officeDocument/2006/relationships/hyperlink" Target="https://podminky.urs.cz/item/CS_URS_2023_02/784111001" TargetMode="External" /><Relationship Id="rId287" Type="http://schemas.openxmlformats.org/officeDocument/2006/relationships/hyperlink" Target="https://podminky.urs.cz/item/CS_URS_2023_02/784181121" TargetMode="External" /><Relationship Id="rId288" Type="http://schemas.openxmlformats.org/officeDocument/2006/relationships/hyperlink" Target="https://podminky.urs.cz/item/CS_URS_2023_02/784211101" TargetMode="External" /><Relationship Id="rId289" Type="http://schemas.openxmlformats.org/officeDocument/2006/relationships/hyperlink" Target="https://podminky.urs.cz/item/CS_URS_2023_02/786623011" TargetMode="External" /><Relationship Id="rId290" Type="http://schemas.openxmlformats.org/officeDocument/2006/relationships/hyperlink" Target="https://podminky.urs.cz/item/CS_URS_2023_02/786623013" TargetMode="External" /><Relationship Id="rId291" Type="http://schemas.openxmlformats.org/officeDocument/2006/relationships/hyperlink" Target="https://podminky.urs.cz/item/CS_URS_2023_02/786623015" TargetMode="External" /><Relationship Id="rId292" Type="http://schemas.openxmlformats.org/officeDocument/2006/relationships/hyperlink" Target="https://podminky.urs.cz/item/CS_URS_2023_02/786623039" TargetMode="External" /><Relationship Id="rId293" Type="http://schemas.openxmlformats.org/officeDocument/2006/relationships/hyperlink" Target="https://podminky.urs.cz/item/CS_URS_2023_02/786623043" TargetMode="External" /><Relationship Id="rId294" Type="http://schemas.openxmlformats.org/officeDocument/2006/relationships/hyperlink" Target="https://podminky.urs.cz/item/CS_URS_2023_02/786623045" TargetMode="External" /><Relationship Id="rId295" Type="http://schemas.openxmlformats.org/officeDocument/2006/relationships/hyperlink" Target="https://podminky.urs.cz/item/CS_URS_2023_02/998786202" TargetMode="External" /><Relationship Id="rId2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4" TargetMode="External" /><Relationship Id="rId2" Type="http://schemas.openxmlformats.org/officeDocument/2006/relationships/hyperlink" Target="https://podminky.urs.cz/item/CS_URS_2023_02/161151103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721173401" TargetMode="External" /><Relationship Id="rId9" Type="http://schemas.openxmlformats.org/officeDocument/2006/relationships/hyperlink" Target="https://podminky.urs.cz/item/CS_URS_2023_02/721173402" TargetMode="External" /><Relationship Id="rId10" Type="http://schemas.openxmlformats.org/officeDocument/2006/relationships/hyperlink" Target="https://podminky.urs.cz/item/CS_URS_2023_02/721173403" TargetMode="External" /><Relationship Id="rId11" Type="http://schemas.openxmlformats.org/officeDocument/2006/relationships/hyperlink" Target="https://podminky.urs.cz/item/CS_URS_2023_02/721175232" TargetMode="External" /><Relationship Id="rId12" Type="http://schemas.openxmlformats.org/officeDocument/2006/relationships/hyperlink" Target="https://podminky.urs.cz/item/CS_URS_2023_02/722181235" TargetMode="External" /><Relationship Id="rId13" Type="http://schemas.openxmlformats.org/officeDocument/2006/relationships/hyperlink" Target="https://podminky.urs.cz/item/CS_URS_2023_02/721175202" TargetMode="External" /><Relationship Id="rId14" Type="http://schemas.openxmlformats.org/officeDocument/2006/relationships/hyperlink" Target="https://podminky.urs.cz/item/CS_URS_2023_02/721175203" TargetMode="External" /><Relationship Id="rId15" Type="http://schemas.openxmlformats.org/officeDocument/2006/relationships/hyperlink" Target="https://podminky.urs.cz/item/CS_URS_2023_02/721175205" TargetMode="External" /><Relationship Id="rId16" Type="http://schemas.openxmlformats.org/officeDocument/2006/relationships/hyperlink" Target="https://podminky.urs.cz/item/CS_URS_2023_02/721175211" TargetMode="External" /><Relationship Id="rId17" Type="http://schemas.openxmlformats.org/officeDocument/2006/relationships/hyperlink" Target="https://podminky.urs.cz/item/CS_URS_2023_02/721175212" TargetMode="External" /><Relationship Id="rId18" Type="http://schemas.openxmlformats.org/officeDocument/2006/relationships/hyperlink" Target="https://podminky.urs.cz/item/CS_URS_2023_02/721194104" TargetMode="External" /><Relationship Id="rId19" Type="http://schemas.openxmlformats.org/officeDocument/2006/relationships/hyperlink" Target="https://podminky.urs.cz/item/CS_URS_2023_02/721194105" TargetMode="External" /><Relationship Id="rId20" Type="http://schemas.openxmlformats.org/officeDocument/2006/relationships/hyperlink" Target="https://podminky.urs.cz/item/CS_URS_2023_02/721194107" TargetMode="External" /><Relationship Id="rId21" Type="http://schemas.openxmlformats.org/officeDocument/2006/relationships/hyperlink" Target="https://podminky.urs.cz/item/CS_URS_2023_02/721194109" TargetMode="External" /><Relationship Id="rId22" Type="http://schemas.openxmlformats.org/officeDocument/2006/relationships/hyperlink" Target="https://podminky.urs.cz/item/CS_URS_2023_01/721211421-R1" TargetMode="External" /><Relationship Id="rId23" Type="http://schemas.openxmlformats.org/officeDocument/2006/relationships/hyperlink" Target="https://podminky.urs.cz/item/CS_URS_2023_01/721233112-R1" TargetMode="External" /><Relationship Id="rId24" Type="http://schemas.openxmlformats.org/officeDocument/2006/relationships/hyperlink" Target="https://podminky.urs.cz/item/CS_URS_2023_02/721273153" TargetMode="External" /><Relationship Id="rId25" Type="http://schemas.openxmlformats.org/officeDocument/2006/relationships/hyperlink" Target="https://podminky.urs.cz/item/CS_URS_2023_02/721274123" TargetMode="External" /><Relationship Id="rId26" Type="http://schemas.openxmlformats.org/officeDocument/2006/relationships/hyperlink" Target="https://podminky.urs.cz/item/CS_URS_2023_02/721290111" TargetMode="External" /><Relationship Id="rId27" Type="http://schemas.openxmlformats.org/officeDocument/2006/relationships/hyperlink" Target="https://podminky.urs.cz/item/CS_URS_2023_02/721290112" TargetMode="External" /><Relationship Id="rId28" Type="http://schemas.openxmlformats.org/officeDocument/2006/relationships/hyperlink" Target="https://podminky.urs.cz/item/CS_URS_2023_02/998721103" TargetMode="External" /><Relationship Id="rId29" Type="http://schemas.openxmlformats.org/officeDocument/2006/relationships/hyperlink" Target="https://podminky.urs.cz/item/CS_URS_2023_02/722171937" TargetMode="External" /><Relationship Id="rId30" Type="http://schemas.openxmlformats.org/officeDocument/2006/relationships/hyperlink" Target="https://podminky.urs.cz/item/CS_URS_2023_02/722130233" TargetMode="External" /><Relationship Id="rId31" Type="http://schemas.openxmlformats.org/officeDocument/2006/relationships/hyperlink" Target="https://podminky.urs.cz/item/CS_URS_2023_02/722130234" TargetMode="External" /><Relationship Id="rId32" Type="http://schemas.openxmlformats.org/officeDocument/2006/relationships/hyperlink" Target="https://podminky.urs.cz/item/CS_URS_2023_02/722175002" TargetMode="External" /><Relationship Id="rId33" Type="http://schemas.openxmlformats.org/officeDocument/2006/relationships/hyperlink" Target="https://podminky.urs.cz/item/CS_URS_2023_02/722182011" TargetMode="External" /><Relationship Id="rId34" Type="http://schemas.openxmlformats.org/officeDocument/2006/relationships/hyperlink" Target="https://podminky.urs.cz/item/CS_URS_2023_02/722175003" TargetMode="External" /><Relationship Id="rId35" Type="http://schemas.openxmlformats.org/officeDocument/2006/relationships/hyperlink" Target="https://podminky.urs.cz/item/CS_URS_2023_02/722182012" TargetMode="External" /><Relationship Id="rId36" Type="http://schemas.openxmlformats.org/officeDocument/2006/relationships/hyperlink" Target="https://podminky.urs.cz/item/CS_URS_2023_02/722175004" TargetMode="External" /><Relationship Id="rId37" Type="http://schemas.openxmlformats.org/officeDocument/2006/relationships/hyperlink" Target="https://podminky.urs.cz/item/CS_URS_2023_02/722182013" TargetMode="External" /><Relationship Id="rId38" Type="http://schemas.openxmlformats.org/officeDocument/2006/relationships/hyperlink" Target="https://podminky.urs.cz/item/CS_URS_2023_02/722175005" TargetMode="External" /><Relationship Id="rId39" Type="http://schemas.openxmlformats.org/officeDocument/2006/relationships/hyperlink" Target="https://podminky.urs.cz/item/CS_URS_2023_02/722182014" TargetMode="External" /><Relationship Id="rId40" Type="http://schemas.openxmlformats.org/officeDocument/2006/relationships/hyperlink" Target="https://podminky.urs.cz/item/CS_URS_2023_02/722175007" TargetMode="External" /><Relationship Id="rId41" Type="http://schemas.openxmlformats.org/officeDocument/2006/relationships/hyperlink" Target="https://podminky.urs.cz/item/CS_URS_2023_02/722182016" TargetMode="External" /><Relationship Id="rId42" Type="http://schemas.openxmlformats.org/officeDocument/2006/relationships/hyperlink" Target="https://podminky.urs.cz/item/CS_URS_2023_02/722181221" TargetMode="External" /><Relationship Id="rId43" Type="http://schemas.openxmlformats.org/officeDocument/2006/relationships/hyperlink" Target="https://podminky.urs.cz/item/CS_URS_2023_02/722181222" TargetMode="External" /><Relationship Id="rId44" Type="http://schemas.openxmlformats.org/officeDocument/2006/relationships/hyperlink" Target="https://podminky.urs.cz/item/CS_URS_2023_02/722181223" TargetMode="External" /><Relationship Id="rId45" Type="http://schemas.openxmlformats.org/officeDocument/2006/relationships/hyperlink" Target="https://podminky.urs.cz/item/CS_URS_2023_02/722181251" TargetMode="External" /><Relationship Id="rId46" Type="http://schemas.openxmlformats.org/officeDocument/2006/relationships/hyperlink" Target="https://podminky.urs.cz/item/CS_URS_2023_02/722181252" TargetMode="External" /><Relationship Id="rId47" Type="http://schemas.openxmlformats.org/officeDocument/2006/relationships/hyperlink" Target="https://podminky.urs.cz/item/CS_URS_2023_02/722220152" TargetMode="External" /><Relationship Id="rId48" Type="http://schemas.openxmlformats.org/officeDocument/2006/relationships/hyperlink" Target="https://podminky.urs.cz/item/CS_URS_2023_02/722220161" TargetMode="External" /><Relationship Id="rId49" Type="http://schemas.openxmlformats.org/officeDocument/2006/relationships/hyperlink" Target="https://podminky.urs.cz/item/CS_URS_2023_02/722224115" TargetMode="External" /><Relationship Id="rId50" Type="http://schemas.openxmlformats.org/officeDocument/2006/relationships/hyperlink" Target="https://podminky.urs.cz/item/CS_URS_2023_02/722229101" TargetMode="External" /><Relationship Id="rId51" Type="http://schemas.openxmlformats.org/officeDocument/2006/relationships/hyperlink" Target="https://podminky.urs.cz/item/CS_URS_2023_02/722231073" TargetMode="External" /><Relationship Id="rId52" Type="http://schemas.openxmlformats.org/officeDocument/2006/relationships/hyperlink" Target="https://podminky.urs.cz/item/CS_URS_2023_02/722231142" TargetMode="External" /><Relationship Id="rId53" Type="http://schemas.openxmlformats.org/officeDocument/2006/relationships/hyperlink" Target="https://podminky.urs.cz/item/CS_URS_2023_02/722232062" TargetMode="External" /><Relationship Id="rId54" Type="http://schemas.openxmlformats.org/officeDocument/2006/relationships/hyperlink" Target="https://podminky.urs.cz/item/CS_URS_2023_02/722232063" TargetMode="External" /><Relationship Id="rId55" Type="http://schemas.openxmlformats.org/officeDocument/2006/relationships/hyperlink" Target="https://podminky.urs.cz/item/CS_URS_2023_02/722232064" TargetMode="External" /><Relationship Id="rId56" Type="http://schemas.openxmlformats.org/officeDocument/2006/relationships/hyperlink" Target="https://podminky.urs.cz/item/CS_URS_2023_02/722232066" TargetMode="External" /><Relationship Id="rId57" Type="http://schemas.openxmlformats.org/officeDocument/2006/relationships/hyperlink" Target="https://podminky.urs.cz/item/CS_URS_2023_02/722234264" TargetMode="External" /><Relationship Id="rId58" Type="http://schemas.openxmlformats.org/officeDocument/2006/relationships/hyperlink" Target="https://podminky.urs.cz/item/CS_URS_2023_02/722290234" TargetMode="External" /><Relationship Id="rId59" Type="http://schemas.openxmlformats.org/officeDocument/2006/relationships/hyperlink" Target="https://podminky.urs.cz/item/CS_URS_2023_02/998725103" TargetMode="External" /><Relationship Id="rId60" Type="http://schemas.openxmlformats.org/officeDocument/2006/relationships/hyperlink" Target="https://podminky.urs.cz/item/CS_URS_2023_02/724233011" TargetMode="External" /><Relationship Id="rId61" Type="http://schemas.openxmlformats.org/officeDocument/2006/relationships/hyperlink" Target="https://podminky.urs.cz/item/CS_URS_2023_01/732421212-R1" TargetMode="External" /><Relationship Id="rId62" Type="http://schemas.openxmlformats.org/officeDocument/2006/relationships/hyperlink" Target="https://podminky.urs.cz/item/CS_URS_2023_02/734411104" TargetMode="External" /><Relationship Id="rId63" Type="http://schemas.openxmlformats.org/officeDocument/2006/relationships/hyperlink" Target="https://podminky.urs.cz/item/CS_URS_2023_02/734421101" TargetMode="External" /><Relationship Id="rId64" Type="http://schemas.openxmlformats.org/officeDocument/2006/relationships/hyperlink" Target="https://podminky.urs.cz/item/CS_URS_2023_02/998724103" TargetMode="External" /><Relationship Id="rId65" Type="http://schemas.openxmlformats.org/officeDocument/2006/relationships/hyperlink" Target="https://podminky.urs.cz/item/CS_URS_2023_02/725119123" TargetMode="External" /><Relationship Id="rId66" Type="http://schemas.openxmlformats.org/officeDocument/2006/relationships/hyperlink" Target="https://podminky.urs.cz/item/CS_URS_2023_01/725841330-R1" TargetMode="External" /><Relationship Id="rId67" Type="http://schemas.openxmlformats.org/officeDocument/2006/relationships/hyperlink" Target="https://podminky.urs.cz/item/CS_URS_2023_02/725121529" TargetMode="External" /><Relationship Id="rId68" Type="http://schemas.openxmlformats.org/officeDocument/2006/relationships/hyperlink" Target="https://podminky.urs.cz/item/CS_URS_2023_02/725865411" TargetMode="External" /><Relationship Id="rId69" Type="http://schemas.openxmlformats.org/officeDocument/2006/relationships/hyperlink" Target="https://podminky.urs.cz/item/CS_URS_2023_01/725211601-R1" TargetMode="External" /><Relationship Id="rId70" Type="http://schemas.openxmlformats.org/officeDocument/2006/relationships/hyperlink" Target="https://podminky.urs.cz/item/CS_URS_2023_01/725822614-R1" TargetMode="External" /><Relationship Id="rId71" Type="http://schemas.openxmlformats.org/officeDocument/2006/relationships/hyperlink" Target="https://podminky.urs.cz/item/CS_URS_2023_02/725821329-R2" TargetMode="External" /><Relationship Id="rId72" Type="http://schemas.openxmlformats.org/officeDocument/2006/relationships/hyperlink" Target="https://podminky.urs.cz/item/CS_URS_2023_02/725862103" TargetMode="External" /><Relationship Id="rId73" Type="http://schemas.openxmlformats.org/officeDocument/2006/relationships/hyperlink" Target="https://podminky.urs.cz/item/CS_URS_2023_02/725862123" TargetMode="External" /><Relationship Id="rId74" Type="http://schemas.openxmlformats.org/officeDocument/2006/relationships/hyperlink" Target="https://podminky.urs.cz/item/CS_URS_2023_02/725851315" TargetMode="External" /><Relationship Id="rId75" Type="http://schemas.openxmlformats.org/officeDocument/2006/relationships/hyperlink" Target="https://podminky.urs.cz/item/CS_URS_2023_02/725851317" TargetMode="External" /><Relationship Id="rId76" Type="http://schemas.openxmlformats.org/officeDocument/2006/relationships/hyperlink" Target="https://podminky.urs.cz/item/CS_URS_2023_02/725241112" TargetMode="External" /><Relationship Id="rId77" Type="http://schemas.openxmlformats.org/officeDocument/2006/relationships/hyperlink" Target="https://podminky.urs.cz/item/CS_URS_2023_01/725841312-R1" TargetMode="External" /><Relationship Id="rId78" Type="http://schemas.openxmlformats.org/officeDocument/2006/relationships/hyperlink" Target="https://podminky.urs.cz/item/CS_URS_2023_02/725865311" TargetMode="External" /><Relationship Id="rId79" Type="http://schemas.openxmlformats.org/officeDocument/2006/relationships/hyperlink" Target="https://podminky.urs.cz/item/CS_URS_2023_02/725291642" TargetMode="External" /><Relationship Id="rId80" Type="http://schemas.openxmlformats.org/officeDocument/2006/relationships/hyperlink" Target="https://podminky.urs.cz/item/CS_URS_2023_01/725291721-R2" TargetMode="External" /><Relationship Id="rId81" Type="http://schemas.openxmlformats.org/officeDocument/2006/relationships/hyperlink" Target="https://podminky.urs.cz/item/CS_URS_2023_02/725864311" TargetMode="External" /><Relationship Id="rId82" Type="http://schemas.openxmlformats.org/officeDocument/2006/relationships/hyperlink" Target="https://podminky.urs.cz/item/CS_URS_2023_02/725331211" TargetMode="External" /><Relationship Id="rId83" Type="http://schemas.openxmlformats.org/officeDocument/2006/relationships/hyperlink" Target="https://podminky.urs.cz/item/CS_URS_2023_02/725821312" TargetMode="External" /><Relationship Id="rId84" Type="http://schemas.openxmlformats.org/officeDocument/2006/relationships/hyperlink" Target="https://podminky.urs.cz/item/CS_URS_2023_02/725111132" TargetMode="External" /><Relationship Id="rId85" Type="http://schemas.openxmlformats.org/officeDocument/2006/relationships/hyperlink" Target="https://podminky.urs.cz/item/CS_URS_2023_02/998722103" TargetMode="External" /><Relationship Id="rId86" Type="http://schemas.openxmlformats.org/officeDocument/2006/relationships/hyperlink" Target="https://podminky.urs.cz/item/CS_URS_2023_02/726111031" TargetMode="External" /><Relationship Id="rId87" Type="http://schemas.openxmlformats.org/officeDocument/2006/relationships/hyperlink" Target="https://podminky.urs.cz/item/CS_URS_2023_02/726111032-R1" TargetMode="External" /><Relationship Id="rId88" Type="http://schemas.openxmlformats.org/officeDocument/2006/relationships/hyperlink" Target="https://podminky.urs.cz/item/CS_URS_2023_02/726191001" TargetMode="External" /><Relationship Id="rId89" Type="http://schemas.openxmlformats.org/officeDocument/2006/relationships/hyperlink" Target="https://podminky.urs.cz/item/CS_URS_2023_02/726191002" TargetMode="External" /><Relationship Id="rId90" Type="http://schemas.openxmlformats.org/officeDocument/2006/relationships/hyperlink" Target="https://podminky.urs.cz/item/CS_URS_2023_02/998726113" TargetMode="External" /><Relationship Id="rId91" Type="http://schemas.openxmlformats.org/officeDocument/2006/relationships/hyperlink" Target="https://podminky.urs.cz/item/CS_URS_2023_02/727213224" TargetMode="External" /><Relationship Id="rId92" Type="http://schemas.openxmlformats.org/officeDocument/2006/relationships/hyperlink" Target="https://podminky.urs.cz/item/CS_URS_2023_02/727223127" TargetMode="External" /><Relationship Id="rId93" Type="http://schemas.openxmlformats.org/officeDocument/2006/relationships/hyperlink" Target="https://podminky.urs.cz/item/CS_URS_2023_02/HZS1291" TargetMode="External" /><Relationship Id="rId94" Type="http://schemas.openxmlformats.org/officeDocument/2006/relationships/hyperlink" Target="https://podminky.urs.cz/item/CS_URS_2023_02/HZS2212" TargetMode="External" /><Relationship Id="rId9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11121" TargetMode="External" /><Relationship Id="rId2" Type="http://schemas.openxmlformats.org/officeDocument/2006/relationships/hyperlink" Target="https://podminky.urs.cz/item/CS_URS_2023_02/713463131" TargetMode="External" /><Relationship Id="rId3" Type="http://schemas.openxmlformats.org/officeDocument/2006/relationships/hyperlink" Target="https://podminky.urs.cz/item/CS_URS_2023_02/998713101" TargetMode="External" /><Relationship Id="rId4" Type="http://schemas.openxmlformats.org/officeDocument/2006/relationships/hyperlink" Target="https://podminky.urs.cz/item/CS_URS_2023_02/998713193" TargetMode="External" /><Relationship Id="rId5" Type="http://schemas.openxmlformats.org/officeDocument/2006/relationships/hyperlink" Target="https://podminky.urs.cz/item/CS_URS_2023_01/732199100" TargetMode="External" /><Relationship Id="rId6" Type="http://schemas.openxmlformats.org/officeDocument/2006/relationships/hyperlink" Target="https://podminky.urs.cz/item/CS_URS_2023_01/732331618" TargetMode="External" /><Relationship Id="rId7" Type="http://schemas.openxmlformats.org/officeDocument/2006/relationships/hyperlink" Target="https://podminky.urs.cz/item/CS_URS_2023_01/732421415" TargetMode="External" /><Relationship Id="rId8" Type="http://schemas.openxmlformats.org/officeDocument/2006/relationships/hyperlink" Target="https://podminky.urs.cz/item/CS_URS_2023_01/732421474" TargetMode="External" /><Relationship Id="rId9" Type="http://schemas.openxmlformats.org/officeDocument/2006/relationships/hyperlink" Target="https://podminky.urs.cz/item/CS_URS_2023_01/732XS01" TargetMode="External" /><Relationship Id="rId10" Type="http://schemas.openxmlformats.org/officeDocument/2006/relationships/hyperlink" Target="https://podminky.urs.cz/item/CS_URS_2023_02/998732101" TargetMode="External" /><Relationship Id="rId11" Type="http://schemas.openxmlformats.org/officeDocument/2006/relationships/hyperlink" Target="https://podminky.urs.cz/item/CS_URS_2023_02/998732193" TargetMode="External" /><Relationship Id="rId12" Type="http://schemas.openxmlformats.org/officeDocument/2006/relationships/hyperlink" Target="https://podminky.urs.cz/item/CS_URS_2023_02/733223304" TargetMode="External" /><Relationship Id="rId13" Type="http://schemas.openxmlformats.org/officeDocument/2006/relationships/hyperlink" Target="https://podminky.urs.cz/item/CS_URS_2023_02/733223307" TargetMode="External" /><Relationship Id="rId14" Type="http://schemas.openxmlformats.org/officeDocument/2006/relationships/hyperlink" Target="https://podminky.urs.cz/item/CS_URS_2023_02/733224222" TargetMode="External" /><Relationship Id="rId15" Type="http://schemas.openxmlformats.org/officeDocument/2006/relationships/hyperlink" Target="https://podminky.urs.cz/item/CS_URS_2023_02/733224224" TargetMode="External" /><Relationship Id="rId16" Type="http://schemas.openxmlformats.org/officeDocument/2006/relationships/hyperlink" Target="https://podminky.urs.cz/item/CS_URS_2023_02/733224225" TargetMode="External" /><Relationship Id="rId17" Type="http://schemas.openxmlformats.org/officeDocument/2006/relationships/hyperlink" Target="https://podminky.urs.cz/item/CS_URS_2023_02/733224226" TargetMode="External" /><Relationship Id="rId18" Type="http://schemas.openxmlformats.org/officeDocument/2006/relationships/hyperlink" Target="https://podminky.urs.cz/item/CS_URS_2023_02/733224227" TargetMode="External" /><Relationship Id="rId19" Type="http://schemas.openxmlformats.org/officeDocument/2006/relationships/hyperlink" Target="https://podminky.urs.cz/item/CS_URS_2023_02/733224228" TargetMode="External" /><Relationship Id="rId20" Type="http://schemas.openxmlformats.org/officeDocument/2006/relationships/hyperlink" Target="https://podminky.urs.cz/item/CS_URS_2023_02/733291101" TargetMode="External" /><Relationship Id="rId21" Type="http://schemas.openxmlformats.org/officeDocument/2006/relationships/hyperlink" Target="https://podminky.urs.cz/item/CS_URS_2023_02/733291102" TargetMode="External" /><Relationship Id="rId22" Type="http://schemas.openxmlformats.org/officeDocument/2006/relationships/hyperlink" Target="https://podminky.urs.cz/item/CS_URS_2023_02/733322224" TargetMode="External" /><Relationship Id="rId23" Type="http://schemas.openxmlformats.org/officeDocument/2006/relationships/hyperlink" Target="https://podminky.urs.cz/item/CS_URS_2023_02/733391101" TargetMode="External" /><Relationship Id="rId24" Type="http://schemas.openxmlformats.org/officeDocument/2006/relationships/hyperlink" Target="https://podminky.urs.cz/item/CS_URS_2023_01/733PX01" TargetMode="External" /><Relationship Id="rId25" Type="http://schemas.openxmlformats.org/officeDocument/2006/relationships/hyperlink" Target="https://podminky.urs.cz/item/CS_URS_2023_01/733PX02" TargetMode="External" /><Relationship Id="rId26" Type="http://schemas.openxmlformats.org/officeDocument/2006/relationships/hyperlink" Target="https://podminky.urs.cz/item/CS_URS_2023_01/733PX03" TargetMode="External" /><Relationship Id="rId27" Type="http://schemas.openxmlformats.org/officeDocument/2006/relationships/hyperlink" Target="https://podminky.urs.cz/item/CS_URS_2023_01/733PX04" TargetMode="External" /><Relationship Id="rId28" Type="http://schemas.openxmlformats.org/officeDocument/2006/relationships/hyperlink" Target="https://podminky.urs.cz/item/CS_URS_2023_01/733PX05" TargetMode="External" /><Relationship Id="rId29" Type="http://schemas.openxmlformats.org/officeDocument/2006/relationships/hyperlink" Target="https://podminky.urs.cz/item/CS_URS_2023_01/733PX06" TargetMode="External" /><Relationship Id="rId30" Type="http://schemas.openxmlformats.org/officeDocument/2006/relationships/hyperlink" Target="https://podminky.urs.cz/item/CS_URS_2023_02/998733101" TargetMode="External" /><Relationship Id="rId31" Type="http://schemas.openxmlformats.org/officeDocument/2006/relationships/hyperlink" Target="https://podminky.urs.cz/item/CS_URS_2023_02/998733193" TargetMode="External" /><Relationship Id="rId32" Type="http://schemas.openxmlformats.org/officeDocument/2006/relationships/hyperlink" Target="https://podminky.urs.cz/item/CS_URS_2023_02/734211120" TargetMode="External" /><Relationship Id="rId33" Type="http://schemas.openxmlformats.org/officeDocument/2006/relationships/hyperlink" Target="https://podminky.urs.cz/item/CS_URS_2023_02/734242414" TargetMode="External" /><Relationship Id="rId34" Type="http://schemas.openxmlformats.org/officeDocument/2006/relationships/hyperlink" Target="https://podminky.urs.cz/item/CS_URS_2023_02/734242417" TargetMode="External" /><Relationship Id="rId35" Type="http://schemas.openxmlformats.org/officeDocument/2006/relationships/hyperlink" Target="https://podminky.urs.cz/item/CS_URS_2023_02/734251211" TargetMode="External" /><Relationship Id="rId36" Type="http://schemas.openxmlformats.org/officeDocument/2006/relationships/hyperlink" Target="https://podminky.urs.cz/item/CS_URS_2023_02/734291123" TargetMode="External" /><Relationship Id="rId37" Type="http://schemas.openxmlformats.org/officeDocument/2006/relationships/hyperlink" Target="https://podminky.urs.cz/item/CS_URS_2023_01/734291247" TargetMode="External" /><Relationship Id="rId38" Type="http://schemas.openxmlformats.org/officeDocument/2006/relationships/hyperlink" Target="https://podminky.urs.cz/item/CS_URS_2023_02/734292774" TargetMode="External" /><Relationship Id="rId39" Type="http://schemas.openxmlformats.org/officeDocument/2006/relationships/hyperlink" Target="https://podminky.urs.cz/item/CS_URS_2023_02/734292777" TargetMode="External" /><Relationship Id="rId40" Type="http://schemas.openxmlformats.org/officeDocument/2006/relationships/hyperlink" Target="https://podminky.urs.cz/item/CS_URS_2023_02/734411127" TargetMode="External" /><Relationship Id="rId41" Type="http://schemas.openxmlformats.org/officeDocument/2006/relationships/hyperlink" Target="https://podminky.urs.cz/item/CS_URS_2023_01/734421102.1" TargetMode="External" /><Relationship Id="rId42" Type="http://schemas.openxmlformats.org/officeDocument/2006/relationships/hyperlink" Target="https://podminky.urs.cz/item/CS_URS_2023_01/734421112.1" TargetMode="External" /><Relationship Id="rId43" Type="http://schemas.openxmlformats.org/officeDocument/2006/relationships/hyperlink" Target="https://podminky.urs.cz/item/CS_URS_2023_01/734EN01" TargetMode="External" /><Relationship Id="rId44" Type="http://schemas.openxmlformats.org/officeDocument/2006/relationships/hyperlink" Target="https://podminky.urs.cz/item/CS_URS_2023_01/734MX01" TargetMode="External" /><Relationship Id="rId45" Type="http://schemas.openxmlformats.org/officeDocument/2006/relationships/hyperlink" Target="https://podminky.urs.cz/item/CS_URS_2023_01/734MX02" TargetMode="External" /><Relationship Id="rId46" Type="http://schemas.openxmlformats.org/officeDocument/2006/relationships/hyperlink" Target="https://podminky.urs.cz/item/CS_URS_2023_02/998734101" TargetMode="External" /><Relationship Id="rId47" Type="http://schemas.openxmlformats.org/officeDocument/2006/relationships/hyperlink" Target="https://podminky.urs.cz/item/CS_URS_2023_02/998734193" TargetMode="External" /><Relationship Id="rId48" Type="http://schemas.openxmlformats.org/officeDocument/2006/relationships/hyperlink" Target="https://podminky.urs.cz/item/CS_URS_2023_02/735000912" TargetMode="External" /><Relationship Id="rId49" Type="http://schemas.openxmlformats.org/officeDocument/2006/relationships/hyperlink" Target="https://podminky.urs.cz/item/CS_URS_2023_02/735164272" TargetMode="External" /><Relationship Id="rId50" Type="http://schemas.openxmlformats.org/officeDocument/2006/relationships/hyperlink" Target="https://podminky.urs.cz/item/CS_URS_2023_02/735191905" TargetMode="External" /><Relationship Id="rId51" Type="http://schemas.openxmlformats.org/officeDocument/2006/relationships/hyperlink" Target="https://podminky.urs.cz/item/CS_URS_2023_02/735191910" TargetMode="External" /><Relationship Id="rId52" Type="http://schemas.openxmlformats.org/officeDocument/2006/relationships/hyperlink" Target="https://podminky.urs.cz/item/CS_URS_2023_02/735511006" TargetMode="External" /><Relationship Id="rId53" Type="http://schemas.openxmlformats.org/officeDocument/2006/relationships/hyperlink" Target="https://podminky.urs.cz/item/CS_URS_2023_02/735511039" TargetMode="External" /><Relationship Id="rId54" Type="http://schemas.openxmlformats.org/officeDocument/2006/relationships/hyperlink" Target="https://podminky.urs.cz/item/CS_URS_2023_02/735511054" TargetMode="External" /><Relationship Id="rId55" Type="http://schemas.openxmlformats.org/officeDocument/2006/relationships/hyperlink" Target="https://podminky.urs.cz/item/CS_URS_2023_02/735511061" TargetMode="External" /><Relationship Id="rId56" Type="http://schemas.openxmlformats.org/officeDocument/2006/relationships/hyperlink" Target="https://podminky.urs.cz/item/CS_URS_2023_02/735511062" TargetMode="External" /><Relationship Id="rId57" Type="http://schemas.openxmlformats.org/officeDocument/2006/relationships/hyperlink" Target="https://podminky.urs.cz/item/CS_URS_2023_02/735511063" TargetMode="External" /><Relationship Id="rId58" Type="http://schemas.openxmlformats.org/officeDocument/2006/relationships/hyperlink" Target="https://podminky.urs.cz/item/CS_URS_2023_02/735511082" TargetMode="External" /><Relationship Id="rId59" Type="http://schemas.openxmlformats.org/officeDocument/2006/relationships/hyperlink" Target="https://podminky.urs.cz/item/CS_URS_2023_02/735511084" TargetMode="External" /><Relationship Id="rId60" Type="http://schemas.openxmlformats.org/officeDocument/2006/relationships/hyperlink" Target="https://podminky.urs.cz/item/CS_URS_2023_02/735511085" TargetMode="External" /><Relationship Id="rId61" Type="http://schemas.openxmlformats.org/officeDocument/2006/relationships/hyperlink" Target="https://podminky.urs.cz/item/CS_URS_2023_02/735511088" TargetMode="External" /><Relationship Id="rId62" Type="http://schemas.openxmlformats.org/officeDocument/2006/relationships/hyperlink" Target="https://podminky.urs.cz/item/CS_URS_2023_02/735511090" TargetMode="External" /><Relationship Id="rId63" Type="http://schemas.openxmlformats.org/officeDocument/2006/relationships/hyperlink" Target="https://podminky.urs.cz/item/CS_URS_2023_02/735511091" TargetMode="External" /><Relationship Id="rId64" Type="http://schemas.openxmlformats.org/officeDocument/2006/relationships/hyperlink" Target="https://podminky.urs.cz/item/CS_URS_2023_02/735511102" TargetMode="External" /><Relationship Id="rId65" Type="http://schemas.openxmlformats.org/officeDocument/2006/relationships/hyperlink" Target="https://podminky.urs.cz/item/CS_URS_2023_02/735511103" TargetMode="External" /><Relationship Id="rId66" Type="http://schemas.openxmlformats.org/officeDocument/2006/relationships/hyperlink" Target="https://podminky.urs.cz/item/CS_URS_2023_02/735511105" TargetMode="External" /><Relationship Id="rId67" Type="http://schemas.openxmlformats.org/officeDocument/2006/relationships/hyperlink" Target="https://podminky.urs.cz/item/CS_URS_2023_02/735511108" TargetMode="External" /><Relationship Id="rId68" Type="http://schemas.openxmlformats.org/officeDocument/2006/relationships/hyperlink" Target="https://podminky.urs.cz/item/CS_URS_2023_02/735511135" TargetMode="External" /><Relationship Id="rId69" Type="http://schemas.openxmlformats.org/officeDocument/2006/relationships/hyperlink" Target="https://podminky.urs.cz/item/CS_URS_2023_02/998735101" TargetMode="External" /><Relationship Id="rId70" Type="http://schemas.openxmlformats.org/officeDocument/2006/relationships/hyperlink" Target="https://podminky.urs.cz/item/CS_URS_2023_02/998735193" TargetMode="External" /><Relationship Id="rId7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003" TargetMode="External" /><Relationship Id="rId2" Type="http://schemas.openxmlformats.org/officeDocument/2006/relationships/hyperlink" Target="https://podminky.urs.cz/item/CS_URS_2023_02/741112061" TargetMode="External" /><Relationship Id="rId3" Type="http://schemas.openxmlformats.org/officeDocument/2006/relationships/hyperlink" Target="https://podminky.urs.cz/item/CS_URS_2023_02/741112062" TargetMode="External" /><Relationship Id="rId4" Type="http://schemas.openxmlformats.org/officeDocument/2006/relationships/hyperlink" Target="https://podminky.urs.cz/item/CS_URS_2023_02/741112101" TargetMode="External" /><Relationship Id="rId5" Type="http://schemas.openxmlformats.org/officeDocument/2006/relationships/hyperlink" Target="https://podminky.urs.cz/item/CS_URS_2023_02/741120001" TargetMode="External" /><Relationship Id="rId6" Type="http://schemas.openxmlformats.org/officeDocument/2006/relationships/hyperlink" Target="https://podminky.urs.cz/item/CS_URS_2023_02/741120003" TargetMode="External" /><Relationship Id="rId7" Type="http://schemas.openxmlformats.org/officeDocument/2006/relationships/hyperlink" Target="https://podminky.urs.cz/item/CS_URS_2023_02/741120005" TargetMode="External" /><Relationship Id="rId8" Type="http://schemas.openxmlformats.org/officeDocument/2006/relationships/hyperlink" Target="https://podminky.urs.cz/item/CS_URS_2023_02/741120501" TargetMode="External" /><Relationship Id="rId9" Type="http://schemas.openxmlformats.org/officeDocument/2006/relationships/hyperlink" Target="https://podminky.urs.cz/item/CS_URS_2023_02/741122011" TargetMode="External" /><Relationship Id="rId10" Type="http://schemas.openxmlformats.org/officeDocument/2006/relationships/hyperlink" Target="https://podminky.urs.cz/item/CS_URS_2023_02/741122011.1" TargetMode="External" /><Relationship Id="rId11" Type="http://schemas.openxmlformats.org/officeDocument/2006/relationships/hyperlink" Target="https://podminky.urs.cz/item/CS_URS_2023_02/741122015" TargetMode="External" /><Relationship Id="rId12" Type="http://schemas.openxmlformats.org/officeDocument/2006/relationships/hyperlink" Target="https://podminky.urs.cz/item/CS_URS_2023_02/741122015" TargetMode="External" /><Relationship Id="rId13" Type="http://schemas.openxmlformats.org/officeDocument/2006/relationships/hyperlink" Target="https://podminky.urs.cz/item/CS_URS_2023_02/741122015.1" TargetMode="External" /><Relationship Id="rId14" Type="http://schemas.openxmlformats.org/officeDocument/2006/relationships/hyperlink" Target="https://podminky.urs.cz/item/CS_URS_2023_02/741122016" TargetMode="External" /><Relationship Id="rId15" Type="http://schemas.openxmlformats.org/officeDocument/2006/relationships/hyperlink" Target="https://podminky.urs.cz/item/CS_URS_2023_02/741122025" TargetMode="External" /><Relationship Id="rId16" Type="http://schemas.openxmlformats.org/officeDocument/2006/relationships/hyperlink" Target="https://podminky.urs.cz/item/CS_URS_2023_02/741122142" TargetMode="External" /><Relationship Id="rId17" Type="http://schemas.openxmlformats.org/officeDocument/2006/relationships/hyperlink" Target="https://podminky.urs.cz/item/CS_URS_2023_02/741122143" TargetMode="External" /><Relationship Id="rId18" Type="http://schemas.openxmlformats.org/officeDocument/2006/relationships/hyperlink" Target="https://podminky.urs.cz/item/CS_URS_2023_02/741122145" TargetMode="External" /><Relationship Id="rId19" Type="http://schemas.openxmlformats.org/officeDocument/2006/relationships/hyperlink" Target="https://podminky.urs.cz/item/CS_URS_2023_02/741124701" TargetMode="External" /><Relationship Id="rId20" Type="http://schemas.openxmlformats.org/officeDocument/2006/relationships/hyperlink" Target="https://podminky.urs.cz/item/CS_URS_2023_02/741124701" TargetMode="External" /><Relationship Id="rId21" Type="http://schemas.openxmlformats.org/officeDocument/2006/relationships/hyperlink" Target="https://podminky.urs.cz/item/CS_URS_2023_02/741124701" TargetMode="External" /><Relationship Id="rId22" Type="http://schemas.openxmlformats.org/officeDocument/2006/relationships/hyperlink" Target="https://podminky.urs.cz/item/CS_URS_2023_02/741210006" TargetMode="External" /><Relationship Id="rId23" Type="http://schemas.openxmlformats.org/officeDocument/2006/relationships/hyperlink" Target="https://podminky.urs.cz/item/CS_URS_2023_02/741210101" TargetMode="External" /><Relationship Id="rId24" Type="http://schemas.openxmlformats.org/officeDocument/2006/relationships/hyperlink" Target="https://podminky.urs.cz/item/CS_URS_2023_02/741210212" TargetMode="External" /><Relationship Id="rId25" Type="http://schemas.openxmlformats.org/officeDocument/2006/relationships/hyperlink" Target="https://podminky.urs.cz/item/CS_URS_2023_02/741310101" TargetMode="External" /><Relationship Id="rId26" Type="http://schemas.openxmlformats.org/officeDocument/2006/relationships/hyperlink" Target="https://podminky.urs.cz/item/CS_URS_2023_02/741310121" TargetMode="External" /><Relationship Id="rId27" Type="http://schemas.openxmlformats.org/officeDocument/2006/relationships/hyperlink" Target="https://podminky.urs.cz/item/CS_URS_2023_02/741310203" TargetMode="External" /><Relationship Id="rId28" Type="http://schemas.openxmlformats.org/officeDocument/2006/relationships/hyperlink" Target="https://podminky.urs.cz/item/CS_URS_2023_02/741310221" TargetMode="External" /><Relationship Id="rId29" Type="http://schemas.openxmlformats.org/officeDocument/2006/relationships/hyperlink" Target="https://podminky.urs.cz/item/CS_URS_2023_02/741310233" TargetMode="External" /><Relationship Id="rId30" Type="http://schemas.openxmlformats.org/officeDocument/2006/relationships/hyperlink" Target="https://podminky.urs.cz/item/CS_URS_2023_02/741310238" TargetMode="External" /><Relationship Id="rId31" Type="http://schemas.openxmlformats.org/officeDocument/2006/relationships/hyperlink" Target="https://podminky.urs.cz/item/CS_URS_2023_02/741310251" TargetMode="External" /><Relationship Id="rId32" Type="http://schemas.openxmlformats.org/officeDocument/2006/relationships/hyperlink" Target="https://podminky.urs.cz/item/CS_URS_2023_02/741310401" TargetMode="External" /><Relationship Id="rId33" Type="http://schemas.openxmlformats.org/officeDocument/2006/relationships/hyperlink" Target="https://podminky.urs.cz/item/CS_URS_2023_02/741310402" TargetMode="External" /><Relationship Id="rId34" Type="http://schemas.openxmlformats.org/officeDocument/2006/relationships/hyperlink" Target="https://podminky.urs.cz/item/CS_URS_2023_02/741310403" TargetMode="External" /><Relationship Id="rId35" Type="http://schemas.openxmlformats.org/officeDocument/2006/relationships/hyperlink" Target="https://podminky.urs.cz/item/CS_URS_2023_02/741311001" TargetMode="External" /><Relationship Id="rId36" Type="http://schemas.openxmlformats.org/officeDocument/2006/relationships/hyperlink" Target="https://podminky.urs.cz/item/CS_URS_2023_02/741311003" TargetMode="External" /><Relationship Id="rId37" Type="http://schemas.openxmlformats.org/officeDocument/2006/relationships/hyperlink" Target="https://podminky.urs.cz/item/CS_URS_2023_02/741311004" TargetMode="External" /><Relationship Id="rId38" Type="http://schemas.openxmlformats.org/officeDocument/2006/relationships/hyperlink" Target="https://podminky.urs.cz/item/CS_URS_2023_02/741313001" TargetMode="External" /><Relationship Id="rId39" Type="http://schemas.openxmlformats.org/officeDocument/2006/relationships/hyperlink" Target="https://podminky.urs.cz/item/CS_URS_2023_02/741313002" TargetMode="External" /><Relationship Id="rId40" Type="http://schemas.openxmlformats.org/officeDocument/2006/relationships/hyperlink" Target="https://podminky.urs.cz/item/CS_URS_2023_02/741313004" TargetMode="External" /><Relationship Id="rId41" Type="http://schemas.openxmlformats.org/officeDocument/2006/relationships/hyperlink" Target="https://podminky.urs.cz/item/CS_URS_2023_02/741313005" TargetMode="External" /><Relationship Id="rId42" Type="http://schemas.openxmlformats.org/officeDocument/2006/relationships/hyperlink" Target="https://podminky.urs.cz/item/CS_URS_2023_02/741313082" TargetMode="External" /><Relationship Id="rId43" Type="http://schemas.openxmlformats.org/officeDocument/2006/relationships/hyperlink" Target="https://podminky.urs.cz/item/CS_URS_2023_02/741313221" TargetMode="External" /><Relationship Id="rId44" Type="http://schemas.openxmlformats.org/officeDocument/2006/relationships/hyperlink" Target="https://podminky.urs.cz/item/CS_URS_2023_02/741361071" TargetMode="External" /><Relationship Id="rId45" Type="http://schemas.openxmlformats.org/officeDocument/2006/relationships/hyperlink" Target="https://podminky.urs.cz/item/CS_URS_2023_02/741372021" TargetMode="External" /><Relationship Id="rId46" Type="http://schemas.openxmlformats.org/officeDocument/2006/relationships/hyperlink" Target="https://podminky.urs.cz/item/CS_URS_2023_02/741372062" TargetMode="External" /><Relationship Id="rId47" Type="http://schemas.openxmlformats.org/officeDocument/2006/relationships/hyperlink" Target="https://podminky.urs.cz/item/CS_URS_2023_02/741372067" TargetMode="External" /><Relationship Id="rId48" Type="http://schemas.openxmlformats.org/officeDocument/2006/relationships/hyperlink" Target="https://podminky.urs.cz/item/CS_URS_2023_02/741372073" TargetMode="External" /><Relationship Id="rId49" Type="http://schemas.openxmlformats.org/officeDocument/2006/relationships/hyperlink" Target="https://podminky.urs.cz/item/CS_URS_2023_02/741372101" TargetMode="External" /><Relationship Id="rId50" Type="http://schemas.openxmlformats.org/officeDocument/2006/relationships/hyperlink" Target="https://podminky.urs.cz/item/CS_URS_2023_02/741372112" TargetMode="External" /><Relationship Id="rId51" Type="http://schemas.openxmlformats.org/officeDocument/2006/relationships/hyperlink" Target="https://podminky.urs.cz/item/CS_URS_2023_02/741410001" TargetMode="External" /><Relationship Id="rId52" Type="http://schemas.openxmlformats.org/officeDocument/2006/relationships/hyperlink" Target="https://podminky.urs.cz/item/CS_URS_2023_02/741410041" TargetMode="External" /><Relationship Id="rId53" Type="http://schemas.openxmlformats.org/officeDocument/2006/relationships/hyperlink" Target="https://podminky.urs.cz/item/CS_URS_2023_02/741420001" TargetMode="External" /><Relationship Id="rId54" Type="http://schemas.openxmlformats.org/officeDocument/2006/relationships/hyperlink" Target="https://podminky.urs.cz/item/CS_URS_2023_02/741420021" TargetMode="External" /><Relationship Id="rId55" Type="http://schemas.openxmlformats.org/officeDocument/2006/relationships/hyperlink" Target="https://podminky.urs.cz/item/CS_URS_2023_02/741420022" TargetMode="External" /><Relationship Id="rId56" Type="http://schemas.openxmlformats.org/officeDocument/2006/relationships/hyperlink" Target="https://podminky.urs.cz/item/CS_URS_2023_02/741420051" TargetMode="External" /><Relationship Id="rId57" Type="http://schemas.openxmlformats.org/officeDocument/2006/relationships/hyperlink" Target="https://podminky.urs.cz/item/CS_URS_2023_02/741420083" TargetMode="External" /><Relationship Id="rId58" Type="http://schemas.openxmlformats.org/officeDocument/2006/relationships/hyperlink" Target="https://podminky.urs.cz/item/CS_URS_2023_02/741420084" TargetMode="External" /><Relationship Id="rId59" Type="http://schemas.openxmlformats.org/officeDocument/2006/relationships/hyperlink" Target="https://podminky.urs.cz/item/CS_URS_2023_02/741420101" TargetMode="External" /><Relationship Id="rId60" Type="http://schemas.openxmlformats.org/officeDocument/2006/relationships/hyperlink" Target="https://podminky.urs.cz/item/CS_URS_2023_02/741430005" TargetMode="External" /><Relationship Id="rId61" Type="http://schemas.openxmlformats.org/officeDocument/2006/relationships/hyperlink" Target="https://podminky.urs.cz/item/CS_URS_2023_02/741810003" TargetMode="External" /><Relationship Id="rId62" Type="http://schemas.openxmlformats.org/officeDocument/2006/relationships/hyperlink" Target="https://podminky.urs.cz/item/CS_URS_2023_02/741820013" TargetMode="External" /><Relationship Id="rId63" Type="http://schemas.openxmlformats.org/officeDocument/2006/relationships/hyperlink" Target="https://podminky.urs.cz/item/CS_URS_2023_02/741910511" TargetMode="External" /><Relationship Id="rId64" Type="http://schemas.openxmlformats.org/officeDocument/2006/relationships/hyperlink" Target="https://podminky.urs.cz/item/CS_URS_2023_02/741920332" TargetMode="External" /><Relationship Id="rId65" Type="http://schemas.openxmlformats.org/officeDocument/2006/relationships/hyperlink" Target="https://podminky.urs.cz/item/CS_URS_2023_02/741930001" TargetMode="External" /><Relationship Id="rId66" Type="http://schemas.openxmlformats.org/officeDocument/2006/relationships/hyperlink" Target="https://podminky.urs.cz/item/CS_URS_2023_02/741930002" TargetMode="External" /><Relationship Id="rId67" Type="http://schemas.openxmlformats.org/officeDocument/2006/relationships/hyperlink" Target="https://podminky.urs.cz/item/CS_URS_2023_02/741930003" TargetMode="External" /><Relationship Id="rId68" Type="http://schemas.openxmlformats.org/officeDocument/2006/relationships/hyperlink" Target="https://podminky.urs.cz/item/CS_URS_2023_02/998741202" TargetMode="External" /><Relationship Id="rId69" Type="http://schemas.openxmlformats.org/officeDocument/2006/relationships/hyperlink" Target="https://podminky.urs.cz/item/CS_URS_2023_02/460010011" TargetMode="External" /><Relationship Id="rId70" Type="http://schemas.openxmlformats.org/officeDocument/2006/relationships/hyperlink" Target="https://podminky.urs.cz/item/CS_URS_2023_02/460171174" TargetMode="External" /><Relationship Id="rId71" Type="http://schemas.openxmlformats.org/officeDocument/2006/relationships/hyperlink" Target="https://podminky.urs.cz/item/CS_URS_2023_02/460451184" TargetMode="External" /><Relationship Id="rId72" Type="http://schemas.openxmlformats.org/officeDocument/2006/relationships/hyperlink" Target="https://podminky.urs.cz/item/CS_URS_2023_02/460661111" TargetMode="External" /><Relationship Id="rId73" Type="http://schemas.openxmlformats.org/officeDocument/2006/relationships/hyperlink" Target="https://podminky.urs.cz/item/CS_URS_2023_02/460671111" TargetMode="External" /><Relationship Id="rId74" Type="http://schemas.openxmlformats.org/officeDocument/2006/relationships/hyperlink" Target="https://podminky.urs.cz/item/CS_URS_2023_02/HZS2232" TargetMode="External" /><Relationship Id="rId75" Type="http://schemas.openxmlformats.org/officeDocument/2006/relationships/hyperlink" Target="https://podminky.urs.cz/item/CS_URS_2023_02/HZS4212" TargetMode="External" /><Relationship Id="rId76" Type="http://schemas.openxmlformats.org/officeDocument/2006/relationships/hyperlink" Target="https://podminky.urs.cz/item/CS_URS_2023_01/013254000" TargetMode="External" /><Relationship Id="rId77" Type="http://schemas.openxmlformats.org/officeDocument/2006/relationships/hyperlink" Target="https://podminky.urs.cz/item/CS_URS_2023_01/043203000" TargetMode="External" /><Relationship Id="rId78" Type="http://schemas.openxmlformats.org/officeDocument/2006/relationships/hyperlink" Target="https://podminky.urs.cz/item/CS_URS_2023_01/091003000" TargetMode="External" /><Relationship Id="rId7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22011" TargetMode="External" /><Relationship Id="rId2" Type="http://schemas.openxmlformats.org/officeDocument/2006/relationships/hyperlink" Target="https://podminky.urs.cz/item/CS_URS_2023_02/741122016" TargetMode="External" /><Relationship Id="rId3" Type="http://schemas.openxmlformats.org/officeDocument/2006/relationships/hyperlink" Target="https://podminky.urs.cz/item/CS_URS_2023_02/741910414" TargetMode="External" /><Relationship Id="rId4" Type="http://schemas.openxmlformats.org/officeDocument/2006/relationships/hyperlink" Target="https://podminky.urs.cz/item/CS_URS_2023_02/742110002" TargetMode="External" /><Relationship Id="rId5" Type="http://schemas.openxmlformats.org/officeDocument/2006/relationships/hyperlink" Target="https://podminky.urs.cz/item/CS_URS_2023_02/742110504" TargetMode="External" /><Relationship Id="rId6" Type="http://schemas.openxmlformats.org/officeDocument/2006/relationships/hyperlink" Target="https://podminky.urs.cz/item/CS_URS_2023_02/742110505" TargetMode="External" /><Relationship Id="rId7" Type="http://schemas.openxmlformats.org/officeDocument/2006/relationships/hyperlink" Target="https://podminky.urs.cz/item/CS_URS_2023_02/742121001" TargetMode="External" /><Relationship Id="rId8" Type="http://schemas.openxmlformats.org/officeDocument/2006/relationships/hyperlink" Target="https://podminky.urs.cz/item/CS_URS_2023_02/742121002" TargetMode="External" /><Relationship Id="rId9" Type="http://schemas.openxmlformats.org/officeDocument/2006/relationships/hyperlink" Target="https://podminky.urs.cz/item/CS_URS_2023_02/742124003" TargetMode="External" /><Relationship Id="rId10" Type="http://schemas.openxmlformats.org/officeDocument/2006/relationships/hyperlink" Target="https://podminky.urs.cz/item/CS_URS_2023_02/742124005" TargetMode="External" /><Relationship Id="rId11" Type="http://schemas.openxmlformats.org/officeDocument/2006/relationships/hyperlink" Target="https://podminky.urs.cz/item/CS_URS_2023_02/742124011" TargetMode="External" /><Relationship Id="rId12" Type="http://schemas.openxmlformats.org/officeDocument/2006/relationships/hyperlink" Target="https://podminky.urs.cz/item/CS_URS_2023_02/742124013" TargetMode="External" /><Relationship Id="rId13" Type="http://schemas.openxmlformats.org/officeDocument/2006/relationships/hyperlink" Target="https://podminky.urs.cz/item/CS_URS_2023_02/742190002" TargetMode="External" /><Relationship Id="rId14" Type="http://schemas.openxmlformats.org/officeDocument/2006/relationships/hyperlink" Target="https://podminky.urs.cz/item/CS_URS_2023_02/742190005" TargetMode="External" /><Relationship Id="rId15" Type="http://schemas.openxmlformats.org/officeDocument/2006/relationships/hyperlink" Target="https://podminky.urs.cz/item/CS_URS_2023_02/742210121" TargetMode="External" /><Relationship Id="rId16" Type="http://schemas.openxmlformats.org/officeDocument/2006/relationships/hyperlink" Target="https://podminky.urs.cz/item/CS_URS_2023_02/742220001" TargetMode="External" /><Relationship Id="rId17" Type="http://schemas.openxmlformats.org/officeDocument/2006/relationships/hyperlink" Target="https://podminky.urs.cz/item/CS_URS_2023_02/742220053" TargetMode="External" /><Relationship Id="rId18" Type="http://schemas.openxmlformats.org/officeDocument/2006/relationships/hyperlink" Target="https://podminky.urs.cz/item/CS_URS_2023_02/742220235" TargetMode="External" /><Relationship Id="rId19" Type="http://schemas.openxmlformats.org/officeDocument/2006/relationships/hyperlink" Target="https://podminky.urs.cz/item/CS_URS_2023_02/742220401" TargetMode="External" /><Relationship Id="rId20" Type="http://schemas.openxmlformats.org/officeDocument/2006/relationships/hyperlink" Target="https://podminky.urs.cz/item/CS_URS_2023_02/742220402" TargetMode="External" /><Relationship Id="rId21" Type="http://schemas.openxmlformats.org/officeDocument/2006/relationships/hyperlink" Target="https://podminky.urs.cz/item/CS_URS_2023_02/742220411" TargetMode="External" /><Relationship Id="rId22" Type="http://schemas.openxmlformats.org/officeDocument/2006/relationships/hyperlink" Target="https://podminky.urs.cz/item/CS_URS_2023_02/742220421" TargetMode="External" /><Relationship Id="rId23" Type="http://schemas.openxmlformats.org/officeDocument/2006/relationships/hyperlink" Target="https://podminky.urs.cz/item/CS_URS_2023_02/742220501" TargetMode="External" /><Relationship Id="rId24" Type="http://schemas.openxmlformats.org/officeDocument/2006/relationships/hyperlink" Target="https://podminky.urs.cz/item/CS_URS_2023_02/742230003" TargetMode="External" /><Relationship Id="rId25" Type="http://schemas.openxmlformats.org/officeDocument/2006/relationships/hyperlink" Target="https://podminky.urs.cz/item/CS_URS_2023_02/742230009" TargetMode="External" /><Relationship Id="rId26" Type="http://schemas.openxmlformats.org/officeDocument/2006/relationships/hyperlink" Target="https://podminky.urs.cz/item/CS_URS_2023_02/742230101" TargetMode="External" /><Relationship Id="rId27" Type="http://schemas.openxmlformats.org/officeDocument/2006/relationships/hyperlink" Target="https://podminky.urs.cz/item/CS_URS_2023_02/742310002" TargetMode="External" /><Relationship Id="rId28" Type="http://schemas.openxmlformats.org/officeDocument/2006/relationships/hyperlink" Target="https://podminky.urs.cz/item/CS_URS_2023_02/742320051" TargetMode="External" /><Relationship Id="rId29" Type="http://schemas.openxmlformats.org/officeDocument/2006/relationships/hyperlink" Target="https://podminky.urs.cz/item/CS_URS_2023_02/742330001" TargetMode="External" /><Relationship Id="rId30" Type="http://schemas.openxmlformats.org/officeDocument/2006/relationships/hyperlink" Target="https://podminky.urs.cz/item/CS_URS_2023_02/742330004" TargetMode="External" /><Relationship Id="rId31" Type="http://schemas.openxmlformats.org/officeDocument/2006/relationships/hyperlink" Target="https://podminky.urs.cz/item/CS_URS_2023_02/742330022" TargetMode="External" /><Relationship Id="rId32" Type="http://schemas.openxmlformats.org/officeDocument/2006/relationships/hyperlink" Target="https://podminky.urs.cz/item/CS_URS_2023_02/742330024" TargetMode="External" /><Relationship Id="rId33" Type="http://schemas.openxmlformats.org/officeDocument/2006/relationships/hyperlink" Target="https://podminky.urs.cz/item/CS_URS_2023_02/742330044" TargetMode="External" /><Relationship Id="rId34" Type="http://schemas.openxmlformats.org/officeDocument/2006/relationships/hyperlink" Target="https://podminky.urs.cz/item/CS_URS_2023_02/742420071" TargetMode="External" /><Relationship Id="rId35" Type="http://schemas.openxmlformats.org/officeDocument/2006/relationships/hyperlink" Target="https://podminky.urs.cz/item/CS_URS_2023_02/742420121" TargetMode="External" /><Relationship Id="rId36" Type="http://schemas.openxmlformats.org/officeDocument/2006/relationships/hyperlink" Target="https://podminky.urs.cz/item/CS_URS_2023_02/998742202" TargetMode="External" /><Relationship Id="rId37" Type="http://schemas.openxmlformats.org/officeDocument/2006/relationships/hyperlink" Target="https://podminky.urs.cz/item/CS_URS_2023_02/HZS2232" TargetMode="External" /><Relationship Id="rId38" Type="http://schemas.openxmlformats.org/officeDocument/2006/relationships/hyperlink" Target="https://podminky.urs.cz/item/CS_URS_2023_02/HZS4212" TargetMode="External" /><Relationship Id="rId39" Type="http://schemas.openxmlformats.org/officeDocument/2006/relationships/hyperlink" Target="https://podminky.urs.cz/item/CS_URS_2023_01/013254000" TargetMode="External" /><Relationship Id="rId4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20003" TargetMode="External" /><Relationship Id="rId2" Type="http://schemas.openxmlformats.org/officeDocument/2006/relationships/hyperlink" Target="https://podminky.urs.cz/item/CS_URS_2023_02/741120225" TargetMode="External" /><Relationship Id="rId3" Type="http://schemas.openxmlformats.org/officeDocument/2006/relationships/hyperlink" Target="https://podminky.urs.cz/item/CS_URS_2023_02/741122011" TargetMode="External" /><Relationship Id="rId4" Type="http://schemas.openxmlformats.org/officeDocument/2006/relationships/hyperlink" Target="https://podminky.urs.cz/item/CS_URS_2023_02/741122142" TargetMode="External" /><Relationship Id="rId5" Type="http://schemas.openxmlformats.org/officeDocument/2006/relationships/hyperlink" Target="https://podminky.urs.cz/item/CS_URS_2023_02/741122234" TargetMode="External" /><Relationship Id="rId6" Type="http://schemas.openxmlformats.org/officeDocument/2006/relationships/hyperlink" Target="https://podminky.urs.cz/item/CS_URS_2023_02/741210006" TargetMode="External" /><Relationship Id="rId7" Type="http://schemas.openxmlformats.org/officeDocument/2006/relationships/hyperlink" Target="https://podminky.urs.cz/item/CS_URS_2023_02/741711011" TargetMode="External" /><Relationship Id="rId8" Type="http://schemas.openxmlformats.org/officeDocument/2006/relationships/hyperlink" Target="https://podminky.urs.cz/item/CS_URS_2023_02/741721211" TargetMode="External" /><Relationship Id="rId9" Type="http://schemas.openxmlformats.org/officeDocument/2006/relationships/hyperlink" Target="https://podminky.urs.cz/item/CS_URS_2023_02/741730018" TargetMode="External" /><Relationship Id="rId10" Type="http://schemas.openxmlformats.org/officeDocument/2006/relationships/hyperlink" Target="https://podminky.urs.cz/item/CS_URS_2023_02/741732061" TargetMode="External" /><Relationship Id="rId11" Type="http://schemas.openxmlformats.org/officeDocument/2006/relationships/hyperlink" Target="https://podminky.urs.cz/item/CS_URS_2023_02/741910414" TargetMode="External" /><Relationship Id="rId12" Type="http://schemas.openxmlformats.org/officeDocument/2006/relationships/hyperlink" Target="https://podminky.urs.cz/item/CS_URS_2023_02/741910421" TargetMode="External" /><Relationship Id="rId13" Type="http://schemas.openxmlformats.org/officeDocument/2006/relationships/hyperlink" Target="https://podminky.urs.cz/item/CS_URS_2023_02/741910511" TargetMode="External" /><Relationship Id="rId14" Type="http://schemas.openxmlformats.org/officeDocument/2006/relationships/hyperlink" Target="https://podminky.urs.cz/item/CS_URS_2023_02/998741202" TargetMode="External" /><Relationship Id="rId15" Type="http://schemas.openxmlformats.org/officeDocument/2006/relationships/hyperlink" Target="https://podminky.urs.cz/item/CS_URS_2023_02/HZS2232" TargetMode="External" /><Relationship Id="rId16" Type="http://schemas.openxmlformats.org/officeDocument/2006/relationships/hyperlink" Target="https://podminky.urs.cz/item/CS_URS_2023_02/HZS4212" TargetMode="External" /><Relationship Id="rId17" Type="http://schemas.openxmlformats.org/officeDocument/2006/relationships/hyperlink" Target="https://podminky.urs.cz/item/CS_URS_2023_01/013244000" TargetMode="External" /><Relationship Id="rId18" Type="http://schemas.openxmlformats.org/officeDocument/2006/relationships/hyperlink" Target="https://podminky.urs.cz/item/CS_URS_2023_01/013254000" TargetMode="External" /><Relationship Id="rId1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210142" TargetMode="External" /><Relationship Id="rId2" Type="http://schemas.openxmlformats.org/officeDocument/2006/relationships/hyperlink" Target="https://podminky.urs.cz/item/CS_URS_2023_01/751210143" TargetMode="External" /><Relationship Id="rId3" Type="http://schemas.openxmlformats.org/officeDocument/2006/relationships/hyperlink" Target="https://podminky.urs.cz/item/CS_URS_2023_01/751101101" TargetMode="External" /><Relationship Id="rId4" Type="http://schemas.openxmlformats.org/officeDocument/2006/relationships/hyperlink" Target="https://podminky.urs.cz/item/CS_URS_2023_01/751101102" TargetMode="External" /><Relationship Id="rId5" Type="http://schemas.openxmlformats.org/officeDocument/2006/relationships/hyperlink" Target="https://podminky.urs.cz/item/CS_URS_2023_01/751101103" TargetMode="External" /><Relationship Id="rId6" Type="http://schemas.openxmlformats.org/officeDocument/2006/relationships/hyperlink" Target="https://podminky.urs.cz/item/CS_URS_2023_01/751101104" TargetMode="External" /><Relationship Id="rId7" Type="http://schemas.openxmlformats.org/officeDocument/2006/relationships/hyperlink" Target="https://podminky.urs.cz/item/CS_URS_2023_01/751101105" TargetMode="External" /><Relationship Id="rId8" Type="http://schemas.openxmlformats.org/officeDocument/2006/relationships/hyperlink" Target="https://podminky.urs.cz/item/CS_URS_2023_01/751101106" TargetMode="External" /><Relationship Id="rId9" Type="http://schemas.openxmlformats.org/officeDocument/2006/relationships/hyperlink" Target="https://podminky.urs.cz/item/CS_URS_2023_01/751101107" TargetMode="External" /><Relationship Id="rId10" Type="http://schemas.openxmlformats.org/officeDocument/2006/relationships/hyperlink" Target="https://podminky.urs.cz/item/CS_URS_2023_01/751101108" TargetMode="External" /><Relationship Id="rId11" Type="http://schemas.openxmlformats.org/officeDocument/2006/relationships/hyperlink" Target="https://podminky.urs.cz/item/CS_URS_2023_01/751101109" TargetMode="External" /><Relationship Id="rId12" Type="http://schemas.openxmlformats.org/officeDocument/2006/relationships/hyperlink" Target="https://podminky.urs.cz/item/CS_URS_2023_01/751101110" TargetMode="External" /><Relationship Id="rId13" Type="http://schemas.openxmlformats.org/officeDocument/2006/relationships/hyperlink" Target="https://podminky.urs.cz/item/CS_URS_2023_01/751101111" TargetMode="External" /><Relationship Id="rId14" Type="http://schemas.openxmlformats.org/officeDocument/2006/relationships/hyperlink" Target="https://podminky.urs.cz/item/CS_URS_2023_01/1.751611111" TargetMode="External" /><Relationship Id="rId15" Type="http://schemas.openxmlformats.org/officeDocument/2006/relationships/hyperlink" Target="https://podminky.urs.cz/item/CS_URS_2023_01/1.751721111" TargetMode="External" /><Relationship Id="rId16" Type="http://schemas.openxmlformats.org/officeDocument/2006/relationships/hyperlink" Target="https://podminky.urs.cz/item/CS_URS_2023_01/1.751398041" TargetMode="External" /><Relationship Id="rId17" Type="http://schemas.openxmlformats.org/officeDocument/2006/relationships/hyperlink" Target="https://podminky.urs.cz/item/CS_URS_2023_01/1.751322012" TargetMode="External" /><Relationship Id="rId18" Type="http://schemas.openxmlformats.org/officeDocument/2006/relationships/hyperlink" Target="https://podminky.urs.cz/item/CS_URS_2023_01/1.751514678" TargetMode="External" /><Relationship Id="rId19" Type="http://schemas.openxmlformats.org/officeDocument/2006/relationships/hyperlink" Target="https://podminky.urs.cz/item/CS_URS_2023_01/1.751614121" TargetMode="External" /><Relationship Id="rId20" Type="http://schemas.openxmlformats.org/officeDocument/2006/relationships/hyperlink" Target="https://podminky.urs.cz/item/CS_URS_2023_01/11.751614121" TargetMode="External" /><Relationship Id="rId21" Type="http://schemas.openxmlformats.org/officeDocument/2006/relationships/hyperlink" Target="https://podminky.urs.cz/item/CS_URS_2023_01/1.751344111" TargetMode="External" /><Relationship Id="rId22" Type="http://schemas.openxmlformats.org/officeDocument/2006/relationships/hyperlink" Target="https://podminky.urs.cz/item/CS_URS_2023_01/1.751398115" TargetMode="External" /><Relationship Id="rId23" Type="http://schemas.openxmlformats.org/officeDocument/2006/relationships/hyperlink" Target="https://podminky.urs.cz/item/CS_URS_2023_01/1.751398022" TargetMode="External" /><Relationship Id="rId24" Type="http://schemas.openxmlformats.org/officeDocument/2006/relationships/hyperlink" Target="https://podminky.urs.cz/item/CS_URS_2023_01/1.751398041" TargetMode="External" /><Relationship Id="rId25" Type="http://schemas.openxmlformats.org/officeDocument/2006/relationships/hyperlink" Target="https://podminky.urs.cz/item/CS_URS_2023_01/1.751791121" TargetMode="External" /><Relationship Id="rId26" Type="http://schemas.openxmlformats.org/officeDocument/2006/relationships/hyperlink" Target="https://podminky.urs.cz/item/CS_URS_2023_01/11.751512242" TargetMode="External" /><Relationship Id="rId27" Type="http://schemas.openxmlformats.org/officeDocument/2006/relationships/hyperlink" Target="https://podminky.urs.cz/item/CS_URS_2023_01/1.751512242" TargetMode="External" /><Relationship Id="rId28" Type="http://schemas.openxmlformats.org/officeDocument/2006/relationships/hyperlink" Target="https://podminky.urs.cz/item/CS_URS_2023_01/1.751511182" TargetMode="External" /><Relationship Id="rId29" Type="http://schemas.openxmlformats.org/officeDocument/2006/relationships/hyperlink" Target="https://podminky.urs.cz/item/CS_URS_2023_01/2.751111131" TargetMode="External" /><Relationship Id="rId30" Type="http://schemas.openxmlformats.org/officeDocument/2006/relationships/hyperlink" Target="https://podminky.urs.cz/item/CS_URS_2023_01/2.751210133" TargetMode="External" /><Relationship Id="rId31" Type="http://schemas.openxmlformats.org/officeDocument/2006/relationships/hyperlink" Target="https://podminky.urs.cz/item/CS_URS_2023_01/2.751322012" TargetMode="External" /><Relationship Id="rId32" Type="http://schemas.openxmlformats.org/officeDocument/2006/relationships/hyperlink" Target="https://podminky.urs.cz/item/CS_URS_2023_01/2.751691111" TargetMode="External" /><Relationship Id="rId33" Type="http://schemas.openxmlformats.org/officeDocument/2006/relationships/hyperlink" Target="https://podminky.urs.cz/item/CS_URS_2023_01/2.751514679" TargetMode="External" /><Relationship Id="rId34" Type="http://schemas.openxmlformats.org/officeDocument/2006/relationships/hyperlink" Target="https://podminky.urs.cz/item/CS_URS_2023_01/2.751398041" TargetMode="External" /><Relationship Id="rId35" Type="http://schemas.openxmlformats.org/officeDocument/2006/relationships/hyperlink" Target="https://podminky.urs.cz/item/CS_URS_2023_01/2.751512242" TargetMode="External" /><Relationship Id="rId36" Type="http://schemas.openxmlformats.org/officeDocument/2006/relationships/hyperlink" Target="https://podminky.urs.cz/item/CS_URS_2023_01/22.751511182" TargetMode="External" /><Relationship Id="rId37" Type="http://schemas.openxmlformats.org/officeDocument/2006/relationships/hyperlink" Target="https://podminky.urs.cz/item/CS_URS_2023_01/3.751611116" TargetMode="External" /><Relationship Id="rId38" Type="http://schemas.openxmlformats.org/officeDocument/2006/relationships/hyperlink" Target="https://podminky.urs.cz/item/CS_URS_2023_01/3.751210132" TargetMode="External" /><Relationship Id="rId39" Type="http://schemas.openxmlformats.org/officeDocument/2006/relationships/hyperlink" Target="https://podminky.urs.cz/item/CS_URS_2023_01/3.751613140" TargetMode="External" /><Relationship Id="rId40" Type="http://schemas.openxmlformats.org/officeDocument/2006/relationships/hyperlink" Target="https://podminky.urs.cz/item/CS_URS_2023_01/3.751721111" TargetMode="External" /><Relationship Id="rId41" Type="http://schemas.openxmlformats.org/officeDocument/2006/relationships/hyperlink" Target="https://podminky.urs.cz/item/CS_URS_2023_01/3.751322012" TargetMode="External" /><Relationship Id="rId42" Type="http://schemas.openxmlformats.org/officeDocument/2006/relationships/hyperlink" Target="https://podminky.urs.cz/item/CS_URS_2023_01/3.751691111" TargetMode="External" /><Relationship Id="rId43" Type="http://schemas.openxmlformats.org/officeDocument/2006/relationships/hyperlink" Target="https://podminky.urs.cz/item/CS_URS_2023_01/3.751344121" TargetMode="External" /><Relationship Id="rId44" Type="http://schemas.openxmlformats.org/officeDocument/2006/relationships/hyperlink" Target="https://podminky.urs.cz/item/CS_URS_2023_01/3.751344122" TargetMode="External" /><Relationship Id="rId45" Type="http://schemas.openxmlformats.org/officeDocument/2006/relationships/hyperlink" Target="https://podminky.urs.cz/item/CS_URS_2023_01/3.751514612" TargetMode="External" /><Relationship Id="rId46" Type="http://schemas.openxmlformats.org/officeDocument/2006/relationships/hyperlink" Target="https://podminky.urs.cz/item/CS_URS_2023_01/3.751614121" TargetMode="External" /><Relationship Id="rId47" Type="http://schemas.openxmlformats.org/officeDocument/2006/relationships/hyperlink" Target="https://podminky.urs.cz/item/CS_URS_2023_01/33.751614121" TargetMode="External" /><Relationship Id="rId48" Type="http://schemas.openxmlformats.org/officeDocument/2006/relationships/hyperlink" Target="https://podminky.urs.cz/item/CS_URS_2023_01/3.751791113" TargetMode="External" /><Relationship Id="rId49" Type="http://schemas.openxmlformats.org/officeDocument/2006/relationships/hyperlink" Target="https://podminky.urs.cz/item/CS_URS_2023_01/3.751511021" TargetMode="External" /><Relationship Id="rId50" Type="http://schemas.openxmlformats.org/officeDocument/2006/relationships/hyperlink" Target="https://podminky.urs.cz/item/CS_URS_2023_01/3.751512242" TargetMode="External" /><Relationship Id="rId51" Type="http://schemas.openxmlformats.org/officeDocument/2006/relationships/hyperlink" Target="https://podminky.urs.cz/item/CS_URS_2023_01/3.751511182" TargetMode="External" /><Relationship Id="rId5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151102" TargetMode="External" /><Relationship Id="rId2" Type="http://schemas.openxmlformats.org/officeDocument/2006/relationships/hyperlink" Target="https://podminky.urs.cz/item/CS_URS_2023_02/132251101" TargetMode="External" /><Relationship Id="rId3" Type="http://schemas.openxmlformats.org/officeDocument/2006/relationships/hyperlink" Target="https://podminky.urs.cz/item/CS_URS_2023_02/132251252" TargetMode="External" /><Relationship Id="rId4" Type="http://schemas.openxmlformats.org/officeDocument/2006/relationships/hyperlink" Target="https://podminky.urs.cz/item/CS_URS_2023_02/162251102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67151101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74151101" TargetMode="External" /><Relationship Id="rId11" Type="http://schemas.openxmlformats.org/officeDocument/2006/relationships/hyperlink" Target="https://podminky.urs.cz/item/CS_URS_2023_02/271532212" TargetMode="External" /><Relationship Id="rId12" Type="http://schemas.openxmlformats.org/officeDocument/2006/relationships/hyperlink" Target="https://podminky.urs.cz/item/CS_URS_2023_02/273313811" TargetMode="External" /><Relationship Id="rId13" Type="http://schemas.openxmlformats.org/officeDocument/2006/relationships/hyperlink" Target="https://podminky.urs.cz/item/CS_URS_2023_02/273351121" TargetMode="External" /><Relationship Id="rId14" Type="http://schemas.openxmlformats.org/officeDocument/2006/relationships/hyperlink" Target="https://podminky.urs.cz/item/CS_URS_2023_02/273351122" TargetMode="External" /><Relationship Id="rId15" Type="http://schemas.openxmlformats.org/officeDocument/2006/relationships/hyperlink" Target="https://podminky.urs.cz/item/CS_URS_2023_02/273361821" TargetMode="External" /><Relationship Id="rId16" Type="http://schemas.openxmlformats.org/officeDocument/2006/relationships/hyperlink" Target="https://podminky.urs.cz/item/CS_URS_2023_02/274313611" TargetMode="External" /><Relationship Id="rId17" Type="http://schemas.openxmlformats.org/officeDocument/2006/relationships/hyperlink" Target="https://podminky.urs.cz/item/CS_URS_2023_02/279113154" TargetMode="External" /><Relationship Id="rId18" Type="http://schemas.openxmlformats.org/officeDocument/2006/relationships/hyperlink" Target="https://podminky.urs.cz/item/CS_URS_2023_02/279361821" TargetMode="External" /><Relationship Id="rId19" Type="http://schemas.openxmlformats.org/officeDocument/2006/relationships/hyperlink" Target="https://podminky.urs.cz/item/CS_URS_2023_02/311113152" TargetMode="External" /><Relationship Id="rId20" Type="http://schemas.openxmlformats.org/officeDocument/2006/relationships/hyperlink" Target="https://podminky.urs.cz/item/CS_URS_2023_02/311235161" TargetMode="External" /><Relationship Id="rId21" Type="http://schemas.openxmlformats.org/officeDocument/2006/relationships/hyperlink" Target="https://podminky.urs.cz/item/CS_URS_2023_02/311238937" TargetMode="External" /><Relationship Id="rId22" Type="http://schemas.openxmlformats.org/officeDocument/2006/relationships/hyperlink" Target="https://podminky.urs.cz/item/CS_URS_2023_02/311361821" TargetMode="External" /><Relationship Id="rId23" Type="http://schemas.openxmlformats.org/officeDocument/2006/relationships/hyperlink" Target="https://podminky.urs.cz/item/CS_URS_2023_02/317168058" TargetMode="External" /><Relationship Id="rId24" Type="http://schemas.openxmlformats.org/officeDocument/2006/relationships/hyperlink" Target="https://podminky.urs.cz/item/CS_URS_2023_02/317168059" TargetMode="External" /><Relationship Id="rId25" Type="http://schemas.openxmlformats.org/officeDocument/2006/relationships/hyperlink" Target="https://podminky.urs.cz/item/CS_URS_2023_02/317998110" TargetMode="External" /><Relationship Id="rId26" Type="http://schemas.openxmlformats.org/officeDocument/2006/relationships/hyperlink" Target="https://podminky.urs.cz/item/CS_URS_2023_02/327215351" TargetMode="External" /><Relationship Id="rId27" Type="http://schemas.openxmlformats.org/officeDocument/2006/relationships/hyperlink" Target="https://podminky.urs.cz/item/CS_URS_2023_02/411324444" TargetMode="External" /><Relationship Id="rId28" Type="http://schemas.openxmlformats.org/officeDocument/2006/relationships/hyperlink" Target="https://podminky.urs.cz/item/CS_URS_2023_02/411351011" TargetMode="External" /><Relationship Id="rId29" Type="http://schemas.openxmlformats.org/officeDocument/2006/relationships/hyperlink" Target="https://podminky.urs.cz/item/CS_URS_2023_02/411351012" TargetMode="External" /><Relationship Id="rId30" Type="http://schemas.openxmlformats.org/officeDocument/2006/relationships/hyperlink" Target="https://podminky.urs.cz/item/CS_URS_2023_02/411351021" TargetMode="External" /><Relationship Id="rId31" Type="http://schemas.openxmlformats.org/officeDocument/2006/relationships/hyperlink" Target="https://podminky.urs.cz/item/CS_URS_2023_02/411351022" TargetMode="External" /><Relationship Id="rId32" Type="http://schemas.openxmlformats.org/officeDocument/2006/relationships/hyperlink" Target="https://podminky.urs.cz/item/CS_URS_2023_02/411354313" TargetMode="External" /><Relationship Id="rId33" Type="http://schemas.openxmlformats.org/officeDocument/2006/relationships/hyperlink" Target="https://podminky.urs.cz/item/CS_URS_2023_02/411354314" TargetMode="External" /><Relationship Id="rId34" Type="http://schemas.openxmlformats.org/officeDocument/2006/relationships/hyperlink" Target="https://podminky.urs.cz/item/CS_URS_2023_02/411359111" TargetMode="External" /><Relationship Id="rId35" Type="http://schemas.openxmlformats.org/officeDocument/2006/relationships/hyperlink" Target="https://podminky.urs.cz/item/CS_URS_2023_02/411361821" TargetMode="External" /><Relationship Id="rId36" Type="http://schemas.openxmlformats.org/officeDocument/2006/relationships/hyperlink" Target="https://podminky.urs.cz/item/CS_URS_2023_02/417321515" TargetMode="External" /><Relationship Id="rId37" Type="http://schemas.openxmlformats.org/officeDocument/2006/relationships/hyperlink" Target="https://podminky.urs.cz/item/CS_URS_2023_02/417351115" TargetMode="External" /><Relationship Id="rId38" Type="http://schemas.openxmlformats.org/officeDocument/2006/relationships/hyperlink" Target="https://podminky.urs.cz/item/CS_URS_2023_02/417351116" TargetMode="External" /><Relationship Id="rId39" Type="http://schemas.openxmlformats.org/officeDocument/2006/relationships/hyperlink" Target="https://podminky.urs.cz/item/CS_URS_2023_02/417361821" TargetMode="External" /><Relationship Id="rId40" Type="http://schemas.openxmlformats.org/officeDocument/2006/relationships/hyperlink" Target="https://podminky.urs.cz/item/CS_URS_2023_02/612321121" TargetMode="External" /><Relationship Id="rId41" Type="http://schemas.openxmlformats.org/officeDocument/2006/relationships/hyperlink" Target="https://podminky.urs.cz/item/CS_URS_2023_02/612321131" TargetMode="External" /><Relationship Id="rId42" Type="http://schemas.openxmlformats.org/officeDocument/2006/relationships/hyperlink" Target="https://podminky.urs.cz/item/CS_URS_2023_02/619991011" TargetMode="External" /><Relationship Id="rId43" Type="http://schemas.openxmlformats.org/officeDocument/2006/relationships/hyperlink" Target="https://podminky.urs.cz/item/CS_URS_2023_02/622131121" TargetMode="External" /><Relationship Id="rId44" Type="http://schemas.openxmlformats.org/officeDocument/2006/relationships/hyperlink" Target="https://podminky.urs.cz/item/CS_URS_2023_02/622142001" TargetMode="External" /><Relationship Id="rId45" Type="http://schemas.openxmlformats.org/officeDocument/2006/relationships/hyperlink" Target="https://podminky.urs.cz/item/CS_URS_2023_02/622151021" TargetMode="External" /><Relationship Id="rId46" Type="http://schemas.openxmlformats.org/officeDocument/2006/relationships/hyperlink" Target="https://podminky.urs.cz/item/CS_URS_2023_02/622151031" TargetMode="External" /><Relationship Id="rId47" Type="http://schemas.openxmlformats.org/officeDocument/2006/relationships/hyperlink" Target="https://podminky.urs.cz/item/CS_URS_2023_02/622211001" TargetMode="External" /><Relationship Id="rId48" Type="http://schemas.openxmlformats.org/officeDocument/2006/relationships/hyperlink" Target="https://podminky.urs.cz/item/CS_URS_2023_02/622212001" TargetMode="External" /><Relationship Id="rId49" Type="http://schemas.openxmlformats.org/officeDocument/2006/relationships/hyperlink" Target="https://podminky.urs.cz/item/CS_URS_2023_02/622252001" TargetMode="External" /><Relationship Id="rId50" Type="http://schemas.openxmlformats.org/officeDocument/2006/relationships/hyperlink" Target="https://podminky.urs.cz/item/CS_URS_2023_02/622252002" TargetMode="External" /><Relationship Id="rId51" Type="http://schemas.openxmlformats.org/officeDocument/2006/relationships/hyperlink" Target="https://podminky.urs.cz/item/CS_URS_2023_02/622511112" TargetMode="External" /><Relationship Id="rId52" Type="http://schemas.openxmlformats.org/officeDocument/2006/relationships/hyperlink" Target="https://podminky.urs.cz/item/CS_URS_2023_02/622531012" TargetMode="External" /><Relationship Id="rId53" Type="http://schemas.openxmlformats.org/officeDocument/2006/relationships/hyperlink" Target="https://podminky.urs.cz/item/CS_URS_2023_02/629991011" TargetMode="External" /><Relationship Id="rId54" Type="http://schemas.openxmlformats.org/officeDocument/2006/relationships/hyperlink" Target="https://podminky.urs.cz/item/CS_URS_2023_02/631311115" TargetMode="External" /><Relationship Id="rId55" Type="http://schemas.openxmlformats.org/officeDocument/2006/relationships/hyperlink" Target="https://podminky.urs.cz/item/CS_URS_2023_02/631319011" TargetMode="External" /><Relationship Id="rId56" Type="http://schemas.openxmlformats.org/officeDocument/2006/relationships/hyperlink" Target="https://podminky.urs.cz/item/CS_URS_2023_02/631319171" TargetMode="External" /><Relationship Id="rId57" Type="http://schemas.openxmlformats.org/officeDocument/2006/relationships/hyperlink" Target="https://podminky.urs.cz/item/CS_URS_2023_02/631361821" TargetMode="External" /><Relationship Id="rId58" Type="http://schemas.openxmlformats.org/officeDocument/2006/relationships/hyperlink" Target="https://podminky.urs.cz/item/CS_URS_2023_02/634112126" TargetMode="External" /><Relationship Id="rId59" Type="http://schemas.openxmlformats.org/officeDocument/2006/relationships/hyperlink" Target="https://podminky.urs.cz/item/CS_URS_2023_02/949101111" TargetMode="External" /><Relationship Id="rId60" Type="http://schemas.openxmlformats.org/officeDocument/2006/relationships/hyperlink" Target="https://podminky.urs.cz/item/CS_URS_2023_02/952901111" TargetMode="External" /><Relationship Id="rId61" Type="http://schemas.openxmlformats.org/officeDocument/2006/relationships/hyperlink" Target="https://podminky.urs.cz/item/CS_URS_2023_02/998011001" TargetMode="External" /><Relationship Id="rId62" Type="http://schemas.openxmlformats.org/officeDocument/2006/relationships/hyperlink" Target="https://podminky.urs.cz/item/CS_URS_2023_02/711111001" TargetMode="External" /><Relationship Id="rId63" Type="http://schemas.openxmlformats.org/officeDocument/2006/relationships/hyperlink" Target="https://podminky.urs.cz/item/CS_URS_2023_02/711112001" TargetMode="External" /><Relationship Id="rId64" Type="http://schemas.openxmlformats.org/officeDocument/2006/relationships/hyperlink" Target="https://podminky.urs.cz/item/CS_URS_2023_02/711141559" TargetMode="External" /><Relationship Id="rId65" Type="http://schemas.openxmlformats.org/officeDocument/2006/relationships/hyperlink" Target="https://podminky.urs.cz/item/CS_URS_2023_02/711142559" TargetMode="External" /><Relationship Id="rId66" Type="http://schemas.openxmlformats.org/officeDocument/2006/relationships/hyperlink" Target="https://podminky.urs.cz/item/CS_URS_2023_02/998711202" TargetMode="External" /><Relationship Id="rId67" Type="http://schemas.openxmlformats.org/officeDocument/2006/relationships/hyperlink" Target="https://podminky.urs.cz/item/CS_URS_2023_02/712311101" TargetMode="External" /><Relationship Id="rId68" Type="http://schemas.openxmlformats.org/officeDocument/2006/relationships/hyperlink" Target="https://podminky.urs.cz/item/CS_URS_2023_02/712312101" TargetMode="External" /><Relationship Id="rId69" Type="http://schemas.openxmlformats.org/officeDocument/2006/relationships/hyperlink" Target="https://podminky.urs.cz/item/CS_URS_2023_02/712341559" TargetMode="External" /><Relationship Id="rId70" Type="http://schemas.openxmlformats.org/officeDocument/2006/relationships/hyperlink" Target="https://podminky.urs.cz/item/CS_URS_2023_02/712363352" TargetMode="External" /><Relationship Id="rId71" Type="http://schemas.openxmlformats.org/officeDocument/2006/relationships/hyperlink" Target="https://podminky.urs.cz/item/CS_URS_2023_02/712363353" TargetMode="External" /><Relationship Id="rId72" Type="http://schemas.openxmlformats.org/officeDocument/2006/relationships/hyperlink" Target="https://podminky.urs.cz/item/CS_URS_2023_02/712363358" TargetMode="External" /><Relationship Id="rId73" Type="http://schemas.openxmlformats.org/officeDocument/2006/relationships/hyperlink" Target="https://podminky.urs.cz/item/CS_URS_2023_02/712391171" TargetMode="External" /><Relationship Id="rId74" Type="http://schemas.openxmlformats.org/officeDocument/2006/relationships/hyperlink" Target="https://podminky.urs.cz/item/CS_URS_2023_02/712391172" TargetMode="External" /><Relationship Id="rId75" Type="http://schemas.openxmlformats.org/officeDocument/2006/relationships/hyperlink" Target="https://podminky.urs.cz/item/CS_URS_2023_02/712391382" TargetMode="External" /><Relationship Id="rId76" Type="http://schemas.openxmlformats.org/officeDocument/2006/relationships/hyperlink" Target="https://podminky.urs.cz/item/CS_URS_2023_02/712391482" TargetMode="External" /><Relationship Id="rId77" Type="http://schemas.openxmlformats.org/officeDocument/2006/relationships/hyperlink" Target="https://podminky.urs.cz/item/CS_URS_2023_02/712811101" TargetMode="External" /><Relationship Id="rId78" Type="http://schemas.openxmlformats.org/officeDocument/2006/relationships/hyperlink" Target="https://podminky.urs.cz/item/CS_URS_2023_02/712812101" TargetMode="External" /><Relationship Id="rId79" Type="http://schemas.openxmlformats.org/officeDocument/2006/relationships/hyperlink" Target="https://podminky.urs.cz/item/CS_URS_2023_02/712841559" TargetMode="External" /><Relationship Id="rId80" Type="http://schemas.openxmlformats.org/officeDocument/2006/relationships/hyperlink" Target="https://podminky.urs.cz/item/CS_URS_2023_02/712831101" TargetMode="External" /><Relationship Id="rId81" Type="http://schemas.openxmlformats.org/officeDocument/2006/relationships/hyperlink" Target="https://podminky.urs.cz/item/CS_URS_2023_02/712861705" TargetMode="External" /><Relationship Id="rId82" Type="http://schemas.openxmlformats.org/officeDocument/2006/relationships/hyperlink" Target="https://podminky.urs.cz/item/CS_URS_2023_02/712998004" TargetMode="External" /><Relationship Id="rId83" Type="http://schemas.openxmlformats.org/officeDocument/2006/relationships/hyperlink" Target="https://podminky.urs.cz/item/CS_URS_2023_02/712998106" TargetMode="External" /><Relationship Id="rId84" Type="http://schemas.openxmlformats.org/officeDocument/2006/relationships/hyperlink" Target="https://podminky.urs.cz/item/CS_URS_2023_02/998712201" TargetMode="External" /><Relationship Id="rId85" Type="http://schemas.openxmlformats.org/officeDocument/2006/relationships/hyperlink" Target="https://podminky.urs.cz/item/CS_URS_2023_02/713121111" TargetMode="External" /><Relationship Id="rId86" Type="http://schemas.openxmlformats.org/officeDocument/2006/relationships/hyperlink" Target="https://podminky.urs.cz/item/CS_URS_2023_01/713131146R" TargetMode="External" /><Relationship Id="rId87" Type="http://schemas.openxmlformats.org/officeDocument/2006/relationships/hyperlink" Target="https://podminky.urs.cz/item/CS_URS_2023_02/713141311" TargetMode="External" /><Relationship Id="rId88" Type="http://schemas.openxmlformats.org/officeDocument/2006/relationships/hyperlink" Target="https://podminky.urs.cz/item/CS_URS_2023_02/713141356" TargetMode="External" /><Relationship Id="rId89" Type="http://schemas.openxmlformats.org/officeDocument/2006/relationships/hyperlink" Target="https://podminky.urs.cz/item/CS_URS_2023_02/713141396" TargetMode="External" /><Relationship Id="rId90" Type="http://schemas.openxmlformats.org/officeDocument/2006/relationships/hyperlink" Target="https://podminky.urs.cz/item/CS_URS_2023_02/998713201" TargetMode="External" /><Relationship Id="rId91" Type="http://schemas.openxmlformats.org/officeDocument/2006/relationships/hyperlink" Target="https://podminky.urs.cz/item/CS_URS_2023_02/998762201" TargetMode="External" /><Relationship Id="rId92" Type="http://schemas.openxmlformats.org/officeDocument/2006/relationships/hyperlink" Target="https://podminky.urs.cz/item/CS_URS_2023_02/764226465" TargetMode="External" /><Relationship Id="rId93" Type="http://schemas.openxmlformats.org/officeDocument/2006/relationships/hyperlink" Target="https://podminky.urs.cz/item/CS_URS_2023_02/764501118" TargetMode="External" /><Relationship Id="rId94" Type="http://schemas.openxmlformats.org/officeDocument/2006/relationships/hyperlink" Target="https://podminky.urs.cz/item/CS_URS_2023_02/764528402" TargetMode="External" /><Relationship Id="rId95" Type="http://schemas.openxmlformats.org/officeDocument/2006/relationships/hyperlink" Target="https://podminky.urs.cz/item/CS_URS_2023_02/998764201" TargetMode="External" /><Relationship Id="rId96" Type="http://schemas.openxmlformats.org/officeDocument/2006/relationships/hyperlink" Target="https://podminky.urs.cz/item/CS_URS_2023_02/998767201" TargetMode="External" /><Relationship Id="rId97" Type="http://schemas.openxmlformats.org/officeDocument/2006/relationships/hyperlink" Target="https://podminky.urs.cz/item/CS_URS_2023_02/777111111" TargetMode="External" /><Relationship Id="rId98" Type="http://schemas.openxmlformats.org/officeDocument/2006/relationships/hyperlink" Target="https://podminky.urs.cz/item/CS_URS_2023_02/777111123" TargetMode="External" /><Relationship Id="rId99" Type="http://schemas.openxmlformats.org/officeDocument/2006/relationships/hyperlink" Target="https://podminky.urs.cz/item/CS_URS_2023_02/777131105" TargetMode="External" /><Relationship Id="rId100" Type="http://schemas.openxmlformats.org/officeDocument/2006/relationships/hyperlink" Target="https://podminky.urs.cz/item/CS_URS_2023_02/777511123" TargetMode="External" /><Relationship Id="rId101" Type="http://schemas.openxmlformats.org/officeDocument/2006/relationships/hyperlink" Target="https://podminky.urs.cz/item/CS_URS_2023_02/777911111" TargetMode="External" /><Relationship Id="rId102" Type="http://schemas.openxmlformats.org/officeDocument/2006/relationships/hyperlink" Target="https://podminky.urs.cz/item/CS_URS_2023_02/998777201" TargetMode="External" /><Relationship Id="rId103" Type="http://schemas.openxmlformats.org/officeDocument/2006/relationships/hyperlink" Target="https://podminky.urs.cz/item/CS_URS_2023_02/783817401" TargetMode="External" /><Relationship Id="rId104" Type="http://schemas.openxmlformats.org/officeDocument/2006/relationships/hyperlink" Target="https://podminky.urs.cz/item/CS_URS_2023_02/783826615" TargetMode="External" /><Relationship Id="rId105" Type="http://schemas.openxmlformats.org/officeDocument/2006/relationships/hyperlink" Target="https://podminky.urs.cz/item/CS_URS_2023_02/784111001" TargetMode="External" /><Relationship Id="rId106" Type="http://schemas.openxmlformats.org/officeDocument/2006/relationships/hyperlink" Target="https://podminky.urs.cz/item/CS_URS_2023_02/784181121" TargetMode="External" /><Relationship Id="rId107" Type="http://schemas.openxmlformats.org/officeDocument/2006/relationships/hyperlink" Target="https://podminky.urs.cz/item/CS_URS_2023_02/784211101" TargetMode="External" /><Relationship Id="rId10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154204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32254204" TargetMode="External" /><Relationship Id="rId4" Type="http://schemas.openxmlformats.org/officeDocument/2006/relationships/hyperlink" Target="https://podminky.urs.cz/item/CS_URS_2023_02/162251102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274322611" TargetMode="External" /><Relationship Id="rId7" Type="http://schemas.openxmlformats.org/officeDocument/2006/relationships/hyperlink" Target="https://podminky.urs.cz/item/CS_URS_2023_02/311113154" TargetMode="External" /><Relationship Id="rId8" Type="http://schemas.openxmlformats.org/officeDocument/2006/relationships/hyperlink" Target="https://podminky.urs.cz/item/CS_URS_2023_02/311113155" TargetMode="External" /><Relationship Id="rId9" Type="http://schemas.openxmlformats.org/officeDocument/2006/relationships/hyperlink" Target="https://podminky.urs.cz/item/CS_URS_2023_02/311322611" TargetMode="External" /><Relationship Id="rId10" Type="http://schemas.openxmlformats.org/officeDocument/2006/relationships/hyperlink" Target="https://podminky.urs.cz/item/CS_URS_2023_02/311361821" TargetMode="External" /><Relationship Id="rId11" Type="http://schemas.openxmlformats.org/officeDocument/2006/relationships/hyperlink" Target="https://podminky.urs.cz/item/CS_URS_2023_02/338171115" TargetMode="External" /><Relationship Id="rId12" Type="http://schemas.openxmlformats.org/officeDocument/2006/relationships/hyperlink" Target="https://podminky.urs.cz/item/CS_URS_2023_02/348101220" TargetMode="External" /><Relationship Id="rId13" Type="http://schemas.openxmlformats.org/officeDocument/2006/relationships/hyperlink" Target="https://podminky.urs.cz/item/CS_URS_2023_02/348321218" TargetMode="External" /><Relationship Id="rId14" Type="http://schemas.openxmlformats.org/officeDocument/2006/relationships/hyperlink" Target="https://podminky.urs.cz/item/CS_URS_2023_02/348351211" TargetMode="External" /><Relationship Id="rId15" Type="http://schemas.openxmlformats.org/officeDocument/2006/relationships/hyperlink" Target="https://podminky.urs.cz/item/CS_URS_2023_02/348351212" TargetMode="External" /><Relationship Id="rId16" Type="http://schemas.openxmlformats.org/officeDocument/2006/relationships/hyperlink" Target="https://podminky.urs.cz/item/CS_URS_2023_02/348361216" TargetMode="External" /><Relationship Id="rId17" Type="http://schemas.openxmlformats.org/officeDocument/2006/relationships/hyperlink" Target="https://podminky.urs.cz/item/CS_URS_2023_02/348401120" TargetMode="External" /><Relationship Id="rId18" Type="http://schemas.openxmlformats.org/officeDocument/2006/relationships/hyperlink" Target="https://podminky.urs.cz/item/CS_URS_2023_02/348401350" TargetMode="External" /><Relationship Id="rId19" Type="http://schemas.openxmlformats.org/officeDocument/2006/relationships/hyperlink" Target="https://podminky.urs.cz/item/CS_URS_2023_02/348501211" TargetMode="External" /><Relationship Id="rId20" Type="http://schemas.openxmlformats.org/officeDocument/2006/relationships/hyperlink" Target="https://podminky.urs.cz/item/CS_URS_2023_02/622131121" TargetMode="External" /><Relationship Id="rId21" Type="http://schemas.openxmlformats.org/officeDocument/2006/relationships/hyperlink" Target="https://podminky.urs.cz/item/CS_URS_2023_02/622142001" TargetMode="External" /><Relationship Id="rId22" Type="http://schemas.openxmlformats.org/officeDocument/2006/relationships/hyperlink" Target="https://podminky.urs.cz/item/CS_URS_2023_02/622151011" TargetMode="External" /><Relationship Id="rId23" Type="http://schemas.openxmlformats.org/officeDocument/2006/relationships/hyperlink" Target="https://podminky.urs.cz/item/CS_URS_2023_02/622521012" TargetMode="External" /><Relationship Id="rId24" Type="http://schemas.openxmlformats.org/officeDocument/2006/relationships/hyperlink" Target="https://podminky.urs.cz/item/CS_URS_2023_02/949101111" TargetMode="External" /><Relationship Id="rId25" Type="http://schemas.openxmlformats.org/officeDocument/2006/relationships/hyperlink" Target="https://podminky.urs.cz/item/CS_URS_2023_02/998153131" TargetMode="External" /><Relationship Id="rId26" Type="http://schemas.openxmlformats.org/officeDocument/2006/relationships/hyperlink" Target="https://podminky.urs.cz/item/CS_URS_2023_02/711161212" TargetMode="External" /><Relationship Id="rId27" Type="http://schemas.openxmlformats.org/officeDocument/2006/relationships/hyperlink" Target="https://podminky.urs.cz/item/CS_URS_2023_02/998711201" TargetMode="External" /><Relationship Id="rId28" Type="http://schemas.openxmlformats.org/officeDocument/2006/relationships/hyperlink" Target="https://podminky.urs.cz/item/CS_URS_2023_02/713131141" TargetMode="External" /><Relationship Id="rId29" Type="http://schemas.openxmlformats.org/officeDocument/2006/relationships/hyperlink" Target="https://podminky.urs.cz/item/CS_URS_2023_02/998713201" TargetMode="External" /><Relationship Id="rId30" Type="http://schemas.openxmlformats.org/officeDocument/2006/relationships/hyperlink" Target="https://podminky.urs.cz/item/CS_URS_2023_02/783113111" TargetMode="External" /><Relationship Id="rId31" Type="http://schemas.openxmlformats.org/officeDocument/2006/relationships/hyperlink" Target="https://podminky.urs.cz/item/CS_URS_2023_02/783118101" TargetMode="External" /><Relationship Id="rId3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103" TargetMode="External" /><Relationship Id="rId2" Type="http://schemas.openxmlformats.org/officeDocument/2006/relationships/hyperlink" Target="https://podminky.urs.cz/item/CS_URS_2023_02/112101104" TargetMode="External" /><Relationship Id="rId3" Type="http://schemas.openxmlformats.org/officeDocument/2006/relationships/hyperlink" Target="https://podminky.urs.cz/item/CS_URS_2023_02/112101106" TargetMode="External" /><Relationship Id="rId4" Type="http://schemas.openxmlformats.org/officeDocument/2006/relationships/hyperlink" Target="https://podminky.urs.cz/item/CS_URS_2023_02/112251104" TargetMode="External" /><Relationship Id="rId5" Type="http://schemas.openxmlformats.org/officeDocument/2006/relationships/hyperlink" Target="https://podminky.urs.cz/item/CS_URS_2023_02/112251107" TargetMode="External" /><Relationship Id="rId6" Type="http://schemas.openxmlformats.org/officeDocument/2006/relationships/hyperlink" Target="https://podminky.urs.cz/item/CS_URS_2023_02/122252204" TargetMode="External" /><Relationship Id="rId7" Type="http://schemas.openxmlformats.org/officeDocument/2006/relationships/hyperlink" Target="https://podminky.urs.cz/item/CS_URS_2023_02/132251102" TargetMode="External" /><Relationship Id="rId8" Type="http://schemas.openxmlformats.org/officeDocument/2006/relationships/hyperlink" Target="https://podminky.urs.cz/item/CS_URS_2023_02/162201414" TargetMode="External" /><Relationship Id="rId9" Type="http://schemas.openxmlformats.org/officeDocument/2006/relationships/hyperlink" Target="https://podminky.urs.cz/item/CS_URS_2023_02/162201511" TargetMode="External" /><Relationship Id="rId10" Type="http://schemas.openxmlformats.org/officeDocument/2006/relationships/hyperlink" Target="https://podminky.urs.cz/item/CS_URS_2023_02/162251102" TargetMode="External" /><Relationship Id="rId11" Type="http://schemas.openxmlformats.org/officeDocument/2006/relationships/hyperlink" Target="https://podminky.urs.cz/item/CS_URS_2023_02/162301501" TargetMode="External" /><Relationship Id="rId12" Type="http://schemas.openxmlformats.org/officeDocument/2006/relationships/hyperlink" Target="https://podminky.urs.cz/item/CS_URS_2023_02/162301954" TargetMode="External" /><Relationship Id="rId13" Type="http://schemas.openxmlformats.org/officeDocument/2006/relationships/hyperlink" Target="https://podminky.urs.cz/item/CS_URS_2023_02/162301956" TargetMode="External" /><Relationship Id="rId14" Type="http://schemas.openxmlformats.org/officeDocument/2006/relationships/hyperlink" Target="https://podminky.urs.cz/item/CS_URS_2023_02/162301981" TargetMode="External" /><Relationship Id="rId15" Type="http://schemas.openxmlformats.org/officeDocument/2006/relationships/hyperlink" Target="https://podminky.urs.cz/item/CS_URS_2023_02/162751117" TargetMode="External" /><Relationship Id="rId16" Type="http://schemas.openxmlformats.org/officeDocument/2006/relationships/hyperlink" Target="https://podminky.urs.cz/item/CS_URS_2023_02/162751119" TargetMode="External" /><Relationship Id="rId17" Type="http://schemas.openxmlformats.org/officeDocument/2006/relationships/hyperlink" Target="https://podminky.urs.cz/item/CS_URS_2023_02/167151111" TargetMode="External" /><Relationship Id="rId18" Type="http://schemas.openxmlformats.org/officeDocument/2006/relationships/hyperlink" Target="https://podminky.urs.cz/item/CS_URS_2023_02/171152112" TargetMode="External" /><Relationship Id="rId19" Type="http://schemas.openxmlformats.org/officeDocument/2006/relationships/hyperlink" Target="https://podminky.urs.cz/item/CS_URS_2023_02/171201231" TargetMode="External" /><Relationship Id="rId20" Type="http://schemas.openxmlformats.org/officeDocument/2006/relationships/hyperlink" Target="https://podminky.urs.cz/item/CS_URS_2023_02/181152302" TargetMode="External" /><Relationship Id="rId21" Type="http://schemas.openxmlformats.org/officeDocument/2006/relationships/hyperlink" Target="https://podminky.urs.cz/item/CS_URS_2023_02/181311106" TargetMode="External" /><Relationship Id="rId22" Type="http://schemas.openxmlformats.org/officeDocument/2006/relationships/hyperlink" Target="https://podminky.urs.cz/item/CS_URS_2023_02/181351113" TargetMode="External" /><Relationship Id="rId23" Type="http://schemas.openxmlformats.org/officeDocument/2006/relationships/hyperlink" Target="https://podminky.urs.cz/item/CS_URS_2023_02/181451141" TargetMode="External" /><Relationship Id="rId24" Type="http://schemas.openxmlformats.org/officeDocument/2006/relationships/hyperlink" Target="https://podminky.urs.cz/item/CS_URS_2023_02/181951112" TargetMode="External" /><Relationship Id="rId25" Type="http://schemas.openxmlformats.org/officeDocument/2006/relationships/hyperlink" Target="https://podminky.urs.cz/item/CS_URS_2023_02/183151118" TargetMode="External" /><Relationship Id="rId26" Type="http://schemas.openxmlformats.org/officeDocument/2006/relationships/hyperlink" Target="https://podminky.urs.cz/item/CS_URS_2023_02/183403112" TargetMode="External" /><Relationship Id="rId27" Type="http://schemas.openxmlformats.org/officeDocument/2006/relationships/hyperlink" Target="https://podminky.urs.cz/item/CS_URS_2023_02/183403114" TargetMode="External" /><Relationship Id="rId28" Type="http://schemas.openxmlformats.org/officeDocument/2006/relationships/hyperlink" Target="https://podminky.urs.cz/item/CS_URS_2023_02/183403151" TargetMode="External" /><Relationship Id="rId29" Type="http://schemas.openxmlformats.org/officeDocument/2006/relationships/hyperlink" Target="https://podminky.urs.cz/item/CS_URS_2023_02/183403153" TargetMode="External" /><Relationship Id="rId30" Type="http://schemas.openxmlformats.org/officeDocument/2006/relationships/hyperlink" Target="https://podminky.urs.cz/item/CS_URS_2023_02/183403161" TargetMode="External" /><Relationship Id="rId31" Type="http://schemas.openxmlformats.org/officeDocument/2006/relationships/hyperlink" Target="https://podminky.urs.cz/item/CS_URS_2023_02/184102112" TargetMode="External" /><Relationship Id="rId32" Type="http://schemas.openxmlformats.org/officeDocument/2006/relationships/hyperlink" Target="https://podminky.urs.cz/item/CS_URS_2023_02/184102117" TargetMode="External" /><Relationship Id="rId33" Type="http://schemas.openxmlformats.org/officeDocument/2006/relationships/hyperlink" Target="https://podminky.urs.cz/item/CS_URS_2023_02/184215133" TargetMode="External" /><Relationship Id="rId34" Type="http://schemas.openxmlformats.org/officeDocument/2006/relationships/hyperlink" Target="https://podminky.urs.cz/item/CS_URS_2023_02/184501141" TargetMode="External" /><Relationship Id="rId35" Type="http://schemas.openxmlformats.org/officeDocument/2006/relationships/hyperlink" Target="https://podminky.urs.cz/item/CS_URS_2023_02/184813511" TargetMode="External" /><Relationship Id="rId36" Type="http://schemas.openxmlformats.org/officeDocument/2006/relationships/hyperlink" Target="https://podminky.urs.cz/item/CS_URS_2023_02/184816111" TargetMode="External" /><Relationship Id="rId37" Type="http://schemas.openxmlformats.org/officeDocument/2006/relationships/hyperlink" Target="https://podminky.urs.cz/item/CS_URS_2023_02/184911421" TargetMode="External" /><Relationship Id="rId38" Type="http://schemas.openxmlformats.org/officeDocument/2006/relationships/hyperlink" Target="https://podminky.urs.cz/item/CS_URS_2023_02/185803111" TargetMode="External" /><Relationship Id="rId39" Type="http://schemas.openxmlformats.org/officeDocument/2006/relationships/hyperlink" Target="https://podminky.urs.cz/item/CS_URS_2023_02/185851121" TargetMode="External" /><Relationship Id="rId40" Type="http://schemas.openxmlformats.org/officeDocument/2006/relationships/hyperlink" Target="https://podminky.urs.cz/item/CS_URS_2023_02/564751111" TargetMode="External" /><Relationship Id="rId41" Type="http://schemas.openxmlformats.org/officeDocument/2006/relationships/hyperlink" Target="https://podminky.urs.cz/item/CS_URS_2023_02/564962111" TargetMode="External" /><Relationship Id="rId42" Type="http://schemas.openxmlformats.org/officeDocument/2006/relationships/hyperlink" Target="https://podminky.urs.cz/item/CS_URS_2023_02/596211112" TargetMode="External" /><Relationship Id="rId43" Type="http://schemas.openxmlformats.org/officeDocument/2006/relationships/hyperlink" Target="https://podminky.urs.cz/item/CS_URS_2023_02/596212212" TargetMode="External" /><Relationship Id="rId44" Type="http://schemas.openxmlformats.org/officeDocument/2006/relationships/hyperlink" Target="https://podminky.urs.cz/item/CS_URS_2023_02/596212213" TargetMode="External" /><Relationship Id="rId45" Type="http://schemas.openxmlformats.org/officeDocument/2006/relationships/hyperlink" Target="https://podminky.urs.cz/item/CS_URS_2023_02/914111122" TargetMode="External" /><Relationship Id="rId46" Type="http://schemas.openxmlformats.org/officeDocument/2006/relationships/hyperlink" Target="https://podminky.urs.cz/item/CS_URS_2023_02/914511112" TargetMode="External" /><Relationship Id="rId47" Type="http://schemas.openxmlformats.org/officeDocument/2006/relationships/hyperlink" Target="https://podminky.urs.cz/item/CS_URS_2023_02/915121112" TargetMode="External" /><Relationship Id="rId48" Type="http://schemas.openxmlformats.org/officeDocument/2006/relationships/hyperlink" Target="https://podminky.urs.cz/item/CS_URS_2023_02/915611111" TargetMode="External" /><Relationship Id="rId49" Type="http://schemas.openxmlformats.org/officeDocument/2006/relationships/hyperlink" Target="https://podminky.urs.cz/item/CS_URS_2023_02/915131112" TargetMode="External" /><Relationship Id="rId50" Type="http://schemas.openxmlformats.org/officeDocument/2006/relationships/hyperlink" Target="https://podminky.urs.cz/item/CS_URS_2023_02/915621111" TargetMode="External" /><Relationship Id="rId51" Type="http://schemas.openxmlformats.org/officeDocument/2006/relationships/hyperlink" Target="https://podminky.urs.cz/item/CS_URS_2023_02/916231213" TargetMode="External" /><Relationship Id="rId52" Type="http://schemas.openxmlformats.org/officeDocument/2006/relationships/hyperlink" Target="https://podminky.urs.cz/item/CS_URS_2023_02/916231292" TargetMode="External" /><Relationship Id="rId53" Type="http://schemas.openxmlformats.org/officeDocument/2006/relationships/hyperlink" Target="https://podminky.urs.cz/item/CS_URS_2023_02/916231293" TargetMode="External" /><Relationship Id="rId54" Type="http://schemas.openxmlformats.org/officeDocument/2006/relationships/hyperlink" Target="https://podminky.urs.cz/item/CS_URS_2023_02/916331112" TargetMode="External" /><Relationship Id="rId55" Type="http://schemas.openxmlformats.org/officeDocument/2006/relationships/hyperlink" Target="https://podminky.urs.cz/item/CS_URS_2023_02/919732211" TargetMode="External" /><Relationship Id="rId56" Type="http://schemas.openxmlformats.org/officeDocument/2006/relationships/hyperlink" Target="https://podminky.urs.cz/item/CS_URS_2023_02/919735112" TargetMode="External" /><Relationship Id="rId57" Type="http://schemas.openxmlformats.org/officeDocument/2006/relationships/hyperlink" Target="https://podminky.urs.cz/item/CS_URS_2023_02/938909331" TargetMode="External" /><Relationship Id="rId58" Type="http://schemas.openxmlformats.org/officeDocument/2006/relationships/hyperlink" Target="https://podminky.urs.cz/item/CS_URS_2023_02/997013631" TargetMode="External" /><Relationship Id="rId59" Type="http://schemas.openxmlformats.org/officeDocument/2006/relationships/hyperlink" Target="https://podminky.urs.cz/item/CS_URS_2023_02/997221551" TargetMode="External" /><Relationship Id="rId60" Type="http://schemas.openxmlformats.org/officeDocument/2006/relationships/hyperlink" Target="https://podminky.urs.cz/item/CS_URS_2023_02/997221559" TargetMode="External" /><Relationship Id="rId61" Type="http://schemas.openxmlformats.org/officeDocument/2006/relationships/hyperlink" Target="https://podminky.urs.cz/item/CS_URS_2023_02/997221611" TargetMode="External" /><Relationship Id="rId62" Type="http://schemas.openxmlformats.org/officeDocument/2006/relationships/hyperlink" Target="https://podminky.urs.cz/item/CS_URS_2023_02/998223011" TargetMode="External" /><Relationship Id="rId6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11" TargetMode="External" /><Relationship Id="rId2" Type="http://schemas.openxmlformats.org/officeDocument/2006/relationships/hyperlink" Target="https://podminky.urs.cz/item/CS_URS_2023_02/162251102" TargetMode="External" /><Relationship Id="rId3" Type="http://schemas.openxmlformats.org/officeDocument/2006/relationships/hyperlink" Target="https://podminky.urs.cz/item/CS_URS_2023_02/162751114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1251201" TargetMode="External" /><Relationship Id="rId6" Type="http://schemas.openxmlformats.org/officeDocument/2006/relationships/hyperlink" Target="https://podminky.urs.cz/item/CS_URS_2023_02/275313611" TargetMode="External" /><Relationship Id="rId7" Type="http://schemas.openxmlformats.org/officeDocument/2006/relationships/hyperlink" Target="https://podminky.urs.cz/item/CS_URS_2023_02/998017001" TargetMode="External" /><Relationship Id="rId8" Type="http://schemas.openxmlformats.org/officeDocument/2006/relationships/hyperlink" Target="https://podminky.urs.cz/item/CS_URS_2023_02/998762201" TargetMode="External" /><Relationship Id="rId9" Type="http://schemas.openxmlformats.org/officeDocument/2006/relationships/hyperlink" Target="https://podminky.urs.cz/item/CS_URS_2023_02/HZS2112" TargetMode="External" /><Relationship Id="rId10" Type="http://schemas.openxmlformats.org/officeDocument/2006/relationships/hyperlink" Target="https://podminky.urs.cz/item/CS_URS_2023_02/HZS2142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1044111" TargetMode="External" /><Relationship Id="rId2" Type="http://schemas.openxmlformats.org/officeDocument/2006/relationships/hyperlink" Target="https://podminky.urs.cz/item/CS_URS_2023_02/961055111" TargetMode="External" /><Relationship Id="rId3" Type="http://schemas.openxmlformats.org/officeDocument/2006/relationships/hyperlink" Target="https://podminky.urs.cz/item/CS_URS_2023_02/981013413" TargetMode="External" /><Relationship Id="rId4" Type="http://schemas.openxmlformats.org/officeDocument/2006/relationships/hyperlink" Target="https://podminky.urs.cz/item/CS_URS_2023_02/997006002" TargetMode="External" /><Relationship Id="rId5" Type="http://schemas.openxmlformats.org/officeDocument/2006/relationships/hyperlink" Target="https://podminky.urs.cz/item/CS_URS_2023_02/997006005" TargetMode="External" /><Relationship Id="rId6" Type="http://schemas.openxmlformats.org/officeDocument/2006/relationships/hyperlink" Target="https://podminky.urs.cz/item/CS_URS_2023_02/997006006" TargetMode="External" /><Relationship Id="rId7" Type="http://schemas.openxmlformats.org/officeDocument/2006/relationships/hyperlink" Target="https://podminky.urs.cz/item/CS_URS_2023_02/997006007" TargetMode="External" /><Relationship Id="rId8" Type="http://schemas.openxmlformats.org/officeDocument/2006/relationships/hyperlink" Target="https://podminky.urs.cz/item/CS_URS_2023_02/997006511" TargetMode="External" /><Relationship Id="rId9" Type="http://schemas.openxmlformats.org/officeDocument/2006/relationships/hyperlink" Target="https://podminky.urs.cz/item/CS_URS_2023_02/997006512" TargetMode="External" /><Relationship Id="rId10" Type="http://schemas.openxmlformats.org/officeDocument/2006/relationships/hyperlink" Target="https://podminky.urs.cz/item/CS_URS_2023_02/997006519" TargetMode="External" /><Relationship Id="rId11" Type="http://schemas.openxmlformats.org/officeDocument/2006/relationships/hyperlink" Target="https://podminky.urs.cz/item/CS_URS_2023_02/997013631" TargetMode="External" /><Relationship Id="rId1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2052211" TargetMode="External" /><Relationship Id="rId2" Type="http://schemas.openxmlformats.org/officeDocument/2006/relationships/hyperlink" Target="https://podminky.urs.cz/item/CS_URS_2023_02/965042241" TargetMode="External" /><Relationship Id="rId3" Type="http://schemas.openxmlformats.org/officeDocument/2006/relationships/hyperlink" Target="https://podminky.urs.cz/item/CS_URS_2023_02/965049112" TargetMode="External" /><Relationship Id="rId4" Type="http://schemas.openxmlformats.org/officeDocument/2006/relationships/hyperlink" Target="https://podminky.urs.cz/item/CS_URS_2023_02/997006002" TargetMode="External" /><Relationship Id="rId5" Type="http://schemas.openxmlformats.org/officeDocument/2006/relationships/hyperlink" Target="https://podminky.urs.cz/item/CS_URS_2023_02/997006007" TargetMode="External" /><Relationship Id="rId6" Type="http://schemas.openxmlformats.org/officeDocument/2006/relationships/hyperlink" Target="https://podminky.urs.cz/item/CS_URS_2023_02/997006511" TargetMode="External" /><Relationship Id="rId7" Type="http://schemas.openxmlformats.org/officeDocument/2006/relationships/hyperlink" Target="https://podminky.urs.cz/item/CS_URS_2023_02/997006512" TargetMode="External" /><Relationship Id="rId8" Type="http://schemas.openxmlformats.org/officeDocument/2006/relationships/hyperlink" Target="https://podminky.urs.cz/item/CS_URS_2023_02/997006519" TargetMode="External" /><Relationship Id="rId9" Type="http://schemas.openxmlformats.org/officeDocument/2006/relationships/hyperlink" Target="https://podminky.urs.cz/item/CS_URS_2023_02/767392802" TargetMode="External" /><Relationship Id="rId10" Type="http://schemas.openxmlformats.org/officeDocument/2006/relationships/hyperlink" Target="https://podminky.urs.cz/item/CS_URS_2023_02/767996703" TargetMode="External" /><Relationship Id="rId11" Type="http://schemas.openxmlformats.org/officeDocument/2006/relationships/hyperlink" Target="https://podminky.urs.cz/item/CS_URS_2023_02/998767201" TargetMode="External" /><Relationship Id="rId1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5042241" TargetMode="External" /><Relationship Id="rId2" Type="http://schemas.openxmlformats.org/officeDocument/2006/relationships/hyperlink" Target="https://podminky.urs.cz/item/CS_URS_2023_02/965049112" TargetMode="External" /><Relationship Id="rId3" Type="http://schemas.openxmlformats.org/officeDocument/2006/relationships/hyperlink" Target="https://podminky.urs.cz/item/CS_URS_2023_02/997006002" TargetMode="External" /><Relationship Id="rId4" Type="http://schemas.openxmlformats.org/officeDocument/2006/relationships/hyperlink" Target="https://podminky.urs.cz/item/CS_URS_2023_02/997006007" TargetMode="External" /><Relationship Id="rId5" Type="http://schemas.openxmlformats.org/officeDocument/2006/relationships/hyperlink" Target="https://podminky.urs.cz/item/CS_URS_2023_02/997006511" TargetMode="External" /><Relationship Id="rId6" Type="http://schemas.openxmlformats.org/officeDocument/2006/relationships/hyperlink" Target="https://podminky.urs.cz/item/CS_URS_2023_02/997006512" TargetMode="External" /><Relationship Id="rId7" Type="http://schemas.openxmlformats.org/officeDocument/2006/relationships/hyperlink" Target="https://podminky.urs.cz/item/CS_URS_2023_02/997006519" TargetMode="External" /><Relationship Id="rId8" Type="http://schemas.openxmlformats.org/officeDocument/2006/relationships/hyperlink" Target="https://podminky.urs.cz/item/CS_URS_2023_02/767392802" TargetMode="External" /><Relationship Id="rId9" Type="http://schemas.openxmlformats.org/officeDocument/2006/relationships/hyperlink" Target="https://podminky.urs.cz/item/CS_URS_2023_02/767996703" TargetMode="External" /><Relationship Id="rId10" Type="http://schemas.openxmlformats.org/officeDocument/2006/relationships/hyperlink" Target="https://podminky.urs.cz/item/CS_URS_2023_02/998767201" TargetMode="External" /><Relationship Id="rId1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61044111" TargetMode="External" /><Relationship Id="rId2" Type="http://schemas.openxmlformats.org/officeDocument/2006/relationships/hyperlink" Target="https://podminky.urs.cz/item/CS_URS_2023_02/962052211" TargetMode="External" /><Relationship Id="rId3" Type="http://schemas.openxmlformats.org/officeDocument/2006/relationships/hyperlink" Target="https://podminky.urs.cz/item/CS_URS_2023_02/965042241" TargetMode="External" /><Relationship Id="rId4" Type="http://schemas.openxmlformats.org/officeDocument/2006/relationships/hyperlink" Target="https://podminky.urs.cz/item/CS_URS_2023_02/965049112" TargetMode="External" /><Relationship Id="rId5" Type="http://schemas.openxmlformats.org/officeDocument/2006/relationships/hyperlink" Target="https://podminky.urs.cz/item/CS_URS_2023_02/997006002" TargetMode="External" /><Relationship Id="rId6" Type="http://schemas.openxmlformats.org/officeDocument/2006/relationships/hyperlink" Target="https://podminky.urs.cz/item/CS_URS_2023_02/997006006" TargetMode="External" /><Relationship Id="rId7" Type="http://schemas.openxmlformats.org/officeDocument/2006/relationships/hyperlink" Target="https://podminky.urs.cz/item/CS_URS_2023_02/997006007" TargetMode="External" /><Relationship Id="rId8" Type="http://schemas.openxmlformats.org/officeDocument/2006/relationships/hyperlink" Target="https://podminky.urs.cz/item/CS_URS_2023_02/997006511" TargetMode="External" /><Relationship Id="rId9" Type="http://schemas.openxmlformats.org/officeDocument/2006/relationships/hyperlink" Target="https://podminky.urs.cz/item/CS_URS_2023_02/997006512" TargetMode="External" /><Relationship Id="rId10" Type="http://schemas.openxmlformats.org/officeDocument/2006/relationships/hyperlink" Target="https://podminky.urs.cz/item/CS_URS_2023_02/997006519" TargetMode="External" /><Relationship Id="rId11" Type="http://schemas.openxmlformats.org/officeDocument/2006/relationships/hyperlink" Target="https://podminky.urs.cz/item/CS_URS_2023_02/764004801" TargetMode="External" /><Relationship Id="rId12" Type="http://schemas.openxmlformats.org/officeDocument/2006/relationships/hyperlink" Target="https://podminky.urs.cz/item/CS_URS_2023_02/764004861" TargetMode="External" /><Relationship Id="rId13" Type="http://schemas.openxmlformats.org/officeDocument/2006/relationships/hyperlink" Target="https://podminky.urs.cz/item/CS_URS_2023_02/998764201" TargetMode="External" /><Relationship Id="rId14" Type="http://schemas.openxmlformats.org/officeDocument/2006/relationships/hyperlink" Target="https://podminky.urs.cz/item/CS_URS_2023_02/767392802" TargetMode="External" /><Relationship Id="rId15" Type="http://schemas.openxmlformats.org/officeDocument/2006/relationships/hyperlink" Target="https://podminky.urs.cz/item/CS_URS_2023_02/767415812" TargetMode="External" /><Relationship Id="rId16" Type="http://schemas.openxmlformats.org/officeDocument/2006/relationships/hyperlink" Target="https://podminky.urs.cz/item/CS_URS_2023_02/767651823" TargetMode="External" /><Relationship Id="rId17" Type="http://schemas.openxmlformats.org/officeDocument/2006/relationships/hyperlink" Target="https://podminky.urs.cz/item/CS_URS_2023_02/767996704" TargetMode="External" /><Relationship Id="rId18" Type="http://schemas.openxmlformats.org/officeDocument/2006/relationships/hyperlink" Target="https://podminky.urs.cz/item/CS_URS_2023_02/998767201" TargetMode="External" /><Relationship Id="rId1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3107242" TargetMode="External" /><Relationship Id="rId3" Type="http://schemas.openxmlformats.org/officeDocument/2006/relationships/hyperlink" Target="https://podminky.urs.cz/item/CS_URS_2023_02/113151111" TargetMode="External" /><Relationship Id="rId4" Type="http://schemas.openxmlformats.org/officeDocument/2006/relationships/hyperlink" Target="https://podminky.urs.cz/item/CS_URS_2023_02/890411851" TargetMode="External" /><Relationship Id="rId5" Type="http://schemas.openxmlformats.org/officeDocument/2006/relationships/hyperlink" Target="https://podminky.urs.cz/item/CS_URS_2023_01/897172811R" TargetMode="External" /><Relationship Id="rId6" Type="http://schemas.openxmlformats.org/officeDocument/2006/relationships/hyperlink" Target="https://podminky.urs.cz/item/CS_URS_2023_02/899301811" TargetMode="External" /><Relationship Id="rId7" Type="http://schemas.openxmlformats.org/officeDocument/2006/relationships/hyperlink" Target="https://podminky.urs.cz/item/CS_URS_2023_02/961055111" TargetMode="External" /><Relationship Id="rId8" Type="http://schemas.openxmlformats.org/officeDocument/2006/relationships/hyperlink" Target="https://podminky.urs.cz/item/CS_URS_2023_02/966071711" TargetMode="External" /><Relationship Id="rId9" Type="http://schemas.openxmlformats.org/officeDocument/2006/relationships/hyperlink" Target="https://podminky.urs.cz/item/CS_URS_2023_02/966071822" TargetMode="External" /><Relationship Id="rId10" Type="http://schemas.openxmlformats.org/officeDocument/2006/relationships/hyperlink" Target="https://podminky.urs.cz/item/CS_URS_2023_02/997006007" TargetMode="External" /><Relationship Id="rId11" Type="http://schemas.openxmlformats.org/officeDocument/2006/relationships/hyperlink" Target="https://podminky.urs.cz/item/CS_URS_2023_02/997006511" TargetMode="External" /><Relationship Id="rId12" Type="http://schemas.openxmlformats.org/officeDocument/2006/relationships/hyperlink" Target="https://podminky.urs.cz/item/CS_URS_2023_02/997006512" TargetMode="External" /><Relationship Id="rId13" Type="http://schemas.openxmlformats.org/officeDocument/2006/relationships/hyperlink" Target="https://podminky.urs.cz/item/CS_URS_2023_02/997006519" TargetMode="External" /><Relationship Id="rId14" Type="http://schemas.openxmlformats.org/officeDocument/2006/relationships/hyperlink" Target="https://podminky.urs.cz/item/CS_URS_2023_02/997013631" TargetMode="External" /><Relationship Id="rId15" Type="http://schemas.openxmlformats.org/officeDocument/2006/relationships/hyperlink" Target="https://podminky.urs.cz/item/CS_URS_2023_02/997013873" TargetMode="External" /><Relationship Id="rId16" Type="http://schemas.openxmlformats.org/officeDocument/2006/relationships/hyperlink" Target="https://podminky.urs.cz/item/CS_URS_2023_02/997013875" TargetMode="External" /><Relationship Id="rId17" Type="http://schemas.openxmlformats.org/officeDocument/2006/relationships/hyperlink" Target="https://podminky.urs.cz/item/CS_URS_2023_02/218202013" TargetMode="External" /><Relationship Id="rId18" Type="http://schemas.openxmlformats.org/officeDocument/2006/relationships/hyperlink" Target="https://podminky.urs.cz/item/CS_URS_2023_02/218204011" TargetMode="External" /><Relationship Id="rId19" Type="http://schemas.openxmlformats.org/officeDocument/2006/relationships/hyperlink" Target="https://podminky.urs.cz/item/CS_URS_2023_02/218204106" TargetMode="External" /><Relationship Id="rId2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201" TargetMode="External" /><Relationship Id="rId2" Type="http://schemas.openxmlformats.org/officeDocument/2006/relationships/hyperlink" Target="https://podminky.urs.cz/item/CS_URS_2023_02/131351201" TargetMode="External" /><Relationship Id="rId3" Type="http://schemas.openxmlformats.org/officeDocument/2006/relationships/hyperlink" Target="https://podminky.urs.cz/item/CS_URS_2023_02/131451201" TargetMode="External" /><Relationship Id="rId4" Type="http://schemas.openxmlformats.org/officeDocument/2006/relationships/hyperlink" Target="https://podminky.urs.cz/item/CS_URS_2023_02/131551201" TargetMode="External" /><Relationship Id="rId5" Type="http://schemas.openxmlformats.org/officeDocument/2006/relationships/hyperlink" Target="https://podminky.urs.cz/item/CS_URS_2023_02/132254204" TargetMode="External" /><Relationship Id="rId6" Type="http://schemas.openxmlformats.org/officeDocument/2006/relationships/hyperlink" Target="https://podminky.urs.cz/item/CS_URS_2023_02/132354201" TargetMode="External" /><Relationship Id="rId7" Type="http://schemas.openxmlformats.org/officeDocument/2006/relationships/hyperlink" Target="https://podminky.urs.cz/item/CS_URS_2023_02/151101201" TargetMode="External" /><Relationship Id="rId8" Type="http://schemas.openxmlformats.org/officeDocument/2006/relationships/hyperlink" Target="https://podminky.urs.cz/item/CS_URS_2023_02/151101211" TargetMode="External" /><Relationship Id="rId9" Type="http://schemas.openxmlformats.org/officeDocument/2006/relationships/hyperlink" Target="https://podminky.urs.cz/item/CS_URS_2023_02/151101301" TargetMode="External" /><Relationship Id="rId10" Type="http://schemas.openxmlformats.org/officeDocument/2006/relationships/hyperlink" Target="https://podminky.urs.cz/item/CS_URS_2023_02/151101311" TargetMode="External" /><Relationship Id="rId11" Type="http://schemas.openxmlformats.org/officeDocument/2006/relationships/hyperlink" Target="https://podminky.urs.cz/item/CS_URS_2023_02/161151103" TargetMode="External" /><Relationship Id="rId12" Type="http://schemas.openxmlformats.org/officeDocument/2006/relationships/hyperlink" Target="https://podminky.urs.cz/item/CS_URS_2023_02/161151113" TargetMode="External" /><Relationship Id="rId13" Type="http://schemas.openxmlformats.org/officeDocument/2006/relationships/hyperlink" Target="https://podminky.urs.cz/item/CS_URS_2023_02/161151123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120123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893812201" TargetMode="External" /><Relationship Id="rId20" Type="http://schemas.openxmlformats.org/officeDocument/2006/relationships/hyperlink" Target="https://podminky.urs.cz/item/CS_URS_2023_02/451572111" TargetMode="External" /><Relationship Id="rId21" Type="http://schemas.openxmlformats.org/officeDocument/2006/relationships/hyperlink" Target="https://podminky.urs.cz/item/CS_URS_2023_02/451573111" TargetMode="External" /><Relationship Id="rId22" Type="http://schemas.openxmlformats.org/officeDocument/2006/relationships/hyperlink" Target="https://podminky.urs.cz/item/CS_URS_2023_02/452321141" TargetMode="External" /><Relationship Id="rId23" Type="http://schemas.openxmlformats.org/officeDocument/2006/relationships/hyperlink" Target="https://podminky.urs.cz/item/CS_URS_2023_02/452351101" TargetMode="External" /><Relationship Id="rId24" Type="http://schemas.openxmlformats.org/officeDocument/2006/relationships/hyperlink" Target="https://podminky.urs.cz/item/CS_URS_2023_02/894608211" TargetMode="External" /><Relationship Id="rId25" Type="http://schemas.openxmlformats.org/officeDocument/2006/relationships/hyperlink" Target="https://podminky.urs.cz/item/CS_URS_2023_02/871171211" TargetMode="External" /><Relationship Id="rId26" Type="http://schemas.openxmlformats.org/officeDocument/2006/relationships/hyperlink" Target="https://podminky.urs.cz/item/CS_URS_2023_02/871211211" TargetMode="External" /><Relationship Id="rId27" Type="http://schemas.openxmlformats.org/officeDocument/2006/relationships/hyperlink" Target="https://podminky.urs.cz/item/CS_URS_2023_02/871241211" TargetMode="External" /><Relationship Id="rId28" Type="http://schemas.openxmlformats.org/officeDocument/2006/relationships/hyperlink" Target="https://podminky.urs.cz/item/CS_URS_2023_02/879221111" TargetMode="External" /><Relationship Id="rId29" Type="http://schemas.openxmlformats.org/officeDocument/2006/relationships/hyperlink" Target="https://podminky.urs.cz/item/CS_URS_2023_02/893811263" TargetMode="External" /><Relationship Id="rId30" Type="http://schemas.openxmlformats.org/officeDocument/2006/relationships/hyperlink" Target="https://podminky.urs.cz/item/CS_URS_2023_02/899104112" TargetMode="External" /><Relationship Id="rId31" Type="http://schemas.openxmlformats.org/officeDocument/2006/relationships/hyperlink" Target="https://podminky.urs.cz/item/CS_URS_2023_02/899721111" TargetMode="External" /><Relationship Id="rId32" Type="http://schemas.openxmlformats.org/officeDocument/2006/relationships/hyperlink" Target="https://podminky.urs.cz/item/CS_URS_2023_02/899722114" TargetMode="External" /><Relationship Id="rId33" Type="http://schemas.openxmlformats.org/officeDocument/2006/relationships/hyperlink" Target="https://podminky.urs.cz/item/CS_URS_2023_02/892233122" TargetMode="External" /><Relationship Id="rId34" Type="http://schemas.openxmlformats.org/officeDocument/2006/relationships/hyperlink" Target="https://podminky.urs.cz/item/CS_URS_2023_02/892241111" TargetMode="External" /><Relationship Id="rId35" Type="http://schemas.openxmlformats.org/officeDocument/2006/relationships/hyperlink" Target="https://podminky.urs.cz/item/CS_URS_2023_02/998276101" TargetMode="External" /><Relationship Id="rId36" Type="http://schemas.openxmlformats.org/officeDocument/2006/relationships/hyperlink" Target="https://podminky.urs.cz/item/CS_URS_2023_02/722270105" TargetMode="External" /><Relationship Id="rId37" Type="http://schemas.openxmlformats.org/officeDocument/2006/relationships/hyperlink" Target="https://podminky.urs.cz/item/CS_URS_2023_02/722262303" TargetMode="External" /><Relationship Id="rId38" Type="http://schemas.openxmlformats.org/officeDocument/2006/relationships/hyperlink" Target="https://podminky.urs.cz/item/CS_URS_2023_02/998722101" TargetMode="External" /><Relationship Id="rId39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202" TargetMode="External" /><Relationship Id="rId2" Type="http://schemas.openxmlformats.org/officeDocument/2006/relationships/hyperlink" Target="https://podminky.urs.cz/item/CS_URS_2023_02/131351201" TargetMode="External" /><Relationship Id="rId3" Type="http://schemas.openxmlformats.org/officeDocument/2006/relationships/hyperlink" Target="https://podminky.urs.cz/item/CS_URS_2023_02/131551201" TargetMode="External" /><Relationship Id="rId4" Type="http://schemas.openxmlformats.org/officeDocument/2006/relationships/hyperlink" Target="https://podminky.urs.cz/item/CS_URS_2023_02/131551202" TargetMode="External" /><Relationship Id="rId5" Type="http://schemas.openxmlformats.org/officeDocument/2006/relationships/hyperlink" Target="https://podminky.urs.cz/item/CS_URS_2023_02/132254204" TargetMode="External" /><Relationship Id="rId6" Type="http://schemas.openxmlformats.org/officeDocument/2006/relationships/hyperlink" Target="https://podminky.urs.cz/item/CS_URS_2023_02/132354203" TargetMode="External" /><Relationship Id="rId7" Type="http://schemas.openxmlformats.org/officeDocument/2006/relationships/hyperlink" Target="https://podminky.urs.cz/item/CS_URS_2023_02/132454203" TargetMode="External" /><Relationship Id="rId8" Type="http://schemas.openxmlformats.org/officeDocument/2006/relationships/hyperlink" Target="https://podminky.urs.cz/item/CS_URS_2023_02/132554203" TargetMode="External" /><Relationship Id="rId9" Type="http://schemas.openxmlformats.org/officeDocument/2006/relationships/hyperlink" Target="https://podminky.urs.cz/item/CS_URS_2023_02/151101201" TargetMode="External" /><Relationship Id="rId10" Type="http://schemas.openxmlformats.org/officeDocument/2006/relationships/hyperlink" Target="https://podminky.urs.cz/item/CS_URS_2023_02/151101211" TargetMode="External" /><Relationship Id="rId11" Type="http://schemas.openxmlformats.org/officeDocument/2006/relationships/hyperlink" Target="https://podminky.urs.cz/item/CS_URS_2023_02/151101301" TargetMode="External" /><Relationship Id="rId12" Type="http://schemas.openxmlformats.org/officeDocument/2006/relationships/hyperlink" Target="https://podminky.urs.cz/item/CS_URS_2023_02/151101311" TargetMode="External" /><Relationship Id="rId13" Type="http://schemas.openxmlformats.org/officeDocument/2006/relationships/hyperlink" Target="https://podminky.urs.cz/item/CS_URS_2023_02/161151103" TargetMode="External" /><Relationship Id="rId14" Type="http://schemas.openxmlformats.org/officeDocument/2006/relationships/hyperlink" Target="https://podminky.urs.cz/item/CS_URS_2023_02/161151113" TargetMode="External" /><Relationship Id="rId15" Type="http://schemas.openxmlformats.org/officeDocument/2006/relationships/hyperlink" Target="https://podminky.urs.cz/item/CS_URS_2023_02/161151123" TargetMode="External" /><Relationship Id="rId16" Type="http://schemas.openxmlformats.org/officeDocument/2006/relationships/hyperlink" Target="https://podminky.urs.cz/item/CS_URS_2023_02/162751117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120123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51101" TargetMode="External" /><Relationship Id="rId21" Type="http://schemas.openxmlformats.org/officeDocument/2006/relationships/hyperlink" Target="https://podminky.urs.cz/item/CS_URS_2023_02/451572111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871315221" TargetMode="External" /><Relationship Id="rId24" Type="http://schemas.openxmlformats.org/officeDocument/2006/relationships/hyperlink" Target="https://podminky.urs.cz/item/CS_URS_2023_02/871355221" TargetMode="External" /><Relationship Id="rId25" Type="http://schemas.openxmlformats.org/officeDocument/2006/relationships/hyperlink" Target="https://podminky.urs.cz/item/CS_URS_2023_02/899722114" TargetMode="External" /><Relationship Id="rId26" Type="http://schemas.openxmlformats.org/officeDocument/2006/relationships/hyperlink" Target="https://podminky.urs.cz/item/CS_URS_2023_02/892351111-R1" TargetMode="External" /><Relationship Id="rId27" Type="http://schemas.openxmlformats.org/officeDocument/2006/relationships/hyperlink" Target="https://podminky.urs.cz/item/CS_URS_2023_02/998276101" TargetMode="External" /><Relationship Id="rId28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204" TargetMode="External" /><Relationship Id="rId2" Type="http://schemas.openxmlformats.org/officeDocument/2006/relationships/hyperlink" Target="https://podminky.urs.cz/item/CS_URS_2023_02/131351202" TargetMode="External" /><Relationship Id="rId3" Type="http://schemas.openxmlformats.org/officeDocument/2006/relationships/hyperlink" Target="https://podminky.urs.cz/item/CS_URS_2023_02/131451202" TargetMode="External" /><Relationship Id="rId4" Type="http://schemas.openxmlformats.org/officeDocument/2006/relationships/hyperlink" Target="https://podminky.urs.cz/item/CS_URS_2023_02/131551204" TargetMode="External" /><Relationship Id="rId5" Type="http://schemas.openxmlformats.org/officeDocument/2006/relationships/hyperlink" Target="https://podminky.urs.cz/item/CS_URS_2023_02/132254204" TargetMode="External" /><Relationship Id="rId6" Type="http://schemas.openxmlformats.org/officeDocument/2006/relationships/hyperlink" Target="https://podminky.urs.cz/item/CS_URS_2023_02/132354202" TargetMode="External" /><Relationship Id="rId7" Type="http://schemas.openxmlformats.org/officeDocument/2006/relationships/hyperlink" Target="https://podminky.urs.cz/item/CS_URS_2023_02/132454202" TargetMode="External" /><Relationship Id="rId8" Type="http://schemas.openxmlformats.org/officeDocument/2006/relationships/hyperlink" Target="https://podminky.urs.cz/item/CS_URS_2023_02/132554202" TargetMode="External" /><Relationship Id="rId9" Type="http://schemas.openxmlformats.org/officeDocument/2006/relationships/hyperlink" Target="https://podminky.urs.cz/item/CS_URS_2023_02/151101201" TargetMode="External" /><Relationship Id="rId10" Type="http://schemas.openxmlformats.org/officeDocument/2006/relationships/hyperlink" Target="https://podminky.urs.cz/item/CS_URS_2023_02/151101211" TargetMode="External" /><Relationship Id="rId11" Type="http://schemas.openxmlformats.org/officeDocument/2006/relationships/hyperlink" Target="https://podminky.urs.cz/item/CS_URS_2023_02/151101301" TargetMode="External" /><Relationship Id="rId12" Type="http://schemas.openxmlformats.org/officeDocument/2006/relationships/hyperlink" Target="https://podminky.urs.cz/item/CS_URS_2023_02/151101311" TargetMode="External" /><Relationship Id="rId13" Type="http://schemas.openxmlformats.org/officeDocument/2006/relationships/hyperlink" Target="https://podminky.urs.cz/item/CS_URS_2023_02/161151103" TargetMode="External" /><Relationship Id="rId14" Type="http://schemas.openxmlformats.org/officeDocument/2006/relationships/hyperlink" Target="https://podminky.urs.cz/item/CS_URS_2023_02/161151113" TargetMode="External" /><Relationship Id="rId15" Type="http://schemas.openxmlformats.org/officeDocument/2006/relationships/hyperlink" Target="https://podminky.urs.cz/item/CS_URS_2023_02/161151123" TargetMode="External" /><Relationship Id="rId16" Type="http://schemas.openxmlformats.org/officeDocument/2006/relationships/hyperlink" Target="https://podminky.urs.cz/item/CS_URS_2023_02/162751117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120123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51201" TargetMode="External" /><Relationship Id="rId21" Type="http://schemas.openxmlformats.org/officeDocument/2006/relationships/hyperlink" Target="https://podminky.urs.cz/item/CS_URS_2023_02/175151101" TargetMode="External" /><Relationship Id="rId22" Type="http://schemas.openxmlformats.org/officeDocument/2006/relationships/hyperlink" Target="https://podminky.urs.cz/item/CS_URS_2023_02/212752412-R1" TargetMode="External" /><Relationship Id="rId23" Type="http://schemas.openxmlformats.org/officeDocument/2006/relationships/hyperlink" Target="https://podminky.urs.cz/item/CS_URS_2023_02/895270001" TargetMode="External" /><Relationship Id="rId24" Type="http://schemas.openxmlformats.org/officeDocument/2006/relationships/hyperlink" Target="https://podminky.urs.cz/item/CS_URS_2023_02/895270021" TargetMode="External" /><Relationship Id="rId25" Type="http://schemas.openxmlformats.org/officeDocument/2006/relationships/hyperlink" Target="https://podminky.urs.cz/item/CS_URS_2023_02/895270041" TargetMode="External" /><Relationship Id="rId26" Type="http://schemas.openxmlformats.org/officeDocument/2006/relationships/hyperlink" Target="https://podminky.urs.cz/item/CS_URS_2023_02/895270067" TargetMode="External" /><Relationship Id="rId27" Type="http://schemas.openxmlformats.org/officeDocument/2006/relationships/hyperlink" Target="https://podminky.urs.cz/item/CS_URS_2023_02/382413118" TargetMode="External" /><Relationship Id="rId28" Type="http://schemas.openxmlformats.org/officeDocument/2006/relationships/hyperlink" Target="https://podminky.urs.cz/item/CS_URS_2023_01/897172114-R1" TargetMode="External" /><Relationship Id="rId29" Type="http://schemas.openxmlformats.org/officeDocument/2006/relationships/hyperlink" Target="https://podminky.urs.cz/item/CS_URS_2023_02/451572111" TargetMode="External" /><Relationship Id="rId30" Type="http://schemas.openxmlformats.org/officeDocument/2006/relationships/hyperlink" Target="https://podminky.urs.cz/item/CS_URS_2023_02/451573111" TargetMode="External" /><Relationship Id="rId31" Type="http://schemas.openxmlformats.org/officeDocument/2006/relationships/hyperlink" Target="https://podminky.urs.cz/item/CS_URS_2023_02/452321141" TargetMode="External" /><Relationship Id="rId32" Type="http://schemas.openxmlformats.org/officeDocument/2006/relationships/hyperlink" Target="https://podminky.urs.cz/item/CS_URS_2023_02/452351101" TargetMode="External" /><Relationship Id="rId33" Type="http://schemas.openxmlformats.org/officeDocument/2006/relationships/hyperlink" Target="https://podminky.urs.cz/item/CS_URS_2023_02/894608211" TargetMode="External" /><Relationship Id="rId34" Type="http://schemas.openxmlformats.org/officeDocument/2006/relationships/hyperlink" Target="https://podminky.urs.cz/item/CS_URS_2023_02/871315221" TargetMode="External" /><Relationship Id="rId35" Type="http://schemas.openxmlformats.org/officeDocument/2006/relationships/hyperlink" Target="https://podminky.urs.cz/item/CS_URS_2023_02/871355221" TargetMode="External" /><Relationship Id="rId36" Type="http://schemas.openxmlformats.org/officeDocument/2006/relationships/hyperlink" Target="https://podminky.urs.cz/item/CS_URS_2023_02/871375221" TargetMode="External" /><Relationship Id="rId37" Type="http://schemas.openxmlformats.org/officeDocument/2006/relationships/hyperlink" Target="https://podminky.urs.cz/item/CS_URS_2023_02/894812131" TargetMode="External" /><Relationship Id="rId38" Type="http://schemas.openxmlformats.org/officeDocument/2006/relationships/hyperlink" Target="https://podminky.urs.cz/item/CS_URS_2023_02/894812171" TargetMode="External" /><Relationship Id="rId39" Type="http://schemas.openxmlformats.org/officeDocument/2006/relationships/hyperlink" Target="https://podminky.urs.cz/item/CS_URS_2023_02/894812313" TargetMode="External" /><Relationship Id="rId40" Type="http://schemas.openxmlformats.org/officeDocument/2006/relationships/hyperlink" Target="https://podminky.urs.cz/item/CS_URS_2023_02/894812333" TargetMode="External" /><Relationship Id="rId41" Type="http://schemas.openxmlformats.org/officeDocument/2006/relationships/hyperlink" Target="https://podminky.urs.cz/item/CS_URS_2023_02/894812339" TargetMode="External" /><Relationship Id="rId42" Type="http://schemas.openxmlformats.org/officeDocument/2006/relationships/hyperlink" Target="https://podminky.urs.cz/item/CS_URS_2023_02/894812376" TargetMode="External" /><Relationship Id="rId43" Type="http://schemas.openxmlformats.org/officeDocument/2006/relationships/hyperlink" Target="https://podminky.urs.cz/item/CS_URS_2021_01/895941111" TargetMode="External" /><Relationship Id="rId44" Type="http://schemas.openxmlformats.org/officeDocument/2006/relationships/hyperlink" Target="https://podminky.urs.cz/item/CS_URS_2023_02/899722114" TargetMode="External" /><Relationship Id="rId45" Type="http://schemas.openxmlformats.org/officeDocument/2006/relationships/hyperlink" Target="https://podminky.urs.cz/item/CS_URS_2023_02/935112111" TargetMode="External" /><Relationship Id="rId46" Type="http://schemas.openxmlformats.org/officeDocument/2006/relationships/hyperlink" Target="https://podminky.urs.cz/item/CS_URS_2023_02/935932415" TargetMode="External" /><Relationship Id="rId47" Type="http://schemas.openxmlformats.org/officeDocument/2006/relationships/hyperlink" Target="https://podminky.urs.cz/item/CS_URS_2023_02/935932611" TargetMode="External" /><Relationship Id="rId48" Type="http://schemas.openxmlformats.org/officeDocument/2006/relationships/hyperlink" Target="https://podminky.urs.cz/item/CS_URS_2023_02/935932632" TargetMode="External" /><Relationship Id="rId49" Type="http://schemas.openxmlformats.org/officeDocument/2006/relationships/hyperlink" Target="https://podminky.urs.cz/item/CS_URS_2023_02/935932617-R1" TargetMode="External" /><Relationship Id="rId50" Type="http://schemas.openxmlformats.org/officeDocument/2006/relationships/hyperlink" Target="https://podminky.urs.cz/item/CS_URS_2023_02/935932634-R1" TargetMode="External" /><Relationship Id="rId51" Type="http://schemas.openxmlformats.org/officeDocument/2006/relationships/hyperlink" Target="https://podminky.urs.cz/item/CS_URS_2023_02/998276101" TargetMode="External" /><Relationship Id="rId52" Type="http://schemas.openxmlformats.org/officeDocument/2006/relationships/hyperlink" Target="https://podminky.urs.cz/item/CS_URS_2023_02/721242105" TargetMode="External" /><Relationship Id="rId53" Type="http://schemas.openxmlformats.org/officeDocument/2006/relationships/hyperlink" Target="https://podminky.urs.cz/item/CS_URS_2023_02/998721101" TargetMode="External" /><Relationship Id="rId54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22122" TargetMode="External" /><Relationship Id="rId2" Type="http://schemas.openxmlformats.org/officeDocument/2006/relationships/hyperlink" Target="https://podminky.urs.cz/item/CS_URS_2023_02/741122142" TargetMode="External" /><Relationship Id="rId3" Type="http://schemas.openxmlformats.org/officeDocument/2006/relationships/hyperlink" Target="https://podminky.urs.cz/item/CS_URS_2023_02/741123311" TargetMode="External" /><Relationship Id="rId4" Type="http://schemas.openxmlformats.org/officeDocument/2006/relationships/hyperlink" Target="https://podminky.urs.cz/item/CS_URS_2023_02/741123317" TargetMode="External" /><Relationship Id="rId5" Type="http://schemas.openxmlformats.org/officeDocument/2006/relationships/hyperlink" Target="https://podminky.urs.cz/item/CS_URS_2023_02/741331081" TargetMode="External" /><Relationship Id="rId6" Type="http://schemas.openxmlformats.org/officeDocument/2006/relationships/hyperlink" Target="https://podminky.urs.cz/item/CS_URS_2023_02/741410001" TargetMode="External" /><Relationship Id="rId7" Type="http://schemas.openxmlformats.org/officeDocument/2006/relationships/hyperlink" Target="https://podminky.urs.cz/item/CS_URS_2023_02/998741202" TargetMode="External" /><Relationship Id="rId8" Type="http://schemas.openxmlformats.org/officeDocument/2006/relationships/hyperlink" Target="https://podminky.urs.cz/item/CS_URS_2023_02/210203901" TargetMode="External" /><Relationship Id="rId9" Type="http://schemas.openxmlformats.org/officeDocument/2006/relationships/hyperlink" Target="https://podminky.urs.cz/item/CS_URS_2023_02/210203902" TargetMode="External" /><Relationship Id="rId10" Type="http://schemas.openxmlformats.org/officeDocument/2006/relationships/hyperlink" Target="https://podminky.urs.cz/item/CS_URS_2023_02/210204011" TargetMode="External" /><Relationship Id="rId11" Type="http://schemas.openxmlformats.org/officeDocument/2006/relationships/hyperlink" Target="https://podminky.urs.cz/item/CS_URS_2023_02/210204201" TargetMode="External" /><Relationship Id="rId12" Type="http://schemas.openxmlformats.org/officeDocument/2006/relationships/hyperlink" Target="https://podminky.urs.cz/item/CS_URS_2023_02/460010011" TargetMode="External" /><Relationship Id="rId13" Type="http://schemas.openxmlformats.org/officeDocument/2006/relationships/hyperlink" Target="https://podminky.urs.cz/item/CS_URS_2023_02/460171174" TargetMode="External" /><Relationship Id="rId14" Type="http://schemas.openxmlformats.org/officeDocument/2006/relationships/hyperlink" Target="https://podminky.urs.cz/item/CS_URS_2023_02/460171294" TargetMode="External" /><Relationship Id="rId15" Type="http://schemas.openxmlformats.org/officeDocument/2006/relationships/hyperlink" Target="https://podminky.urs.cz/item/CS_URS_2023_02/460451184" TargetMode="External" /><Relationship Id="rId16" Type="http://schemas.openxmlformats.org/officeDocument/2006/relationships/hyperlink" Target="https://podminky.urs.cz/item/CS_URS_2023_02/460451314" TargetMode="External" /><Relationship Id="rId17" Type="http://schemas.openxmlformats.org/officeDocument/2006/relationships/hyperlink" Target="https://podminky.urs.cz/item/CS_URS_2023_02/460661111" TargetMode="External" /><Relationship Id="rId18" Type="http://schemas.openxmlformats.org/officeDocument/2006/relationships/hyperlink" Target="https://podminky.urs.cz/item/CS_URS_2023_02/460661112" TargetMode="External" /><Relationship Id="rId19" Type="http://schemas.openxmlformats.org/officeDocument/2006/relationships/hyperlink" Target="https://podminky.urs.cz/item/CS_URS_2023_02/460671111" TargetMode="External" /><Relationship Id="rId20" Type="http://schemas.openxmlformats.org/officeDocument/2006/relationships/hyperlink" Target="https://podminky.urs.cz/item/CS_URS_2023_02/460791213" TargetMode="External" /><Relationship Id="rId21" Type="http://schemas.openxmlformats.org/officeDocument/2006/relationships/hyperlink" Target="https://podminky.urs.cz/item/CS_URS_2023_02/460905151" TargetMode="External" /><Relationship Id="rId22" Type="http://schemas.openxmlformats.org/officeDocument/2006/relationships/hyperlink" Target="https://podminky.urs.cz/item/CS_URS_2023_02/HZS2232" TargetMode="External" /><Relationship Id="rId23" Type="http://schemas.openxmlformats.org/officeDocument/2006/relationships/hyperlink" Target="https://podminky.urs.cz/item/CS_URS_2023_02/HZS4132" TargetMode="External" /><Relationship Id="rId24" Type="http://schemas.openxmlformats.org/officeDocument/2006/relationships/hyperlink" Target="https://podminky.urs.cz/item/CS_URS_2023_02/HZS4212" TargetMode="External" /><Relationship Id="rId25" Type="http://schemas.openxmlformats.org/officeDocument/2006/relationships/hyperlink" Target="https://podminky.urs.cz/item/CS_URS_2023_01/013254000" TargetMode="External" /><Relationship Id="rId26" Type="http://schemas.openxmlformats.org/officeDocument/2006/relationships/hyperlink" Target="https://podminky.urs.cz/item/CS_URS_2023_01/091104000" TargetMode="External" /><Relationship Id="rId27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20230812_1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Výstavba DOZP v Novém Městě nad Metují rev.3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Nové Město nad Metují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Královéhradecký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Řezanina &amp; Bartoň, s.r.o.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BACing s.r.o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ROUND(AS55+AS68,2)</f>
        <v>0</v>
      </c>
      <c r="AT54" s="108">
        <f>ROUND(SUM(AV54:AW54),2)</f>
        <v>0</v>
      </c>
      <c r="AU54" s="109">
        <f>ROUND(AU55+AU68,5)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ROUND(AZ55+AZ68,2)</f>
        <v>0</v>
      </c>
      <c r="BA54" s="108">
        <f>ROUND(BA55+BA68,2)</f>
        <v>0</v>
      </c>
      <c r="BB54" s="108">
        <f>ROUND(BB55+BB68,2)</f>
        <v>0</v>
      </c>
      <c r="BC54" s="108">
        <f>ROUND(BC55+BC68,2)</f>
        <v>0</v>
      </c>
      <c r="BD54" s="110">
        <f>ROUND(BD55+BD68,2)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16.5" customHeight="1">
      <c r="A55" s="7"/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83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84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77</v>
      </c>
      <c r="BT55" s="125" t="s">
        <v>85</v>
      </c>
      <c r="BU55" s="125" t="s">
        <v>79</v>
      </c>
      <c r="BV55" s="125" t="s">
        <v>80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4" customFormat="1" ht="16.5" customHeight="1">
      <c r="A56" s="4"/>
      <c r="B56" s="65"/>
      <c r="C56" s="126"/>
      <c r="D56" s="126"/>
      <c r="E56" s="127" t="s">
        <v>88</v>
      </c>
      <c r="F56" s="127"/>
      <c r="G56" s="127"/>
      <c r="H56" s="127"/>
      <c r="I56" s="127"/>
      <c r="J56" s="126"/>
      <c r="K56" s="127" t="s">
        <v>89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ROUND(AG57+AG58+AG67,2)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90</v>
      </c>
      <c r="AR56" s="67"/>
      <c r="AS56" s="131">
        <f>ROUND(AS57+AS58+AS67,2)</f>
        <v>0</v>
      </c>
      <c r="AT56" s="132">
        <f>ROUND(SUM(AV56:AW56),2)</f>
        <v>0</v>
      </c>
      <c r="AU56" s="133">
        <f>ROUND(AU57+AU58+AU67,5)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ROUND(AZ57+AZ58+AZ67,2)</f>
        <v>0</v>
      </c>
      <c r="BA56" s="132">
        <f>ROUND(BA57+BA58+BA67,2)</f>
        <v>0</v>
      </c>
      <c r="BB56" s="132">
        <f>ROUND(BB57+BB58+BB67,2)</f>
        <v>0</v>
      </c>
      <c r="BC56" s="132">
        <f>ROUND(BC57+BC58+BC67,2)</f>
        <v>0</v>
      </c>
      <c r="BD56" s="134">
        <f>ROUND(BD57+BD58+BD67,2)</f>
        <v>0</v>
      </c>
      <c r="BE56" s="4"/>
      <c r="BS56" s="135" t="s">
        <v>77</v>
      </c>
      <c r="BT56" s="135" t="s">
        <v>87</v>
      </c>
      <c r="BU56" s="135" t="s">
        <v>79</v>
      </c>
      <c r="BV56" s="135" t="s">
        <v>80</v>
      </c>
      <c r="BW56" s="135" t="s">
        <v>91</v>
      </c>
      <c r="BX56" s="135" t="s">
        <v>86</v>
      </c>
      <c r="CL56" s="135" t="s">
        <v>19</v>
      </c>
    </row>
    <row r="57" s="4" customFormat="1" ht="16.5" customHeight="1">
      <c r="A57" s="136" t="s">
        <v>92</v>
      </c>
      <c r="B57" s="65"/>
      <c r="C57" s="126"/>
      <c r="D57" s="126"/>
      <c r="E57" s="126"/>
      <c r="F57" s="127" t="s">
        <v>93</v>
      </c>
      <c r="G57" s="127"/>
      <c r="H57" s="127"/>
      <c r="I57" s="127"/>
      <c r="J57" s="127"/>
      <c r="K57" s="126"/>
      <c r="L57" s="127" t="s">
        <v>94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'D.1.1. - Architektonicko-...'!J34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90</v>
      </c>
      <c r="AR57" s="67"/>
      <c r="AS57" s="131">
        <v>0</v>
      </c>
      <c r="AT57" s="132">
        <f>ROUND(SUM(AV57:AW57),2)</f>
        <v>0</v>
      </c>
      <c r="AU57" s="133">
        <f>'D.1.1. - Architektonicko-...'!P118</f>
        <v>0</v>
      </c>
      <c r="AV57" s="132">
        <f>'D.1.1. - Architektonicko-...'!J37</f>
        <v>0</v>
      </c>
      <c r="AW57" s="132">
        <f>'D.1.1. - Architektonicko-...'!J38</f>
        <v>0</v>
      </c>
      <c r="AX57" s="132">
        <f>'D.1.1. - Architektonicko-...'!J39</f>
        <v>0</v>
      </c>
      <c r="AY57" s="132">
        <f>'D.1.1. - Architektonicko-...'!J40</f>
        <v>0</v>
      </c>
      <c r="AZ57" s="132">
        <f>'D.1.1. - Architektonicko-...'!F37</f>
        <v>0</v>
      </c>
      <c r="BA57" s="132">
        <f>'D.1.1. - Architektonicko-...'!F38</f>
        <v>0</v>
      </c>
      <c r="BB57" s="132">
        <f>'D.1.1. - Architektonicko-...'!F39</f>
        <v>0</v>
      </c>
      <c r="BC57" s="132">
        <f>'D.1.1. - Architektonicko-...'!F40</f>
        <v>0</v>
      </c>
      <c r="BD57" s="134">
        <f>'D.1.1. - Architektonicko-...'!F41</f>
        <v>0</v>
      </c>
      <c r="BE57" s="4"/>
      <c r="BT57" s="135" t="s">
        <v>95</v>
      </c>
      <c r="BV57" s="135" t="s">
        <v>80</v>
      </c>
      <c r="BW57" s="135" t="s">
        <v>96</v>
      </c>
      <c r="BX57" s="135" t="s">
        <v>91</v>
      </c>
      <c r="CL57" s="135" t="s">
        <v>19</v>
      </c>
    </row>
    <row r="58" s="4" customFormat="1" ht="16.5" customHeight="1">
      <c r="A58" s="4"/>
      <c r="B58" s="65"/>
      <c r="C58" s="126"/>
      <c r="D58" s="126"/>
      <c r="E58" s="126"/>
      <c r="F58" s="127" t="s">
        <v>97</v>
      </c>
      <c r="G58" s="127"/>
      <c r="H58" s="127"/>
      <c r="I58" s="127"/>
      <c r="J58" s="127"/>
      <c r="K58" s="126"/>
      <c r="L58" s="127" t="s">
        <v>98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ROUND(SUM(AG59:AG66),2)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90</v>
      </c>
      <c r="AR58" s="67"/>
      <c r="AS58" s="131">
        <f>ROUND(SUM(AS59:AS66),2)</f>
        <v>0</v>
      </c>
      <c r="AT58" s="132">
        <f>ROUND(SUM(AV58:AW58),2)</f>
        <v>0</v>
      </c>
      <c r="AU58" s="133">
        <f>ROUND(SUM(AU59:AU66),5)</f>
        <v>0</v>
      </c>
      <c r="AV58" s="132">
        <f>ROUND(AZ58*L29,2)</f>
        <v>0</v>
      </c>
      <c r="AW58" s="132">
        <f>ROUND(BA58*L30,2)</f>
        <v>0</v>
      </c>
      <c r="AX58" s="132">
        <f>ROUND(BB58*L29,2)</f>
        <v>0</v>
      </c>
      <c r="AY58" s="132">
        <f>ROUND(BC58*L30,2)</f>
        <v>0</v>
      </c>
      <c r="AZ58" s="132">
        <f>ROUND(SUM(AZ59:AZ66),2)</f>
        <v>0</v>
      </c>
      <c r="BA58" s="132">
        <f>ROUND(SUM(BA59:BA66),2)</f>
        <v>0</v>
      </c>
      <c r="BB58" s="132">
        <f>ROUND(SUM(BB59:BB66),2)</f>
        <v>0</v>
      </c>
      <c r="BC58" s="132">
        <f>ROUND(SUM(BC59:BC66),2)</f>
        <v>0</v>
      </c>
      <c r="BD58" s="134">
        <f>ROUND(SUM(BD59:BD66),2)</f>
        <v>0</v>
      </c>
      <c r="BE58" s="4"/>
      <c r="BS58" s="135" t="s">
        <v>77</v>
      </c>
      <c r="BT58" s="135" t="s">
        <v>95</v>
      </c>
      <c r="BU58" s="135" t="s">
        <v>79</v>
      </c>
      <c r="BV58" s="135" t="s">
        <v>80</v>
      </c>
      <c r="BW58" s="135" t="s">
        <v>99</v>
      </c>
      <c r="BX58" s="135" t="s">
        <v>91</v>
      </c>
      <c r="CL58" s="135" t="s">
        <v>19</v>
      </c>
    </row>
    <row r="59" s="4" customFormat="1" ht="16.5" customHeight="1">
      <c r="A59" s="136" t="s">
        <v>92</v>
      </c>
      <c r="B59" s="65"/>
      <c r="C59" s="126"/>
      <c r="D59" s="126"/>
      <c r="E59" s="126"/>
      <c r="F59" s="126"/>
      <c r="G59" s="127" t="s">
        <v>100</v>
      </c>
      <c r="H59" s="127"/>
      <c r="I59" s="127"/>
      <c r="J59" s="127"/>
      <c r="K59" s="127"/>
      <c r="L59" s="126"/>
      <c r="M59" s="127" t="s">
        <v>101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'D.1.4a - Zdravotně techni...'!J34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90</v>
      </c>
      <c r="AR59" s="67"/>
      <c r="AS59" s="131">
        <v>0</v>
      </c>
      <c r="AT59" s="132">
        <f>ROUND(SUM(AV59:AW59),2)</f>
        <v>0</v>
      </c>
      <c r="AU59" s="133">
        <f>'D.1.4a - Zdravotně techni...'!P102</f>
        <v>0</v>
      </c>
      <c r="AV59" s="132">
        <f>'D.1.4a - Zdravotně techni...'!J37</f>
        <v>0</v>
      </c>
      <c r="AW59" s="132">
        <f>'D.1.4a - Zdravotně techni...'!J38</f>
        <v>0</v>
      </c>
      <c r="AX59" s="132">
        <f>'D.1.4a - Zdravotně techni...'!J39</f>
        <v>0</v>
      </c>
      <c r="AY59" s="132">
        <f>'D.1.4a - Zdravotně techni...'!J40</f>
        <v>0</v>
      </c>
      <c r="AZ59" s="132">
        <f>'D.1.4a - Zdravotně techni...'!F37</f>
        <v>0</v>
      </c>
      <c r="BA59" s="132">
        <f>'D.1.4a - Zdravotně techni...'!F38</f>
        <v>0</v>
      </c>
      <c r="BB59" s="132">
        <f>'D.1.4a - Zdravotně techni...'!F39</f>
        <v>0</v>
      </c>
      <c r="BC59" s="132">
        <f>'D.1.4a - Zdravotně techni...'!F40</f>
        <v>0</v>
      </c>
      <c r="BD59" s="134">
        <f>'D.1.4a - Zdravotně techni...'!F41</f>
        <v>0</v>
      </c>
      <c r="BE59" s="4"/>
      <c r="BT59" s="135" t="s">
        <v>102</v>
      </c>
      <c r="BV59" s="135" t="s">
        <v>80</v>
      </c>
      <c r="BW59" s="135" t="s">
        <v>103</v>
      </c>
      <c r="BX59" s="135" t="s">
        <v>99</v>
      </c>
      <c r="CL59" s="135" t="s">
        <v>19</v>
      </c>
    </row>
    <row r="60" s="4" customFormat="1" ht="16.5" customHeight="1">
      <c r="A60" s="136" t="s">
        <v>92</v>
      </c>
      <c r="B60" s="65"/>
      <c r="C60" s="126"/>
      <c r="D60" s="126"/>
      <c r="E60" s="126"/>
      <c r="F60" s="126"/>
      <c r="G60" s="127" t="s">
        <v>104</v>
      </c>
      <c r="H60" s="127"/>
      <c r="I60" s="127"/>
      <c r="J60" s="127"/>
      <c r="K60" s="127"/>
      <c r="L60" s="126"/>
      <c r="M60" s="127" t="s">
        <v>105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'D.1.4.B - Vytápění'!J34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90</v>
      </c>
      <c r="AR60" s="67"/>
      <c r="AS60" s="131">
        <v>0</v>
      </c>
      <c r="AT60" s="132">
        <f>ROUND(SUM(AV60:AW60),2)</f>
        <v>0</v>
      </c>
      <c r="AU60" s="133">
        <f>'D.1.4.B - Vytápění'!P98</f>
        <v>0</v>
      </c>
      <c r="AV60" s="132">
        <f>'D.1.4.B - Vytápění'!J37</f>
        <v>0</v>
      </c>
      <c r="AW60" s="132">
        <f>'D.1.4.B - Vytápění'!J38</f>
        <v>0</v>
      </c>
      <c r="AX60" s="132">
        <f>'D.1.4.B - Vytápění'!J39</f>
        <v>0</v>
      </c>
      <c r="AY60" s="132">
        <f>'D.1.4.B - Vytápění'!J40</f>
        <v>0</v>
      </c>
      <c r="AZ60" s="132">
        <f>'D.1.4.B - Vytápění'!F37</f>
        <v>0</v>
      </c>
      <c r="BA60" s="132">
        <f>'D.1.4.B - Vytápění'!F38</f>
        <v>0</v>
      </c>
      <c r="BB60" s="132">
        <f>'D.1.4.B - Vytápění'!F39</f>
        <v>0</v>
      </c>
      <c r="BC60" s="132">
        <f>'D.1.4.B - Vytápění'!F40</f>
        <v>0</v>
      </c>
      <c r="BD60" s="134">
        <f>'D.1.4.B - Vytápění'!F41</f>
        <v>0</v>
      </c>
      <c r="BE60" s="4"/>
      <c r="BT60" s="135" t="s">
        <v>102</v>
      </c>
      <c r="BV60" s="135" t="s">
        <v>80</v>
      </c>
      <c r="BW60" s="135" t="s">
        <v>106</v>
      </c>
      <c r="BX60" s="135" t="s">
        <v>99</v>
      </c>
      <c r="CL60" s="135" t="s">
        <v>19</v>
      </c>
    </row>
    <row r="61" s="4" customFormat="1" ht="16.5" customHeight="1">
      <c r="A61" s="136" t="s">
        <v>92</v>
      </c>
      <c r="B61" s="65"/>
      <c r="C61" s="126"/>
      <c r="D61" s="126"/>
      <c r="E61" s="126"/>
      <c r="F61" s="126"/>
      <c r="G61" s="127" t="s">
        <v>107</v>
      </c>
      <c r="H61" s="127"/>
      <c r="I61" s="127"/>
      <c r="J61" s="127"/>
      <c r="K61" s="127"/>
      <c r="L61" s="126"/>
      <c r="M61" s="127" t="s">
        <v>108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'D.1.4.C.1 - Silnoproudé r...'!J34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90</v>
      </c>
      <c r="AR61" s="67"/>
      <c r="AS61" s="131">
        <v>0</v>
      </c>
      <c r="AT61" s="132">
        <f>ROUND(SUM(AV61:AW61),2)</f>
        <v>0</v>
      </c>
      <c r="AU61" s="133">
        <f>'D.1.4.C.1 - Silnoproudé r...'!P100</f>
        <v>0</v>
      </c>
      <c r="AV61" s="132">
        <f>'D.1.4.C.1 - Silnoproudé r...'!J37</f>
        <v>0</v>
      </c>
      <c r="AW61" s="132">
        <f>'D.1.4.C.1 - Silnoproudé r...'!J38</f>
        <v>0</v>
      </c>
      <c r="AX61" s="132">
        <f>'D.1.4.C.1 - Silnoproudé r...'!J39</f>
        <v>0</v>
      </c>
      <c r="AY61" s="132">
        <f>'D.1.4.C.1 - Silnoproudé r...'!J40</f>
        <v>0</v>
      </c>
      <c r="AZ61" s="132">
        <f>'D.1.4.C.1 - Silnoproudé r...'!F37</f>
        <v>0</v>
      </c>
      <c r="BA61" s="132">
        <f>'D.1.4.C.1 - Silnoproudé r...'!F38</f>
        <v>0</v>
      </c>
      <c r="BB61" s="132">
        <f>'D.1.4.C.1 - Silnoproudé r...'!F39</f>
        <v>0</v>
      </c>
      <c r="BC61" s="132">
        <f>'D.1.4.C.1 - Silnoproudé r...'!F40</f>
        <v>0</v>
      </c>
      <c r="BD61" s="134">
        <f>'D.1.4.C.1 - Silnoproudé r...'!F41</f>
        <v>0</v>
      </c>
      <c r="BE61" s="4"/>
      <c r="BT61" s="135" t="s">
        <v>102</v>
      </c>
      <c r="BV61" s="135" t="s">
        <v>80</v>
      </c>
      <c r="BW61" s="135" t="s">
        <v>109</v>
      </c>
      <c r="BX61" s="135" t="s">
        <v>99</v>
      </c>
      <c r="CL61" s="135" t="s">
        <v>19</v>
      </c>
    </row>
    <row r="62" s="4" customFormat="1" ht="16.5" customHeight="1">
      <c r="A62" s="136" t="s">
        <v>92</v>
      </c>
      <c r="B62" s="65"/>
      <c r="C62" s="126"/>
      <c r="D62" s="126"/>
      <c r="E62" s="126"/>
      <c r="F62" s="126"/>
      <c r="G62" s="127" t="s">
        <v>110</v>
      </c>
      <c r="H62" s="127"/>
      <c r="I62" s="127"/>
      <c r="J62" s="127"/>
      <c r="K62" s="127"/>
      <c r="L62" s="126"/>
      <c r="M62" s="127" t="s">
        <v>111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'D.1.4.C.2 - Slaboproudé r...'!J34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90</v>
      </c>
      <c r="AR62" s="67"/>
      <c r="AS62" s="131">
        <v>0</v>
      </c>
      <c r="AT62" s="132">
        <f>ROUND(SUM(AV62:AW62),2)</f>
        <v>0</v>
      </c>
      <c r="AU62" s="133">
        <f>'D.1.4.C.2 - Slaboproudé r...'!P97</f>
        <v>0</v>
      </c>
      <c r="AV62" s="132">
        <f>'D.1.4.C.2 - Slaboproudé r...'!J37</f>
        <v>0</v>
      </c>
      <c r="AW62" s="132">
        <f>'D.1.4.C.2 - Slaboproudé r...'!J38</f>
        <v>0</v>
      </c>
      <c r="AX62" s="132">
        <f>'D.1.4.C.2 - Slaboproudé r...'!J39</f>
        <v>0</v>
      </c>
      <c r="AY62" s="132">
        <f>'D.1.4.C.2 - Slaboproudé r...'!J40</f>
        <v>0</v>
      </c>
      <c r="AZ62" s="132">
        <f>'D.1.4.C.2 - Slaboproudé r...'!F37</f>
        <v>0</v>
      </c>
      <c r="BA62" s="132">
        <f>'D.1.4.C.2 - Slaboproudé r...'!F38</f>
        <v>0</v>
      </c>
      <c r="BB62" s="132">
        <f>'D.1.4.C.2 - Slaboproudé r...'!F39</f>
        <v>0</v>
      </c>
      <c r="BC62" s="132">
        <f>'D.1.4.C.2 - Slaboproudé r...'!F40</f>
        <v>0</v>
      </c>
      <c r="BD62" s="134">
        <f>'D.1.4.C.2 - Slaboproudé r...'!F41</f>
        <v>0</v>
      </c>
      <c r="BE62" s="4"/>
      <c r="BT62" s="135" t="s">
        <v>102</v>
      </c>
      <c r="BV62" s="135" t="s">
        <v>80</v>
      </c>
      <c r="BW62" s="135" t="s">
        <v>112</v>
      </c>
      <c r="BX62" s="135" t="s">
        <v>99</v>
      </c>
      <c r="CL62" s="135" t="s">
        <v>19</v>
      </c>
    </row>
    <row r="63" s="4" customFormat="1" ht="16.5" customHeight="1">
      <c r="A63" s="136" t="s">
        <v>92</v>
      </c>
      <c r="B63" s="65"/>
      <c r="C63" s="126"/>
      <c r="D63" s="126"/>
      <c r="E63" s="126"/>
      <c r="F63" s="126"/>
      <c r="G63" s="127" t="s">
        <v>113</v>
      </c>
      <c r="H63" s="127"/>
      <c r="I63" s="127"/>
      <c r="J63" s="127"/>
      <c r="K63" s="127"/>
      <c r="L63" s="126"/>
      <c r="M63" s="127" t="s">
        <v>114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'D.1.4.C.3 - Fotovoltaická...'!J34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90</v>
      </c>
      <c r="AR63" s="67"/>
      <c r="AS63" s="131">
        <v>0</v>
      </c>
      <c r="AT63" s="132">
        <f>ROUND(SUM(AV63:AW63),2)</f>
        <v>0</v>
      </c>
      <c r="AU63" s="133">
        <f>'D.1.4.C.3 - Fotovoltaická...'!P96</f>
        <v>0</v>
      </c>
      <c r="AV63" s="132">
        <f>'D.1.4.C.3 - Fotovoltaická...'!J37</f>
        <v>0</v>
      </c>
      <c r="AW63" s="132">
        <f>'D.1.4.C.3 - Fotovoltaická...'!J38</f>
        <v>0</v>
      </c>
      <c r="AX63" s="132">
        <f>'D.1.4.C.3 - Fotovoltaická...'!J39</f>
        <v>0</v>
      </c>
      <c r="AY63" s="132">
        <f>'D.1.4.C.3 - Fotovoltaická...'!J40</f>
        <v>0</v>
      </c>
      <c r="AZ63" s="132">
        <f>'D.1.4.C.3 - Fotovoltaická...'!F37</f>
        <v>0</v>
      </c>
      <c r="BA63" s="132">
        <f>'D.1.4.C.3 - Fotovoltaická...'!F38</f>
        <v>0</v>
      </c>
      <c r="BB63" s="132">
        <f>'D.1.4.C.3 - Fotovoltaická...'!F39</f>
        <v>0</v>
      </c>
      <c r="BC63" s="132">
        <f>'D.1.4.C.3 - Fotovoltaická...'!F40</f>
        <v>0</v>
      </c>
      <c r="BD63" s="134">
        <f>'D.1.4.C.3 - Fotovoltaická...'!F41</f>
        <v>0</v>
      </c>
      <c r="BE63" s="4"/>
      <c r="BT63" s="135" t="s">
        <v>102</v>
      </c>
      <c r="BV63" s="135" t="s">
        <v>80</v>
      </c>
      <c r="BW63" s="135" t="s">
        <v>115</v>
      </c>
      <c r="BX63" s="135" t="s">
        <v>99</v>
      </c>
      <c r="CL63" s="135" t="s">
        <v>19</v>
      </c>
    </row>
    <row r="64" s="4" customFormat="1" ht="16.5" customHeight="1">
      <c r="A64" s="136" t="s">
        <v>92</v>
      </c>
      <c r="B64" s="65"/>
      <c r="C64" s="126"/>
      <c r="D64" s="126"/>
      <c r="E64" s="126"/>
      <c r="F64" s="126"/>
      <c r="G64" s="127" t="s">
        <v>116</v>
      </c>
      <c r="H64" s="127"/>
      <c r="I64" s="127"/>
      <c r="J64" s="127"/>
      <c r="K64" s="127"/>
      <c r="L64" s="126"/>
      <c r="M64" s="127" t="s">
        <v>117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'D.1.4.C.4 - Komunikační s...'!J34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90</v>
      </c>
      <c r="AR64" s="67"/>
      <c r="AS64" s="131">
        <v>0</v>
      </c>
      <c r="AT64" s="132">
        <f>ROUND(SUM(AV64:AW64),2)</f>
        <v>0</v>
      </c>
      <c r="AU64" s="133">
        <f>'D.1.4.C.4 - Komunikační s...'!P94</f>
        <v>0</v>
      </c>
      <c r="AV64" s="132">
        <f>'D.1.4.C.4 - Komunikační s...'!J37</f>
        <v>0</v>
      </c>
      <c r="AW64" s="132">
        <f>'D.1.4.C.4 - Komunikační s...'!J38</f>
        <v>0</v>
      </c>
      <c r="AX64" s="132">
        <f>'D.1.4.C.4 - Komunikační s...'!J39</f>
        <v>0</v>
      </c>
      <c r="AY64" s="132">
        <f>'D.1.4.C.4 - Komunikační s...'!J40</f>
        <v>0</v>
      </c>
      <c r="AZ64" s="132">
        <f>'D.1.4.C.4 - Komunikační s...'!F37</f>
        <v>0</v>
      </c>
      <c r="BA64" s="132">
        <f>'D.1.4.C.4 - Komunikační s...'!F38</f>
        <v>0</v>
      </c>
      <c r="BB64" s="132">
        <f>'D.1.4.C.4 - Komunikační s...'!F39</f>
        <v>0</v>
      </c>
      <c r="BC64" s="132">
        <f>'D.1.4.C.4 - Komunikační s...'!F40</f>
        <v>0</v>
      </c>
      <c r="BD64" s="134">
        <f>'D.1.4.C.4 - Komunikační s...'!F41</f>
        <v>0</v>
      </c>
      <c r="BE64" s="4"/>
      <c r="BT64" s="135" t="s">
        <v>102</v>
      </c>
      <c r="BV64" s="135" t="s">
        <v>80</v>
      </c>
      <c r="BW64" s="135" t="s">
        <v>118</v>
      </c>
      <c r="BX64" s="135" t="s">
        <v>99</v>
      </c>
      <c r="CL64" s="135" t="s">
        <v>19</v>
      </c>
    </row>
    <row r="65" s="4" customFormat="1" ht="16.5" customHeight="1">
      <c r="A65" s="136" t="s">
        <v>92</v>
      </c>
      <c r="B65" s="65"/>
      <c r="C65" s="126"/>
      <c r="D65" s="126"/>
      <c r="E65" s="126"/>
      <c r="F65" s="126"/>
      <c r="G65" s="127" t="s">
        <v>119</v>
      </c>
      <c r="H65" s="127"/>
      <c r="I65" s="127"/>
      <c r="J65" s="127"/>
      <c r="K65" s="127"/>
      <c r="L65" s="126"/>
      <c r="M65" s="127" t="s">
        <v>120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'D.1.4.D - Vzduchotechnika'!J34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90</v>
      </c>
      <c r="AR65" s="67"/>
      <c r="AS65" s="131">
        <v>0</v>
      </c>
      <c r="AT65" s="132">
        <f>ROUND(SUM(AV65:AW65),2)</f>
        <v>0</v>
      </c>
      <c r="AU65" s="133">
        <f>'D.1.4.D - Vzduchotechnika'!P98</f>
        <v>0</v>
      </c>
      <c r="AV65" s="132">
        <f>'D.1.4.D - Vzduchotechnika'!J37</f>
        <v>0</v>
      </c>
      <c r="AW65" s="132">
        <f>'D.1.4.D - Vzduchotechnika'!J38</f>
        <v>0</v>
      </c>
      <c r="AX65" s="132">
        <f>'D.1.4.D - Vzduchotechnika'!J39</f>
        <v>0</v>
      </c>
      <c r="AY65" s="132">
        <f>'D.1.4.D - Vzduchotechnika'!J40</f>
        <v>0</v>
      </c>
      <c r="AZ65" s="132">
        <f>'D.1.4.D - Vzduchotechnika'!F37</f>
        <v>0</v>
      </c>
      <c r="BA65" s="132">
        <f>'D.1.4.D - Vzduchotechnika'!F38</f>
        <v>0</v>
      </c>
      <c r="BB65" s="132">
        <f>'D.1.4.D - Vzduchotechnika'!F39</f>
        <v>0</v>
      </c>
      <c r="BC65" s="132">
        <f>'D.1.4.D - Vzduchotechnika'!F40</f>
        <v>0</v>
      </c>
      <c r="BD65" s="134">
        <f>'D.1.4.D - Vzduchotechnika'!F41</f>
        <v>0</v>
      </c>
      <c r="BE65" s="4"/>
      <c r="BT65" s="135" t="s">
        <v>102</v>
      </c>
      <c r="BV65" s="135" t="s">
        <v>80</v>
      </c>
      <c r="BW65" s="135" t="s">
        <v>121</v>
      </c>
      <c r="BX65" s="135" t="s">
        <v>99</v>
      </c>
      <c r="CL65" s="135" t="s">
        <v>19</v>
      </c>
    </row>
    <row r="66" s="4" customFormat="1" ht="16.5" customHeight="1">
      <c r="A66" s="136" t="s">
        <v>92</v>
      </c>
      <c r="B66" s="65"/>
      <c r="C66" s="126"/>
      <c r="D66" s="126"/>
      <c r="E66" s="126"/>
      <c r="F66" s="126"/>
      <c r="G66" s="127" t="s">
        <v>122</v>
      </c>
      <c r="H66" s="127"/>
      <c r="I66" s="127"/>
      <c r="J66" s="127"/>
      <c r="K66" s="127"/>
      <c r="L66" s="126"/>
      <c r="M66" s="127" t="s">
        <v>123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'D.1.4.E - Gastrotechnologie'!J34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90</v>
      </c>
      <c r="AR66" s="67"/>
      <c r="AS66" s="131">
        <v>0</v>
      </c>
      <c r="AT66" s="132">
        <f>ROUND(SUM(AV66:AW66),2)</f>
        <v>0</v>
      </c>
      <c r="AU66" s="133">
        <f>'D.1.4.E - Gastrotechnologie'!P92</f>
        <v>0</v>
      </c>
      <c r="AV66" s="132">
        <f>'D.1.4.E - Gastrotechnologie'!J37</f>
        <v>0</v>
      </c>
      <c r="AW66" s="132">
        <f>'D.1.4.E - Gastrotechnologie'!J38</f>
        <v>0</v>
      </c>
      <c r="AX66" s="132">
        <f>'D.1.4.E - Gastrotechnologie'!J39</f>
        <v>0</v>
      </c>
      <c r="AY66" s="132">
        <f>'D.1.4.E - Gastrotechnologie'!J40</f>
        <v>0</v>
      </c>
      <c r="AZ66" s="132">
        <f>'D.1.4.E - Gastrotechnologie'!F37</f>
        <v>0</v>
      </c>
      <c r="BA66" s="132">
        <f>'D.1.4.E - Gastrotechnologie'!F38</f>
        <v>0</v>
      </c>
      <c r="BB66" s="132">
        <f>'D.1.4.E - Gastrotechnologie'!F39</f>
        <v>0</v>
      </c>
      <c r="BC66" s="132">
        <f>'D.1.4.E - Gastrotechnologie'!F40</f>
        <v>0</v>
      </c>
      <c r="BD66" s="134">
        <f>'D.1.4.E - Gastrotechnologie'!F41</f>
        <v>0</v>
      </c>
      <c r="BE66" s="4"/>
      <c r="BT66" s="135" t="s">
        <v>102</v>
      </c>
      <c r="BV66" s="135" t="s">
        <v>80</v>
      </c>
      <c r="BW66" s="135" t="s">
        <v>124</v>
      </c>
      <c r="BX66" s="135" t="s">
        <v>99</v>
      </c>
      <c r="CL66" s="135" t="s">
        <v>19</v>
      </c>
    </row>
    <row r="67" s="4" customFormat="1" ht="16.5" customHeight="1">
      <c r="A67" s="136" t="s">
        <v>92</v>
      </c>
      <c r="B67" s="65"/>
      <c r="C67" s="126"/>
      <c r="D67" s="126"/>
      <c r="E67" s="126"/>
      <c r="F67" s="127" t="s">
        <v>125</v>
      </c>
      <c r="G67" s="127"/>
      <c r="H67" s="127"/>
      <c r="I67" s="127"/>
      <c r="J67" s="127"/>
      <c r="K67" s="126"/>
      <c r="L67" s="127" t="s">
        <v>126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9">
        <f>'D.1.5 - Interiér'!J34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90</v>
      </c>
      <c r="AR67" s="67"/>
      <c r="AS67" s="131">
        <v>0</v>
      </c>
      <c r="AT67" s="132">
        <f>ROUND(SUM(AV67:AW67),2)</f>
        <v>0</v>
      </c>
      <c r="AU67" s="133">
        <f>'D.1.5 - Interiér'!P92</f>
        <v>0</v>
      </c>
      <c r="AV67" s="132">
        <f>'D.1.5 - Interiér'!J37</f>
        <v>0</v>
      </c>
      <c r="AW67" s="132">
        <f>'D.1.5 - Interiér'!J38</f>
        <v>0</v>
      </c>
      <c r="AX67" s="132">
        <f>'D.1.5 - Interiér'!J39</f>
        <v>0</v>
      </c>
      <c r="AY67" s="132">
        <f>'D.1.5 - Interiér'!J40</f>
        <v>0</v>
      </c>
      <c r="AZ67" s="132">
        <f>'D.1.5 - Interiér'!F37</f>
        <v>0</v>
      </c>
      <c r="BA67" s="132">
        <f>'D.1.5 - Interiér'!F38</f>
        <v>0</v>
      </c>
      <c r="BB67" s="132">
        <f>'D.1.5 - Interiér'!F39</f>
        <v>0</v>
      </c>
      <c r="BC67" s="132">
        <f>'D.1.5 - Interiér'!F40</f>
        <v>0</v>
      </c>
      <c r="BD67" s="134">
        <f>'D.1.5 - Interiér'!F41</f>
        <v>0</v>
      </c>
      <c r="BE67" s="4"/>
      <c r="BT67" s="135" t="s">
        <v>95</v>
      </c>
      <c r="BV67" s="135" t="s">
        <v>80</v>
      </c>
      <c r="BW67" s="135" t="s">
        <v>127</v>
      </c>
      <c r="BX67" s="135" t="s">
        <v>91</v>
      </c>
      <c r="CL67" s="135" t="s">
        <v>19</v>
      </c>
    </row>
    <row r="68" s="7" customFormat="1" ht="16.5" customHeight="1">
      <c r="A68" s="7"/>
      <c r="B68" s="113"/>
      <c r="C68" s="114"/>
      <c r="D68" s="115" t="s">
        <v>128</v>
      </c>
      <c r="E68" s="115"/>
      <c r="F68" s="115"/>
      <c r="G68" s="115"/>
      <c r="H68" s="115"/>
      <c r="I68" s="116"/>
      <c r="J68" s="115" t="s">
        <v>129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ROUND(AG69+SUM(AG70:AG73)+SUM(AG79:AG83),2)</f>
        <v>0</v>
      </c>
      <c r="AH68" s="116"/>
      <c r="AI68" s="116"/>
      <c r="AJ68" s="116"/>
      <c r="AK68" s="116"/>
      <c r="AL68" s="116"/>
      <c r="AM68" s="116"/>
      <c r="AN68" s="118">
        <f>SUM(AG68,AT68)</f>
        <v>0</v>
      </c>
      <c r="AO68" s="116"/>
      <c r="AP68" s="116"/>
      <c r="AQ68" s="119" t="s">
        <v>84</v>
      </c>
      <c r="AR68" s="120"/>
      <c r="AS68" s="121">
        <f>ROUND(AS69+SUM(AS70:AS73)+SUM(AS79:AS83),2)</f>
        <v>0</v>
      </c>
      <c r="AT68" s="122">
        <f>ROUND(SUM(AV68:AW68),2)</f>
        <v>0</v>
      </c>
      <c r="AU68" s="123">
        <f>ROUND(AU69+SUM(AU70:AU73)+SUM(AU79:AU83),5)</f>
        <v>0</v>
      </c>
      <c r="AV68" s="122">
        <f>ROUND(AZ68*L29,2)</f>
        <v>0</v>
      </c>
      <c r="AW68" s="122">
        <f>ROUND(BA68*L30,2)</f>
        <v>0</v>
      </c>
      <c r="AX68" s="122">
        <f>ROUND(BB68*L29,2)</f>
        <v>0</v>
      </c>
      <c r="AY68" s="122">
        <f>ROUND(BC68*L30,2)</f>
        <v>0</v>
      </c>
      <c r="AZ68" s="122">
        <f>ROUND(AZ69+SUM(AZ70:AZ73)+SUM(AZ79:AZ83),2)</f>
        <v>0</v>
      </c>
      <c r="BA68" s="122">
        <f>ROUND(BA69+SUM(BA70:BA73)+SUM(BA79:BA83),2)</f>
        <v>0</v>
      </c>
      <c r="BB68" s="122">
        <f>ROUND(BB69+SUM(BB70:BB73)+SUM(BB79:BB83),2)</f>
        <v>0</v>
      </c>
      <c r="BC68" s="122">
        <f>ROUND(BC69+SUM(BC70:BC73)+SUM(BC79:BC83),2)</f>
        <v>0</v>
      </c>
      <c r="BD68" s="124">
        <f>ROUND(BD69+SUM(BD70:BD73)+SUM(BD79:BD83),2)</f>
        <v>0</v>
      </c>
      <c r="BE68" s="7"/>
      <c r="BS68" s="125" t="s">
        <v>77</v>
      </c>
      <c r="BT68" s="125" t="s">
        <v>85</v>
      </c>
      <c r="BU68" s="125" t="s">
        <v>79</v>
      </c>
      <c r="BV68" s="125" t="s">
        <v>80</v>
      </c>
      <c r="BW68" s="125" t="s">
        <v>130</v>
      </c>
      <c r="BX68" s="125" t="s">
        <v>5</v>
      </c>
      <c r="CL68" s="125" t="s">
        <v>19</v>
      </c>
      <c r="CM68" s="125" t="s">
        <v>87</v>
      </c>
    </row>
    <row r="69" s="4" customFormat="1" ht="16.5" customHeight="1">
      <c r="A69" s="136" t="s">
        <v>92</v>
      </c>
      <c r="B69" s="65"/>
      <c r="C69" s="126"/>
      <c r="D69" s="126"/>
      <c r="E69" s="127" t="s">
        <v>131</v>
      </c>
      <c r="F69" s="127"/>
      <c r="G69" s="127"/>
      <c r="H69" s="127"/>
      <c r="I69" s="127"/>
      <c r="J69" s="126"/>
      <c r="K69" s="127" t="s">
        <v>132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'SO02 - Kryté parkovací stání'!J32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90</v>
      </c>
      <c r="AR69" s="67"/>
      <c r="AS69" s="131">
        <v>0</v>
      </c>
      <c r="AT69" s="132">
        <f>ROUND(SUM(AV69:AW69),2)</f>
        <v>0</v>
      </c>
      <c r="AU69" s="133">
        <f>'SO02 - Kryté parkovací stání'!P103</f>
        <v>0</v>
      </c>
      <c r="AV69" s="132">
        <f>'SO02 - Kryté parkovací stání'!J35</f>
        <v>0</v>
      </c>
      <c r="AW69" s="132">
        <f>'SO02 - Kryté parkovací stání'!J36</f>
        <v>0</v>
      </c>
      <c r="AX69" s="132">
        <f>'SO02 - Kryté parkovací stání'!J37</f>
        <v>0</v>
      </c>
      <c r="AY69" s="132">
        <f>'SO02 - Kryté parkovací stání'!J38</f>
        <v>0</v>
      </c>
      <c r="AZ69" s="132">
        <f>'SO02 - Kryté parkovací stání'!F35</f>
        <v>0</v>
      </c>
      <c r="BA69" s="132">
        <f>'SO02 - Kryté parkovací stání'!F36</f>
        <v>0</v>
      </c>
      <c r="BB69" s="132">
        <f>'SO02 - Kryté parkovací stání'!F37</f>
        <v>0</v>
      </c>
      <c r="BC69" s="132">
        <f>'SO02 - Kryté parkovací stání'!F38</f>
        <v>0</v>
      </c>
      <c r="BD69" s="134">
        <f>'SO02 - Kryté parkovací stání'!F39</f>
        <v>0</v>
      </c>
      <c r="BE69" s="4"/>
      <c r="BT69" s="135" t="s">
        <v>87</v>
      </c>
      <c r="BV69" s="135" t="s">
        <v>80</v>
      </c>
      <c r="BW69" s="135" t="s">
        <v>133</v>
      </c>
      <c r="BX69" s="135" t="s">
        <v>130</v>
      </c>
      <c r="CL69" s="135" t="s">
        <v>19</v>
      </c>
    </row>
    <row r="70" s="4" customFormat="1" ht="16.5" customHeight="1">
      <c r="A70" s="136" t="s">
        <v>92</v>
      </c>
      <c r="B70" s="65"/>
      <c r="C70" s="126"/>
      <c r="D70" s="126"/>
      <c r="E70" s="127" t="s">
        <v>134</v>
      </c>
      <c r="F70" s="127"/>
      <c r="G70" s="127"/>
      <c r="H70" s="127"/>
      <c r="I70" s="127"/>
      <c r="J70" s="126"/>
      <c r="K70" s="127" t="s">
        <v>135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'SO03 - Opěrné stěny, oplo...'!J32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90</v>
      </c>
      <c r="AR70" s="67"/>
      <c r="AS70" s="131">
        <v>0</v>
      </c>
      <c r="AT70" s="132">
        <f>ROUND(SUM(AV70:AW70),2)</f>
        <v>0</v>
      </c>
      <c r="AU70" s="133">
        <f>'SO03 - Opěrné stěny, oplo...'!P96</f>
        <v>0</v>
      </c>
      <c r="AV70" s="132">
        <f>'SO03 - Opěrné stěny, oplo...'!J35</f>
        <v>0</v>
      </c>
      <c r="AW70" s="132">
        <f>'SO03 - Opěrné stěny, oplo...'!J36</f>
        <v>0</v>
      </c>
      <c r="AX70" s="132">
        <f>'SO03 - Opěrné stěny, oplo...'!J37</f>
        <v>0</v>
      </c>
      <c r="AY70" s="132">
        <f>'SO03 - Opěrné stěny, oplo...'!J38</f>
        <v>0</v>
      </c>
      <c r="AZ70" s="132">
        <f>'SO03 - Opěrné stěny, oplo...'!F35</f>
        <v>0</v>
      </c>
      <c r="BA70" s="132">
        <f>'SO03 - Opěrné stěny, oplo...'!F36</f>
        <v>0</v>
      </c>
      <c r="BB70" s="132">
        <f>'SO03 - Opěrné stěny, oplo...'!F37</f>
        <v>0</v>
      </c>
      <c r="BC70" s="132">
        <f>'SO03 - Opěrné stěny, oplo...'!F38</f>
        <v>0</v>
      </c>
      <c r="BD70" s="134">
        <f>'SO03 - Opěrné stěny, oplo...'!F39</f>
        <v>0</v>
      </c>
      <c r="BE70" s="4"/>
      <c r="BT70" s="135" t="s">
        <v>87</v>
      </c>
      <c r="BV70" s="135" t="s">
        <v>80</v>
      </c>
      <c r="BW70" s="135" t="s">
        <v>136</v>
      </c>
      <c r="BX70" s="135" t="s">
        <v>130</v>
      </c>
      <c r="CL70" s="135" t="s">
        <v>19</v>
      </c>
    </row>
    <row r="71" s="4" customFormat="1" ht="16.5" customHeight="1">
      <c r="A71" s="136" t="s">
        <v>92</v>
      </c>
      <c r="B71" s="65"/>
      <c r="C71" s="126"/>
      <c r="D71" s="126"/>
      <c r="E71" s="127" t="s">
        <v>137</v>
      </c>
      <c r="F71" s="127"/>
      <c r="G71" s="127"/>
      <c r="H71" s="127"/>
      <c r="I71" s="127"/>
      <c r="J71" s="126"/>
      <c r="K71" s="127" t="s">
        <v>138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'SO04 - Zpevněné plochy'!J32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90</v>
      </c>
      <c r="AR71" s="67"/>
      <c r="AS71" s="131">
        <v>0</v>
      </c>
      <c r="AT71" s="132">
        <f>ROUND(SUM(AV71:AW71),2)</f>
        <v>0</v>
      </c>
      <c r="AU71" s="133">
        <f>'SO04 - Zpevněné plochy'!P91</f>
        <v>0</v>
      </c>
      <c r="AV71" s="132">
        <f>'SO04 - Zpevněné plochy'!J35</f>
        <v>0</v>
      </c>
      <c r="AW71" s="132">
        <f>'SO04 - Zpevněné plochy'!J36</f>
        <v>0</v>
      </c>
      <c r="AX71" s="132">
        <f>'SO04 - Zpevněné plochy'!J37</f>
        <v>0</v>
      </c>
      <c r="AY71" s="132">
        <f>'SO04 - Zpevněné plochy'!J38</f>
        <v>0</v>
      </c>
      <c r="AZ71" s="132">
        <f>'SO04 - Zpevněné plochy'!F35</f>
        <v>0</v>
      </c>
      <c r="BA71" s="132">
        <f>'SO04 - Zpevněné plochy'!F36</f>
        <v>0</v>
      </c>
      <c r="BB71" s="132">
        <f>'SO04 - Zpevněné plochy'!F37</f>
        <v>0</v>
      </c>
      <c r="BC71" s="132">
        <f>'SO04 - Zpevněné plochy'!F38</f>
        <v>0</v>
      </c>
      <c r="BD71" s="134">
        <f>'SO04 - Zpevněné plochy'!F39</f>
        <v>0</v>
      </c>
      <c r="BE71" s="4"/>
      <c r="BT71" s="135" t="s">
        <v>87</v>
      </c>
      <c r="BV71" s="135" t="s">
        <v>80</v>
      </c>
      <c r="BW71" s="135" t="s">
        <v>139</v>
      </c>
      <c r="BX71" s="135" t="s">
        <v>130</v>
      </c>
      <c r="CL71" s="135" t="s">
        <v>19</v>
      </c>
    </row>
    <row r="72" s="4" customFormat="1" ht="16.5" customHeight="1">
      <c r="A72" s="136" t="s">
        <v>92</v>
      </c>
      <c r="B72" s="65"/>
      <c r="C72" s="126"/>
      <c r="D72" s="126"/>
      <c r="E72" s="127" t="s">
        <v>140</v>
      </c>
      <c r="F72" s="127"/>
      <c r="G72" s="127"/>
      <c r="H72" s="127"/>
      <c r="I72" s="127"/>
      <c r="J72" s="126"/>
      <c r="K72" s="127" t="s">
        <v>141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'SO05 - Zahradní altán'!J32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90</v>
      </c>
      <c r="AR72" s="67"/>
      <c r="AS72" s="131">
        <v>0</v>
      </c>
      <c r="AT72" s="132">
        <f>ROUND(SUM(AV72:AW72),2)</f>
        <v>0</v>
      </c>
      <c r="AU72" s="133">
        <f>'SO05 - Zahradní altán'!P92</f>
        <v>0</v>
      </c>
      <c r="AV72" s="132">
        <f>'SO05 - Zahradní altán'!J35</f>
        <v>0</v>
      </c>
      <c r="AW72" s="132">
        <f>'SO05 - Zahradní altán'!J36</f>
        <v>0</v>
      </c>
      <c r="AX72" s="132">
        <f>'SO05 - Zahradní altán'!J37</f>
        <v>0</v>
      </c>
      <c r="AY72" s="132">
        <f>'SO05 - Zahradní altán'!J38</f>
        <v>0</v>
      </c>
      <c r="AZ72" s="132">
        <f>'SO05 - Zahradní altán'!F35</f>
        <v>0</v>
      </c>
      <c r="BA72" s="132">
        <f>'SO05 - Zahradní altán'!F36</f>
        <v>0</v>
      </c>
      <c r="BB72" s="132">
        <f>'SO05 - Zahradní altán'!F37</f>
        <v>0</v>
      </c>
      <c r="BC72" s="132">
        <f>'SO05 - Zahradní altán'!F38</f>
        <v>0</v>
      </c>
      <c r="BD72" s="134">
        <f>'SO05 - Zahradní altán'!F39</f>
        <v>0</v>
      </c>
      <c r="BE72" s="4"/>
      <c r="BT72" s="135" t="s">
        <v>87</v>
      </c>
      <c r="BV72" s="135" t="s">
        <v>80</v>
      </c>
      <c r="BW72" s="135" t="s">
        <v>142</v>
      </c>
      <c r="BX72" s="135" t="s">
        <v>130</v>
      </c>
      <c r="CL72" s="135" t="s">
        <v>19</v>
      </c>
    </row>
    <row r="73" s="4" customFormat="1" ht="16.5" customHeight="1">
      <c r="A73" s="4"/>
      <c r="B73" s="65"/>
      <c r="C73" s="126"/>
      <c r="D73" s="126"/>
      <c r="E73" s="127" t="s">
        <v>143</v>
      </c>
      <c r="F73" s="127"/>
      <c r="G73" s="127"/>
      <c r="H73" s="127"/>
      <c r="I73" s="127"/>
      <c r="J73" s="126"/>
      <c r="K73" s="127" t="s">
        <v>144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ROUND(SUM(AG74:AG78),2)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90</v>
      </c>
      <c r="AR73" s="67"/>
      <c r="AS73" s="131">
        <f>ROUND(SUM(AS74:AS78),2)</f>
        <v>0</v>
      </c>
      <c r="AT73" s="132">
        <f>ROUND(SUM(AV73:AW73),2)</f>
        <v>0</v>
      </c>
      <c r="AU73" s="133">
        <f>ROUND(SUM(AU74:AU78),5)</f>
        <v>0</v>
      </c>
      <c r="AV73" s="132">
        <f>ROUND(AZ73*L29,2)</f>
        <v>0</v>
      </c>
      <c r="AW73" s="132">
        <f>ROUND(BA73*L30,2)</f>
        <v>0</v>
      </c>
      <c r="AX73" s="132">
        <f>ROUND(BB73*L29,2)</f>
        <v>0</v>
      </c>
      <c r="AY73" s="132">
        <f>ROUND(BC73*L30,2)</f>
        <v>0</v>
      </c>
      <c r="AZ73" s="132">
        <f>ROUND(SUM(AZ74:AZ78),2)</f>
        <v>0</v>
      </c>
      <c r="BA73" s="132">
        <f>ROUND(SUM(BA74:BA78),2)</f>
        <v>0</v>
      </c>
      <c r="BB73" s="132">
        <f>ROUND(SUM(BB74:BB78),2)</f>
        <v>0</v>
      </c>
      <c r="BC73" s="132">
        <f>ROUND(SUM(BC74:BC78),2)</f>
        <v>0</v>
      </c>
      <c r="BD73" s="134">
        <f>ROUND(SUM(BD74:BD78),2)</f>
        <v>0</v>
      </c>
      <c r="BE73" s="4"/>
      <c r="BS73" s="135" t="s">
        <v>77</v>
      </c>
      <c r="BT73" s="135" t="s">
        <v>87</v>
      </c>
      <c r="BU73" s="135" t="s">
        <v>79</v>
      </c>
      <c r="BV73" s="135" t="s">
        <v>80</v>
      </c>
      <c r="BW73" s="135" t="s">
        <v>145</v>
      </c>
      <c r="BX73" s="135" t="s">
        <v>130</v>
      </c>
      <c r="CL73" s="135" t="s">
        <v>19</v>
      </c>
    </row>
    <row r="74" s="4" customFormat="1" ht="23.25" customHeight="1">
      <c r="A74" s="136" t="s">
        <v>92</v>
      </c>
      <c r="B74" s="65"/>
      <c r="C74" s="126"/>
      <c r="D74" s="126"/>
      <c r="E74" s="126"/>
      <c r="F74" s="127" t="s">
        <v>146</v>
      </c>
      <c r="G74" s="127"/>
      <c r="H74" s="127"/>
      <c r="I74" s="127"/>
      <c r="J74" s="127"/>
      <c r="K74" s="126"/>
      <c r="L74" s="127" t="s">
        <v>147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9">
        <f>'DEM_SO01 - Demolice stáva...'!J34</f>
        <v>0</v>
      </c>
      <c r="AH74" s="126"/>
      <c r="AI74" s="126"/>
      <c r="AJ74" s="126"/>
      <c r="AK74" s="126"/>
      <c r="AL74" s="126"/>
      <c r="AM74" s="126"/>
      <c r="AN74" s="129">
        <f>SUM(AG74,AT74)</f>
        <v>0</v>
      </c>
      <c r="AO74" s="126"/>
      <c r="AP74" s="126"/>
      <c r="AQ74" s="130" t="s">
        <v>90</v>
      </c>
      <c r="AR74" s="67"/>
      <c r="AS74" s="131">
        <v>0</v>
      </c>
      <c r="AT74" s="132">
        <f>ROUND(SUM(AV74:AW74),2)</f>
        <v>0</v>
      </c>
      <c r="AU74" s="133">
        <f>'DEM_SO01 - Demolice stáva...'!P94</f>
        <v>0</v>
      </c>
      <c r="AV74" s="132">
        <f>'DEM_SO01 - Demolice stáva...'!J37</f>
        <v>0</v>
      </c>
      <c r="AW74" s="132">
        <f>'DEM_SO01 - Demolice stáva...'!J38</f>
        <v>0</v>
      </c>
      <c r="AX74" s="132">
        <f>'DEM_SO01 - Demolice stáva...'!J39</f>
        <v>0</v>
      </c>
      <c r="AY74" s="132">
        <f>'DEM_SO01 - Demolice stáva...'!J40</f>
        <v>0</v>
      </c>
      <c r="AZ74" s="132">
        <f>'DEM_SO01 - Demolice stáva...'!F37</f>
        <v>0</v>
      </c>
      <c r="BA74" s="132">
        <f>'DEM_SO01 - Demolice stáva...'!F38</f>
        <v>0</v>
      </c>
      <c r="BB74" s="132">
        <f>'DEM_SO01 - Demolice stáva...'!F39</f>
        <v>0</v>
      </c>
      <c r="BC74" s="132">
        <f>'DEM_SO01 - Demolice stáva...'!F40</f>
        <v>0</v>
      </c>
      <c r="BD74" s="134">
        <f>'DEM_SO01 - Demolice stáva...'!F41</f>
        <v>0</v>
      </c>
      <c r="BE74" s="4"/>
      <c r="BT74" s="135" t="s">
        <v>95</v>
      </c>
      <c r="BV74" s="135" t="s">
        <v>80</v>
      </c>
      <c r="BW74" s="135" t="s">
        <v>148</v>
      </c>
      <c r="BX74" s="135" t="s">
        <v>145</v>
      </c>
      <c r="CL74" s="135" t="s">
        <v>19</v>
      </c>
    </row>
    <row r="75" s="4" customFormat="1" ht="23.25" customHeight="1">
      <c r="A75" s="136" t="s">
        <v>92</v>
      </c>
      <c r="B75" s="65"/>
      <c r="C75" s="126"/>
      <c r="D75" s="126"/>
      <c r="E75" s="126"/>
      <c r="F75" s="127" t="s">
        <v>149</v>
      </c>
      <c r="G75" s="127"/>
      <c r="H75" s="127"/>
      <c r="I75" s="127"/>
      <c r="J75" s="127"/>
      <c r="K75" s="126"/>
      <c r="L75" s="127" t="s">
        <v>150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'DEM_SO02 - Demolice stáva...'!J34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90</v>
      </c>
      <c r="AR75" s="67"/>
      <c r="AS75" s="131">
        <v>0</v>
      </c>
      <c r="AT75" s="132">
        <f>ROUND(SUM(AV75:AW75),2)</f>
        <v>0</v>
      </c>
      <c r="AU75" s="133">
        <f>'DEM_SO02 - Demolice stáva...'!P96</f>
        <v>0</v>
      </c>
      <c r="AV75" s="132">
        <f>'DEM_SO02 - Demolice stáva...'!J37</f>
        <v>0</v>
      </c>
      <c r="AW75" s="132">
        <f>'DEM_SO02 - Demolice stáva...'!J38</f>
        <v>0</v>
      </c>
      <c r="AX75" s="132">
        <f>'DEM_SO02 - Demolice stáva...'!J39</f>
        <v>0</v>
      </c>
      <c r="AY75" s="132">
        <f>'DEM_SO02 - Demolice stáva...'!J40</f>
        <v>0</v>
      </c>
      <c r="AZ75" s="132">
        <f>'DEM_SO02 - Demolice stáva...'!F37</f>
        <v>0</v>
      </c>
      <c r="BA75" s="132">
        <f>'DEM_SO02 - Demolice stáva...'!F38</f>
        <v>0</v>
      </c>
      <c r="BB75" s="132">
        <f>'DEM_SO02 - Demolice stáva...'!F39</f>
        <v>0</v>
      </c>
      <c r="BC75" s="132">
        <f>'DEM_SO02 - Demolice stáva...'!F40</f>
        <v>0</v>
      </c>
      <c r="BD75" s="134">
        <f>'DEM_SO02 - Demolice stáva...'!F41</f>
        <v>0</v>
      </c>
      <c r="BE75" s="4"/>
      <c r="BT75" s="135" t="s">
        <v>95</v>
      </c>
      <c r="BV75" s="135" t="s">
        <v>80</v>
      </c>
      <c r="BW75" s="135" t="s">
        <v>151</v>
      </c>
      <c r="BX75" s="135" t="s">
        <v>145</v>
      </c>
      <c r="CL75" s="135" t="s">
        <v>19</v>
      </c>
    </row>
    <row r="76" s="4" customFormat="1" ht="23.25" customHeight="1">
      <c r="A76" s="136" t="s">
        <v>92</v>
      </c>
      <c r="B76" s="65"/>
      <c r="C76" s="126"/>
      <c r="D76" s="126"/>
      <c r="E76" s="126"/>
      <c r="F76" s="127" t="s">
        <v>152</v>
      </c>
      <c r="G76" s="127"/>
      <c r="H76" s="127"/>
      <c r="I76" s="127"/>
      <c r="J76" s="127"/>
      <c r="K76" s="126"/>
      <c r="L76" s="127" t="s">
        <v>153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'DEM_SO03 - Demolice stáva...'!J34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90</v>
      </c>
      <c r="AR76" s="67"/>
      <c r="AS76" s="131">
        <v>0</v>
      </c>
      <c r="AT76" s="132">
        <f>ROUND(SUM(AV76:AW76),2)</f>
        <v>0</v>
      </c>
      <c r="AU76" s="133">
        <f>'DEM_SO03 - Demolice stáva...'!P96</f>
        <v>0</v>
      </c>
      <c r="AV76" s="132">
        <f>'DEM_SO03 - Demolice stáva...'!J37</f>
        <v>0</v>
      </c>
      <c r="AW76" s="132">
        <f>'DEM_SO03 - Demolice stáva...'!J38</f>
        <v>0</v>
      </c>
      <c r="AX76" s="132">
        <f>'DEM_SO03 - Demolice stáva...'!J39</f>
        <v>0</v>
      </c>
      <c r="AY76" s="132">
        <f>'DEM_SO03 - Demolice stáva...'!J40</f>
        <v>0</v>
      </c>
      <c r="AZ76" s="132">
        <f>'DEM_SO03 - Demolice stáva...'!F37</f>
        <v>0</v>
      </c>
      <c r="BA76" s="132">
        <f>'DEM_SO03 - Demolice stáva...'!F38</f>
        <v>0</v>
      </c>
      <c r="BB76" s="132">
        <f>'DEM_SO03 - Demolice stáva...'!F39</f>
        <v>0</v>
      </c>
      <c r="BC76" s="132">
        <f>'DEM_SO03 - Demolice stáva...'!F40</f>
        <v>0</v>
      </c>
      <c r="BD76" s="134">
        <f>'DEM_SO03 - Demolice stáva...'!F41</f>
        <v>0</v>
      </c>
      <c r="BE76" s="4"/>
      <c r="BT76" s="135" t="s">
        <v>95</v>
      </c>
      <c r="BV76" s="135" t="s">
        <v>80</v>
      </c>
      <c r="BW76" s="135" t="s">
        <v>154</v>
      </c>
      <c r="BX76" s="135" t="s">
        <v>145</v>
      </c>
      <c r="CL76" s="135" t="s">
        <v>19</v>
      </c>
    </row>
    <row r="77" s="4" customFormat="1" ht="23.25" customHeight="1">
      <c r="A77" s="136" t="s">
        <v>92</v>
      </c>
      <c r="B77" s="65"/>
      <c r="C77" s="126"/>
      <c r="D77" s="126"/>
      <c r="E77" s="126"/>
      <c r="F77" s="127" t="s">
        <v>155</v>
      </c>
      <c r="G77" s="127"/>
      <c r="H77" s="127"/>
      <c r="I77" s="127"/>
      <c r="J77" s="127"/>
      <c r="K77" s="126"/>
      <c r="L77" s="127" t="s">
        <v>156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'DEM_SO04 - Demolice stáva...'!J34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90</v>
      </c>
      <c r="AR77" s="67"/>
      <c r="AS77" s="131">
        <v>0</v>
      </c>
      <c r="AT77" s="132">
        <f>ROUND(SUM(AV77:AW77),2)</f>
        <v>0</v>
      </c>
      <c r="AU77" s="133">
        <f>'DEM_SO04 - Demolice stáva...'!P97</f>
        <v>0</v>
      </c>
      <c r="AV77" s="132">
        <f>'DEM_SO04 - Demolice stáva...'!J37</f>
        <v>0</v>
      </c>
      <c r="AW77" s="132">
        <f>'DEM_SO04 - Demolice stáva...'!J38</f>
        <v>0</v>
      </c>
      <c r="AX77" s="132">
        <f>'DEM_SO04 - Demolice stáva...'!J39</f>
        <v>0</v>
      </c>
      <c r="AY77" s="132">
        <f>'DEM_SO04 - Demolice stáva...'!J40</f>
        <v>0</v>
      </c>
      <c r="AZ77" s="132">
        <f>'DEM_SO04 - Demolice stáva...'!F37</f>
        <v>0</v>
      </c>
      <c r="BA77" s="132">
        <f>'DEM_SO04 - Demolice stáva...'!F38</f>
        <v>0</v>
      </c>
      <c r="BB77" s="132">
        <f>'DEM_SO04 - Demolice stáva...'!F39</f>
        <v>0</v>
      </c>
      <c r="BC77" s="132">
        <f>'DEM_SO04 - Demolice stáva...'!F40</f>
        <v>0</v>
      </c>
      <c r="BD77" s="134">
        <f>'DEM_SO04 - Demolice stáva...'!F41</f>
        <v>0</v>
      </c>
      <c r="BE77" s="4"/>
      <c r="BT77" s="135" t="s">
        <v>95</v>
      </c>
      <c r="BV77" s="135" t="s">
        <v>80</v>
      </c>
      <c r="BW77" s="135" t="s">
        <v>157</v>
      </c>
      <c r="BX77" s="135" t="s">
        <v>145</v>
      </c>
      <c r="CL77" s="135" t="s">
        <v>19</v>
      </c>
    </row>
    <row r="78" s="4" customFormat="1" ht="23.25" customHeight="1">
      <c r="A78" s="136" t="s">
        <v>92</v>
      </c>
      <c r="B78" s="65"/>
      <c r="C78" s="126"/>
      <c r="D78" s="126"/>
      <c r="E78" s="126"/>
      <c r="F78" s="127" t="s">
        <v>158</v>
      </c>
      <c r="G78" s="127"/>
      <c r="H78" s="127"/>
      <c r="I78" s="127"/>
      <c r="J78" s="127"/>
      <c r="K78" s="126"/>
      <c r="L78" s="127" t="s">
        <v>159</v>
      </c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9">
        <f>'DEM_OST - Demolice stávaj...'!J34</f>
        <v>0</v>
      </c>
      <c r="AH78" s="126"/>
      <c r="AI78" s="126"/>
      <c r="AJ78" s="126"/>
      <c r="AK78" s="126"/>
      <c r="AL78" s="126"/>
      <c r="AM78" s="126"/>
      <c r="AN78" s="129">
        <f>SUM(AG78,AT78)</f>
        <v>0</v>
      </c>
      <c r="AO78" s="126"/>
      <c r="AP78" s="126"/>
      <c r="AQ78" s="130" t="s">
        <v>90</v>
      </c>
      <c r="AR78" s="67"/>
      <c r="AS78" s="131">
        <v>0</v>
      </c>
      <c r="AT78" s="132">
        <f>ROUND(SUM(AV78:AW78),2)</f>
        <v>0</v>
      </c>
      <c r="AU78" s="133">
        <f>'DEM_OST - Demolice stávaj...'!P98</f>
        <v>0</v>
      </c>
      <c r="AV78" s="132">
        <f>'DEM_OST - Demolice stávaj...'!J37</f>
        <v>0</v>
      </c>
      <c r="AW78" s="132">
        <f>'DEM_OST - Demolice stávaj...'!J38</f>
        <v>0</v>
      </c>
      <c r="AX78" s="132">
        <f>'DEM_OST - Demolice stávaj...'!J39</f>
        <v>0</v>
      </c>
      <c r="AY78" s="132">
        <f>'DEM_OST - Demolice stávaj...'!J40</f>
        <v>0</v>
      </c>
      <c r="AZ78" s="132">
        <f>'DEM_OST - Demolice stávaj...'!F37</f>
        <v>0</v>
      </c>
      <c r="BA78" s="132">
        <f>'DEM_OST - Demolice stávaj...'!F38</f>
        <v>0</v>
      </c>
      <c r="BB78" s="132">
        <f>'DEM_OST - Demolice stávaj...'!F39</f>
        <v>0</v>
      </c>
      <c r="BC78" s="132">
        <f>'DEM_OST - Demolice stávaj...'!F40</f>
        <v>0</v>
      </c>
      <c r="BD78" s="134">
        <f>'DEM_OST - Demolice stávaj...'!F41</f>
        <v>0</v>
      </c>
      <c r="BE78" s="4"/>
      <c r="BT78" s="135" t="s">
        <v>95</v>
      </c>
      <c r="BV78" s="135" t="s">
        <v>80</v>
      </c>
      <c r="BW78" s="135" t="s">
        <v>160</v>
      </c>
      <c r="BX78" s="135" t="s">
        <v>145</v>
      </c>
      <c r="CL78" s="135" t="s">
        <v>19</v>
      </c>
    </row>
    <row r="79" s="4" customFormat="1" ht="23.25" customHeight="1">
      <c r="A79" s="136" t="s">
        <v>92</v>
      </c>
      <c r="B79" s="65"/>
      <c r="C79" s="126"/>
      <c r="D79" s="126"/>
      <c r="E79" s="127" t="s">
        <v>161</v>
      </c>
      <c r="F79" s="127"/>
      <c r="G79" s="127"/>
      <c r="H79" s="127"/>
      <c r="I79" s="127"/>
      <c r="J79" s="126"/>
      <c r="K79" s="127" t="s">
        <v>162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'IO.01, IO.02 - Vodovodní 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90</v>
      </c>
      <c r="AR79" s="67"/>
      <c r="AS79" s="131">
        <v>0</v>
      </c>
      <c r="AT79" s="132">
        <f>ROUND(SUM(AV79:AW79),2)</f>
        <v>0</v>
      </c>
      <c r="AU79" s="133">
        <f>'IO.01, IO.02 - Vodovodní ...'!P93</f>
        <v>0</v>
      </c>
      <c r="AV79" s="132">
        <f>'IO.01, IO.02 - Vodovodní ...'!J35</f>
        <v>0</v>
      </c>
      <c r="AW79" s="132">
        <f>'IO.01, IO.02 - Vodovodní ...'!J36</f>
        <v>0</v>
      </c>
      <c r="AX79" s="132">
        <f>'IO.01, IO.02 - Vodovodní ...'!J37</f>
        <v>0</v>
      </c>
      <c r="AY79" s="132">
        <f>'IO.01, IO.02 - Vodovodní ...'!J38</f>
        <v>0</v>
      </c>
      <c r="AZ79" s="132">
        <f>'IO.01, IO.02 - Vodovodní ...'!F35</f>
        <v>0</v>
      </c>
      <c r="BA79" s="132">
        <f>'IO.01, IO.02 - Vodovodní ...'!F36</f>
        <v>0</v>
      </c>
      <c r="BB79" s="132">
        <f>'IO.01, IO.02 - Vodovodní ...'!F37</f>
        <v>0</v>
      </c>
      <c r="BC79" s="132">
        <f>'IO.01, IO.02 - Vodovodní ...'!F38</f>
        <v>0</v>
      </c>
      <c r="BD79" s="134">
        <f>'IO.01, IO.02 - Vodovodní ...'!F39</f>
        <v>0</v>
      </c>
      <c r="BE79" s="4"/>
      <c r="BT79" s="135" t="s">
        <v>87</v>
      </c>
      <c r="BV79" s="135" t="s">
        <v>80</v>
      </c>
      <c r="BW79" s="135" t="s">
        <v>163</v>
      </c>
      <c r="BX79" s="135" t="s">
        <v>130</v>
      </c>
      <c r="CL79" s="135" t="s">
        <v>19</v>
      </c>
    </row>
    <row r="80" s="4" customFormat="1" ht="23.25" customHeight="1">
      <c r="A80" s="136" t="s">
        <v>92</v>
      </c>
      <c r="B80" s="65"/>
      <c r="C80" s="126"/>
      <c r="D80" s="126"/>
      <c r="E80" s="127" t="s">
        <v>164</v>
      </c>
      <c r="F80" s="127"/>
      <c r="G80" s="127"/>
      <c r="H80" s="127"/>
      <c r="I80" s="127"/>
      <c r="J80" s="126"/>
      <c r="K80" s="127" t="s">
        <v>165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9">
        <f>'IO.03, IO.04 - Splašková ...'!J32</f>
        <v>0</v>
      </c>
      <c r="AH80" s="126"/>
      <c r="AI80" s="126"/>
      <c r="AJ80" s="126"/>
      <c r="AK80" s="126"/>
      <c r="AL80" s="126"/>
      <c r="AM80" s="126"/>
      <c r="AN80" s="129">
        <f>SUM(AG80,AT80)</f>
        <v>0</v>
      </c>
      <c r="AO80" s="126"/>
      <c r="AP80" s="126"/>
      <c r="AQ80" s="130" t="s">
        <v>90</v>
      </c>
      <c r="AR80" s="67"/>
      <c r="AS80" s="131">
        <v>0</v>
      </c>
      <c r="AT80" s="132">
        <f>ROUND(SUM(AV80:AW80),2)</f>
        <v>0</v>
      </c>
      <c r="AU80" s="133">
        <f>'IO.03, IO.04 - Splašková ...'!P90</f>
        <v>0</v>
      </c>
      <c r="AV80" s="132">
        <f>'IO.03, IO.04 - Splašková ...'!J35</f>
        <v>0</v>
      </c>
      <c r="AW80" s="132">
        <f>'IO.03, IO.04 - Splašková ...'!J36</f>
        <v>0</v>
      </c>
      <c r="AX80" s="132">
        <f>'IO.03, IO.04 - Splašková ...'!J37</f>
        <v>0</v>
      </c>
      <c r="AY80" s="132">
        <f>'IO.03, IO.04 - Splašková ...'!J38</f>
        <v>0</v>
      </c>
      <c r="AZ80" s="132">
        <f>'IO.03, IO.04 - Splašková ...'!F35</f>
        <v>0</v>
      </c>
      <c r="BA80" s="132">
        <f>'IO.03, IO.04 - Splašková ...'!F36</f>
        <v>0</v>
      </c>
      <c r="BB80" s="132">
        <f>'IO.03, IO.04 - Splašková ...'!F37</f>
        <v>0</v>
      </c>
      <c r="BC80" s="132">
        <f>'IO.03, IO.04 - Splašková ...'!F38</f>
        <v>0</v>
      </c>
      <c r="BD80" s="134">
        <f>'IO.03, IO.04 - Splašková ...'!F39</f>
        <v>0</v>
      </c>
      <c r="BE80" s="4"/>
      <c r="BT80" s="135" t="s">
        <v>87</v>
      </c>
      <c r="BV80" s="135" t="s">
        <v>80</v>
      </c>
      <c r="BW80" s="135" t="s">
        <v>166</v>
      </c>
      <c r="BX80" s="135" t="s">
        <v>130</v>
      </c>
      <c r="CL80" s="135" t="s">
        <v>19</v>
      </c>
    </row>
    <row r="81" s="4" customFormat="1" ht="16.5" customHeight="1">
      <c r="A81" s="136" t="s">
        <v>92</v>
      </c>
      <c r="B81" s="65"/>
      <c r="C81" s="126"/>
      <c r="D81" s="126"/>
      <c r="E81" s="127" t="s">
        <v>167</v>
      </c>
      <c r="F81" s="127"/>
      <c r="G81" s="127"/>
      <c r="H81" s="127"/>
      <c r="I81" s="127"/>
      <c r="J81" s="126"/>
      <c r="K81" s="127" t="s">
        <v>168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'IO.05 - Dešťová kanalizac...'!J32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90</v>
      </c>
      <c r="AR81" s="67"/>
      <c r="AS81" s="131">
        <v>0</v>
      </c>
      <c r="AT81" s="132">
        <f>ROUND(SUM(AV81:AW81),2)</f>
        <v>0</v>
      </c>
      <c r="AU81" s="133">
        <f>'IO.05 - Dešťová kanalizac...'!P95</f>
        <v>0</v>
      </c>
      <c r="AV81" s="132">
        <f>'IO.05 - Dešťová kanalizac...'!J35</f>
        <v>0</v>
      </c>
      <c r="AW81" s="132">
        <f>'IO.05 - Dešťová kanalizac...'!J36</f>
        <v>0</v>
      </c>
      <c r="AX81" s="132">
        <f>'IO.05 - Dešťová kanalizac...'!J37</f>
        <v>0</v>
      </c>
      <c r="AY81" s="132">
        <f>'IO.05 - Dešťová kanalizac...'!J38</f>
        <v>0</v>
      </c>
      <c r="AZ81" s="132">
        <f>'IO.05 - Dešťová kanalizac...'!F35</f>
        <v>0</v>
      </c>
      <c r="BA81" s="132">
        <f>'IO.05 - Dešťová kanalizac...'!F36</f>
        <v>0</v>
      </c>
      <c r="BB81" s="132">
        <f>'IO.05 - Dešťová kanalizac...'!F37</f>
        <v>0</v>
      </c>
      <c r="BC81" s="132">
        <f>'IO.05 - Dešťová kanalizac...'!F38</f>
        <v>0</v>
      </c>
      <c r="BD81" s="134">
        <f>'IO.05 - Dešťová kanalizac...'!F39</f>
        <v>0</v>
      </c>
      <c r="BE81" s="4"/>
      <c r="BT81" s="135" t="s">
        <v>87</v>
      </c>
      <c r="BV81" s="135" t="s">
        <v>80</v>
      </c>
      <c r="BW81" s="135" t="s">
        <v>169</v>
      </c>
      <c r="BX81" s="135" t="s">
        <v>130</v>
      </c>
      <c r="CL81" s="135" t="s">
        <v>19</v>
      </c>
    </row>
    <row r="82" s="4" customFormat="1" ht="16.5" customHeight="1">
      <c r="A82" s="136" t="s">
        <v>92</v>
      </c>
      <c r="B82" s="65"/>
      <c r="C82" s="126"/>
      <c r="D82" s="126"/>
      <c r="E82" s="127" t="s">
        <v>170</v>
      </c>
      <c r="F82" s="127"/>
      <c r="G82" s="127"/>
      <c r="H82" s="127"/>
      <c r="I82" s="127"/>
      <c r="J82" s="126"/>
      <c r="K82" s="127" t="s">
        <v>171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9">
        <f>'IO.07 - Domovní vedení el...'!J32</f>
        <v>0</v>
      </c>
      <c r="AH82" s="126"/>
      <c r="AI82" s="126"/>
      <c r="AJ82" s="126"/>
      <c r="AK82" s="126"/>
      <c r="AL82" s="126"/>
      <c r="AM82" s="126"/>
      <c r="AN82" s="129">
        <f>SUM(AG82,AT82)</f>
        <v>0</v>
      </c>
      <c r="AO82" s="126"/>
      <c r="AP82" s="126"/>
      <c r="AQ82" s="130" t="s">
        <v>90</v>
      </c>
      <c r="AR82" s="67"/>
      <c r="AS82" s="131">
        <v>0</v>
      </c>
      <c r="AT82" s="132">
        <f>ROUND(SUM(AV82:AW82),2)</f>
        <v>0</v>
      </c>
      <c r="AU82" s="133">
        <f>'IO.07 - Domovní vedení el...'!P94</f>
        <v>0</v>
      </c>
      <c r="AV82" s="132">
        <f>'IO.07 - Domovní vedení el...'!J35</f>
        <v>0</v>
      </c>
      <c r="AW82" s="132">
        <f>'IO.07 - Domovní vedení el...'!J36</f>
        <v>0</v>
      </c>
      <c r="AX82" s="132">
        <f>'IO.07 - Domovní vedení el...'!J37</f>
        <v>0</v>
      </c>
      <c r="AY82" s="132">
        <f>'IO.07 - Domovní vedení el...'!J38</f>
        <v>0</v>
      </c>
      <c r="AZ82" s="132">
        <f>'IO.07 - Domovní vedení el...'!F35</f>
        <v>0</v>
      </c>
      <c r="BA82" s="132">
        <f>'IO.07 - Domovní vedení el...'!F36</f>
        <v>0</v>
      </c>
      <c r="BB82" s="132">
        <f>'IO.07 - Domovní vedení el...'!F37</f>
        <v>0</v>
      </c>
      <c r="BC82" s="132">
        <f>'IO.07 - Domovní vedení el...'!F38</f>
        <v>0</v>
      </c>
      <c r="BD82" s="134">
        <f>'IO.07 - Domovní vedení el...'!F39</f>
        <v>0</v>
      </c>
      <c r="BE82" s="4"/>
      <c r="BT82" s="135" t="s">
        <v>87</v>
      </c>
      <c r="BV82" s="135" t="s">
        <v>80</v>
      </c>
      <c r="BW82" s="135" t="s">
        <v>172</v>
      </c>
      <c r="BX82" s="135" t="s">
        <v>130</v>
      </c>
      <c r="CL82" s="135" t="s">
        <v>19</v>
      </c>
    </row>
    <row r="83" s="4" customFormat="1" ht="16.5" customHeight="1">
      <c r="A83" s="136" t="s">
        <v>92</v>
      </c>
      <c r="B83" s="65"/>
      <c r="C83" s="126"/>
      <c r="D83" s="126"/>
      <c r="E83" s="127" t="s">
        <v>173</v>
      </c>
      <c r="F83" s="127"/>
      <c r="G83" s="127"/>
      <c r="H83" s="127"/>
      <c r="I83" s="127"/>
      <c r="J83" s="126"/>
      <c r="K83" s="127" t="s">
        <v>174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'VRN - Vedlejší rozpočtové...'!J32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90</v>
      </c>
      <c r="AR83" s="67"/>
      <c r="AS83" s="137">
        <v>0</v>
      </c>
      <c r="AT83" s="138">
        <f>ROUND(SUM(AV83:AW83),2)</f>
        <v>0</v>
      </c>
      <c r="AU83" s="139">
        <f>'VRN - Vedlejší rozpočtové...'!P89</f>
        <v>0</v>
      </c>
      <c r="AV83" s="138">
        <f>'VRN - Vedlejší rozpočtové...'!J35</f>
        <v>0</v>
      </c>
      <c r="AW83" s="138">
        <f>'VRN - Vedlejší rozpočtové...'!J36</f>
        <v>0</v>
      </c>
      <c r="AX83" s="138">
        <f>'VRN - Vedlejší rozpočtové...'!J37</f>
        <v>0</v>
      </c>
      <c r="AY83" s="138">
        <f>'VRN - Vedlejší rozpočtové...'!J38</f>
        <v>0</v>
      </c>
      <c r="AZ83" s="138">
        <f>'VRN - Vedlejší rozpočtové...'!F35</f>
        <v>0</v>
      </c>
      <c r="BA83" s="138">
        <f>'VRN - Vedlejší rozpočtové...'!F36</f>
        <v>0</v>
      </c>
      <c r="BB83" s="138">
        <f>'VRN - Vedlejší rozpočtové...'!F37</f>
        <v>0</v>
      </c>
      <c r="BC83" s="138">
        <f>'VRN - Vedlejší rozpočtové...'!F38</f>
        <v>0</v>
      </c>
      <c r="BD83" s="140">
        <f>'VRN - Vedlejší rozpočtové...'!F39</f>
        <v>0</v>
      </c>
      <c r="BE83" s="4"/>
      <c r="BT83" s="135" t="s">
        <v>87</v>
      </c>
      <c r="BV83" s="135" t="s">
        <v>80</v>
      </c>
      <c r="BW83" s="135" t="s">
        <v>175</v>
      </c>
      <c r="BX83" s="135" t="s">
        <v>130</v>
      </c>
      <c r="CL83" s="135" t="s">
        <v>19</v>
      </c>
    </row>
    <row r="84" s="2" customFormat="1" ht="30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6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46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</row>
  </sheetData>
  <sheetProtection sheet="1" formatColumns="0" formatRows="0" objects="1" scenarios="1" spinCount="100000" saltValue="qHIZ8TLc6e6WHYODb72XEy9gkYeVZwTFbdOgFetAB7lHG9xVceJ+KXbqwvu70TruzCxQMlqGovqfbhanvznCuQ==" hashValue="HUmSRk/8JUau4wVpPB89s937y5APksJDAKu+2+iF+JtFMG/8QIRrWbn+MbQISJPCnd9SpxOM4C5vtpeZ6q9IzA==" algorithmName="SHA-512" password="CC35"/>
  <mergeCells count="15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N82:AP82"/>
    <mergeCell ref="AG82:AM82"/>
    <mergeCell ref="AN83:AP83"/>
    <mergeCell ref="AG83:AM83"/>
    <mergeCell ref="L45:AO45"/>
    <mergeCell ref="AM47:AN47"/>
    <mergeCell ref="AS49:AT51"/>
    <mergeCell ref="AM49:AP49"/>
    <mergeCell ref="AM50:AP50"/>
    <mergeCell ref="AN52:AP52"/>
    <mergeCell ref="AG52:AM52"/>
    <mergeCell ref="I52:AF52"/>
    <mergeCell ref="C52:G52"/>
    <mergeCell ref="AG54:AM54"/>
    <mergeCell ref="AN55:AP55"/>
    <mergeCell ref="AG55:AM55"/>
    <mergeCell ref="J55:AF55"/>
    <mergeCell ref="D55:H55"/>
    <mergeCell ref="AG56:AM56"/>
    <mergeCell ref="E56:I56"/>
    <mergeCell ref="K56:AF56"/>
    <mergeCell ref="AN56:AP56"/>
    <mergeCell ref="AG57:AM57"/>
    <mergeCell ref="F57:J57"/>
    <mergeCell ref="AN57:AP57"/>
    <mergeCell ref="L57:AF57"/>
    <mergeCell ref="AN54:AP54"/>
    <mergeCell ref="AG58:AM58"/>
    <mergeCell ref="F58:J58"/>
    <mergeCell ref="AN58:AP58"/>
    <mergeCell ref="L58:AF58"/>
    <mergeCell ref="AN59:AP59"/>
    <mergeCell ref="AG59:AM59"/>
    <mergeCell ref="G59:K59"/>
    <mergeCell ref="M59:AF59"/>
    <mergeCell ref="M60:AF60"/>
    <mergeCell ref="G60:K60"/>
    <mergeCell ref="AG60:AM60"/>
    <mergeCell ref="AN60:AP60"/>
    <mergeCell ref="M61:AF61"/>
    <mergeCell ref="G61:K61"/>
    <mergeCell ref="M62:AF62"/>
    <mergeCell ref="G62:K62"/>
    <mergeCell ref="M63:AF63"/>
    <mergeCell ref="G63:K63"/>
    <mergeCell ref="G64:K64"/>
    <mergeCell ref="M64:AF64"/>
    <mergeCell ref="M65:AF65"/>
    <mergeCell ref="G65:K65"/>
    <mergeCell ref="M66:AF66"/>
    <mergeCell ref="G66:K66"/>
    <mergeCell ref="F67:J67"/>
    <mergeCell ref="L67:AF67"/>
    <mergeCell ref="D68:H68"/>
    <mergeCell ref="J68:AF68"/>
    <mergeCell ref="E69:I69"/>
    <mergeCell ref="K69:AF69"/>
    <mergeCell ref="K70:AF70"/>
    <mergeCell ref="E70:I70"/>
    <mergeCell ref="K71:AF71"/>
    <mergeCell ref="E71:I71"/>
    <mergeCell ref="K72:AF72"/>
    <mergeCell ref="E72:I72"/>
    <mergeCell ref="K73:AF73"/>
    <mergeCell ref="E73:I73"/>
    <mergeCell ref="L74:AF74"/>
    <mergeCell ref="F74:J74"/>
    <mergeCell ref="L75:AF75"/>
    <mergeCell ref="F75:J75"/>
    <mergeCell ref="L76:AF76"/>
    <mergeCell ref="F76:J76"/>
    <mergeCell ref="F77:J77"/>
    <mergeCell ref="L77:AF77"/>
    <mergeCell ref="L78:AF78"/>
    <mergeCell ref="F78:J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</mergeCells>
  <hyperlinks>
    <hyperlink ref="A57" location="'D.1.1. - Architektonicko-...'!C2" display="/"/>
    <hyperlink ref="A59" location="'D.1.4a - Zdravotně techni...'!C2" display="/"/>
    <hyperlink ref="A60" location="'D.1.4.B - Vytápění'!C2" display="/"/>
    <hyperlink ref="A61" location="'D.1.4.C.1 - Silnoproudé r...'!C2" display="/"/>
    <hyperlink ref="A62" location="'D.1.4.C.2 - Slaboproudé r...'!C2" display="/"/>
    <hyperlink ref="A63" location="'D.1.4.C.3 - Fotovoltaická...'!C2" display="/"/>
    <hyperlink ref="A64" location="'D.1.4.C.4 - Komunikační s...'!C2" display="/"/>
    <hyperlink ref="A65" location="'D.1.4.D - Vzduchotechnika'!C2" display="/"/>
    <hyperlink ref="A66" location="'D.1.4.E - Gastrotechnologie'!C2" display="/"/>
    <hyperlink ref="A67" location="'D.1.5 - Interiér'!C2" display="/"/>
    <hyperlink ref="A69" location="'SO02 - Kryté parkovací stání'!C2" display="/"/>
    <hyperlink ref="A70" location="'SO03 - Opěrné stěny, oplo...'!C2" display="/"/>
    <hyperlink ref="A71" location="'SO04 - Zpevněné plochy'!C2" display="/"/>
    <hyperlink ref="A72" location="'SO05 - Zahradní altán'!C2" display="/"/>
    <hyperlink ref="A74" location="'DEM_SO01 - Demolice stáva...'!C2" display="/"/>
    <hyperlink ref="A75" location="'DEM_SO02 - Demolice stáva...'!C2" display="/"/>
    <hyperlink ref="A76" location="'DEM_SO03 - Demolice stáva...'!C2" display="/"/>
    <hyperlink ref="A77" location="'DEM_SO04 - Demolice stáva...'!C2" display="/"/>
    <hyperlink ref="A78" location="'DEM_OST - Demolice stávaj...'!C2" display="/"/>
    <hyperlink ref="A79" location="'IO.01, IO.02 - Vodovodní ...'!C2" display="/"/>
    <hyperlink ref="A80" location="'IO.03, IO.04 - Splašková ...'!C2" display="/"/>
    <hyperlink ref="A81" location="'IO.05 - Dešťová kanalizac...'!C2" display="/"/>
    <hyperlink ref="A82" location="'IO.07 - Domovní vedení el...'!C2" display="/"/>
    <hyperlink ref="A8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  <c r="AZ2" s="141" t="s">
        <v>176</v>
      </c>
      <c r="BA2" s="141" t="s">
        <v>177</v>
      </c>
      <c r="BB2" s="141" t="s">
        <v>178</v>
      </c>
      <c r="BC2" s="141" t="s">
        <v>179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180</v>
      </c>
      <c r="BA3" s="141" t="s">
        <v>181</v>
      </c>
      <c r="BB3" s="141" t="s">
        <v>178</v>
      </c>
      <c r="BC3" s="141" t="s">
        <v>182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184</v>
      </c>
      <c r="BA4" s="141" t="s">
        <v>185</v>
      </c>
      <c r="BB4" s="141" t="s">
        <v>178</v>
      </c>
      <c r="BC4" s="141" t="s">
        <v>186</v>
      </c>
      <c r="BD4" s="141" t="s">
        <v>87</v>
      </c>
    </row>
    <row r="5" s="1" customFormat="1" ht="6.96" customHeight="1">
      <c r="B5" s="22"/>
      <c r="L5" s="22"/>
      <c r="AZ5" s="141" t="s">
        <v>187</v>
      </c>
      <c r="BA5" s="141" t="s">
        <v>188</v>
      </c>
      <c r="BB5" s="141" t="s">
        <v>178</v>
      </c>
      <c r="BC5" s="141" t="s">
        <v>189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190</v>
      </c>
      <c r="BA6" s="141" t="s">
        <v>191</v>
      </c>
      <c r="BB6" s="141" t="s">
        <v>178</v>
      </c>
      <c r="BC6" s="141" t="s">
        <v>192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  <c r="AZ7" s="141" t="s">
        <v>193</v>
      </c>
      <c r="BA7" s="141" t="s">
        <v>194</v>
      </c>
      <c r="BB7" s="141" t="s">
        <v>178</v>
      </c>
      <c r="BC7" s="141" t="s">
        <v>195</v>
      </c>
      <c r="BD7" s="141" t="s">
        <v>87</v>
      </c>
    </row>
    <row r="8">
      <c r="B8" s="22"/>
      <c r="D8" s="146" t="s">
        <v>196</v>
      </c>
      <c r="L8" s="22"/>
      <c r="AZ8" s="141" t="s">
        <v>197</v>
      </c>
      <c r="BA8" s="141" t="s">
        <v>198</v>
      </c>
      <c r="BB8" s="141" t="s">
        <v>178</v>
      </c>
      <c r="BC8" s="141" t="s">
        <v>199</v>
      </c>
      <c r="BD8" s="141" t="s">
        <v>87</v>
      </c>
    </row>
    <row r="9" s="1" customFormat="1" ht="16.5" customHeight="1">
      <c r="B9" s="22"/>
      <c r="E9" s="147" t="s">
        <v>200</v>
      </c>
      <c r="F9" s="1"/>
      <c r="G9" s="1"/>
      <c r="H9" s="1"/>
      <c r="L9" s="22"/>
      <c r="AZ9" s="141" t="s">
        <v>201</v>
      </c>
      <c r="BA9" s="141" t="s">
        <v>202</v>
      </c>
      <c r="BB9" s="141" t="s">
        <v>178</v>
      </c>
      <c r="BC9" s="141" t="s">
        <v>203</v>
      </c>
      <c r="BD9" s="141" t="s">
        <v>87</v>
      </c>
    </row>
    <row r="10" s="1" customFormat="1" ht="12" customHeight="1">
      <c r="B10" s="22"/>
      <c r="D10" s="146" t="s">
        <v>204</v>
      </c>
      <c r="L10" s="22"/>
      <c r="AZ10" s="141" t="s">
        <v>205</v>
      </c>
      <c r="BA10" s="141" t="s">
        <v>206</v>
      </c>
      <c r="BB10" s="141" t="s">
        <v>178</v>
      </c>
      <c r="BC10" s="141" t="s">
        <v>207</v>
      </c>
      <c r="BD10" s="141" t="s">
        <v>87</v>
      </c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209</v>
      </c>
      <c r="BA11" s="141" t="s">
        <v>210</v>
      </c>
      <c r="BB11" s="141" t="s">
        <v>178</v>
      </c>
      <c r="BC11" s="141" t="s">
        <v>211</v>
      </c>
      <c r="BD11" s="141" t="s">
        <v>87</v>
      </c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213</v>
      </c>
      <c r="BA12" s="141" t="s">
        <v>214</v>
      </c>
      <c r="BB12" s="141" t="s">
        <v>178</v>
      </c>
      <c r="BC12" s="141" t="s">
        <v>215</v>
      </c>
      <c r="BD12" s="141" t="s">
        <v>87</v>
      </c>
    </row>
    <row r="13" s="2" customFormat="1" ht="16.5" customHeight="1">
      <c r="A13" s="40"/>
      <c r="B13" s="46"/>
      <c r="C13" s="40"/>
      <c r="D13" s="40"/>
      <c r="E13" s="150" t="s">
        <v>216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217</v>
      </c>
      <c r="BA13" s="141" t="s">
        <v>218</v>
      </c>
      <c r="BB13" s="141" t="s">
        <v>219</v>
      </c>
      <c r="BC13" s="141" t="s">
        <v>220</v>
      </c>
      <c r="BD13" s="141" t="s">
        <v>87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221</v>
      </c>
      <c r="BA14" s="141" t="s">
        <v>222</v>
      </c>
      <c r="BB14" s="141" t="s">
        <v>219</v>
      </c>
      <c r="BC14" s="141" t="s">
        <v>220</v>
      </c>
      <c r="BD14" s="141" t="s">
        <v>87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223</v>
      </c>
      <c r="BA15" s="141" t="s">
        <v>224</v>
      </c>
      <c r="BB15" s="141" t="s">
        <v>178</v>
      </c>
      <c r="BC15" s="141" t="s">
        <v>225</v>
      </c>
      <c r="BD15" s="141" t="s">
        <v>87</v>
      </c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226</v>
      </c>
      <c r="BA16" s="141" t="s">
        <v>227</v>
      </c>
      <c r="BB16" s="141" t="s">
        <v>228</v>
      </c>
      <c r="BC16" s="141" t="s">
        <v>229</v>
      </c>
      <c r="BD16" s="141" t="s">
        <v>87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230</v>
      </c>
      <c r="BA17" s="141" t="s">
        <v>231</v>
      </c>
      <c r="BB17" s="141" t="s">
        <v>228</v>
      </c>
      <c r="BC17" s="141" t="s">
        <v>232</v>
      </c>
      <c r="BD17" s="141" t="s">
        <v>87</v>
      </c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233</v>
      </c>
      <c r="BA18" s="141" t="s">
        <v>234</v>
      </c>
      <c r="BB18" s="141" t="s">
        <v>228</v>
      </c>
      <c r="BC18" s="141" t="s">
        <v>235</v>
      </c>
      <c r="BD18" s="141" t="s">
        <v>87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236</v>
      </c>
      <c r="BA19" s="141" t="s">
        <v>237</v>
      </c>
      <c r="BB19" s="141" t="s">
        <v>228</v>
      </c>
      <c r="BC19" s="141" t="s">
        <v>238</v>
      </c>
      <c r="BD19" s="141" t="s">
        <v>87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239</v>
      </c>
      <c r="BA20" s="141" t="s">
        <v>240</v>
      </c>
      <c r="BB20" s="141" t="s">
        <v>228</v>
      </c>
      <c r="BC20" s="141" t="s">
        <v>241</v>
      </c>
      <c r="BD20" s="141" t="s">
        <v>87</v>
      </c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242</v>
      </c>
      <c r="BA21" s="141" t="s">
        <v>243</v>
      </c>
      <c r="BB21" s="141" t="s">
        <v>178</v>
      </c>
      <c r="BC21" s="141" t="s">
        <v>244</v>
      </c>
      <c r="BD21" s="141" t="s">
        <v>87</v>
      </c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245</v>
      </c>
      <c r="BA22" s="141" t="s">
        <v>246</v>
      </c>
      <c r="BB22" s="141" t="s">
        <v>178</v>
      </c>
      <c r="BC22" s="141" t="s">
        <v>247</v>
      </c>
      <c r="BD22" s="141" t="s">
        <v>87</v>
      </c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248</v>
      </c>
      <c r="BA23" s="141" t="s">
        <v>248</v>
      </c>
      <c r="BB23" s="141" t="s">
        <v>178</v>
      </c>
      <c r="BC23" s="141" t="s">
        <v>249</v>
      </c>
      <c r="BD23" s="141" t="s">
        <v>87</v>
      </c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250</v>
      </c>
      <c r="BA24" s="141" t="s">
        <v>250</v>
      </c>
      <c r="BB24" s="141" t="s">
        <v>178</v>
      </c>
      <c r="BC24" s="141" t="s">
        <v>251</v>
      </c>
      <c r="BD24" s="141" t="s">
        <v>87</v>
      </c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252</v>
      </c>
      <c r="BA25" s="141" t="s">
        <v>253</v>
      </c>
      <c r="BB25" s="141" t="s">
        <v>219</v>
      </c>
      <c r="BC25" s="141" t="s">
        <v>254</v>
      </c>
      <c r="BD25" s="141" t="s">
        <v>87</v>
      </c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1" t="s">
        <v>255</v>
      </c>
      <c r="BA26" s="141" t="s">
        <v>256</v>
      </c>
      <c r="BB26" s="141" t="s">
        <v>178</v>
      </c>
      <c r="BC26" s="141" t="s">
        <v>257</v>
      </c>
      <c r="BD26" s="141" t="s">
        <v>87</v>
      </c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1" t="s">
        <v>258</v>
      </c>
      <c r="BA27" s="141" t="s">
        <v>259</v>
      </c>
      <c r="BB27" s="141" t="s">
        <v>178</v>
      </c>
      <c r="BC27" s="141" t="s">
        <v>260</v>
      </c>
      <c r="BD27" s="141" t="s">
        <v>87</v>
      </c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1" t="s">
        <v>261</v>
      </c>
      <c r="BA28" s="141" t="s">
        <v>262</v>
      </c>
      <c r="BB28" s="141" t="s">
        <v>228</v>
      </c>
      <c r="BC28" s="141" t="s">
        <v>263</v>
      </c>
      <c r="BD28" s="141" t="s">
        <v>87</v>
      </c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1" t="s">
        <v>264</v>
      </c>
      <c r="BA29" s="141" t="s">
        <v>264</v>
      </c>
      <c r="BB29" s="141" t="s">
        <v>178</v>
      </c>
      <c r="BC29" s="141" t="s">
        <v>238</v>
      </c>
      <c r="BD29" s="141" t="s">
        <v>87</v>
      </c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1" t="s">
        <v>265</v>
      </c>
      <c r="BA30" s="141" t="s">
        <v>266</v>
      </c>
      <c r="BB30" s="141" t="s">
        <v>178</v>
      </c>
      <c r="BC30" s="141" t="s">
        <v>267</v>
      </c>
      <c r="BD30" s="141" t="s">
        <v>87</v>
      </c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Z31" s="156" t="s">
        <v>268</v>
      </c>
      <c r="BA31" s="156" t="s">
        <v>269</v>
      </c>
      <c r="BB31" s="156" t="s">
        <v>178</v>
      </c>
      <c r="BC31" s="156" t="s">
        <v>270</v>
      </c>
      <c r="BD31" s="156" t="s">
        <v>87</v>
      </c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1" t="s">
        <v>271</v>
      </c>
      <c r="BA32" s="141" t="s">
        <v>272</v>
      </c>
      <c r="BB32" s="141" t="s">
        <v>178</v>
      </c>
      <c r="BC32" s="141" t="s">
        <v>273</v>
      </c>
      <c r="BD32" s="141" t="s">
        <v>87</v>
      </c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1" t="s">
        <v>274</v>
      </c>
      <c r="BA33" s="141" t="s">
        <v>275</v>
      </c>
      <c r="BB33" s="141" t="s">
        <v>219</v>
      </c>
      <c r="BC33" s="141" t="s">
        <v>276</v>
      </c>
      <c r="BD33" s="141" t="s">
        <v>87</v>
      </c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ROUND(J118,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1" t="s">
        <v>277</v>
      </c>
      <c r="BA34" s="141" t="s">
        <v>278</v>
      </c>
      <c r="BB34" s="141" t="s">
        <v>219</v>
      </c>
      <c r="BC34" s="141" t="s">
        <v>279</v>
      </c>
      <c r="BD34" s="141" t="s">
        <v>87</v>
      </c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1" t="s">
        <v>280</v>
      </c>
      <c r="BA35" s="141" t="s">
        <v>281</v>
      </c>
      <c r="BB35" s="141" t="s">
        <v>219</v>
      </c>
      <c r="BC35" s="141" t="s">
        <v>279</v>
      </c>
      <c r="BD35" s="141" t="s">
        <v>87</v>
      </c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1" t="s">
        <v>282</v>
      </c>
      <c r="BA36" s="141" t="s">
        <v>283</v>
      </c>
      <c r="BB36" s="141" t="s">
        <v>178</v>
      </c>
      <c r="BC36" s="141" t="s">
        <v>284</v>
      </c>
      <c r="BD36" s="141" t="s">
        <v>87</v>
      </c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ROUND((SUM(BE118:BE4514)),  2)</f>
        <v>0</v>
      </c>
      <c r="G37" s="40"/>
      <c r="H37" s="40"/>
      <c r="I37" s="162">
        <v>0.20999999999999999</v>
      </c>
      <c r="J37" s="161">
        <f>ROUND(((SUM(BE118:BE4514))*I37),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1" t="s">
        <v>285</v>
      </c>
      <c r="BA37" s="141" t="s">
        <v>286</v>
      </c>
      <c r="BB37" s="141" t="s">
        <v>178</v>
      </c>
      <c r="BC37" s="141" t="s">
        <v>287</v>
      </c>
      <c r="BD37" s="141" t="s">
        <v>87</v>
      </c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ROUND((SUM(BF118:BF4514)),  2)</f>
        <v>0</v>
      </c>
      <c r="G38" s="40"/>
      <c r="H38" s="40"/>
      <c r="I38" s="162">
        <v>0.14999999999999999</v>
      </c>
      <c r="J38" s="161">
        <f>ROUND(((SUM(BF118:BF4514))*I38),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1" t="s">
        <v>288</v>
      </c>
      <c r="BA38" s="141" t="s">
        <v>289</v>
      </c>
      <c r="BB38" s="141" t="s">
        <v>178</v>
      </c>
      <c r="BC38" s="141" t="s">
        <v>290</v>
      </c>
      <c r="BD38" s="141" t="s">
        <v>87</v>
      </c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ROUND((SUM(BG118:BG4514)),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1" t="s">
        <v>291</v>
      </c>
      <c r="BA39" s="141" t="s">
        <v>292</v>
      </c>
      <c r="BB39" s="141" t="s">
        <v>178</v>
      </c>
      <c r="BC39" s="141" t="s">
        <v>293</v>
      </c>
      <c r="BD39" s="141" t="s">
        <v>87</v>
      </c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ROUND((SUM(BH118:BH4514)),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1" t="s">
        <v>294</v>
      </c>
      <c r="BA40" s="141" t="s">
        <v>295</v>
      </c>
      <c r="BB40" s="141" t="s">
        <v>178</v>
      </c>
      <c r="BC40" s="141" t="s">
        <v>296</v>
      </c>
      <c r="BD40" s="141" t="s">
        <v>87</v>
      </c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ROUND((SUM(BI118:BI4514)),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Z41" s="141" t="s">
        <v>297</v>
      </c>
      <c r="BA41" s="141" t="s">
        <v>298</v>
      </c>
      <c r="BB41" s="141" t="s">
        <v>178</v>
      </c>
      <c r="BC41" s="141" t="s">
        <v>299</v>
      </c>
      <c r="BD41" s="141" t="s">
        <v>87</v>
      </c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Z42" s="141" t="s">
        <v>300</v>
      </c>
      <c r="BA42" s="141" t="s">
        <v>301</v>
      </c>
      <c r="BB42" s="141" t="s">
        <v>178</v>
      </c>
      <c r="BC42" s="141" t="s">
        <v>302</v>
      </c>
      <c r="BD42" s="141" t="s">
        <v>87</v>
      </c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Z43" s="141" t="s">
        <v>303</v>
      </c>
      <c r="BA43" s="141" t="s">
        <v>304</v>
      </c>
      <c r="BB43" s="141" t="s">
        <v>178</v>
      </c>
      <c r="BC43" s="141" t="s">
        <v>305</v>
      </c>
      <c r="BD43" s="141" t="s">
        <v>87</v>
      </c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41" t="s">
        <v>306</v>
      </c>
      <c r="BA44" s="141" t="s">
        <v>307</v>
      </c>
      <c r="BB44" s="141" t="s">
        <v>178</v>
      </c>
      <c r="BC44" s="141" t="s">
        <v>308</v>
      </c>
      <c r="BD44" s="141" t="s">
        <v>87</v>
      </c>
    </row>
    <row r="45">
      <c r="AZ45" s="141" t="s">
        <v>309</v>
      </c>
      <c r="BA45" s="141" t="s">
        <v>310</v>
      </c>
      <c r="BB45" s="141" t="s">
        <v>178</v>
      </c>
      <c r="BC45" s="141" t="s">
        <v>311</v>
      </c>
      <c r="BD45" s="141" t="s">
        <v>87</v>
      </c>
    </row>
    <row r="46">
      <c r="AZ46" s="141" t="s">
        <v>312</v>
      </c>
      <c r="BA46" s="141" t="s">
        <v>313</v>
      </c>
      <c r="BB46" s="141" t="s">
        <v>178</v>
      </c>
      <c r="BC46" s="141" t="s">
        <v>314</v>
      </c>
      <c r="BD46" s="141" t="s">
        <v>87</v>
      </c>
    </row>
    <row r="47">
      <c r="AZ47" s="141" t="s">
        <v>315</v>
      </c>
      <c r="BA47" s="141" t="s">
        <v>316</v>
      </c>
      <c r="BB47" s="141" t="s">
        <v>178</v>
      </c>
      <c r="BC47" s="141" t="s">
        <v>317</v>
      </c>
      <c r="BD47" s="141" t="s">
        <v>87</v>
      </c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41" t="s">
        <v>318</v>
      </c>
      <c r="BA48" s="141" t="s">
        <v>319</v>
      </c>
      <c r="BB48" s="141" t="s">
        <v>178</v>
      </c>
      <c r="BC48" s="141" t="s">
        <v>320</v>
      </c>
      <c r="BD48" s="141" t="s">
        <v>87</v>
      </c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41" t="s">
        <v>322</v>
      </c>
      <c r="BA49" s="141" t="s">
        <v>323</v>
      </c>
      <c r="BB49" s="141" t="s">
        <v>178</v>
      </c>
      <c r="BC49" s="141" t="s">
        <v>324</v>
      </c>
      <c r="BD49" s="141" t="s">
        <v>87</v>
      </c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Z50" s="141" t="s">
        <v>325</v>
      </c>
      <c r="BA50" s="141" t="s">
        <v>326</v>
      </c>
      <c r="BB50" s="141" t="s">
        <v>178</v>
      </c>
      <c r="BC50" s="141" t="s">
        <v>327</v>
      </c>
      <c r="BD50" s="141" t="s">
        <v>87</v>
      </c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Z51" s="141" t="s">
        <v>328</v>
      </c>
      <c r="BA51" s="141" t="s">
        <v>329</v>
      </c>
      <c r="BB51" s="141" t="s">
        <v>178</v>
      </c>
      <c r="BC51" s="141" t="s">
        <v>330</v>
      </c>
      <c r="BD51" s="141" t="s">
        <v>87</v>
      </c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Z52" s="141" t="s">
        <v>331</v>
      </c>
      <c r="BA52" s="141" t="s">
        <v>331</v>
      </c>
      <c r="BB52" s="141" t="s">
        <v>178</v>
      </c>
      <c r="BC52" s="141" t="s">
        <v>332</v>
      </c>
      <c r="BD52" s="141" t="s">
        <v>87</v>
      </c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  <c r="AZ53" s="141" t="s">
        <v>333</v>
      </c>
      <c r="BA53" s="141" t="s">
        <v>334</v>
      </c>
      <c r="BB53" s="141" t="s">
        <v>178</v>
      </c>
      <c r="BC53" s="141" t="s">
        <v>335</v>
      </c>
      <c r="BD53" s="141" t="s">
        <v>87</v>
      </c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  <c r="AZ54" s="141" t="s">
        <v>336</v>
      </c>
      <c r="BA54" s="141" t="s">
        <v>337</v>
      </c>
      <c r="BB54" s="141" t="s">
        <v>178</v>
      </c>
      <c r="BC54" s="141" t="s">
        <v>338</v>
      </c>
      <c r="BD54" s="141" t="s">
        <v>87</v>
      </c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  <c r="AZ55" s="141" t="s">
        <v>339</v>
      </c>
      <c r="BA55" s="141" t="s">
        <v>340</v>
      </c>
      <c r="BB55" s="141" t="s">
        <v>178</v>
      </c>
      <c r="BC55" s="141" t="s">
        <v>341</v>
      </c>
      <c r="BD55" s="141" t="s">
        <v>87</v>
      </c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Z56" s="141" t="s">
        <v>342</v>
      </c>
      <c r="BA56" s="141" t="s">
        <v>342</v>
      </c>
      <c r="BB56" s="141" t="s">
        <v>178</v>
      </c>
      <c r="BC56" s="141" t="s">
        <v>343</v>
      </c>
      <c r="BD56" s="141" t="s">
        <v>87</v>
      </c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Z57" s="141" t="s">
        <v>344</v>
      </c>
      <c r="BA57" s="141" t="s">
        <v>345</v>
      </c>
      <c r="BB57" s="141" t="s">
        <v>178</v>
      </c>
      <c r="BC57" s="141" t="s">
        <v>346</v>
      </c>
      <c r="BD57" s="141" t="s">
        <v>87</v>
      </c>
    </row>
    <row r="58" s="2" customFormat="1" ht="16.5" customHeight="1">
      <c r="A58" s="40"/>
      <c r="B58" s="41"/>
      <c r="C58" s="42"/>
      <c r="D58" s="42"/>
      <c r="E58" s="71" t="str">
        <f>E13</f>
        <v>D.1.1. - Architektonicko-konstrukční řešení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Z58" s="141" t="s">
        <v>347</v>
      </c>
      <c r="BA58" s="141" t="s">
        <v>348</v>
      </c>
      <c r="BB58" s="141" t="s">
        <v>178</v>
      </c>
      <c r="BC58" s="141" t="s">
        <v>349</v>
      </c>
      <c r="BD58" s="141" t="s">
        <v>87</v>
      </c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Z59" s="141" t="s">
        <v>350</v>
      </c>
      <c r="BA59" s="141" t="s">
        <v>351</v>
      </c>
      <c r="BB59" s="141" t="s">
        <v>219</v>
      </c>
      <c r="BC59" s="141" t="s">
        <v>352</v>
      </c>
      <c r="BD59" s="141" t="s">
        <v>87</v>
      </c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Z60" s="141" t="s">
        <v>353</v>
      </c>
      <c r="BA60" s="141" t="s">
        <v>354</v>
      </c>
      <c r="BB60" s="141" t="s">
        <v>219</v>
      </c>
      <c r="BC60" s="141" t="s">
        <v>355</v>
      </c>
      <c r="BD60" s="141" t="s">
        <v>87</v>
      </c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J118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J119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J120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361</v>
      </c>
      <c r="E70" s="188"/>
      <c r="F70" s="188"/>
      <c r="G70" s="188"/>
      <c r="H70" s="188"/>
      <c r="I70" s="188"/>
      <c r="J70" s="189">
        <f>J397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362</v>
      </c>
      <c r="E71" s="188"/>
      <c r="F71" s="188"/>
      <c r="G71" s="188"/>
      <c r="H71" s="188"/>
      <c r="I71" s="188"/>
      <c r="J71" s="189">
        <f>J555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363</v>
      </c>
      <c r="E72" s="188"/>
      <c r="F72" s="188"/>
      <c r="G72" s="188"/>
      <c r="H72" s="188"/>
      <c r="I72" s="188"/>
      <c r="J72" s="189">
        <f>J993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364</v>
      </c>
      <c r="E73" s="188"/>
      <c r="F73" s="188"/>
      <c r="G73" s="188"/>
      <c r="H73" s="188"/>
      <c r="I73" s="188"/>
      <c r="J73" s="189">
        <f>J1155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365</v>
      </c>
      <c r="E74" s="188"/>
      <c r="F74" s="188"/>
      <c r="G74" s="188"/>
      <c r="H74" s="188"/>
      <c r="I74" s="188"/>
      <c r="J74" s="189">
        <f>J1742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366</v>
      </c>
      <c r="E75" s="188"/>
      <c r="F75" s="188"/>
      <c r="G75" s="188"/>
      <c r="H75" s="188"/>
      <c r="I75" s="188"/>
      <c r="J75" s="189">
        <f>J1860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80"/>
      <c r="C76" s="181"/>
      <c r="D76" s="182" t="s">
        <v>367</v>
      </c>
      <c r="E76" s="183"/>
      <c r="F76" s="183"/>
      <c r="G76" s="183"/>
      <c r="H76" s="183"/>
      <c r="I76" s="183"/>
      <c r="J76" s="184">
        <f>J1863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6"/>
      <c r="C77" s="126"/>
      <c r="D77" s="187" t="s">
        <v>368</v>
      </c>
      <c r="E77" s="188"/>
      <c r="F77" s="188"/>
      <c r="G77" s="188"/>
      <c r="H77" s="188"/>
      <c r="I77" s="188"/>
      <c r="J77" s="189">
        <f>J1864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6"/>
      <c r="D78" s="187" t="s">
        <v>369</v>
      </c>
      <c r="E78" s="188"/>
      <c r="F78" s="188"/>
      <c r="G78" s="188"/>
      <c r="H78" s="188"/>
      <c r="I78" s="188"/>
      <c r="J78" s="189">
        <f>J1954</f>
        <v>0</v>
      </c>
      <c r="K78" s="126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6"/>
      <c r="D79" s="187" t="s">
        <v>370</v>
      </c>
      <c r="E79" s="188"/>
      <c r="F79" s="188"/>
      <c r="G79" s="188"/>
      <c r="H79" s="188"/>
      <c r="I79" s="188"/>
      <c r="J79" s="189">
        <f>J2324</f>
        <v>0</v>
      </c>
      <c r="K79" s="126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6"/>
      <c r="D80" s="187" t="s">
        <v>371</v>
      </c>
      <c r="E80" s="188"/>
      <c r="F80" s="188"/>
      <c r="G80" s="188"/>
      <c r="H80" s="188"/>
      <c r="I80" s="188"/>
      <c r="J80" s="189">
        <f>J2583</f>
        <v>0</v>
      </c>
      <c r="K80" s="126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6"/>
      <c r="D81" s="187" t="s">
        <v>372</v>
      </c>
      <c r="E81" s="188"/>
      <c r="F81" s="188"/>
      <c r="G81" s="188"/>
      <c r="H81" s="188"/>
      <c r="I81" s="188"/>
      <c r="J81" s="189">
        <f>J2599</f>
        <v>0</v>
      </c>
      <c r="K81" s="126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6"/>
      <c r="C82" s="126"/>
      <c r="D82" s="187" t="s">
        <v>373</v>
      </c>
      <c r="E82" s="188"/>
      <c r="F82" s="188"/>
      <c r="G82" s="188"/>
      <c r="H82" s="188"/>
      <c r="I82" s="188"/>
      <c r="J82" s="189">
        <f>J2625</f>
        <v>0</v>
      </c>
      <c r="K82" s="126"/>
      <c r="L82" s="19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6"/>
      <c r="C83" s="126"/>
      <c r="D83" s="187" t="s">
        <v>374</v>
      </c>
      <c r="E83" s="188"/>
      <c r="F83" s="188"/>
      <c r="G83" s="188"/>
      <c r="H83" s="188"/>
      <c r="I83" s="188"/>
      <c r="J83" s="189">
        <f>J2678</f>
        <v>0</v>
      </c>
      <c r="K83" s="126"/>
      <c r="L83" s="19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6"/>
      <c r="C84" s="126"/>
      <c r="D84" s="187" t="s">
        <v>375</v>
      </c>
      <c r="E84" s="188"/>
      <c r="F84" s="188"/>
      <c r="G84" s="188"/>
      <c r="H84" s="188"/>
      <c r="I84" s="188"/>
      <c r="J84" s="189">
        <f>J2896</f>
        <v>0</v>
      </c>
      <c r="K84" s="126"/>
      <c r="L84" s="19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6"/>
      <c r="C85" s="126"/>
      <c r="D85" s="187" t="s">
        <v>376</v>
      </c>
      <c r="E85" s="188"/>
      <c r="F85" s="188"/>
      <c r="G85" s="188"/>
      <c r="H85" s="188"/>
      <c r="I85" s="188"/>
      <c r="J85" s="189">
        <f>J2951</f>
        <v>0</v>
      </c>
      <c r="K85" s="126"/>
      <c r="L85" s="19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6"/>
      <c r="C86" s="126"/>
      <c r="D86" s="187" t="s">
        <v>377</v>
      </c>
      <c r="E86" s="188"/>
      <c r="F86" s="188"/>
      <c r="G86" s="188"/>
      <c r="H86" s="188"/>
      <c r="I86" s="188"/>
      <c r="J86" s="189">
        <f>J3363</f>
        <v>0</v>
      </c>
      <c r="K86" s="126"/>
      <c r="L86" s="19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6"/>
      <c r="C87" s="126"/>
      <c r="D87" s="187" t="s">
        <v>378</v>
      </c>
      <c r="E87" s="188"/>
      <c r="F87" s="188"/>
      <c r="G87" s="188"/>
      <c r="H87" s="188"/>
      <c r="I87" s="188"/>
      <c r="J87" s="189">
        <f>J3841</f>
        <v>0</v>
      </c>
      <c r="K87" s="126"/>
      <c r="L87" s="19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6"/>
      <c r="C88" s="126"/>
      <c r="D88" s="187" t="s">
        <v>379</v>
      </c>
      <c r="E88" s="188"/>
      <c r="F88" s="188"/>
      <c r="G88" s="188"/>
      <c r="H88" s="188"/>
      <c r="I88" s="188"/>
      <c r="J88" s="189">
        <f>J4025</f>
        <v>0</v>
      </c>
      <c r="K88" s="126"/>
      <c r="L88" s="19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6"/>
      <c r="C89" s="126"/>
      <c r="D89" s="187" t="s">
        <v>380</v>
      </c>
      <c r="E89" s="188"/>
      <c r="F89" s="188"/>
      <c r="G89" s="188"/>
      <c r="H89" s="188"/>
      <c r="I89" s="188"/>
      <c r="J89" s="189">
        <f>J4199</f>
        <v>0</v>
      </c>
      <c r="K89" s="126"/>
      <c r="L89" s="19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6"/>
      <c r="C90" s="126"/>
      <c r="D90" s="187" t="s">
        <v>381</v>
      </c>
      <c r="E90" s="188"/>
      <c r="F90" s="188"/>
      <c r="G90" s="188"/>
      <c r="H90" s="188"/>
      <c r="I90" s="188"/>
      <c r="J90" s="189">
        <f>J4298</f>
        <v>0</v>
      </c>
      <c r="K90" s="126"/>
      <c r="L90" s="19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6"/>
      <c r="C91" s="126"/>
      <c r="D91" s="187" t="s">
        <v>382</v>
      </c>
      <c r="E91" s="188"/>
      <c r="F91" s="188"/>
      <c r="G91" s="188"/>
      <c r="H91" s="188"/>
      <c r="I91" s="188"/>
      <c r="J91" s="189">
        <f>J4380</f>
        <v>0</v>
      </c>
      <c r="K91" s="126"/>
      <c r="L91" s="19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6"/>
      <c r="C92" s="126"/>
      <c r="D92" s="187" t="s">
        <v>383</v>
      </c>
      <c r="E92" s="188"/>
      <c r="F92" s="188"/>
      <c r="G92" s="188"/>
      <c r="H92" s="188"/>
      <c r="I92" s="188"/>
      <c r="J92" s="189">
        <f>J4401</f>
        <v>0</v>
      </c>
      <c r="K92" s="126"/>
      <c r="L92" s="19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80"/>
      <c r="C93" s="181"/>
      <c r="D93" s="182" t="s">
        <v>384</v>
      </c>
      <c r="E93" s="183"/>
      <c r="F93" s="183"/>
      <c r="G93" s="183"/>
      <c r="H93" s="183"/>
      <c r="I93" s="183"/>
      <c r="J93" s="184">
        <f>J4508</f>
        <v>0</v>
      </c>
      <c r="K93" s="181"/>
      <c r="L93" s="185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6"/>
      <c r="C94" s="126"/>
      <c r="D94" s="187" t="s">
        <v>385</v>
      </c>
      <c r="E94" s="188"/>
      <c r="F94" s="188"/>
      <c r="G94" s="188"/>
      <c r="H94" s="188"/>
      <c r="I94" s="188"/>
      <c r="J94" s="189">
        <f>J4509</f>
        <v>0</v>
      </c>
      <c r="K94" s="126"/>
      <c r="L94" s="19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100" s="2" customFormat="1" ht="6.96" customHeight="1">
      <c r="A100" s="40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4.96" customHeight="1">
      <c r="A101" s="40"/>
      <c r="B101" s="41"/>
      <c r="C101" s="25" t="s">
        <v>386</v>
      </c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16</v>
      </c>
      <c r="D103" s="42"/>
      <c r="E103" s="42"/>
      <c r="F103" s="42"/>
      <c r="G103" s="42"/>
      <c r="H103" s="42"/>
      <c r="I103" s="42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174" t="str">
        <f>E7</f>
        <v>Výstavba DOZP v Novém Městě nad Metují rev.3</v>
      </c>
      <c r="F104" s="34"/>
      <c r="G104" s="34"/>
      <c r="H104" s="34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" customFormat="1" ht="12" customHeight="1">
      <c r="B105" s="23"/>
      <c r="C105" s="34" t="s">
        <v>196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1" customFormat="1" ht="16.5" customHeight="1">
      <c r="B106" s="23"/>
      <c r="C106" s="24"/>
      <c r="D106" s="24"/>
      <c r="E106" s="174" t="s">
        <v>200</v>
      </c>
      <c r="F106" s="24"/>
      <c r="G106" s="24"/>
      <c r="H106" s="24"/>
      <c r="I106" s="24"/>
      <c r="J106" s="24"/>
      <c r="K106" s="24"/>
      <c r="L106" s="22"/>
    </row>
    <row r="107" s="1" customFormat="1" ht="12" customHeight="1">
      <c r="B107" s="23"/>
      <c r="C107" s="34" t="s">
        <v>204</v>
      </c>
      <c r="D107" s="24"/>
      <c r="E107" s="24"/>
      <c r="F107" s="24"/>
      <c r="G107" s="24"/>
      <c r="H107" s="24"/>
      <c r="I107" s="24"/>
      <c r="J107" s="24"/>
      <c r="K107" s="24"/>
      <c r="L107" s="22"/>
    </row>
    <row r="108" s="2" customFormat="1" ht="16.5" customHeight="1">
      <c r="A108" s="40"/>
      <c r="B108" s="41"/>
      <c r="C108" s="42"/>
      <c r="D108" s="42"/>
      <c r="E108" s="175" t="s">
        <v>208</v>
      </c>
      <c r="F108" s="42"/>
      <c r="G108" s="42"/>
      <c r="H108" s="42"/>
      <c r="I108" s="42"/>
      <c r="J108" s="42"/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212</v>
      </c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1" t="str">
        <f>E13</f>
        <v>D.1.1. - Architektonicko-konstrukční řešení</v>
      </c>
      <c r="F110" s="42"/>
      <c r="G110" s="42"/>
      <c r="H110" s="42"/>
      <c r="I110" s="42"/>
      <c r="J110" s="42"/>
      <c r="K110" s="42"/>
      <c r="L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21</v>
      </c>
      <c r="D112" s="42"/>
      <c r="E112" s="42"/>
      <c r="F112" s="29" t="str">
        <f>F16</f>
        <v>Nové Město nad Metují</v>
      </c>
      <c r="G112" s="42"/>
      <c r="H112" s="42"/>
      <c r="I112" s="34" t="s">
        <v>23</v>
      </c>
      <c r="J112" s="74" t="str">
        <f>IF(J16="","",J16)</f>
        <v>8. 12. 2023</v>
      </c>
      <c r="K112" s="42"/>
      <c r="L112" s="14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4" t="s">
        <v>25</v>
      </c>
      <c r="D114" s="42"/>
      <c r="E114" s="42"/>
      <c r="F114" s="29" t="str">
        <f>E19</f>
        <v>Královéhradecký kraj</v>
      </c>
      <c r="G114" s="42"/>
      <c r="H114" s="42"/>
      <c r="I114" s="34" t="s">
        <v>33</v>
      </c>
      <c r="J114" s="38" t="str">
        <f>E25</f>
        <v>Řezanina &amp; Bartoň, s.r.o.</v>
      </c>
      <c r="K114" s="42"/>
      <c r="L114" s="149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31</v>
      </c>
      <c r="D115" s="42"/>
      <c r="E115" s="42"/>
      <c r="F115" s="29" t="str">
        <f>IF(E22="","",E22)</f>
        <v>Vyplň údaj</v>
      </c>
      <c r="G115" s="42"/>
      <c r="H115" s="42"/>
      <c r="I115" s="34" t="s">
        <v>38</v>
      </c>
      <c r="J115" s="38" t="str">
        <f>E28</f>
        <v>BACing s.r.o</v>
      </c>
      <c r="K115" s="42"/>
      <c r="L115" s="149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149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1"/>
      <c r="B117" s="192"/>
      <c r="C117" s="193" t="s">
        <v>387</v>
      </c>
      <c r="D117" s="194" t="s">
        <v>63</v>
      </c>
      <c r="E117" s="194" t="s">
        <v>59</v>
      </c>
      <c r="F117" s="194" t="s">
        <v>60</v>
      </c>
      <c r="G117" s="194" t="s">
        <v>388</v>
      </c>
      <c r="H117" s="194" t="s">
        <v>389</v>
      </c>
      <c r="I117" s="194" t="s">
        <v>390</v>
      </c>
      <c r="J117" s="194" t="s">
        <v>357</v>
      </c>
      <c r="K117" s="195" t="s">
        <v>391</v>
      </c>
      <c r="L117" s="196"/>
      <c r="M117" s="94" t="s">
        <v>19</v>
      </c>
      <c r="N117" s="95" t="s">
        <v>48</v>
      </c>
      <c r="O117" s="95" t="s">
        <v>392</v>
      </c>
      <c r="P117" s="95" t="s">
        <v>393</v>
      </c>
      <c r="Q117" s="95" t="s">
        <v>394</v>
      </c>
      <c r="R117" s="95" t="s">
        <v>395</v>
      </c>
      <c r="S117" s="95" t="s">
        <v>396</v>
      </c>
      <c r="T117" s="96" t="s">
        <v>397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40"/>
      <c r="B118" s="41"/>
      <c r="C118" s="101" t="s">
        <v>398</v>
      </c>
      <c r="D118" s="42"/>
      <c r="E118" s="42"/>
      <c r="F118" s="42"/>
      <c r="G118" s="42"/>
      <c r="H118" s="42"/>
      <c r="I118" s="42"/>
      <c r="J118" s="197">
        <f>BK118</f>
        <v>0</v>
      </c>
      <c r="K118" s="42"/>
      <c r="L118" s="46"/>
      <c r="M118" s="97"/>
      <c r="N118" s="198"/>
      <c r="O118" s="98"/>
      <c r="P118" s="199">
        <f>P119+P1863+P4508</f>
        <v>0</v>
      </c>
      <c r="Q118" s="98"/>
      <c r="R118" s="199">
        <f>R119+R1863+R4508</f>
        <v>4844.0584676590743</v>
      </c>
      <c r="S118" s="98"/>
      <c r="T118" s="200">
        <f>T119+T1863+T4508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77</v>
      </c>
      <c r="AU118" s="19" t="s">
        <v>358</v>
      </c>
      <c r="BK118" s="201">
        <f>BK119+BK1863+BK4508</f>
        <v>0</v>
      </c>
    </row>
    <row r="119" s="12" customFormat="1" ht="25.92" customHeight="1">
      <c r="A119" s="12"/>
      <c r="B119" s="202"/>
      <c r="C119" s="203"/>
      <c r="D119" s="204" t="s">
        <v>77</v>
      </c>
      <c r="E119" s="205" t="s">
        <v>399</v>
      </c>
      <c r="F119" s="205" t="s">
        <v>400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P120+P397+P555+P993+P1155+P1742+P1860</f>
        <v>0</v>
      </c>
      <c r="Q119" s="210"/>
      <c r="R119" s="211">
        <f>R120+R397+R555+R993+R1155+R1742+R1860</f>
        <v>4535.7535426517779</v>
      </c>
      <c r="S119" s="210"/>
      <c r="T119" s="212">
        <f>T120+T397+T555+T993+T1155+T1742+T1860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78</v>
      </c>
      <c r="AY119" s="213" t="s">
        <v>401</v>
      </c>
      <c r="BK119" s="215">
        <f>BK120+BK397+BK555+BK993+BK1155+BK1742+BK1860</f>
        <v>0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85</v>
      </c>
      <c r="F120" s="216" t="s">
        <v>402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SUM(P121:P396)</f>
        <v>0</v>
      </c>
      <c r="Q120" s="210"/>
      <c r="R120" s="211">
        <f>SUM(R121:R396)</f>
        <v>0</v>
      </c>
      <c r="S120" s="210"/>
      <c r="T120" s="212">
        <f>SUM(T121:T396)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401</v>
      </c>
      <c r="BK120" s="215">
        <f>SUM(BK121:BK396)</f>
        <v>0</v>
      </c>
    </row>
    <row r="121" s="2" customFormat="1" ht="33" customHeight="1">
      <c r="A121" s="40"/>
      <c r="B121" s="41"/>
      <c r="C121" s="218" t="s">
        <v>85</v>
      </c>
      <c r="D121" s="218" t="s">
        <v>403</v>
      </c>
      <c r="E121" s="219" t="s">
        <v>404</v>
      </c>
      <c r="F121" s="220" t="s">
        <v>405</v>
      </c>
      <c r="G121" s="221" t="s">
        <v>219</v>
      </c>
      <c r="H121" s="222">
        <v>968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407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409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13" customFormat="1">
      <c r="A123" s="13"/>
      <c r="B123" s="236"/>
      <c r="C123" s="237"/>
      <c r="D123" s="238" t="s">
        <v>410</v>
      </c>
      <c r="E123" s="239" t="s">
        <v>19</v>
      </c>
      <c r="F123" s="240" t="s">
        <v>411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410</v>
      </c>
      <c r="AU123" s="246" t="s">
        <v>87</v>
      </c>
      <c r="AV123" s="13" t="s">
        <v>85</v>
      </c>
      <c r="AW123" s="13" t="s">
        <v>37</v>
      </c>
      <c r="AX123" s="13" t="s">
        <v>78</v>
      </c>
      <c r="AY123" s="246" t="s">
        <v>401</v>
      </c>
    </row>
    <row r="124" s="13" customFormat="1">
      <c r="A124" s="13"/>
      <c r="B124" s="236"/>
      <c r="C124" s="237"/>
      <c r="D124" s="238" t="s">
        <v>410</v>
      </c>
      <c r="E124" s="239" t="s">
        <v>19</v>
      </c>
      <c r="F124" s="240" t="s">
        <v>412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410</v>
      </c>
      <c r="AU124" s="246" t="s">
        <v>87</v>
      </c>
      <c r="AV124" s="13" t="s">
        <v>85</v>
      </c>
      <c r="AW124" s="13" t="s">
        <v>37</v>
      </c>
      <c r="AX124" s="13" t="s">
        <v>78</v>
      </c>
      <c r="AY124" s="246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413</v>
      </c>
      <c r="G125" s="248"/>
      <c r="H125" s="251">
        <v>968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252</v>
      </c>
      <c r="F126" s="261" t="s">
        <v>414</v>
      </c>
      <c r="G126" s="259"/>
      <c r="H126" s="262">
        <v>968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2" customFormat="1" ht="44.25" customHeight="1">
      <c r="A127" s="40"/>
      <c r="B127" s="41"/>
      <c r="C127" s="218" t="s">
        <v>87</v>
      </c>
      <c r="D127" s="218" t="s">
        <v>403</v>
      </c>
      <c r="E127" s="219" t="s">
        <v>415</v>
      </c>
      <c r="F127" s="220" t="s">
        <v>416</v>
      </c>
      <c r="G127" s="221" t="s">
        <v>219</v>
      </c>
      <c r="H127" s="222">
        <v>5.7800000000000002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417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418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411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3" customFormat="1">
      <c r="A130" s="13"/>
      <c r="B130" s="236"/>
      <c r="C130" s="237"/>
      <c r="D130" s="238" t="s">
        <v>410</v>
      </c>
      <c r="E130" s="239" t="s">
        <v>19</v>
      </c>
      <c r="F130" s="240" t="s">
        <v>412</v>
      </c>
      <c r="G130" s="237"/>
      <c r="H130" s="239" t="s">
        <v>19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410</v>
      </c>
      <c r="AU130" s="246" t="s">
        <v>87</v>
      </c>
      <c r="AV130" s="13" t="s">
        <v>85</v>
      </c>
      <c r="AW130" s="13" t="s">
        <v>37</v>
      </c>
      <c r="AX130" s="13" t="s">
        <v>78</v>
      </c>
      <c r="AY130" s="246" t="s">
        <v>401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419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420</v>
      </c>
      <c r="G132" s="248"/>
      <c r="H132" s="251">
        <v>11.560000000000001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11.560000000000001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78</v>
      </c>
      <c r="AY133" s="268" t="s">
        <v>401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421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422</v>
      </c>
      <c r="G135" s="248"/>
      <c r="H135" s="251">
        <v>5.7800000000000002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217</v>
      </c>
      <c r="F136" s="261" t="s">
        <v>414</v>
      </c>
      <c r="G136" s="259"/>
      <c r="H136" s="262">
        <v>5.7800000000000002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44.25" customHeight="1">
      <c r="A137" s="40"/>
      <c r="B137" s="41"/>
      <c r="C137" s="218" t="s">
        <v>95</v>
      </c>
      <c r="D137" s="218" t="s">
        <v>403</v>
      </c>
      <c r="E137" s="219" t="s">
        <v>423</v>
      </c>
      <c r="F137" s="220" t="s">
        <v>424</v>
      </c>
      <c r="G137" s="221" t="s">
        <v>219</v>
      </c>
      <c r="H137" s="222">
        <v>5.7800000000000002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425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426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411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3" customFormat="1">
      <c r="A140" s="13"/>
      <c r="B140" s="236"/>
      <c r="C140" s="237"/>
      <c r="D140" s="238" t="s">
        <v>410</v>
      </c>
      <c r="E140" s="239" t="s">
        <v>19</v>
      </c>
      <c r="F140" s="240" t="s">
        <v>412</v>
      </c>
      <c r="G140" s="237"/>
      <c r="H140" s="239" t="s">
        <v>19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410</v>
      </c>
      <c r="AU140" s="246" t="s">
        <v>87</v>
      </c>
      <c r="AV140" s="13" t="s">
        <v>85</v>
      </c>
      <c r="AW140" s="13" t="s">
        <v>37</v>
      </c>
      <c r="AX140" s="13" t="s">
        <v>78</v>
      </c>
      <c r="AY140" s="246" t="s">
        <v>401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419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420</v>
      </c>
      <c r="G142" s="248"/>
      <c r="H142" s="251">
        <v>11.560000000000001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78</v>
      </c>
      <c r="AY142" s="257" t="s">
        <v>401</v>
      </c>
    </row>
    <row r="143" s="15" customFormat="1">
      <c r="A143" s="15"/>
      <c r="B143" s="258"/>
      <c r="C143" s="259"/>
      <c r="D143" s="238" t="s">
        <v>410</v>
      </c>
      <c r="E143" s="260" t="s">
        <v>19</v>
      </c>
      <c r="F143" s="261" t="s">
        <v>414</v>
      </c>
      <c r="G143" s="259"/>
      <c r="H143" s="262">
        <v>11.560000000000001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410</v>
      </c>
      <c r="AU143" s="268" t="s">
        <v>87</v>
      </c>
      <c r="AV143" s="15" t="s">
        <v>102</v>
      </c>
      <c r="AW143" s="15" t="s">
        <v>37</v>
      </c>
      <c r="AX143" s="15" t="s">
        <v>78</v>
      </c>
      <c r="AY143" s="268" t="s">
        <v>401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427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422</v>
      </c>
      <c r="G145" s="248"/>
      <c r="H145" s="251">
        <v>5.7800000000000002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5" customFormat="1">
      <c r="A146" s="15"/>
      <c r="B146" s="258"/>
      <c r="C146" s="259"/>
      <c r="D146" s="238" t="s">
        <v>410</v>
      </c>
      <c r="E146" s="260" t="s">
        <v>221</v>
      </c>
      <c r="F146" s="261" t="s">
        <v>414</v>
      </c>
      <c r="G146" s="259"/>
      <c r="H146" s="262">
        <v>5.7800000000000002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410</v>
      </c>
      <c r="AU146" s="268" t="s">
        <v>87</v>
      </c>
      <c r="AV146" s="15" t="s">
        <v>102</v>
      </c>
      <c r="AW146" s="15" t="s">
        <v>37</v>
      </c>
      <c r="AX146" s="15" t="s">
        <v>85</v>
      </c>
      <c r="AY146" s="268" t="s">
        <v>401</v>
      </c>
    </row>
    <row r="147" s="2" customFormat="1" ht="44.25" customHeight="1">
      <c r="A147" s="40"/>
      <c r="B147" s="41"/>
      <c r="C147" s="218" t="s">
        <v>102</v>
      </c>
      <c r="D147" s="218" t="s">
        <v>403</v>
      </c>
      <c r="E147" s="219" t="s">
        <v>428</v>
      </c>
      <c r="F147" s="220" t="s">
        <v>429</v>
      </c>
      <c r="G147" s="221" t="s">
        <v>219</v>
      </c>
      <c r="H147" s="222">
        <v>103.423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102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102</v>
      </c>
      <c r="BM147" s="229" t="s">
        <v>430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431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13" customFormat="1">
      <c r="A149" s="13"/>
      <c r="B149" s="236"/>
      <c r="C149" s="237"/>
      <c r="D149" s="238" t="s">
        <v>410</v>
      </c>
      <c r="E149" s="239" t="s">
        <v>19</v>
      </c>
      <c r="F149" s="240" t="s">
        <v>411</v>
      </c>
      <c r="G149" s="237"/>
      <c r="H149" s="239" t="s">
        <v>19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410</v>
      </c>
      <c r="AU149" s="246" t="s">
        <v>87</v>
      </c>
      <c r="AV149" s="13" t="s">
        <v>85</v>
      </c>
      <c r="AW149" s="13" t="s">
        <v>37</v>
      </c>
      <c r="AX149" s="13" t="s">
        <v>78</v>
      </c>
      <c r="AY149" s="246" t="s">
        <v>401</v>
      </c>
    </row>
    <row r="150" s="13" customFormat="1">
      <c r="A150" s="13"/>
      <c r="B150" s="236"/>
      <c r="C150" s="237"/>
      <c r="D150" s="238" t="s">
        <v>410</v>
      </c>
      <c r="E150" s="239" t="s">
        <v>19</v>
      </c>
      <c r="F150" s="240" t="s">
        <v>412</v>
      </c>
      <c r="G150" s="237"/>
      <c r="H150" s="239" t="s">
        <v>19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410</v>
      </c>
      <c r="AU150" s="246" t="s">
        <v>87</v>
      </c>
      <c r="AV150" s="13" t="s">
        <v>85</v>
      </c>
      <c r="AW150" s="13" t="s">
        <v>37</v>
      </c>
      <c r="AX150" s="13" t="s">
        <v>78</v>
      </c>
      <c r="AY150" s="246" t="s">
        <v>401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432</v>
      </c>
      <c r="G151" s="248"/>
      <c r="H151" s="251">
        <v>18.036999999999999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3" customFormat="1">
      <c r="A152" s="13"/>
      <c r="B152" s="236"/>
      <c r="C152" s="237"/>
      <c r="D152" s="238" t="s">
        <v>410</v>
      </c>
      <c r="E152" s="239" t="s">
        <v>19</v>
      </c>
      <c r="F152" s="240" t="s">
        <v>433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410</v>
      </c>
      <c r="AU152" s="246" t="s">
        <v>87</v>
      </c>
      <c r="AV152" s="13" t="s">
        <v>85</v>
      </c>
      <c r="AW152" s="13" t="s">
        <v>37</v>
      </c>
      <c r="AX152" s="13" t="s">
        <v>78</v>
      </c>
      <c r="AY152" s="246" t="s">
        <v>401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434</v>
      </c>
      <c r="G153" s="248"/>
      <c r="H153" s="251">
        <v>56.034999999999997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435</v>
      </c>
      <c r="G154" s="248"/>
      <c r="H154" s="251">
        <v>44.593000000000004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436</v>
      </c>
      <c r="G155" s="248"/>
      <c r="H155" s="251">
        <v>42.712000000000003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437</v>
      </c>
      <c r="G156" s="248"/>
      <c r="H156" s="251">
        <v>3.4500000000000002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438</v>
      </c>
      <c r="G157" s="248"/>
      <c r="H157" s="251">
        <v>2.9249999999999998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439</v>
      </c>
      <c r="G158" s="248"/>
      <c r="H158" s="251">
        <v>6.532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6" customFormat="1">
      <c r="A159" s="16"/>
      <c r="B159" s="269"/>
      <c r="C159" s="270"/>
      <c r="D159" s="238" t="s">
        <v>410</v>
      </c>
      <c r="E159" s="271" t="s">
        <v>19</v>
      </c>
      <c r="F159" s="272" t="s">
        <v>440</v>
      </c>
      <c r="G159" s="270"/>
      <c r="H159" s="273">
        <v>174.28400000000002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9" t="s">
        <v>410</v>
      </c>
      <c r="AU159" s="279" t="s">
        <v>87</v>
      </c>
      <c r="AV159" s="16" t="s">
        <v>95</v>
      </c>
      <c r="AW159" s="16" t="s">
        <v>37</v>
      </c>
      <c r="AX159" s="16" t="s">
        <v>78</v>
      </c>
      <c r="AY159" s="279" t="s">
        <v>401</v>
      </c>
    </row>
    <row r="160" s="13" customFormat="1">
      <c r="A160" s="13"/>
      <c r="B160" s="236"/>
      <c r="C160" s="237"/>
      <c r="D160" s="238" t="s">
        <v>410</v>
      </c>
      <c r="E160" s="239" t="s">
        <v>19</v>
      </c>
      <c r="F160" s="240" t="s">
        <v>441</v>
      </c>
      <c r="G160" s="237"/>
      <c r="H160" s="239" t="s">
        <v>19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410</v>
      </c>
      <c r="AU160" s="246" t="s">
        <v>87</v>
      </c>
      <c r="AV160" s="13" t="s">
        <v>85</v>
      </c>
      <c r="AW160" s="13" t="s">
        <v>37</v>
      </c>
      <c r="AX160" s="13" t="s">
        <v>78</v>
      </c>
      <c r="AY160" s="246" t="s">
        <v>401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442</v>
      </c>
      <c r="G161" s="248"/>
      <c r="H161" s="251">
        <v>2.9399999999999999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3" customFormat="1">
      <c r="A162" s="13"/>
      <c r="B162" s="236"/>
      <c r="C162" s="237"/>
      <c r="D162" s="238" t="s">
        <v>410</v>
      </c>
      <c r="E162" s="239" t="s">
        <v>19</v>
      </c>
      <c r="F162" s="240" t="s">
        <v>443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410</v>
      </c>
      <c r="AU162" s="246" t="s">
        <v>87</v>
      </c>
      <c r="AV162" s="13" t="s">
        <v>85</v>
      </c>
      <c r="AW162" s="13" t="s">
        <v>37</v>
      </c>
      <c r="AX162" s="13" t="s">
        <v>78</v>
      </c>
      <c r="AY162" s="246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444</v>
      </c>
      <c r="G163" s="248"/>
      <c r="H163" s="251">
        <v>1.3200000000000001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445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446</v>
      </c>
      <c r="G165" s="248"/>
      <c r="H165" s="251">
        <v>0.55000000000000004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3" customFormat="1">
      <c r="A166" s="13"/>
      <c r="B166" s="236"/>
      <c r="C166" s="237"/>
      <c r="D166" s="238" t="s">
        <v>410</v>
      </c>
      <c r="E166" s="239" t="s">
        <v>19</v>
      </c>
      <c r="F166" s="240" t="s">
        <v>447</v>
      </c>
      <c r="G166" s="237"/>
      <c r="H166" s="239" t="s">
        <v>19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410</v>
      </c>
      <c r="AU166" s="246" t="s">
        <v>87</v>
      </c>
      <c r="AV166" s="13" t="s">
        <v>85</v>
      </c>
      <c r="AW166" s="13" t="s">
        <v>37</v>
      </c>
      <c r="AX166" s="13" t="s">
        <v>78</v>
      </c>
      <c r="AY166" s="246" t="s">
        <v>401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448</v>
      </c>
      <c r="G167" s="248"/>
      <c r="H167" s="251">
        <v>2.3599999999999999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3" customFormat="1">
      <c r="A168" s="13"/>
      <c r="B168" s="236"/>
      <c r="C168" s="237"/>
      <c r="D168" s="238" t="s">
        <v>410</v>
      </c>
      <c r="E168" s="239" t="s">
        <v>19</v>
      </c>
      <c r="F168" s="240" t="s">
        <v>449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410</v>
      </c>
      <c r="AU168" s="246" t="s">
        <v>87</v>
      </c>
      <c r="AV168" s="13" t="s">
        <v>85</v>
      </c>
      <c r="AW168" s="13" t="s">
        <v>37</v>
      </c>
      <c r="AX168" s="13" t="s">
        <v>78</v>
      </c>
      <c r="AY168" s="246" t="s">
        <v>401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450</v>
      </c>
      <c r="G169" s="248"/>
      <c r="H169" s="251">
        <v>3.0939999999999999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451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452</v>
      </c>
      <c r="G171" s="248"/>
      <c r="H171" s="251">
        <v>3.3210000000000002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453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454</v>
      </c>
      <c r="G173" s="248"/>
      <c r="H173" s="251">
        <v>12.952999999999999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6" customFormat="1">
      <c r="A174" s="16"/>
      <c r="B174" s="269"/>
      <c r="C174" s="270"/>
      <c r="D174" s="238" t="s">
        <v>410</v>
      </c>
      <c r="E174" s="271" t="s">
        <v>19</v>
      </c>
      <c r="F174" s="272" t="s">
        <v>440</v>
      </c>
      <c r="G174" s="270"/>
      <c r="H174" s="273">
        <v>26.537999999999997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9" t="s">
        <v>410</v>
      </c>
      <c r="AU174" s="279" t="s">
        <v>87</v>
      </c>
      <c r="AV174" s="16" t="s">
        <v>95</v>
      </c>
      <c r="AW174" s="16" t="s">
        <v>37</v>
      </c>
      <c r="AX174" s="16" t="s">
        <v>78</v>
      </c>
      <c r="AY174" s="279" t="s">
        <v>401</v>
      </c>
    </row>
    <row r="175" s="15" customFormat="1">
      <c r="A175" s="15"/>
      <c r="B175" s="258"/>
      <c r="C175" s="259"/>
      <c r="D175" s="238" t="s">
        <v>410</v>
      </c>
      <c r="E175" s="260" t="s">
        <v>19</v>
      </c>
      <c r="F175" s="261" t="s">
        <v>414</v>
      </c>
      <c r="G175" s="259"/>
      <c r="H175" s="262">
        <v>200.82200000000003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410</v>
      </c>
      <c r="AU175" s="268" t="s">
        <v>87</v>
      </c>
      <c r="AV175" s="15" t="s">
        <v>102</v>
      </c>
      <c r="AW175" s="15" t="s">
        <v>37</v>
      </c>
      <c r="AX175" s="15" t="s">
        <v>78</v>
      </c>
      <c r="AY175" s="268" t="s">
        <v>401</v>
      </c>
    </row>
    <row r="176" s="13" customFormat="1">
      <c r="A176" s="13"/>
      <c r="B176" s="236"/>
      <c r="C176" s="237"/>
      <c r="D176" s="238" t="s">
        <v>410</v>
      </c>
      <c r="E176" s="239" t="s">
        <v>19</v>
      </c>
      <c r="F176" s="240" t="s">
        <v>455</v>
      </c>
      <c r="G176" s="237"/>
      <c r="H176" s="239" t="s">
        <v>19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410</v>
      </c>
      <c r="AU176" s="246" t="s">
        <v>87</v>
      </c>
      <c r="AV176" s="13" t="s">
        <v>85</v>
      </c>
      <c r="AW176" s="13" t="s">
        <v>37</v>
      </c>
      <c r="AX176" s="13" t="s">
        <v>78</v>
      </c>
      <c r="AY176" s="246" t="s">
        <v>401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456</v>
      </c>
      <c r="G177" s="248"/>
      <c r="H177" s="251">
        <v>103.423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5" customFormat="1">
      <c r="A178" s="15"/>
      <c r="B178" s="258"/>
      <c r="C178" s="259"/>
      <c r="D178" s="238" t="s">
        <v>410</v>
      </c>
      <c r="E178" s="260" t="s">
        <v>277</v>
      </c>
      <c r="F178" s="261" t="s">
        <v>414</v>
      </c>
      <c r="G178" s="259"/>
      <c r="H178" s="262">
        <v>103.423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410</v>
      </c>
      <c r="AU178" s="268" t="s">
        <v>87</v>
      </c>
      <c r="AV178" s="15" t="s">
        <v>102</v>
      </c>
      <c r="AW178" s="15" t="s">
        <v>37</v>
      </c>
      <c r="AX178" s="15" t="s">
        <v>85</v>
      </c>
      <c r="AY178" s="268" t="s">
        <v>401</v>
      </c>
    </row>
    <row r="179" s="2" customFormat="1" ht="49.05" customHeight="1">
      <c r="A179" s="40"/>
      <c r="B179" s="41"/>
      <c r="C179" s="218" t="s">
        <v>457</v>
      </c>
      <c r="D179" s="218" t="s">
        <v>403</v>
      </c>
      <c r="E179" s="219" t="s">
        <v>458</v>
      </c>
      <c r="F179" s="220" t="s">
        <v>459</v>
      </c>
      <c r="G179" s="221" t="s">
        <v>219</v>
      </c>
      <c r="H179" s="222">
        <v>402.49200000000002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460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461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411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3" customFormat="1">
      <c r="A182" s="13"/>
      <c r="B182" s="236"/>
      <c r="C182" s="237"/>
      <c r="D182" s="238" t="s">
        <v>410</v>
      </c>
      <c r="E182" s="239" t="s">
        <v>19</v>
      </c>
      <c r="F182" s="240" t="s">
        <v>412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410</v>
      </c>
      <c r="AU182" s="246" t="s">
        <v>87</v>
      </c>
      <c r="AV182" s="13" t="s">
        <v>85</v>
      </c>
      <c r="AW182" s="13" t="s">
        <v>37</v>
      </c>
      <c r="AX182" s="13" t="s">
        <v>78</v>
      </c>
      <c r="AY182" s="246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433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462</v>
      </c>
      <c r="G184" s="248"/>
      <c r="H184" s="251">
        <v>101.883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463</v>
      </c>
      <c r="G185" s="248"/>
      <c r="H185" s="251">
        <v>81.078000000000003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464</v>
      </c>
      <c r="G186" s="248"/>
      <c r="H186" s="251">
        <v>77.658000000000001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465</v>
      </c>
      <c r="G187" s="248"/>
      <c r="H187" s="251">
        <v>6.2729999999999997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78</v>
      </c>
      <c r="AY187" s="257" t="s">
        <v>401</v>
      </c>
    </row>
    <row r="188" s="14" customFormat="1">
      <c r="A188" s="14"/>
      <c r="B188" s="247"/>
      <c r="C188" s="248"/>
      <c r="D188" s="238" t="s">
        <v>410</v>
      </c>
      <c r="E188" s="249" t="s">
        <v>19</v>
      </c>
      <c r="F188" s="250" t="s">
        <v>466</v>
      </c>
      <c r="G188" s="248"/>
      <c r="H188" s="251">
        <v>4.5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410</v>
      </c>
      <c r="AU188" s="257" t="s">
        <v>87</v>
      </c>
      <c r="AV188" s="14" t="s">
        <v>87</v>
      </c>
      <c r="AW188" s="14" t="s">
        <v>37</v>
      </c>
      <c r="AX188" s="14" t="s">
        <v>78</v>
      </c>
      <c r="AY188" s="257" t="s">
        <v>401</v>
      </c>
    </row>
    <row r="189" s="14" customFormat="1">
      <c r="A189" s="14"/>
      <c r="B189" s="247"/>
      <c r="C189" s="248"/>
      <c r="D189" s="238" t="s">
        <v>410</v>
      </c>
      <c r="E189" s="249" t="s">
        <v>19</v>
      </c>
      <c r="F189" s="250" t="s">
        <v>439</v>
      </c>
      <c r="G189" s="248"/>
      <c r="H189" s="251">
        <v>6.532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410</v>
      </c>
      <c r="AU189" s="257" t="s">
        <v>87</v>
      </c>
      <c r="AV189" s="14" t="s">
        <v>87</v>
      </c>
      <c r="AW189" s="14" t="s">
        <v>37</v>
      </c>
      <c r="AX189" s="14" t="s">
        <v>78</v>
      </c>
      <c r="AY189" s="257" t="s">
        <v>401</v>
      </c>
    </row>
    <row r="190" s="16" customFormat="1">
      <c r="A190" s="16"/>
      <c r="B190" s="269"/>
      <c r="C190" s="270"/>
      <c r="D190" s="238" t="s">
        <v>410</v>
      </c>
      <c r="E190" s="271" t="s">
        <v>19</v>
      </c>
      <c r="F190" s="272" t="s">
        <v>440</v>
      </c>
      <c r="G190" s="270"/>
      <c r="H190" s="273">
        <v>277.92400000000004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9" t="s">
        <v>410</v>
      </c>
      <c r="AU190" s="279" t="s">
        <v>87</v>
      </c>
      <c r="AV190" s="16" t="s">
        <v>95</v>
      </c>
      <c r="AW190" s="16" t="s">
        <v>37</v>
      </c>
      <c r="AX190" s="16" t="s">
        <v>78</v>
      </c>
      <c r="AY190" s="279" t="s">
        <v>401</v>
      </c>
    </row>
    <row r="191" s="13" customFormat="1">
      <c r="A191" s="13"/>
      <c r="B191" s="236"/>
      <c r="C191" s="237"/>
      <c r="D191" s="238" t="s">
        <v>410</v>
      </c>
      <c r="E191" s="239" t="s">
        <v>19</v>
      </c>
      <c r="F191" s="240" t="s">
        <v>441</v>
      </c>
      <c r="G191" s="237"/>
      <c r="H191" s="239" t="s">
        <v>19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410</v>
      </c>
      <c r="AU191" s="246" t="s">
        <v>87</v>
      </c>
      <c r="AV191" s="13" t="s">
        <v>85</v>
      </c>
      <c r="AW191" s="13" t="s">
        <v>37</v>
      </c>
      <c r="AX191" s="13" t="s">
        <v>78</v>
      </c>
      <c r="AY191" s="246" t="s">
        <v>401</v>
      </c>
    </row>
    <row r="192" s="14" customFormat="1">
      <c r="A192" s="14"/>
      <c r="B192" s="247"/>
      <c r="C192" s="248"/>
      <c r="D192" s="238" t="s">
        <v>410</v>
      </c>
      <c r="E192" s="249" t="s">
        <v>19</v>
      </c>
      <c r="F192" s="250" t="s">
        <v>467</v>
      </c>
      <c r="G192" s="248"/>
      <c r="H192" s="251">
        <v>13.630000000000001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410</v>
      </c>
      <c r="AU192" s="257" t="s">
        <v>87</v>
      </c>
      <c r="AV192" s="14" t="s">
        <v>87</v>
      </c>
      <c r="AW192" s="14" t="s">
        <v>37</v>
      </c>
      <c r="AX192" s="14" t="s">
        <v>78</v>
      </c>
      <c r="AY192" s="257" t="s">
        <v>401</v>
      </c>
    </row>
    <row r="193" s="13" customFormat="1">
      <c r="A193" s="13"/>
      <c r="B193" s="236"/>
      <c r="C193" s="237"/>
      <c r="D193" s="238" t="s">
        <v>410</v>
      </c>
      <c r="E193" s="239" t="s">
        <v>19</v>
      </c>
      <c r="F193" s="240" t="s">
        <v>443</v>
      </c>
      <c r="G193" s="237"/>
      <c r="H193" s="239" t="s">
        <v>19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410</v>
      </c>
      <c r="AU193" s="246" t="s">
        <v>87</v>
      </c>
      <c r="AV193" s="13" t="s">
        <v>85</v>
      </c>
      <c r="AW193" s="13" t="s">
        <v>37</v>
      </c>
      <c r="AX193" s="13" t="s">
        <v>78</v>
      </c>
      <c r="AY193" s="246" t="s">
        <v>401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468</v>
      </c>
      <c r="G194" s="248"/>
      <c r="H194" s="251">
        <v>6.1200000000000001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445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469</v>
      </c>
      <c r="G196" s="248"/>
      <c r="H196" s="251">
        <v>2.5499999999999998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3" customFormat="1">
      <c r="A197" s="13"/>
      <c r="B197" s="236"/>
      <c r="C197" s="237"/>
      <c r="D197" s="238" t="s">
        <v>410</v>
      </c>
      <c r="E197" s="239" t="s">
        <v>19</v>
      </c>
      <c r="F197" s="240" t="s">
        <v>447</v>
      </c>
      <c r="G197" s="237"/>
      <c r="H197" s="239" t="s">
        <v>19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410</v>
      </c>
      <c r="AU197" s="246" t="s">
        <v>87</v>
      </c>
      <c r="AV197" s="13" t="s">
        <v>85</v>
      </c>
      <c r="AW197" s="13" t="s">
        <v>37</v>
      </c>
      <c r="AX197" s="13" t="s">
        <v>78</v>
      </c>
      <c r="AY197" s="246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470</v>
      </c>
      <c r="G198" s="248"/>
      <c r="H198" s="251">
        <v>21.879000000000001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3" customFormat="1">
      <c r="A199" s="13"/>
      <c r="B199" s="236"/>
      <c r="C199" s="237"/>
      <c r="D199" s="238" t="s">
        <v>410</v>
      </c>
      <c r="E199" s="239" t="s">
        <v>19</v>
      </c>
      <c r="F199" s="240" t="s">
        <v>449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410</v>
      </c>
      <c r="AU199" s="246" t="s">
        <v>87</v>
      </c>
      <c r="AV199" s="13" t="s">
        <v>85</v>
      </c>
      <c r="AW199" s="13" t="s">
        <v>37</v>
      </c>
      <c r="AX199" s="13" t="s">
        <v>78</v>
      </c>
      <c r="AY199" s="246" t="s">
        <v>401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471</v>
      </c>
      <c r="G200" s="248"/>
      <c r="H200" s="251">
        <v>9.5630000000000006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3" customFormat="1">
      <c r="A201" s="13"/>
      <c r="B201" s="236"/>
      <c r="C201" s="237"/>
      <c r="D201" s="238" t="s">
        <v>410</v>
      </c>
      <c r="E201" s="239" t="s">
        <v>19</v>
      </c>
      <c r="F201" s="240" t="s">
        <v>451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410</v>
      </c>
      <c r="AU201" s="246" t="s">
        <v>87</v>
      </c>
      <c r="AV201" s="13" t="s">
        <v>85</v>
      </c>
      <c r="AW201" s="13" t="s">
        <v>37</v>
      </c>
      <c r="AX201" s="13" t="s">
        <v>78</v>
      </c>
      <c r="AY201" s="246" t="s">
        <v>401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472</v>
      </c>
      <c r="G202" s="248"/>
      <c r="H202" s="251">
        <v>30.791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3" customFormat="1">
      <c r="A203" s="13"/>
      <c r="B203" s="236"/>
      <c r="C203" s="237"/>
      <c r="D203" s="238" t="s">
        <v>410</v>
      </c>
      <c r="E203" s="239" t="s">
        <v>19</v>
      </c>
      <c r="F203" s="240" t="s">
        <v>453</v>
      </c>
      <c r="G203" s="237"/>
      <c r="H203" s="239" t="s">
        <v>19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410</v>
      </c>
      <c r="AU203" s="246" t="s">
        <v>87</v>
      </c>
      <c r="AV203" s="13" t="s">
        <v>85</v>
      </c>
      <c r="AW203" s="13" t="s">
        <v>37</v>
      </c>
      <c r="AX203" s="13" t="s">
        <v>78</v>
      </c>
      <c r="AY203" s="246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473</v>
      </c>
      <c r="G204" s="248"/>
      <c r="H204" s="251">
        <v>40.034999999999997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6" customFormat="1">
      <c r="A205" s="16"/>
      <c r="B205" s="269"/>
      <c r="C205" s="270"/>
      <c r="D205" s="238" t="s">
        <v>410</v>
      </c>
      <c r="E205" s="271" t="s">
        <v>19</v>
      </c>
      <c r="F205" s="272" t="s">
        <v>440</v>
      </c>
      <c r="G205" s="270"/>
      <c r="H205" s="273">
        <v>124.568</v>
      </c>
      <c r="I205" s="274"/>
      <c r="J205" s="270"/>
      <c r="K205" s="270"/>
      <c r="L205" s="275"/>
      <c r="M205" s="276"/>
      <c r="N205" s="277"/>
      <c r="O205" s="277"/>
      <c r="P205" s="277"/>
      <c r="Q205" s="277"/>
      <c r="R205" s="277"/>
      <c r="S205" s="277"/>
      <c r="T205" s="278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9" t="s">
        <v>410</v>
      </c>
      <c r="AU205" s="279" t="s">
        <v>87</v>
      </c>
      <c r="AV205" s="16" t="s">
        <v>95</v>
      </c>
      <c r="AW205" s="16" t="s">
        <v>37</v>
      </c>
      <c r="AX205" s="16" t="s">
        <v>78</v>
      </c>
      <c r="AY205" s="279" t="s">
        <v>401</v>
      </c>
    </row>
    <row r="206" s="15" customFormat="1">
      <c r="A206" s="15"/>
      <c r="B206" s="258"/>
      <c r="C206" s="259"/>
      <c r="D206" s="238" t="s">
        <v>410</v>
      </c>
      <c r="E206" s="260" t="s">
        <v>274</v>
      </c>
      <c r="F206" s="261" t="s">
        <v>414</v>
      </c>
      <c r="G206" s="259"/>
      <c r="H206" s="262">
        <v>402.49200000000008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410</v>
      </c>
      <c r="AU206" s="268" t="s">
        <v>87</v>
      </c>
      <c r="AV206" s="15" t="s">
        <v>102</v>
      </c>
      <c r="AW206" s="15" t="s">
        <v>37</v>
      </c>
      <c r="AX206" s="15" t="s">
        <v>85</v>
      </c>
      <c r="AY206" s="268" t="s">
        <v>401</v>
      </c>
    </row>
    <row r="207" s="2" customFormat="1" ht="44.25" customHeight="1">
      <c r="A207" s="40"/>
      <c r="B207" s="41"/>
      <c r="C207" s="218" t="s">
        <v>474</v>
      </c>
      <c r="D207" s="218" t="s">
        <v>403</v>
      </c>
      <c r="E207" s="219" t="s">
        <v>475</v>
      </c>
      <c r="F207" s="220" t="s">
        <v>476</v>
      </c>
      <c r="G207" s="221" t="s">
        <v>219</v>
      </c>
      <c r="H207" s="222">
        <v>103.423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477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478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3" customFormat="1">
      <c r="A209" s="13"/>
      <c r="B209" s="236"/>
      <c r="C209" s="237"/>
      <c r="D209" s="238" t="s">
        <v>410</v>
      </c>
      <c r="E209" s="239" t="s">
        <v>19</v>
      </c>
      <c r="F209" s="240" t="s">
        <v>411</v>
      </c>
      <c r="G209" s="237"/>
      <c r="H209" s="239" t="s">
        <v>19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410</v>
      </c>
      <c r="AU209" s="246" t="s">
        <v>87</v>
      </c>
      <c r="AV209" s="13" t="s">
        <v>85</v>
      </c>
      <c r="AW209" s="13" t="s">
        <v>37</v>
      </c>
      <c r="AX209" s="13" t="s">
        <v>78</v>
      </c>
      <c r="AY209" s="246" t="s">
        <v>401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412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432</v>
      </c>
      <c r="G211" s="248"/>
      <c r="H211" s="251">
        <v>18.036999999999999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3" customFormat="1">
      <c r="A212" s="13"/>
      <c r="B212" s="236"/>
      <c r="C212" s="237"/>
      <c r="D212" s="238" t="s">
        <v>410</v>
      </c>
      <c r="E212" s="239" t="s">
        <v>19</v>
      </c>
      <c r="F212" s="240" t="s">
        <v>433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410</v>
      </c>
      <c r="AU212" s="246" t="s">
        <v>87</v>
      </c>
      <c r="AV212" s="13" t="s">
        <v>85</v>
      </c>
      <c r="AW212" s="13" t="s">
        <v>37</v>
      </c>
      <c r="AX212" s="13" t="s">
        <v>78</v>
      </c>
      <c r="AY212" s="246" t="s">
        <v>401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434</v>
      </c>
      <c r="G213" s="248"/>
      <c r="H213" s="251">
        <v>56.034999999999997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435</v>
      </c>
      <c r="G214" s="248"/>
      <c r="H214" s="251">
        <v>44.593000000000004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436</v>
      </c>
      <c r="G215" s="248"/>
      <c r="H215" s="251">
        <v>42.712000000000003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437</v>
      </c>
      <c r="G216" s="248"/>
      <c r="H216" s="251">
        <v>3.4500000000000002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438</v>
      </c>
      <c r="G217" s="248"/>
      <c r="H217" s="251">
        <v>2.9249999999999998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439</v>
      </c>
      <c r="G218" s="248"/>
      <c r="H218" s="251">
        <v>6.532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6" customFormat="1">
      <c r="A219" s="16"/>
      <c r="B219" s="269"/>
      <c r="C219" s="270"/>
      <c r="D219" s="238" t="s">
        <v>410</v>
      </c>
      <c r="E219" s="271" t="s">
        <v>19</v>
      </c>
      <c r="F219" s="272" t="s">
        <v>440</v>
      </c>
      <c r="G219" s="270"/>
      <c r="H219" s="273">
        <v>174.28400000000002</v>
      </c>
      <c r="I219" s="274"/>
      <c r="J219" s="270"/>
      <c r="K219" s="270"/>
      <c r="L219" s="275"/>
      <c r="M219" s="276"/>
      <c r="N219" s="277"/>
      <c r="O219" s="277"/>
      <c r="P219" s="277"/>
      <c r="Q219" s="277"/>
      <c r="R219" s="277"/>
      <c r="S219" s="277"/>
      <c r="T219" s="27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9" t="s">
        <v>410</v>
      </c>
      <c r="AU219" s="279" t="s">
        <v>87</v>
      </c>
      <c r="AV219" s="16" t="s">
        <v>95</v>
      </c>
      <c r="AW219" s="16" t="s">
        <v>37</v>
      </c>
      <c r="AX219" s="16" t="s">
        <v>78</v>
      </c>
      <c r="AY219" s="279" t="s">
        <v>401</v>
      </c>
    </row>
    <row r="220" s="13" customFormat="1">
      <c r="A220" s="13"/>
      <c r="B220" s="236"/>
      <c r="C220" s="237"/>
      <c r="D220" s="238" t="s">
        <v>410</v>
      </c>
      <c r="E220" s="239" t="s">
        <v>19</v>
      </c>
      <c r="F220" s="240" t="s">
        <v>441</v>
      </c>
      <c r="G220" s="237"/>
      <c r="H220" s="239" t="s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410</v>
      </c>
      <c r="AU220" s="246" t="s">
        <v>87</v>
      </c>
      <c r="AV220" s="13" t="s">
        <v>85</v>
      </c>
      <c r="AW220" s="13" t="s">
        <v>37</v>
      </c>
      <c r="AX220" s="13" t="s">
        <v>78</v>
      </c>
      <c r="AY220" s="246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442</v>
      </c>
      <c r="G221" s="248"/>
      <c r="H221" s="251">
        <v>2.9399999999999999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3" customFormat="1">
      <c r="A222" s="13"/>
      <c r="B222" s="236"/>
      <c r="C222" s="237"/>
      <c r="D222" s="238" t="s">
        <v>410</v>
      </c>
      <c r="E222" s="239" t="s">
        <v>19</v>
      </c>
      <c r="F222" s="240" t="s">
        <v>443</v>
      </c>
      <c r="G222" s="237"/>
      <c r="H222" s="239" t="s">
        <v>19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410</v>
      </c>
      <c r="AU222" s="246" t="s">
        <v>87</v>
      </c>
      <c r="AV222" s="13" t="s">
        <v>85</v>
      </c>
      <c r="AW222" s="13" t="s">
        <v>37</v>
      </c>
      <c r="AX222" s="13" t="s">
        <v>78</v>
      </c>
      <c r="AY222" s="246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444</v>
      </c>
      <c r="G223" s="248"/>
      <c r="H223" s="251">
        <v>1.3200000000000001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78</v>
      </c>
      <c r="AY223" s="257" t="s">
        <v>401</v>
      </c>
    </row>
    <row r="224" s="13" customFormat="1">
      <c r="A224" s="13"/>
      <c r="B224" s="236"/>
      <c r="C224" s="237"/>
      <c r="D224" s="238" t="s">
        <v>410</v>
      </c>
      <c r="E224" s="239" t="s">
        <v>19</v>
      </c>
      <c r="F224" s="240" t="s">
        <v>445</v>
      </c>
      <c r="G224" s="237"/>
      <c r="H224" s="239" t="s">
        <v>19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410</v>
      </c>
      <c r="AU224" s="246" t="s">
        <v>87</v>
      </c>
      <c r="AV224" s="13" t="s">
        <v>85</v>
      </c>
      <c r="AW224" s="13" t="s">
        <v>37</v>
      </c>
      <c r="AX224" s="13" t="s">
        <v>78</v>
      </c>
      <c r="AY224" s="246" t="s">
        <v>401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446</v>
      </c>
      <c r="G225" s="248"/>
      <c r="H225" s="251">
        <v>0.55000000000000004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3" customFormat="1">
      <c r="A226" s="13"/>
      <c r="B226" s="236"/>
      <c r="C226" s="237"/>
      <c r="D226" s="238" t="s">
        <v>410</v>
      </c>
      <c r="E226" s="239" t="s">
        <v>19</v>
      </c>
      <c r="F226" s="240" t="s">
        <v>447</v>
      </c>
      <c r="G226" s="237"/>
      <c r="H226" s="239" t="s">
        <v>19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410</v>
      </c>
      <c r="AU226" s="246" t="s">
        <v>87</v>
      </c>
      <c r="AV226" s="13" t="s">
        <v>85</v>
      </c>
      <c r="AW226" s="13" t="s">
        <v>37</v>
      </c>
      <c r="AX226" s="13" t="s">
        <v>78</v>
      </c>
      <c r="AY226" s="246" t="s">
        <v>401</v>
      </c>
    </row>
    <row r="227" s="14" customFormat="1">
      <c r="A227" s="14"/>
      <c r="B227" s="247"/>
      <c r="C227" s="248"/>
      <c r="D227" s="238" t="s">
        <v>410</v>
      </c>
      <c r="E227" s="249" t="s">
        <v>19</v>
      </c>
      <c r="F227" s="250" t="s">
        <v>448</v>
      </c>
      <c r="G227" s="248"/>
      <c r="H227" s="251">
        <v>2.3599999999999999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410</v>
      </c>
      <c r="AU227" s="257" t="s">
        <v>87</v>
      </c>
      <c r="AV227" s="14" t="s">
        <v>87</v>
      </c>
      <c r="AW227" s="14" t="s">
        <v>37</v>
      </c>
      <c r="AX227" s="14" t="s">
        <v>78</v>
      </c>
      <c r="AY227" s="257" t="s">
        <v>401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449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450</v>
      </c>
      <c r="G229" s="248"/>
      <c r="H229" s="251">
        <v>3.0939999999999999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3" customFormat="1">
      <c r="A230" s="13"/>
      <c r="B230" s="236"/>
      <c r="C230" s="237"/>
      <c r="D230" s="238" t="s">
        <v>410</v>
      </c>
      <c r="E230" s="239" t="s">
        <v>19</v>
      </c>
      <c r="F230" s="240" t="s">
        <v>451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410</v>
      </c>
      <c r="AU230" s="246" t="s">
        <v>87</v>
      </c>
      <c r="AV230" s="13" t="s">
        <v>85</v>
      </c>
      <c r="AW230" s="13" t="s">
        <v>37</v>
      </c>
      <c r="AX230" s="13" t="s">
        <v>78</v>
      </c>
      <c r="AY230" s="246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452</v>
      </c>
      <c r="G231" s="248"/>
      <c r="H231" s="251">
        <v>3.3210000000000002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3" customFormat="1">
      <c r="A232" s="13"/>
      <c r="B232" s="236"/>
      <c r="C232" s="237"/>
      <c r="D232" s="238" t="s">
        <v>410</v>
      </c>
      <c r="E232" s="239" t="s">
        <v>19</v>
      </c>
      <c r="F232" s="240" t="s">
        <v>453</v>
      </c>
      <c r="G232" s="237"/>
      <c r="H232" s="239" t="s">
        <v>19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410</v>
      </c>
      <c r="AU232" s="246" t="s">
        <v>87</v>
      </c>
      <c r="AV232" s="13" t="s">
        <v>85</v>
      </c>
      <c r="AW232" s="13" t="s">
        <v>37</v>
      </c>
      <c r="AX232" s="13" t="s">
        <v>78</v>
      </c>
      <c r="AY232" s="246" t="s">
        <v>401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454</v>
      </c>
      <c r="G233" s="248"/>
      <c r="H233" s="251">
        <v>12.952999999999999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6" customFormat="1">
      <c r="A234" s="16"/>
      <c r="B234" s="269"/>
      <c r="C234" s="270"/>
      <c r="D234" s="238" t="s">
        <v>410</v>
      </c>
      <c r="E234" s="271" t="s">
        <v>19</v>
      </c>
      <c r="F234" s="272" t="s">
        <v>440</v>
      </c>
      <c r="G234" s="270"/>
      <c r="H234" s="273">
        <v>26.537999999999997</v>
      </c>
      <c r="I234" s="274"/>
      <c r="J234" s="270"/>
      <c r="K234" s="270"/>
      <c r="L234" s="275"/>
      <c r="M234" s="276"/>
      <c r="N234" s="277"/>
      <c r="O234" s="277"/>
      <c r="P234" s="277"/>
      <c r="Q234" s="277"/>
      <c r="R234" s="277"/>
      <c r="S234" s="277"/>
      <c r="T234" s="278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9" t="s">
        <v>410</v>
      </c>
      <c r="AU234" s="279" t="s">
        <v>87</v>
      </c>
      <c r="AV234" s="16" t="s">
        <v>95</v>
      </c>
      <c r="AW234" s="16" t="s">
        <v>37</v>
      </c>
      <c r="AX234" s="16" t="s">
        <v>78</v>
      </c>
      <c r="AY234" s="279" t="s">
        <v>401</v>
      </c>
    </row>
    <row r="235" s="15" customFormat="1">
      <c r="A235" s="15"/>
      <c r="B235" s="258"/>
      <c r="C235" s="259"/>
      <c r="D235" s="238" t="s">
        <v>410</v>
      </c>
      <c r="E235" s="260" t="s">
        <v>19</v>
      </c>
      <c r="F235" s="261" t="s">
        <v>414</v>
      </c>
      <c r="G235" s="259"/>
      <c r="H235" s="262">
        <v>200.82200000000003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8" t="s">
        <v>410</v>
      </c>
      <c r="AU235" s="268" t="s">
        <v>87</v>
      </c>
      <c r="AV235" s="15" t="s">
        <v>102</v>
      </c>
      <c r="AW235" s="15" t="s">
        <v>37</v>
      </c>
      <c r="AX235" s="15" t="s">
        <v>78</v>
      </c>
      <c r="AY235" s="268" t="s">
        <v>401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479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456</v>
      </c>
      <c r="G237" s="248"/>
      <c r="H237" s="251">
        <v>103.423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78</v>
      </c>
      <c r="AY237" s="257" t="s">
        <v>401</v>
      </c>
    </row>
    <row r="238" s="15" customFormat="1">
      <c r="A238" s="15"/>
      <c r="B238" s="258"/>
      <c r="C238" s="259"/>
      <c r="D238" s="238" t="s">
        <v>410</v>
      </c>
      <c r="E238" s="260" t="s">
        <v>280</v>
      </c>
      <c r="F238" s="261" t="s">
        <v>414</v>
      </c>
      <c r="G238" s="259"/>
      <c r="H238" s="262">
        <v>103.423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410</v>
      </c>
      <c r="AU238" s="268" t="s">
        <v>87</v>
      </c>
      <c r="AV238" s="15" t="s">
        <v>102</v>
      </c>
      <c r="AW238" s="15" t="s">
        <v>37</v>
      </c>
      <c r="AX238" s="15" t="s">
        <v>85</v>
      </c>
      <c r="AY238" s="268" t="s">
        <v>401</v>
      </c>
    </row>
    <row r="239" s="2" customFormat="1" ht="62.7" customHeight="1">
      <c r="A239" s="40"/>
      <c r="B239" s="41"/>
      <c r="C239" s="218" t="s">
        <v>480</v>
      </c>
      <c r="D239" s="218" t="s">
        <v>403</v>
      </c>
      <c r="E239" s="219" t="s">
        <v>481</v>
      </c>
      <c r="F239" s="220" t="s">
        <v>482</v>
      </c>
      <c r="G239" s="221" t="s">
        <v>219</v>
      </c>
      <c r="H239" s="222">
        <v>1769.473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102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483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484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13" customFormat="1">
      <c r="A241" s="13"/>
      <c r="B241" s="236"/>
      <c r="C241" s="237"/>
      <c r="D241" s="238" t="s">
        <v>410</v>
      </c>
      <c r="E241" s="239" t="s">
        <v>19</v>
      </c>
      <c r="F241" s="240" t="s">
        <v>485</v>
      </c>
      <c r="G241" s="237"/>
      <c r="H241" s="239" t="s">
        <v>19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410</v>
      </c>
      <c r="AU241" s="246" t="s">
        <v>87</v>
      </c>
      <c r="AV241" s="13" t="s">
        <v>85</v>
      </c>
      <c r="AW241" s="13" t="s">
        <v>37</v>
      </c>
      <c r="AX241" s="13" t="s">
        <v>78</v>
      </c>
      <c r="AY241" s="246" t="s">
        <v>401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252</v>
      </c>
      <c r="G242" s="248"/>
      <c r="H242" s="251">
        <v>968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78</v>
      </c>
      <c r="AY242" s="257" t="s">
        <v>401</v>
      </c>
    </row>
    <row r="243" s="14" customFormat="1">
      <c r="A243" s="14"/>
      <c r="B243" s="247"/>
      <c r="C243" s="248"/>
      <c r="D243" s="238" t="s">
        <v>410</v>
      </c>
      <c r="E243" s="249" t="s">
        <v>19</v>
      </c>
      <c r="F243" s="250" t="s">
        <v>277</v>
      </c>
      <c r="G243" s="248"/>
      <c r="H243" s="251">
        <v>103.423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7" t="s">
        <v>410</v>
      </c>
      <c r="AU243" s="257" t="s">
        <v>87</v>
      </c>
      <c r="AV243" s="14" t="s">
        <v>87</v>
      </c>
      <c r="AW243" s="14" t="s">
        <v>37</v>
      </c>
      <c r="AX243" s="14" t="s">
        <v>78</v>
      </c>
      <c r="AY243" s="257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274</v>
      </c>
      <c r="G244" s="248"/>
      <c r="H244" s="251">
        <v>402.49200000000002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217</v>
      </c>
      <c r="G245" s="248"/>
      <c r="H245" s="251">
        <v>5.7800000000000002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353</v>
      </c>
      <c r="G246" s="248"/>
      <c r="H246" s="251">
        <v>258.49799999999999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3" customFormat="1">
      <c r="A247" s="13"/>
      <c r="B247" s="236"/>
      <c r="C247" s="237"/>
      <c r="D247" s="238" t="s">
        <v>410</v>
      </c>
      <c r="E247" s="239" t="s">
        <v>19</v>
      </c>
      <c r="F247" s="240" t="s">
        <v>486</v>
      </c>
      <c r="G247" s="237"/>
      <c r="H247" s="239" t="s">
        <v>19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410</v>
      </c>
      <c r="AU247" s="246" t="s">
        <v>87</v>
      </c>
      <c r="AV247" s="13" t="s">
        <v>85</v>
      </c>
      <c r="AW247" s="13" t="s">
        <v>37</v>
      </c>
      <c r="AX247" s="13" t="s">
        <v>78</v>
      </c>
      <c r="AY247" s="246" t="s">
        <v>401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350</v>
      </c>
      <c r="G248" s="248"/>
      <c r="H248" s="251">
        <v>31.280000000000001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1769.473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62.7" customHeight="1">
      <c r="A250" s="40"/>
      <c r="B250" s="41"/>
      <c r="C250" s="218" t="s">
        <v>487</v>
      </c>
      <c r="D250" s="218" t="s">
        <v>403</v>
      </c>
      <c r="E250" s="219" t="s">
        <v>488</v>
      </c>
      <c r="F250" s="220" t="s">
        <v>489</v>
      </c>
      <c r="G250" s="221" t="s">
        <v>219</v>
      </c>
      <c r="H250" s="222">
        <v>109.203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102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102</v>
      </c>
      <c r="BM250" s="229" t="s">
        <v>490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491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3" customFormat="1">
      <c r="A252" s="13"/>
      <c r="B252" s="236"/>
      <c r="C252" s="237"/>
      <c r="D252" s="238" t="s">
        <v>410</v>
      </c>
      <c r="E252" s="239" t="s">
        <v>19</v>
      </c>
      <c r="F252" s="240" t="s">
        <v>485</v>
      </c>
      <c r="G252" s="237"/>
      <c r="H252" s="239" t="s">
        <v>19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410</v>
      </c>
      <c r="AU252" s="246" t="s">
        <v>87</v>
      </c>
      <c r="AV252" s="13" t="s">
        <v>85</v>
      </c>
      <c r="AW252" s="13" t="s">
        <v>37</v>
      </c>
      <c r="AX252" s="13" t="s">
        <v>78</v>
      </c>
      <c r="AY252" s="246" t="s">
        <v>401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221</v>
      </c>
      <c r="G253" s="248"/>
      <c r="H253" s="251">
        <v>5.7800000000000002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78</v>
      </c>
      <c r="AY253" s="257" t="s">
        <v>401</v>
      </c>
    </row>
    <row r="254" s="14" customFormat="1">
      <c r="A254" s="14"/>
      <c r="B254" s="247"/>
      <c r="C254" s="248"/>
      <c r="D254" s="238" t="s">
        <v>410</v>
      </c>
      <c r="E254" s="249" t="s">
        <v>19</v>
      </c>
      <c r="F254" s="250" t="s">
        <v>280</v>
      </c>
      <c r="G254" s="248"/>
      <c r="H254" s="251">
        <v>103.423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410</v>
      </c>
      <c r="AU254" s="257" t="s">
        <v>87</v>
      </c>
      <c r="AV254" s="14" t="s">
        <v>87</v>
      </c>
      <c r="AW254" s="14" t="s">
        <v>37</v>
      </c>
      <c r="AX254" s="14" t="s">
        <v>78</v>
      </c>
      <c r="AY254" s="257" t="s">
        <v>401</v>
      </c>
    </row>
    <row r="255" s="15" customFormat="1">
      <c r="A255" s="15"/>
      <c r="B255" s="258"/>
      <c r="C255" s="259"/>
      <c r="D255" s="238" t="s">
        <v>410</v>
      </c>
      <c r="E255" s="260" t="s">
        <v>19</v>
      </c>
      <c r="F255" s="261" t="s">
        <v>414</v>
      </c>
      <c r="G255" s="259"/>
      <c r="H255" s="262">
        <v>109.203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410</v>
      </c>
      <c r="AU255" s="268" t="s">
        <v>87</v>
      </c>
      <c r="AV255" s="15" t="s">
        <v>102</v>
      </c>
      <c r="AW255" s="15" t="s">
        <v>37</v>
      </c>
      <c r="AX255" s="15" t="s">
        <v>85</v>
      </c>
      <c r="AY255" s="268" t="s">
        <v>401</v>
      </c>
    </row>
    <row r="256" s="2" customFormat="1" ht="62.7" customHeight="1">
      <c r="A256" s="40"/>
      <c r="B256" s="41"/>
      <c r="C256" s="218" t="s">
        <v>492</v>
      </c>
      <c r="D256" s="218" t="s">
        <v>403</v>
      </c>
      <c r="E256" s="219" t="s">
        <v>493</v>
      </c>
      <c r="F256" s="220" t="s">
        <v>494</v>
      </c>
      <c r="G256" s="221" t="s">
        <v>219</v>
      </c>
      <c r="H256" s="222">
        <v>1448.415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102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102</v>
      </c>
      <c r="BM256" s="229" t="s">
        <v>495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496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14" customFormat="1">
      <c r="A258" s="14"/>
      <c r="B258" s="247"/>
      <c r="C258" s="248"/>
      <c r="D258" s="238" t="s">
        <v>410</v>
      </c>
      <c r="E258" s="249" t="s">
        <v>19</v>
      </c>
      <c r="F258" s="250" t="s">
        <v>252</v>
      </c>
      <c r="G258" s="248"/>
      <c r="H258" s="251">
        <v>968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410</v>
      </c>
      <c r="AU258" s="257" t="s">
        <v>87</v>
      </c>
      <c r="AV258" s="14" t="s">
        <v>87</v>
      </c>
      <c r="AW258" s="14" t="s">
        <v>37</v>
      </c>
      <c r="AX258" s="14" t="s">
        <v>78</v>
      </c>
      <c r="AY258" s="257" t="s">
        <v>401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217</v>
      </c>
      <c r="G259" s="248"/>
      <c r="H259" s="251">
        <v>5.7800000000000002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277</v>
      </c>
      <c r="G260" s="248"/>
      <c r="H260" s="251">
        <v>103.423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4" customFormat="1">
      <c r="A261" s="14"/>
      <c r="B261" s="247"/>
      <c r="C261" s="248"/>
      <c r="D261" s="238" t="s">
        <v>410</v>
      </c>
      <c r="E261" s="249" t="s">
        <v>19</v>
      </c>
      <c r="F261" s="250" t="s">
        <v>274</v>
      </c>
      <c r="G261" s="248"/>
      <c r="H261" s="251">
        <v>402.49200000000002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410</v>
      </c>
      <c r="AU261" s="257" t="s">
        <v>87</v>
      </c>
      <c r="AV261" s="14" t="s">
        <v>87</v>
      </c>
      <c r="AW261" s="14" t="s">
        <v>37</v>
      </c>
      <c r="AX261" s="14" t="s">
        <v>78</v>
      </c>
      <c r="AY261" s="257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497</v>
      </c>
      <c r="G262" s="248"/>
      <c r="H262" s="251">
        <v>-31.280000000000001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1448.415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2" customFormat="1" ht="66.75" customHeight="1">
      <c r="A264" s="40"/>
      <c r="B264" s="41"/>
      <c r="C264" s="218" t="s">
        <v>498</v>
      </c>
      <c r="D264" s="218" t="s">
        <v>403</v>
      </c>
      <c r="E264" s="219" t="s">
        <v>499</v>
      </c>
      <c r="F264" s="220" t="s">
        <v>500</v>
      </c>
      <c r="G264" s="221" t="s">
        <v>219</v>
      </c>
      <c r="H264" s="222">
        <v>15932.565000000001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102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102</v>
      </c>
      <c r="BM264" s="229" t="s">
        <v>501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502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503</v>
      </c>
      <c r="G266" s="248"/>
      <c r="H266" s="251">
        <v>3872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4" customFormat="1">
      <c r="A267" s="14"/>
      <c r="B267" s="247"/>
      <c r="C267" s="248"/>
      <c r="D267" s="238" t="s">
        <v>410</v>
      </c>
      <c r="E267" s="249" t="s">
        <v>19</v>
      </c>
      <c r="F267" s="250" t="s">
        <v>504</v>
      </c>
      <c r="G267" s="248"/>
      <c r="H267" s="251">
        <v>23.120000000000001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410</v>
      </c>
      <c r="AU267" s="257" t="s">
        <v>87</v>
      </c>
      <c r="AV267" s="14" t="s">
        <v>87</v>
      </c>
      <c r="AW267" s="14" t="s">
        <v>37</v>
      </c>
      <c r="AX267" s="14" t="s">
        <v>78</v>
      </c>
      <c r="AY267" s="257" t="s">
        <v>401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505</v>
      </c>
      <c r="G268" s="248"/>
      <c r="H268" s="251">
        <v>413.69200000000001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506</v>
      </c>
      <c r="G269" s="248"/>
      <c r="H269" s="251">
        <v>1609.9680000000001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507</v>
      </c>
      <c r="G270" s="248"/>
      <c r="H270" s="251">
        <v>-125.12000000000001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6" customFormat="1">
      <c r="A271" s="16"/>
      <c r="B271" s="269"/>
      <c r="C271" s="270"/>
      <c r="D271" s="238" t="s">
        <v>410</v>
      </c>
      <c r="E271" s="271" t="s">
        <v>19</v>
      </c>
      <c r="F271" s="272" t="s">
        <v>440</v>
      </c>
      <c r="G271" s="270"/>
      <c r="H271" s="273">
        <v>5793.6599999999999</v>
      </c>
      <c r="I271" s="274"/>
      <c r="J271" s="270"/>
      <c r="K271" s="270"/>
      <c r="L271" s="275"/>
      <c r="M271" s="276"/>
      <c r="N271" s="277"/>
      <c r="O271" s="277"/>
      <c r="P271" s="277"/>
      <c r="Q271" s="277"/>
      <c r="R271" s="277"/>
      <c r="S271" s="277"/>
      <c r="T271" s="278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9" t="s">
        <v>410</v>
      </c>
      <c r="AU271" s="279" t="s">
        <v>87</v>
      </c>
      <c r="AV271" s="16" t="s">
        <v>95</v>
      </c>
      <c r="AW271" s="16" t="s">
        <v>37</v>
      </c>
      <c r="AX271" s="16" t="s">
        <v>78</v>
      </c>
      <c r="AY271" s="279" t="s">
        <v>401</v>
      </c>
    </row>
    <row r="272" s="13" customFormat="1">
      <c r="A272" s="13"/>
      <c r="B272" s="236"/>
      <c r="C272" s="237"/>
      <c r="D272" s="238" t="s">
        <v>410</v>
      </c>
      <c r="E272" s="239" t="s">
        <v>19</v>
      </c>
      <c r="F272" s="240" t="s">
        <v>508</v>
      </c>
      <c r="G272" s="237"/>
      <c r="H272" s="239" t="s">
        <v>19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410</v>
      </c>
      <c r="AU272" s="246" t="s">
        <v>87</v>
      </c>
      <c r="AV272" s="13" t="s">
        <v>85</v>
      </c>
      <c r="AW272" s="13" t="s">
        <v>37</v>
      </c>
      <c r="AX272" s="13" t="s">
        <v>78</v>
      </c>
      <c r="AY272" s="246" t="s">
        <v>401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509</v>
      </c>
      <c r="G273" s="248"/>
      <c r="H273" s="251">
        <v>6776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78</v>
      </c>
      <c r="AY273" s="257" t="s">
        <v>401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510</v>
      </c>
      <c r="G274" s="248"/>
      <c r="H274" s="251">
        <v>40.460000000000001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511</v>
      </c>
      <c r="G275" s="248"/>
      <c r="H275" s="251">
        <v>723.96100000000001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78</v>
      </c>
      <c r="AY275" s="257" t="s">
        <v>401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512</v>
      </c>
      <c r="G276" s="248"/>
      <c r="H276" s="251">
        <v>2817.444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4" customFormat="1">
      <c r="A277" s="14"/>
      <c r="B277" s="247"/>
      <c r="C277" s="248"/>
      <c r="D277" s="238" t="s">
        <v>410</v>
      </c>
      <c r="E277" s="249" t="s">
        <v>19</v>
      </c>
      <c r="F277" s="250" t="s">
        <v>513</v>
      </c>
      <c r="G277" s="248"/>
      <c r="H277" s="251">
        <v>-218.96000000000001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410</v>
      </c>
      <c r="AU277" s="257" t="s">
        <v>87</v>
      </c>
      <c r="AV277" s="14" t="s">
        <v>87</v>
      </c>
      <c r="AW277" s="14" t="s">
        <v>37</v>
      </c>
      <c r="AX277" s="14" t="s">
        <v>78</v>
      </c>
      <c r="AY277" s="257" t="s">
        <v>401</v>
      </c>
    </row>
    <row r="278" s="16" customFormat="1">
      <c r="A278" s="16"/>
      <c r="B278" s="269"/>
      <c r="C278" s="270"/>
      <c r="D278" s="238" t="s">
        <v>410</v>
      </c>
      <c r="E278" s="271" t="s">
        <v>19</v>
      </c>
      <c r="F278" s="272" t="s">
        <v>440</v>
      </c>
      <c r="G278" s="270"/>
      <c r="H278" s="273">
        <v>10138.905000000001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9" t="s">
        <v>410</v>
      </c>
      <c r="AU278" s="279" t="s">
        <v>87</v>
      </c>
      <c r="AV278" s="16" t="s">
        <v>95</v>
      </c>
      <c r="AW278" s="16" t="s">
        <v>37</v>
      </c>
      <c r="AX278" s="16" t="s">
        <v>78</v>
      </c>
      <c r="AY278" s="279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15932.564999999999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62.7" customHeight="1">
      <c r="A280" s="40"/>
      <c r="B280" s="41"/>
      <c r="C280" s="218" t="s">
        <v>514</v>
      </c>
      <c r="D280" s="218" t="s">
        <v>403</v>
      </c>
      <c r="E280" s="219" t="s">
        <v>515</v>
      </c>
      <c r="F280" s="220" t="s">
        <v>516</v>
      </c>
      <c r="G280" s="221" t="s">
        <v>219</v>
      </c>
      <c r="H280" s="222">
        <v>109.203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102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517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518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221</v>
      </c>
      <c r="G282" s="248"/>
      <c r="H282" s="251">
        <v>5.7800000000000002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4" customFormat="1">
      <c r="A283" s="14"/>
      <c r="B283" s="247"/>
      <c r="C283" s="248"/>
      <c r="D283" s="238" t="s">
        <v>410</v>
      </c>
      <c r="E283" s="249" t="s">
        <v>19</v>
      </c>
      <c r="F283" s="250" t="s">
        <v>280</v>
      </c>
      <c r="G283" s="248"/>
      <c r="H283" s="251">
        <v>103.423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7" t="s">
        <v>410</v>
      </c>
      <c r="AU283" s="257" t="s">
        <v>87</v>
      </c>
      <c r="AV283" s="14" t="s">
        <v>87</v>
      </c>
      <c r="AW283" s="14" t="s">
        <v>37</v>
      </c>
      <c r="AX283" s="14" t="s">
        <v>78</v>
      </c>
      <c r="AY283" s="257" t="s">
        <v>401</v>
      </c>
    </row>
    <row r="284" s="15" customFormat="1">
      <c r="A284" s="15"/>
      <c r="B284" s="258"/>
      <c r="C284" s="259"/>
      <c r="D284" s="238" t="s">
        <v>410</v>
      </c>
      <c r="E284" s="260" t="s">
        <v>19</v>
      </c>
      <c r="F284" s="261" t="s">
        <v>414</v>
      </c>
      <c r="G284" s="259"/>
      <c r="H284" s="262">
        <v>109.203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8" t="s">
        <v>410</v>
      </c>
      <c r="AU284" s="268" t="s">
        <v>87</v>
      </c>
      <c r="AV284" s="15" t="s">
        <v>102</v>
      </c>
      <c r="AW284" s="15" t="s">
        <v>37</v>
      </c>
      <c r="AX284" s="15" t="s">
        <v>85</v>
      </c>
      <c r="AY284" s="268" t="s">
        <v>401</v>
      </c>
    </row>
    <row r="285" s="2" customFormat="1" ht="66.75" customHeight="1">
      <c r="A285" s="40"/>
      <c r="B285" s="41"/>
      <c r="C285" s="218" t="s">
        <v>519</v>
      </c>
      <c r="D285" s="218" t="s">
        <v>403</v>
      </c>
      <c r="E285" s="219" t="s">
        <v>520</v>
      </c>
      <c r="F285" s="220" t="s">
        <v>521</v>
      </c>
      <c r="G285" s="221" t="s">
        <v>219</v>
      </c>
      <c r="H285" s="222">
        <v>1201.233</v>
      </c>
      <c r="I285" s="223"/>
      <c r="J285" s="224">
        <f>ROUND(I285*H285,2)</f>
        <v>0</v>
      </c>
      <c r="K285" s="220" t="s">
        <v>406</v>
      </c>
      <c r="L285" s="46"/>
      <c r="M285" s="225" t="s">
        <v>19</v>
      </c>
      <c r="N285" s="226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102</v>
      </c>
      <c r="AT285" s="229" t="s">
        <v>403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102</v>
      </c>
      <c r="BM285" s="229" t="s">
        <v>522</v>
      </c>
    </row>
    <row r="286" s="2" customFormat="1">
      <c r="A286" s="40"/>
      <c r="B286" s="41"/>
      <c r="C286" s="42"/>
      <c r="D286" s="231" t="s">
        <v>408</v>
      </c>
      <c r="E286" s="42"/>
      <c r="F286" s="232" t="s">
        <v>523</v>
      </c>
      <c r="G286" s="42"/>
      <c r="H286" s="42"/>
      <c r="I286" s="233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408</v>
      </c>
      <c r="AU286" s="19" t="s">
        <v>87</v>
      </c>
    </row>
    <row r="287" s="14" customFormat="1">
      <c r="A287" s="14"/>
      <c r="B287" s="247"/>
      <c r="C287" s="248"/>
      <c r="D287" s="238" t="s">
        <v>410</v>
      </c>
      <c r="E287" s="249" t="s">
        <v>19</v>
      </c>
      <c r="F287" s="250" t="s">
        <v>524</v>
      </c>
      <c r="G287" s="248"/>
      <c r="H287" s="251">
        <v>23.120000000000001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410</v>
      </c>
      <c r="AU287" s="257" t="s">
        <v>87</v>
      </c>
      <c r="AV287" s="14" t="s">
        <v>87</v>
      </c>
      <c r="AW287" s="14" t="s">
        <v>37</v>
      </c>
      <c r="AX287" s="14" t="s">
        <v>78</v>
      </c>
      <c r="AY287" s="257" t="s">
        <v>401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525</v>
      </c>
      <c r="G288" s="248"/>
      <c r="H288" s="251">
        <v>413.69200000000001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78</v>
      </c>
      <c r="AY288" s="257" t="s">
        <v>401</v>
      </c>
    </row>
    <row r="289" s="16" customFormat="1">
      <c r="A289" s="16"/>
      <c r="B289" s="269"/>
      <c r="C289" s="270"/>
      <c r="D289" s="238" t="s">
        <v>410</v>
      </c>
      <c r="E289" s="271" t="s">
        <v>19</v>
      </c>
      <c r="F289" s="272" t="s">
        <v>440</v>
      </c>
      <c r="G289" s="270"/>
      <c r="H289" s="273">
        <v>436.81200000000001</v>
      </c>
      <c r="I289" s="274"/>
      <c r="J289" s="270"/>
      <c r="K289" s="270"/>
      <c r="L289" s="275"/>
      <c r="M289" s="276"/>
      <c r="N289" s="277"/>
      <c r="O289" s="277"/>
      <c r="P289" s="277"/>
      <c r="Q289" s="277"/>
      <c r="R289" s="277"/>
      <c r="S289" s="277"/>
      <c r="T289" s="278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9" t="s">
        <v>410</v>
      </c>
      <c r="AU289" s="279" t="s">
        <v>87</v>
      </c>
      <c r="AV289" s="16" t="s">
        <v>95</v>
      </c>
      <c r="AW289" s="16" t="s">
        <v>37</v>
      </c>
      <c r="AX289" s="16" t="s">
        <v>78</v>
      </c>
      <c r="AY289" s="279" t="s">
        <v>401</v>
      </c>
    </row>
    <row r="290" s="13" customFormat="1">
      <c r="A290" s="13"/>
      <c r="B290" s="236"/>
      <c r="C290" s="237"/>
      <c r="D290" s="238" t="s">
        <v>410</v>
      </c>
      <c r="E290" s="239" t="s">
        <v>19</v>
      </c>
      <c r="F290" s="240" t="s">
        <v>526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410</v>
      </c>
      <c r="AU290" s="246" t="s">
        <v>87</v>
      </c>
      <c r="AV290" s="13" t="s">
        <v>85</v>
      </c>
      <c r="AW290" s="13" t="s">
        <v>37</v>
      </c>
      <c r="AX290" s="13" t="s">
        <v>78</v>
      </c>
      <c r="AY290" s="246" t="s">
        <v>401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527</v>
      </c>
      <c r="G291" s="248"/>
      <c r="H291" s="251">
        <v>40.460000000000001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528</v>
      </c>
      <c r="G292" s="248"/>
      <c r="H292" s="251">
        <v>723.96100000000001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78</v>
      </c>
      <c r="AY292" s="257" t="s">
        <v>401</v>
      </c>
    </row>
    <row r="293" s="16" customFormat="1">
      <c r="A293" s="16"/>
      <c r="B293" s="269"/>
      <c r="C293" s="270"/>
      <c r="D293" s="238" t="s">
        <v>410</v>
      </c>
      <c r="E293" s="271" t="s">
        <v>19</v>
      </c>
      <c r="F293" s="272" t="s">
        <v>440</v>
      </c>
      <c r="G293" s="270"/>
      <c r="H293" s="273">
        <v>764.42100000000005</v>
      </c>
      <c r="I293" s="274"/>
      <c r="J293" s="270"/>
      <c r="K293" s="270"/>
      <c r="L293" s="275"/>
      <c r="M293" s="276"/>
      <c r="N293" s="277"/>
      <c r="O293" s="277"/>
      <c r="P293" s="277"/>
      <c r="Q293" s="277"/>
      <c r="R293" s="277"/>
      <c r="S293" s="277"/>
      <c r="T293" s="278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9" t="s">
        <v>410</v>
      </c>
      <c r="AU293" s="279" t="s">
        <v>87</v>
      </c>
      <c r="AV293" s="16" t="s">
        <v>95</v>
      </c>
      <c r="AW293" s="16" t="s">
        <v>37</v>
      </c>
      <c r="AX293" s="16" t="s">
        <v>78</v>
      </c>
      <c r="AY293" s="279" t="s">
        <v>401</v>
      </c>
    </row>
    <row r="294" s="15" customFormat="1">
      <c r="A294" s="15"/>
      <c r="B294" s="258"/>
      <c r="C294" s="259"/>
      <c r="D294" s="238" t="s">
        <v>410</v>
      </c>
      <c r="E294" s="260" t="s">
        <v>19</v>
      </c>
      <c r="F294" s="261" t="s">
        <v>414</v>
      </c>
      <c r="G294" s="259"/>
      <c r="H294" s="262">
        <v>1201.233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8" t="s">
        <v>410</v>
      </c>
      <c r="AU294" s="268" t="s">
        <v>87</v>
      </c>
      <c r="AV294" s="15" t="s">
        <v>102</v>
      </c>
      <c r="AW294" s="15" t="s">
        <v>37</v>
      </c>
      <c r="AX294" s="15" t="s">
        <v>85</v>
      </c>
      <c r="AY294" s="268" t="s">
        <v>401</v>
      </c>
    </row>
    <row r="295" s="2" customFormat="1" ht="44.25" customHeight="1">
      <c r="A295" s="40"/>
      <c r="B295" s="41"/>
      <c r="C295" s="218" t="s">
        <v>529</v>
      </c>
      <c r="D295" s="218" t="s">
        <v>403</v>
      </c>
      <c r="E295" s="219" t="s">
        <v>530</v>
      </c>
      <c r="F295" s="220" t="s">
        <v>531</v>
      </c>
      <c r="G295" s="221" t="s">
        <v>219</v>
      </c>
      <c r="H295" s="222">
        <v>69.447999999999993</v>
      </c>
      <c r="I295" s="223"/>
      <c r="J295" s="224">
        <f>ROUND(I295*H295,2)</f>
        <v>0</v>
      </c>
      <c r="K295" s="220" t="s">
        <v>406</v>
      </c>
      <c r="L295" s="46"/>
      <c r="M295" s="225" t="s">
        <v>19</v>
      </c>
      <c r="N295" s="226" t="s">
        <v>49</v>
      </c>
      <c r="O295" s="86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102</v>
      </c>
      <c r="AT295" s="229" t="s">
        <v>403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102</v>
      </c>
      <c r="BM295" s="229" t="s">
        <v>532</v>
      </c>
    </row>
    <row r="296" s="2" customFormat="1">
      <c r="A296" s="40"/>
      <c r="B296" s="41"/>
      <c r="C296" s="42"/>
      <c r="D296" s="231" t="s">
        <v>408</v>
      </c>
      <c r="E296" s="42"/>
      <c r="F296" s="232" t="s">
        <v>533</v>
      </c>
      <c r="G296" s="42"/>
      <c r="H296" s="42"/>
      <c r="I296" s="233"/>
      <c r="J296" s="42"/>
      <c r="K296" s="42"/>
      <c r="L296" s="46"/>
      <c r="M296" s="234"/>
      <c r="N296" s="235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408</v>
      </c>
      <c r="AU296" s="19" t="s">
        <v>87</v>
      </c>
    </row>
    <row r="297" s="13" customFormat="1">
      <c r="A297" s="13"/>
      <c r="B297" s="236"/>
      <c r="C297" s="237"/>
      <c r="D297" s="238" t="s">
        <v>410</v>
      </c>
      <c r="E297" s="239" t="s">
        <v>19</v>
      </c>
      <c r="F297" s="240" t="s">
        <v>534</v>
      </c>
      <c r="G297" s="237"/>
      <c r="H297" s="239" t="s">
        <v>19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410</v>
      </c>
      <c r="AU297" s="246" t="s">
        <v>87</v>
      </c>
      <c r="AV297" s="13" t="s">
        <v>85</v>
      </c>
      <c r="AW297" s="13" t="s">
        <v>37</v>
      </c>
      <c r="AX297" s="13" t="s">
        <v>78</v>
      </c>
      <c r="AY297" s="246" t="s">
        <v>401</v>
      </c>
    </row>
    <row r="298" s="14" customFormat="1">
      <c r="A298" s="14"/>
      <c r="B298" s="247"/>
      <c r="C298" s="248"/>
      <c r="D298" s="238" t="s">
        <v>410</v>
      </c>
      <c r="E298" s="249" t="s">
        <v>19</v>
      </c>
      <c r="F298" s="250" t="s">
        <v>535</v>
      </c>
      <c r="G298" s="248"/>
      <c r="H298" s="251">
        <v>69.447999999999993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410</v>
      </c>
      <c r="AU298" s="257" t="s">
        <v>87</v>
      </c>
      <c r="AV298" s="14" t="s">
        <v>87</v>
      </c>
      <c r="AW298" s="14" t="s">
        <v>37</v>
      </c>
      <c r="AX298" s="14" t="s">
        <v>78</v>
      </c>
      <c r="AY298" s="257" t="s">
        <v>401</v>
      </c>
    </row>
    <row r="299" s="15" customFormat="1">
      <c r="A299" s="15"/>
      <c r="B299" s="258"/>
      <c r="C299" s="259"/>
      <c r="D299" s="238" t="s">
        <v>410</v>
      </c>
      <c r="E299" s="260" t="s">
        <v>19</v>
      </c>
      <c r="F299" s="261" t="s">
        <v>414</v>
      </c>
      <c r="G299" s="259"/>
      <c r="H299" s="262">
        <v>69.447999999999993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8" t="s">
        <v>410</v>
      </c>
      <c r="AU299" s="268" t="s">
        <v>87</v>
      </c>
      <c r="AV299" s="15" t="s">
        <v>102</v>
      </c>
      <c r="AW299" s="15" t="s">
        <v>37</v>
      </c>
      <c r="AX299" s="15" t="s">
        <v>85</v>
      </c>
      <c r="AY299" s="268" t="s">
        <v>401</v>
      </c>
    </row>
    <row r="300" s="2" customFormat="1" ht="44.25" customHeight="1">
      <c r="A300" s="40"/>
      <c r="B300" s="41"/>
      <c r="C300" s="218" t="s">
        <v>536</v>
      </c>
      <c r="D300" s="218" t="s">
        <v>403</v>
      </c>
      <c r="E300" s="219" t="s">
        <v>537</v>
      </c>
      <c r="F300" s="220" t="s">
        <v>538</v>
      </c>
      <c r="G300" s="221" t="s">
        <v>219</v>
      </c>
      <c r="H300" s="222">
        <v>31.280000000000001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102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102</v>
      </c>
      <c r="BM300" s="229" t="s">
        <v>539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540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4" customFormat="1">
      <c r="A302" s="14"/>
      <c r="B302" s="247"/>
      <c r="C302" s="248"/>
      <c r="D302" s="238" t="s">
        <v>410</v>
      </c>
      <c r="E302" s="249" t="s">
        <v>19</v>
      </c>
      <c r="F302" s="250" t="s">
        <v>350</v>
      </c>
      <c r="G302" s="248"/>
      <c r="H302" s="251">
        <v>31.280000000000001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410</v>
      </c>
      <c r="AU302" s="257" t="s">
        <v>87</v>
      </c>
      <c r="AV302" s="14" t="s">
        <v>87</v>
      </c>
      <c r="AW302" s="14" t="s">
        <v>37</v>
      </c>
      <c r="AX302" s="14" t="s">
        <v>78</v>
      </c>
      <c r="AY302" s="257" t="s">
        <v>401</v>
      </c>
    </row>
    <row r="303" s="15" customFormat="1">
      <c r="A303" s="15"/>
      <c r="B303" s="258"/>
      <c r="C303" s="259"/>
      <c r="D303" s="238" t="s">
        <v>410</v>
      </c>
      <c r="E303" s="260" t="s">
        <v>19</v>
      </c>
      <c r="F303" s="261" t="s">
        <v>414</v>
      </c>
      <c r="G303" s="259"/>
      <c r="H303" s="262">
        <v>31.280000000000001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410</v>
      </c>
      <c r="AU303" s="268" t="s">
        <v>87</v>
      </c>
      <c r="AV303" s="15" t="s">
        <v>102</v>
      </c>
      <c r="AW303" s="15" t="s">
        <v>37</v>
      </c>
      <c r="AX303" s="15" t="s">
        <v>85</v>
      </c>
      <c r="AY303" s="268" t="s">
        <v>401</v>
      </c>
    </row>
    <row r="304" s="2" customFormat="1" ht="44.25" customHeight="1">
      <c r="A304" s="40"/>
      <c r="B304" s="41"/>
      <c r="C304" s="218" t="s">
        <v>8</v>
      </c>
      <c r="D304" s="218" t="s">
        <v>403</v>
      </c>
      <c r="E304" s="219" t="s">
        <v>541</v>
      </c>
      <c r="F304" s="220" t="s">
        <v>542</v>
      </c>
      <c r="G304" s="221" t="s">
        <v>219</v>
      </c>
      <c r="H304" s="222">
        <v>258.49799999999999</v>
      </c>
      <c r="I304" s="223"/>
      <c r="J304" s="224">
        <f>ROUND(I304*H304,2)</f>
        <v>0</v>
      </c>
      <c r="K304" s="220" t="s">
        <v>406</v>
      </c>
      <c r="L304" s="46"/>
      <c r="M304" s="225" t="s">
        <v>19</v>
      </c>
      <c r="N304" s="226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102</v>
      </c>
      <c r="AT304" s="229" t="s">
        <v>403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102</v>
      </c>
      <c r="BM304" s="229" t="s">
        <v>543</v>
      </c>
    </row>
    <row r="305" s="2" customFormat="1">
      <c r="A305" s="40"/>
      <c r="B305" s="41"/>
      <c r="C305" s="42"/>
      <c r="D305" s="231" t="s">
        <v>408</v>
      </c>
      <c r="E305" s="42"/>
      <c r="F305" s="232" t="s">
        <v>544</v>
      </c>
      <c r="G305" s="42"/>
      <c r="H305" s="42"/>
      <c r="I305" s="233"/>
      <c r="J305" s="42"/>
      <c r="K305" s="42"/>
      <c r="L305" s="46"/>
      <c r="M305" s="234"/>
      <c r="N305" s="23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408</v>
      </c>
      <c r="AU305" s="19" t="s">
        <v>87</v>
      </c>
    </row>
    <row r="306" s="13" customFormat="1">
      <c r="A306" s="13"/>
      <c r="B306" s="236"/>
      <c r="C306" s="237"/>
      <c r="D306" s="238" t="s">
        <v>410</v>
      </c>
      <c r="E306" s="239" t="s">
        <v>19</v>
      </c>
      <c r="F306" s="240" t="s">
        <v>534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410</v>
      </c>
      <c r="AU306" s="246" t="s">
        <v>87</v>
      </c>
      <c r="AV306" s="13" t="s">
        <v>85</v>
      </c>
      <c r="AW306" s="13" t="s">
        <v>37</v>
      </c>
      <c r="AX306" s="13" t="s">
        <v>78</v>
      </c>
      <c r="AY306" s="246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353</v>
      </c>
      <c r="G307" s="248"/>
      <c r="H307" s="251">
        <v>258.49799999999999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258.49799999999999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44.25" customHeight="1">
      <c r="A309" s="40"/>
      <c r="B309" s="41"/>
      <c r="C309" s="218" t="s">
        <v>545</v>
      </c>
      <c r="D309" s="218" t="s">
        <v>403</v>
      </c>
      <c r="E309" s="219" t="s">
        <v>546</v>
      </c>
      <c r="F309" s="220" t="s">
        <v>547</v>
      </c>
      <c r="G309" s="221" t="s">
        <v>548</v>
      </c>
      <c r="H309" s="222">
        <v>311.524</v>
      </c>
      <c r="I309" s="223"/>
      <c r="J309" s="224">
        <f>ROUND(I309*H309,2)</f>
        <v>0</v>
      </c>
      <c r="K309" s="220" t="s">
        <v>19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102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102</v>
      </c>
      <c r="BM309" s="229" t="s">
        <v>549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252</v>
      </c>
      <c r="G310" s="248"/>
      <c r="H310" s="251">
        <v>968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217</v>
      </c>
      <c r="G311" s="248"/>
      <c r="H311" s="251">
        <v>5.7800000000000002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277</v>
      </c>
      <c r="G312" s="248"/>
      <c r="H312" s="251">
        <v>103.423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4" customFormat="1">
      <c r="A313" s="14"/>
      <c r="B313" s="247"/>
      <c r="C313" s="248"/>
      <c r="D313" s="238" t="s">
        <v>410</v>
      </c>
      <c r="E313" s="249" t="s">
        <v>19</v>
      </c>
      <c r="F313" s="250" t="s">
        <v>274</v>
      </c>
      <c r="G313" s="248"/>
      <c r="H313" s="251">
        <v>402.49200000000002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410</v>
      </c>
      <c r="AU313" s="257" t="s">
        <v>87</v>
      </c>
      <c r="AV313" s="14" t="s">
        <v>87</v>
      </c>
      <c r="AW313" s="14" t="s">
        <v>37</v>
      </c>
      <c r="AX313" s="14" t="s">
        <v>78</v>
      </c>
      <c r="AY313" s="257" t="s">
        <v>401</v>
      </c>
    </row>
    <row r="314" s="14" customFormat="1">
      <c r="A314" s="14"/>
      <c r="B314" s="247"/>
      <c r="C314" s="248"/>
      <c r="D314" s="238" t="s">
        <v>410</v>
      </c>
      <c r="E314" s="249" t="s">
        <v>19</v>
      </c>
      <c r="F314" s="250" t="s">
        <v>497</v>
      </c>
      <c r="G314" s="248"/>
      <c r="H314" s="251">
        <v>-31.280000000000001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7" t="s">
        <v>410</v>
      </c>
      <c r="AU314" s="257" t="s">
        <v>87</v>
      </c>
      <c r="AV314" s="14" t="s">
        <v>87</v>
      </c>
      <c r="AW314" s="14" t="s">
        <v>37</v>
      </c>
      <c r="AX314" s="14" t="s">
        <v>78</v>
      </c>
      <c r="AY314" s="257" t="s">
        <v>401</v>
      </c>
    </row>
    <row r="315" s="16" customFormat="1">
      <c r="A315" s="16"/>
      <c r="B315" s="269"/>
      <c r="C315" s="270"/>
      <c r="D315" s="238" t="s">
        <v>410</v>
      </c>
      <c r="E315" s="271" t="s">
        <v>19</v>
      </c>
      <c r="F315" s="272" t="s">
        <v>440</v>
      </c>
      <c r="G315" s="270"/>
      <c r="H315" s="273">
        <v>1448.415</v>
      </c>
      <c r="I315" s="274"/>
      <c r="J315" s="270"/>
      <c r="K315" s="270"/>
      <c r="L315" s="275"/>
      <c r="M315" s="276"/>
      <c r="N315" s="277"/>
      <c r="O315" s="277"/>
      <c r="P315" s="277"/>
      <c r="Q315" s="277"/>
      <c r="R315" s="277"/>
      <c r="S315" s="277"/>
      <c r="T315" s="278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9" t="s">
        <v>410</v>
      </c>
      <c r="AU315" s="279" t="s">
        <v>87</v>
      </c>
      <c r="AV315" s="16" t="s">
        <v>95</v>
      </c>
      <c r="AW315" s="16" t="s">
        <v>37</v>
      </c>
      <c r="AX315" s="16" t="s">
        <v>78</v>
      </c>
      <c r="AY315" s="279" t="s">
        <v>401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221</v>
      </c>
      <c r="G316" s="248"/>
      <c r="H316" s="251">
        <v>5.7800000000000002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280</v>
      </c>
      <c r="G317" s="248"/>
      <c r="H317" s="251">
        <v>103.423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6" customFormat="1">
      <c r="A318" s="16"/>
      <c r="B318" s="269"/>
      <c r="C318" s="270"/>
      <c r="D318" s="238" t="s">
        <v>410</v>
      </c>
      <c r="E318" s="271" t="s">
        <v>19</v>
      </c>
      <c r="F318" s="272" t="s">
        <v>440</v>
      </c>
      <c r="G318" s="270"/>
      <c r="H318" s="273">
        <v>109.203</v>
      </c>
      <c r="I318" s="274"/>
      <c r="J318" s="270"/>
      <c r="K318" s="270"/>
      <c r="L318" s="275"/>
      <c r="M318" s="276"/>
      <c r="N318" s="277"/>
      <c r="O318" s="277"/>
      <c r="P318" s="277"/>
      <c r="Q318" s="277"/>
      <c r="R318" s="277"/>
      <c r="S318" s="277"/>
      <c r="T318" s="27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9" t="s">
        <v>410</v>
      </c>
      <c r="AU318" s="279" t="s">
        <v>87</v>
      </c>
      <c r="AV318" s="16" t="s">
        <v>95</v>
      </c>
      <c r="AW318" s="16" t="s">
        <v>37</v>
      </c>
      <c r="AX318" s="16" t="s">
        <v>78</v>
      </c>
      <c r="AY318" s="279" t="s">
        <v>401</v>
      </c>
    </row>
    <row r="319" s="15" customFormat="1">
      <c r="A319" s="15"/>
      <c r="B319" s="258"/>
      <c r="C319" s="259"/>
      <c r="D319" s="238" t="s">
        <v>410</v>
      </c>
      <c r="E319" s="260" t="s">
        <v>19</v>
      </c>
      <c r="F319" s="261" t="s">
        <v>414</v>
      </c>
      <c r="G319" s="259"/>
      <c r="H319" s="262">
        <v>1557.6179999999999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410</v>
      </c>
      <c r="AU319" s="268" t="s">
        <v>87</v>
      </c>
      <c r="AV319" s="15" t="s">
        <v>102</v>
      </c>
      <c r="AW319" s="15" t="s">
        <v>37</v>
      </c>
      <c r="AX319" s="15" t="s">
        <v>78</v>
      </c>
      <c r="AY319" s="268" t="s">
        <v>401</v>
      </c>
    </row>
    <row r="320" s="13" customFormat="1">
      <c r="A320" s="13"/>
      <c r="B320" s="236"/>
      <c r="C320" s="237"/>
      <c r="D320" s="238" t="s">
        <v>410</v>
      </c>
      <c r="E320" s="239" t="s">
        <v>19</v>
      </c>
      <c r="F320" s="240" t="s">
        <v>550</v>
      </c>
      <c r="G320" s="237"/>
      <c r="H320" s="239" t="s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410</v>
      </c>
      <c r="AU320" s="246" t="s">
        <v>87</v>
      </c>
      <c r="AV320" s="13" t="s">
        <v>85</v>
      </c>
      <c r="AW320" s="13" t="s">
        <v>37</v>
      </c>
      <c r="AX320" s="13" t="s">
        <v>78</v>
      </c>
      <c r="AY320" s="246" t="s">
        <v>401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551</v>
      </c>
      <c r="G321" s="248"/>
      <c r="H321" s="251">
        <v>311.524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5" customFormat="1">
      <c r="A322" s="15"/>
      <c r="B322" s="258"/>
      <c r="C322" s="259"/>
      <c r="D322" s="238" t="s">
        <v>410</v>
      </c>
      <c r="E322" s="260" t="s">
        <v>19</v>
      </c>
      <c r="F322" s="261" t="s">
        <v>414</v>
      </c>
      <c r="G322" s="259"/>
      <c r="H322" s="262">
        <v>311.524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410</v>
      </c>
      <c r="AU322" s="268" t="s">
        <v>87</v>
      </c>
      <c r="AV322" s="15" t="s">
        <v>102</v>
      </c>
      <c r="AW322" s="15" t="s">
        <v>37</v>
      </c>
      <c r="AX322" s="15" t="s">
        <v>85</v>
      </c>
      <c r="AY322" s="268" t="s">
        <v>401</v>
      </c>
    </row>
    <row r="323" s="2" customFormat="1" ht="44.25" customHeight="1">
      <c r="A323" s="40"/>
      <c r="B323" s="41"/>
      <c r="C323" s="218" t="s">
        <v>552</v>
      </c>
      <c r="D323" s="218" t="s">
        <v>403</v>
      </c>
      <c r="E323" s="219" t="s">
        <v>553</v>
      </c>
      <c r="F323" s="220" t="s">
        <v>554</v>
      </c>
      <c r="G323" s="221" t="s">
        <v>548</v>
      </c>
      <c r="H323" s="222">
        <v>2242.9690000000001</v>
      </c>
      <c r="I323" s="223"/>
      <c r="J323" s="224">
        <f>ROUND(I323*H323,2)</f>
        <v>0</v>
      </c>
      <c r="K323" s="220" t="s">
        <v>406</v>
      </c>
      <c r="L323" s="46"/>
      <c r="M323" s="225" t="s">
        <v>19</v>
      </c>
      <c r="N323" s="226" t="s">
        <v>49</v>
      </c>
      <c r="O323" s="86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102</v>
      </c>
      <c r="AT323" s="229" t="s">
        <v>403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102</v>
      </c>
      <c r="BM323" s="229" t="s">
        <v>555</v>
      </c>
    </row>
    <row r="324" s="2" customFormat="1">
      <c r="A324" s="40"/>
      <c r="B324" s="41"/>
      <c r="C324" s="42"/>
      <c r="D324" s="231" t="s">
        <v>408</v>
      </c>
      <c r="E324" s="42"/>
      <c r="F324" s="232" t="s">
        <v>556</v>
      </c>
      <c r="G324" s="42"/>
      <c r="H324" s="42"/>
      <c r="I324" s="233"/>
      <c r="J324" s="42"/>
      <c r="K324" s="42"/>
      <c r="L324" s="46"/>
      <c r="M324" s="234"/>
      <c r="N324" s="23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408</v>
      </c>
      <c r="AU324" s="19" t="s">
        <v>87</v>
      </c>
    </row>
    <row r="325" s="14" customFormat="1">
      <c r="A325" s="14"/>
      <c r="B325" s="247"/>
      <c r="C325" s="248"/>
      <c r="D325" s="238" t="s">
        <v>410</v>
      </c>
      <c r="E325" s="249" t="s">
        <v>19</v>
      </c>
      <c r="F325" s="250" t="s">
        <v>252</v>
      </c>
      <c r="G325" s="248"/>
      <c r="H325" s="251">
        <v>968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410</v>
      </c>
      <c r="AU325" s="257" t="s">
        <v>87</v>
      </c>
      <c r="AV325" s="14" t="s">
        <v>87</v>
      </c>
      <c r="AW325" s="14" t="s">
        <v>37</v>
      </c>
      <c r="AX325" s="14" t="s">
        <v>78</v>
      </c>
      <c r="AY325" s="257" t="s">
        <v>401</v>
      </c>
    </row>
    <row r="326" s="14" customFormat="1">
      <c r="A326" s="14"/>
      <c r="B326" s="247"/>
      <c r="C326" s="248"/>
      <c r="D326" s="238" t="s">
        <v>410</v>
      </c>
      <c r="E326" s="249" t="s">
        <v>19</v>
      </c>
      <c r="F326" s="250" t="s">
        <v>217</v>
      </c>
      <c r="G326" s="248"/>
      <c r="H326" s="251">
        <v>5.7800000000000002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410</v>
      </c>
      <c r="AU326" s="257" t="s">
        <v>87</v>
      </c>
      <c r="AV326" s="14" t="s">
        <v>87</v>
      </c>
      <c r="AW326" s="14" t="s">
        <v>37</v>
      </c>
      <c r="AX326" s="14" t="s">
        <v>78</v>
      </c>
      <c r="AY326" s="257" t="s">
        <v>401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277</v>
      </c>
      <c r="G327" s="248"/>
      <c r="H327" s="251">
        <v>103.423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274</v>
      </c>
      <c r="G328" s="248"/>
      <c r="H328" s="251">
        <v>402.49200000000002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497</v>
      </c>
      <c r="G329" s="248"/>
      <c r="H329" s="251">
        <v>-31.280000000000001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6" customFormat="1">
      <c r="A330" s="16"/>
      <c r="B330" s="269"/>
      <c r="C330" s="270"/>
      <c r="D330" s="238" t="s">
        <v>410</v>
      </c>
      <c r="E330" s="271" t="s">
        <v>19</v>
      </c>
      <c r="F330" s="272" t="s">
        <v>440</v>
      </c>
      <c r="G330" s="270"/>
      <c r="H330" s="273">
        <v>1448.415</v>
      </c>
      <c r="I330" s="274"/>
      <c r="J330" s="270"/>
      <c r="K330" s="270"/>
      <c r="L330" s="275"/>
      <c r="M330" s="276"/>
      <c r="N330" s="277"/>
      <c r="O330" s="277"/>
      <c r="P330" s="277"/>
      <c r="Q330" s="277"/>
      <c r="R330" s="277"/>
      <c r="S330" s="277"/>
      <c r="T330" s="27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9" t="s">
        <v>410</v>
      </c>
      <c r="AU330" s="279" t="s">
        <v>87</v>
      </c>
      <c r="AV330" s="16" t="s">
        <v>95</v>
      </c>
      <c r="AW330" s="16" t="s">
        <v>37</v>
      </c>
      <c r="AX330" s="16" t="s">
        <v>78</v>
      </c>
      <c r="AY330" s="279" t="s">
        <v>401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221</v>
      </c>
      <c r="G331" s="248"/>
      <c r="H331" s="251">
        <v>5.7800000000000002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280</v>
      </c>
      <c r="G332" s="248"/>
      <c r="H332" s="251">
        <v>103.423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6" customFormat="1">
      <c r="A333" s="16"/>
      <c r="B333" s="269"/>
      <c r="C333" s="270"/>
      <c r="D333" s="238" t="s">
        <v>410</v>
      </c>
      <c r="E333" s="271" t="s">
        <v>19</v>
      </c>
      <c r="F333" s="272" t="s">
        <v>440</v>
      </c>
      <c r="G333" s="270"/>
      <c r="H333" s="273">
        <v>109.203</v>
      </c>
      <c r="I333" s="274"/>
      <c r="J333" s="270"/>
      <c r="K333" s="270"/>
      <c r="L333" s="275"/>
      <c r="M333" s="276"/>
      <c r="N333" s="277"/>
      <c r="O333" s="277"/>
      <c r="P333" s="277"/>
      <c r="Q333" s="277"/>
      <c r="R333" s="277"/>
      <c r="S333" s="277"/>
      <c r="T333" s="278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9" t="s">
        <v>410</v>
      </c>
      <c r="AU333" s="279" t="s">
        <v>87</v>
      </c>
      <c r="AV333" s="16" t="s">
        <v>95</v>
      </c>
      <c r="AW333" s="16" t="s">
        <v>37</v>
      </c>
      <c r="AX333" s="16" t="s">
        <v>78</v>
      </c>
      <c r="AY333" s="279" t="s">
        <v>401</v>
      </c>
    </row>
    <row r="334" s="15" customFormat="1">
      <c r="A334" s="15"/>
      <c r="B334" s="258"/>
      <c r="C334" s="259"/>
      <c r="D334" s="238" t="s">
        <v>410</v>
      </c>
      <c r="E334" s="260" t="s">
        <v>19</v>
      </c>
      <c r="F334" s="261" t="s">
        <v>414</v>
      </c>
      <c r="G334" s="259"/>
      <c r="H334" s="262">
        <v>1557.6179999999999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410</v>
      </c>
      <c r="AU334" s="268" t="s">
        <v>87</v>
      </c>
      <c r="AV334" s="15" t="s">
        <v>102</v>
      </c>
      <c r="AW334" s="15" t="s">
        <v>37</v>
      </c>
      <c r="AX334" s="15" t="s">
        <v>78</v>
      </c>
      <c r="AY334" s="268" t="s">
        <v>401</v>
      </c>
    </row>
    <row r="335" s="13" customFormat="1">
      <c r="A335" s="13"/>
      <c r="B335" s="236"/>
      <c r="C335" s="237"/>
      <c r="D335" s="238" t="s">
        <v>410</v>
      </c>
      <c r="E335" s="239" t="s">
        <v>19</v>
      </c>
      <c r="F335" s="240" t="s">
        <v>557</v>
      </c>
      <c r="G335" s="237"/>
      <c r="H335" s="239" t="s">
        <v>19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410</v>
      </c>
      <c r="AU335" s="246" t="s">
        <v>87</v>
      </c>
      <c r="AV335" s="13" t="s">
        <v>85</v>
      </c>
      <c r="AW335" s="13" t="s">
        <v>37</v>
      </c>
      <c r="AX335" s="13" t="s">
        <v>78</v>
      </c>
      <c r="AY335" s="246" t="s">
        <v>401</v>
      </c>
    </row>
    <row r="336" s="14" customFormat="1">
      <c r="A336" s="14"/>
      <c r="B336" s="247"/>
      <c r="C336" s="248"/>
      <c r="D336" s="238" t="s">
        <v>410</v>
      </c>
      <c r="E336" s="249" t="s">
        <v>19</v>
      </c>
      <c r="F336" s="250" t="s">
        <v>558</v>
      </c>
      <c r="G336" s="248"/>
      <c r="H336" s="251">
        <v>1246.0940000000001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410</v>
      </c>
      <c r="AU336" s="257" t="s">
        <v>87</v>
      </c>
      <c r="AV336" s="14" t="s">
        <v>87</v>
      </c>
      <c r="AW336" s="14" t="s">
        <v>37</v>
      </c>
      <c r="AX336" s="14" t="s">
        <v>78</v>
      </c>
      <c r="AY336" s="257" t="s">
        <v>401</v>
      </c>
    </row>
    <row r="337" s="15" customFormat="1">
      <c r="A337" s="15"/>
      <c r="B337" s="258"/>
      <c r="C337" s="259"/>
      <c r="D337" s="238" t="s">
        <v>410</v>
      </c>
      <c r="E337" s="260" t="s">
        <v>19</v>
      </c>
      <c r="F337" s="261" t="s">
        <v>414</v>
      </c>
      <c r="G337" s="259"/>
      <c r="H337" s="262">
        <v>1246.0940000000001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410</v>
      </c>
      <c r="AU337" s="268" t="s">
        <v>87</v>
      </c>
      <c r="AV337" s="15" t="s">
        <v>102</v>
      </c>
      <c r="AW337" s="15" t="s">
        <v>37</v>
      </c>
      <c r="AX337" s="15" t="s">
        <v>78</v>
      </c>
      <c r="AY337" s="268" t="s">
        <v>401</v>
      </c>
    </row>
    <row r="338" s="14" customFormat="1">
      <c r="A338" s="14"/>
      <c r="B338" s="247"/>
      <c r="C338" s="248"/>
      <c r="D338" s="238" t="s">
        <v>410</v>
      </c>
      <c r="E338" s="249" t="s">
        <v>19</v>
      </c>
      <c r="F338" s="250" t="s">
        <v>559</v>
      </c>
      <c r="G338" s="248"/>
      <c r="H338" s="251">
        <v>2242.9690000000001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410</v>
      </c>
      <c r="AU338" s="257" t="s">
        <v>87</v>
      </c>
      <c r="AV338" s="14" t="s">
        <v>87</v>
      </c>
      <c r="AW338" s="14" t="s">
        <v>37</v>
      </c>
      <c r="AX338" s="14" t="s">
        <v>85</v>
      </c>
      <c r="AY338" s="257" t="s">
        <v>401</v>
      </c>
    </row>
    <row r="339" s="2" customFormat="1" ht="37.8" customHeight="1">
      <c r="A339" s="40"/>
      <c r="B339" s="41"/>
      <c r="C339" s="218" t="s">
        <v>560</v>
      </c>
      <c r="D339" s="218" t="s">
        <v>403</v>
      </c>
      <c r="E339" s="219" t="s">
        <v>561</v>
      </c>
      <c r="F339" s="220" t="s">
        <v>562</v>
      </c>
      <c r="G339" s="221" t="s">
        <v>219</v>
      </c>
      <c r="H339" s="222">
        <v>1557.6179999999999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102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102</v>
      </c>
      <c r="BM339" s="229" t="s">
        <v>563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564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252</v>
      </c>
      <c r="G341" s="248"/>
      <c r="H341" s="251">
        <v>968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217</v>
      </c>
      <c r="G342" s="248"/>
      <c r="H342" s="251">
        <v>5.7800000000000002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277</v>
      </c>
      <c r="G343" s="248"/>
      <c r="H343" s="251">
        <v>103.423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78</v>
      </c>
      <c r="AY343" s="257" t="s">
        <v>401</v>
      </c>
    </row>
    <row r="344" s="14" customFormat="1">
      <c r="A344" s="14"/>
      <c r="B344" s="247"/>
      <c r="C344" s="248"/>
      <c r="D344" s="238" t="s">
        <v>410</v>
      </c>
      <c r="E344" s="249" t="s">
        <v>19</v>
      </c>
      <c r="F344" s="250" t="s">
        <v>274</v>
      </c>
      <c r="G344" s="248"/>
      <c r="H344" s="251">
        <v>402.49200000000002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410</v>
      </c>
      <c r="AU344" s="257" t="s">
        <v>87</v>
      </c>
      <c r="AV344" s="14" t="s">
        <v>87</v>
      </c>
      <c r="AW344" s="14" t="s">
        <v>37</v>
      </c>
      <c r="AX344" s="14" t="s">
        <v>78</v>
      </c>
      <c r="AY344" s="257" t="s">
        <v>401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497</v>
      </c>
      <c r="G345" s="248"/>
      <c r="H345" s="251">
        <v>-31.280000000000001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6" customFormat="1">
      <c r="A346" s="16"/>
      <c r="B346" s="269"/>
      <c r="C346" s="270"/>
      <c r="D346" s="238" t="s">
        <v>410</v>
      </c>
      <c r="E346" s="271" t="s">
        <v>19</v>
      </c>
      <c r="F346" s="272" t="s">
        <v>440</v>
      </c>
      <c r="G346" s="270"/>
      <c r="H346" s="273">
        <v>1448.415</v>
      </c>
      <c r="I346" s="274"/>
      <c r="J346" s="270"/>
      <c r="K346" s="270"/>
      <c r="L346" s="275"/>
      <c r="M346" s="276"/>
      <c r="N346" s="277"/>
      <c r="O346" s="277"/>
      <c r="P346" s="277"/>
      <c r="Q346" s="277"/>
      <c r="R346" s="277"/>
      <c r="S346" s="277"/>
      <c r="T346" s="278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9" t="s">
        <v>410</v>
      </c>
      <c r="AU346" s="279" t="s">
        <v>87</v>
      </c>
      <c r="AV346" s="16" t="s">
        <v>95</v>
      </c>
      <c r="AW346" s="16" t="s">
        <v>37</v>
      </c>
      <c r="AX346" s="16" t="s">
        <v>78</v>
      </c>
      <c r="AY346" s="279" t="s">
        <v>401</v>
      </c>
    </row>
    <row r="347" s="14" customFormat="1">
      <c r="A347" s="14"/>
      <c r="B347" s="247"/>
      <c r="C347" s="248"/>
      <c r="D347" s="238" t="s">
        <v>410</v>
      </c>
      <c r="E347" s="249" t="s">
        <v>19</v>
      </c>
      <c r="F347" s="250" t="s">
        <v>221</v>
      </c>
      <c r="G347" s="248"/>
      <c r="H347" s="251">
        <v>5.7800000000000002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410</v>
      </c>
      <c r="AU347" s="257" t="s">
        <v>87</v>
      </c>
      <c r="AV347" s="14" t="s">
        <v>87</v>
      </c>
      <c r="AW347" s="14" t="s">
        <v>37</v>
      </c>
      <c r="AX347" s="14" t="s">
        <v>78</v>
      </c>
      <c r="AY347" s="257" t="s">
        <v>401</v>
      </c>
    </row>
    <row r="348" s="14" customFormat="1">
      <c r="A348" s="14"/>
      <c r="B348" s="247"/>
      <c r="C348" s="248"/>
      <c r="D348" s="238" t="s">
        <v>410</v>
      </c>
      <c r="E348" s="249" t="s">
        <v>19</v>
      </c>
      <c r="F348" s="250" t="s">
        <v>280</v>
      </c>
      <c r="G348" s="248"/>
      <c r="H348" s="251">
        <v>103.423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410</v>
      </c>
      <c r="AU348" s="257" t="s">
        <v>87</v>
      </c>
      <c r="AV348" s="14" t="s">
        <v>87</v>
      </c>
      <c r="AW348" s="14" t="s">
        <v>37</v>
      </c>
      <c r="AX348" s="14" t="s">
        <v>78</v>
      </c>
      <c r="AY348" s="257" t="s">
        <v>401</v>
      </c>
    </row>
    <row r="349" s="16" customFormat="1">
      <c r="A349" s="16"/>
      <c r="B349" s="269"/>
      <c r="C349" s="270"/>
      <c r="D349" s="238" t="s">
        <v>410</v>
      </c>
      <c r="E349" s="271" t="s">
        <v>19</v>
      </c>
      <c r="F349" s="272" t="s">
        <v>440</v>
      </c>
      <c r="G349" s="270"/>
      <c r="H349" s="273">
        <v>109.203</v>
      </c>
      <c r="I349" s="274"/>
      <c r="J349" s="270"/>
      <c r="K349" s="270"/>
      <c r="L349" s="275"/>
      <c r="M349" s="276"/>
      <c r="N349" s="277"/>
      <c r="O349" s="277"/>
      <c r="P349" s="277"/>
      <c r="Q349" s="277"/>
      <c r="R349" s="277"/>
      <c r="S349" s="277"/>
      <c r="T349" s="27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9" t="s">
        <v>410</v>
      </c>
      <c r="AU349" s="279" t="s">
        <v>87</v>
      </c>
      <c r="AV349" s="16" t="s">
        <v>95</v>
      </c>
      <c r="AW349" s="16" t="s">
        <v>37</v>
      </c>
      <c r="AX349" s="16" t="s">
        <v>78</v>
      </c>
      <c r="AY349" s="279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1557.6179999999999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44.25" customHeight="1">
      <c r="A351" s="40"/>
      <c r="B351" s="41"/>
      <c r="C351" s="218" t="s">
        <v>565</v>
      </c>
      <c r="D351" s="218" t="s">
        <v>403</v>
      </c>
      <c r="E351" s="219" t="s">
        <v>566</v>
      </c>
      <c r="F351" s="220" t="s">
        <v>567</v>
      </c>
      <c r="G351" s="221" t="s">
        <v>219</v>
      </c>
      <c r="H351" s="222">
        <v>31.280000000000001</v>
      </c>
      <c r="I351" s="223"/>
      <c r="J351" s="224">
        <f>ROUND(I351*H351,2)</f>
        <v>0</v>
      </c>
      <c r="K351" s="220" t="s">
        <v>406</v>
      </c>
      <c r="L351" s="46"/>
      <c r="M351" s="225" t="s">
        <v>19</v>
      </c>
      <c r="N351" s="226" t="s">
        <v>49</v>
      </c>
      <c r="O351" s="86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102</v>
      </c>
      <c r="AT351" s="229" t="s">
        <v>403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102</v>
      </c>
      <c r="BM351" s="229" t="s">
        <v>568</v>
      </c>
    </row>
    <row r="352" s="2" customFormat="1">
      <c r="A352" s="40"/>
      <c r="B352" s="41"/>
      <c r="C352" s="42"/>
      <c r="D352" s="231" t="s">
        <v>408</v>
      </c>
      <c r="E352" s="42"/>
      <c r="F352" s="232" t="s">
        <v>569</v>
      </c>
      <c r="G352" s="42"/>
      <c r="H352" s="42"/>
      <c r="I352" s="233"/>
      <c r="J352" s="42"/>
      <c r="K352" s="42"/>
      <c r="L352" s="46"/>
      <c r="M352" s="234"/>
      <c r="N352" s="23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408</v>
      </c>
      <c r="AU352" s="19" t="s">
        <v>87</v>
      </c>
    </row>
    <row r="353" s="13" customFormat="1">
      <c r="A353" s="13"/>
      <c r="B353" s="236"/>
      <c r="C353" s="237"/>
      <c r="D353" s="238" t="s">
        <v>410</v>
      </c>
      <c r="E353" s="239" t="s">
        <v>19</v>
      </c>
      <c r="F353" s="240" t="s">
        <v>411</v>
      </c>
      <c r="G353" s="237"/>
      <c r="H353" s="239" t="s">
        <v>19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410</v>
      </c>
      <c r="AU353" s="246" t="s">
        <v>87</v>
      </c>
      <c r="AV353" s="13" t="s">
        <v>85</v>
      </c>
      <c r="AW353" s="13" t="s">
        <v>37</v>
      </c>
      <c r="AX353" s="13" t="s">
        <v>78</v>
      </c>
      <c r="AY353" s="246" t="s">
        <v>401</v>
      </c>
    </row>
    <row r="354" s="13" customFormat="1">
      <c r="A354" s="13"/>
      <c r="B354" s="236"/>
      <c r="C354" s="237"/>
      <c r="D354" s="238" t="s">
        <v>410</v>
      </c>
      <c r="E354" s="239" t="s">
        <v>19</v>
      </c>
      <c r="F354" s="240" t="s">
        <v>412</v>
      </c>
      <c r="G354" s="237"/>
      <c r="H354" s="239" t="s">
        <v>19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410</v>
      </c>
      <c r="AU354" s="246" t="s">
        <v>87</v>
      </c>
      <c r="AV354" s="13" t="s">
        <v>85</v>
      </c>
      <c r="AW354" s="13" t="s">
        <v>37</v>
      </c>
      <c r="AX354" s="13" t="s">
        <v>78</v>
      </c>
      <c r="AY354" s="246" t="s">
        <v>401</v>
      </c>
    </row>
    <row r="355" s="13" customFormat="1">
      <c r="A355" s="13"/>
      <c r="B355" s="236"/>
      <c r="C355" s="237"/>
      <c r="D355" s="238" t="s">
        <v>410</v>
      </c>
      <c r="E355" s="239" t="s">
        <v>19</v>
      </c>
      <c r="F355" s="240" t="s">
        <v>419</v>
      </c>
      <c r="G355" s="237"/>
      <c r="H355" s="239" t="s">
        <v>19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410</v>
      </c>
      <c r="AU355" s="246" t="s">
        <v>87</v>
      </c>
      <c r="AV355" s="13" t="s">
        <v>85</v>
      </c>
      <c r="AW355" s="13" t="s">
        <v>37</v>
      </c>
      <c r="AX355" s="13" t="s">
        <v>78</v>
      </c>
      <c r="AY355" s="246" t="s">
        <v>401</v>
      </c>
    </row>
    <row r="356" s="14" customFormat="1">
      <c r="A356" s="14"/>
      <c r="B356" s="247"/>
      <c r="C356" s="248"/>
      <c r="D356" s="238" t="s">
        <v>410</v>
      </c>
      <c r="E356" s="249" t="s">
        <v>19</v>
      </c>
      <c r="F356" s="250" t="s">
        <v>570</v>
      </c>
      <c r="G356" s="248"/>
      <c r="H356" s="251">
        <v>31.280000000000001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410</v>
      </c>
      <c r="AU356" s="257" t="s">
        <v>87</v>
      </c>
      <c r="AV356" s="14" t="s">
        <v>87</v>
      </c>
      <c r="AW356" s="14" t="s">
        <v>37</v>
      </c>
      <c r="AX356" s="14" t="s">
        <v>78</v>
      </c>
      <c r="AY356" s="257" t="s">
        <v>401</v>
      </c>
    </row>
    <row r="357" s="15" customFormat="1">
      <c r="A357" s="15"/>
      <c r="B357" s="258"/>
      <c r="C357" s="259"/>
      <c r="D357" s="238" t="s">
        <v>410</v>
      </c>
      <c r="E357" s="260" t="s">
        <v>350</v>
      </c>
      <c r="F357" s="261" t="s">
        <v>414</v>
      </c>
      <c r="G357" s="259"/>
      <c r="H357" s="262">
        <v>31.280000000000001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410</v>
      </c>
      <c r="AU357" s="268" t="s">
        <v>87</v>
      </c>
      <c r="AV357" s="15" t="s">
        <v>102</v>
      </c>
      <c r="AW357" s="15" t="s">
        <v>37</v>
      </c>
      <c r="AX357" s="15" t="s">
        <v>85</v>
      </c>
      <c r="AY357" s="268" t="s">
        <v>401</v>
      </c>
    </row>
    <row r="358" s="2" customFormat="1" ht="49.05" customHeight="1">
      <c r="A358" s="40"/>
      <c r="B358" s="41"/>
      <c r="C358" s="218" t="s">
        <v>571</v>
      </c>
      <c r="D358" s="218" t="s">
        <v>403</v>
      </c>
      <c r="E358" s="219" t="s">
        <v>572</v>
      </c>
      <c r="F358" s="220" t="s">
        <v>573</v>
      </c>
      <c r="G358" s="221" t="s">
        <v>219</v>
      </c>
      <c r="H358" s="222">
        <v>258.49799999999999</v>
      </c>
      <c r="I358" s="223"/>
      <c r="J358" s="224">
        <f>ROUND(I358*H358,2)</f>
        <v>0</v>
      </c>
      <c r="K358" s="220" t="s">
        <v>406</v>
      </c>
      <c r="L358" s="46"/>
      <c r="M358" s="225" t="s">
        <v>19</v>
      </c>
      <c r="N358" s="226" t="s">
        <v>49</v>
      </c>
      <c r="O358" s="86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9" t="s">
        <v>102</v>
      </c>
      <c r="AT358" s="229" t="s">
        <v>403</v>
      </c>
      <c r="AU358" s="229" t="s">
        <v>87</v>
      </c>
      <c r="AY358" s="19" t="s">
        <v>401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85</v>
      </c>
      <c r="BK358" s="230">
        <f>ROUND(I358*H358,2)</f>
        <v>0</v>
      </c>
      <c r="BL358" s="19" t="s">
        <v>102</v>
      </c>
      <c r="BM358" s="229" t="s">
        <v>574</v>
      </c>
    </row>
    <row r="359" s="2" customFormat="1">
      <c r="A359" s="40"/>
      <c r="B359" s="41"/>
      <c r="C359" s="42"/>
      <c r="D359" s="231" t="s">
        <v>408</v>
      </c>
      <c r="E359" s="42"/>
      <c r="F359" s="232" t="s">
        <v>575</v>
      </c>
      <c r="G359" s="42"/>
      <c r="H359" s="42"/>
      <c r="I359" s="233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408</v>
      </c>
      <c r="AU359" s="19" t="s">
        <v>87</v>
      </c>
    </row>
    <row r="360" s="13" customFormat="1">
      <c r="A360" s="13"/>
      <c r="B360" s="236"/>
      <c r="C360" s="237"/>
      <c r="D360" s="238" t="s">
        <v>410</v>
      </c>
      <c r="E360" s="239" t="s">
        <v>19</v>
      </c>
      <c r="F360" s="240" t="s">
        <v>411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410</v>
      </c>
      <c r="AU360" s="246" t="s">
        <v>87</v>
      </c>
      <c r="AV360" s="13" t="s">
        <v>85</v>
      </c>
      <c r="AW360" s="13" t="s">
        <v>37</v>
      </c>
      <c r="AX360" s="13" t="s">
        <v>78</v>
      </c>
      <c r="AY360" s="246" t="s">
        <v>401</v>
      </c>
    </row>
    <row r="361" s="13" customFormat="1">
      <c r="A361" s="13"/>
      <c r="B361" s="236"/>
      <c r="C361" s="237"/>
      <c r="D361" s="238" t="s">
        <v>410</v>
      </c>
      <c r="E361" s="239" t="s">
        <v>19</v>
      </c>
      <c r="F361" s="240" t="s">
        <v>412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410</v>
      </c>
      <c r="AU361" s="246" t="s">
        <v>87</v>
      </c>
      <c r="AV361" s="13" t="s">
        <v>85</v>
      </c>
      <c r="AW361" s="13" t="s">
        <v>37</v>
      </c>
      <c r="AX361" s="13" t="s">
        <v>78</v>
      </c>
      <c r="AY361" s="246" t="s">
        <v>401</v>
      </c>
    </row>
    <row r="362" s="13" customFormat="1">
      <c r="A362" s="13"/>
      <c r="B362" s="236"/>
      <c r="C362" s="237"/>
      <c r="D362" s="238" t="s">
        <v>410</v>
      </c>
      <c r="E362" s="239" t="s">
        <v>19</v>
      </c>
      <c r="F362" s="240" t="s">
        <v>419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410</v>
      </c>
      <c r="AU362" s="246" t="s">
        <v>87</v>
      </c>
      <c r="AV362" s="13" t="s">
        <v>85</v>
      </c>
      <c r="AW362" s="13" t="s">
        <v>37</v>
      </c>
      <c r="AX362" s="13" t="s">
        <v>78</v>
      </c>
      <c r="AY362" s="246" t="s">
        <v>401</v>
      </c>
    </row>
    <row r="363" s="13" customFormat="1">
      <c r="A363" s="13"/>
      <c r="B363" s="236"/>
      <c r="C363" s="237"/>
      <c r="D363" s="238" t="s">
        <v>410</v>
      </c>
      <c r="E363" s="239" t="s">
        <v>19</v>
      </c>
      <c r="F363" s="240" t="s">
        <v>433</v>
      </c>
      <c r="G363" s="237"/>
      <c r="H363" s="239" t="s">
        <v>19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410</v>
      </c>
      <c r="AU363" s="246" t="s">
        <v>87</v>
      </c>
      <c r="AV363" s="13" t="s">
        <v>85</v>
      </c>
      <c r="AW363" s="13" t="s">
        <v>37</v>
      </c>
      <c r="AX363" s="13" t="s">
        <v>78</v>
      </c>
      <c r="AY363" s="246" t="s">
        <v>401</v>
      </c>
    </row>
    <row r="364" s="14" customFormat="1">
      <c r="A364" s="14"/>
      <c r="B364" s="247"/>
      <c r="C364" s="248"/>
      <c r="D364" s="238" t="s">
        <v>410</v>
      </c>
      <c r="E364" s="249" t="s">
        <v>19</v>
      </c>
      <c r="F364" s="250" t="s">
        <v>576</v>
      </c>
      <c r="G364" s="248"/>
      <c r="H364" s="251">
        <v>69.280000000000001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410</v>
      </c>
      <c r="AU364" s="257" t="s">
        <v>87</v>
      </c>
      <c r="AV364" s="14" t="s">
        <v>87</v>
      </c>
      <c r="AW364" s="14" t="s">
        <v>37</v>
      </c>
      <c r="AX364" s="14" t="s">
        <v>78</v>
      </c>
      <c r="AY364" s="257" t="s">
        <v>401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577</v>
      </c>
      <c r="G365" s="248"/>
      <c r="H365" s="251">
        <v>55.133000000000003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4" customFormat="1">
      <c r="A366" s="14"/>
      <c r="B366" s="247"/>
      <c r="C366" s="248"/>
      <c r="D366" s="238" t="s">
        <v>410</v>
      </c>
      <c r="E366" s="249" t="s">
        <v>19</v>
      </c>
      <c r="F366" s="250" t="s">
        <v>578</v>
      </c>
      <c r="G366" s="248"/>
      <c r="H366" s="251">
        <v>52.807000000000002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410</v>
      </c>
      <c r="AU366" s="257" t="s">
        <v>87</v>
      </c>
      <c r="AV366" s="14" t="s">
        <v>87</v>
      </c>
      <c r="AW366" s="14" t="s">
        <v>37</v>
      </c>
      <c r="AX366" s="14" t="s">
        <v>78</v>
      </c>
      <c r="AY366" s="257" t="s">
        <v>401</v>
      </c>
    </row>
    <row r="367" s="14" customFormat="1">
      <c r="A367" s="14"/>
      <c r="B367" s="247"/>
      <c r="C367" s="248"/>
      <c r="D367" s="238" t="s">
        <v>410</v>
      </c>
      <c r="E367" s="249" t="s">
        <v>19</v>
      </c>
      <c r="F367" s="250" t="s">
        <v>579</v>
      </c>
      <c r="G367" s="248"/>
      <c r="H367" s="251">
        <v>4.2649999999999997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410</v>
      </c>
      <c r="AU367" s="257" t="s">
        <v>87</v>
      </c>
      <c r="AV367" s="14" t="s">
        <v>87</v>
      </c>
      <c r="AW367" s="14" t="s">
        <v>37</v>
      </c>
      <c r="AX367" s="14" t="s">
        <v>78</v>
      </c>
      <c r="AY367" s="257" t="s">
        <v>401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580</v>
      </c>
      <c r="G368" s="248"/>
      <c r="H368" s="251">
        <v>3.0600000000000001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581</v>
      </c>
      <c r="G369" s="248"/>
      <c r="H369" s="251">
        <v>5.5519999999999996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6" customFormat="1">
      <c r="A370" s="16"/>
      <c r="B370" s="269"/>
      <c r="C370" s="270"/>
      <c r="D370" s="238" t="s">
        <v>410</v>
      </c>
      <c r="E370" s="271" t="s">
        <v>19</v>
      </c>
      <c r="F370" s="272" t="s">
        <v>440</v>
      </c>
      <c r="G370" s="270"/>
      <c r="H370" s="273">
        <v>190.09700000000001</v>
      </c>
      <c r="I370" s="274"/>
      <c r="J370" s="270"/>
      <c r="K370" s="270"/>
      <c r="L370" s="275"/>
      <c r="M370" s="276"/>
      <c r="N370" s="277"/>
      <c r="O370" s="277"/>
      <c r="P370" s="277"/>
      <c r="Q370" s="277"/>
      <c r="R370" s="277"/>
      <c r="S370" s="277"/>
      <c r="T370" s="278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9" t="s">
        <v>410</v>
      </c>
      <c r="AU370" s="279" t="s">
        <v>87</v>
      </c>
      <c r="AV370" s="16" t="s">
        <v>95</v>
      </c>
      <c r="AW370" s="16" t="s">
        <v>37</v>
      </c>
      <c r="AX370" s="16" t="s">
        <v>78</v>
      </c>
      <c r="AY370" s="279" t="s">
        <v>401</v>
      </c>
    </row>
    <row r="371" s="13" customFormat="1">
      <c r="A371" s="13"/>
      <c r="B371" s="236"/>
      <c r="C371" s="237"/>
      <c r="D371" s="238" t="s">
        <v>410</v>
      </c>
      <c r="E371" s="239" t="s">
        <v>19</v>
      </c>
      <c r="F371" s="240" t="s">
        <v>441</v>
      </c>
      <c r="G371" s="237"/>
      <c r="H371" s="239" t="s">
        <v>19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410</v>
      </c>
      <c r="AU371" s="246" t="s">
        <v>87</v>
      </c>
      <c r="AV371" s="13" t="s">
        <v>85</v>
      </c>
      <c r="AW371" s="13" t="s">
        <v>37</v>
      </c>
      <c r="AX371" s="13" t="s">
        <v>78</v>
      </c>
      <c r="AY371" s="246" t="s">
        <v>401</v>
      </c>
    </row>
    <row r="372" s="14" customFormat="1">
      <c r="A372" s="14"/>
      <c r="B372" s="247"/>
      <c r="C372" s="248"/>
      <c r="D372" s="238" t="s">
        <v>410</v>
      </c>
      <c r="E372" s="249" t="s">
        <v>19</v>
      </c>
      <c r="F372" s="250" t="s">
        <v>582</v>
      </c>
      <c r="G372" s="248"/>
      <c r="H372" s="251">
        <v>6.9489999999999998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410</v>
      </c>
      <c r="AU372" s="257" t="s">
        <v>87</v>
      </c>
      <c r="AV372" s="14" t="s">
        <v>87</v>
      </c>
      <c r="AW372" s="14" t="s">
        <v>37</v>
      </c>
      <c r="AX372" s="14" t="s">
        <v>78</v>
      </c>
      <c r="AY372" s="257" t="s">
        <v>401</v>
      </c>
    </row>
    <row r="373" s="13" customFormat="1">
      <c r="A373" s="13"/>
      <c r="B373" s="236"/>
      <c r="C373" s="237"/>
      <c r="D373" s="238" t="s">
        <v>410</v>
      </c>
      <c r="E373" s="239" t="s">
        <v>19</v>
      </c>
      <c r="F373" s="240" t="s">
        <v>443</v>
      </c>
      <c r="G373" s="237"/>
      <c r="H373" s="239" t="s">
        <v>19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410</v>
      </c>
      <c r="AU373" s="246" t="s">
        <v>87</v>
      </c>
      <c r="AV373" s="13" t="s">
        <v>85</v>
      </c>
      <c r="AW373" s="13" t="s">
        <v>37</v>
      </c>
      <c r="AX373" s="13" t="s">
        <v>78</v>
      </c>
      <c r="AY373" s="246" t="s">
        <v>401</v>
      </c>
    </row>
    <row r="374" s="14" customFormat="1">
      <c r="A374" s="14"/>
      <c r="B374" s="247"/>
      <c r="C374" s="248"/>
      <c r="D374" s="238" t="s">
        <v>410</v>
      </c>
      <c r="E374" s="249" t="s">
        <v>19</v>
      </c>
      <c r="F374" s="250" t="s">
        <v>583</v>
      </c>
      <c r="G374" s="248"/>
      <c r="H374" s="251">
        <v>3.1200000000000001</v>
      </c>
      <c r="I374" s="252"/>
      <c r="J374" s="248"/>
      <c r="K374" s="248"/>
      <c r="L374" s="253"/>
      <c r="M374" s="254"/>
      <c r="N374" s="255"/>
      <c r="O374" s="255"/>
      <c r="P374" s="255"/>
      <c r="Q374" s="255"/>
      <c r="R374" s="255"/>
      <c r="S374" s="255"/>
      <c r="T374" s="25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7" t="s">
        <v>410</v>
      </c>
      <c r="AU374" s="257" t="s">
        <v>87</v>
      </c>
      <c r="AV374" s="14" t="s">
        <v>87</v>
      </c>
      <c r="AW374" s="14" t="s">
        <v>37</v>
      </c>
      <c r="AX374" s="14" t="s">
        <v>78</v>
      </c>
      <c r="AY374" s="257" t="s">
        <v>401</v>
      </c>
    </row>
    <row r="375" s="13" customFormat="1">
      <c r="A375" s="13"/>
      <c r="B375" s="236"/>
      <c r="C375" s="237"/>
      <c r="D375" s="238" t="s">
        <v>410</v>
      </c>
      <c r="E375" s="239" t="s">
        <v>19</v>
      </c>
      <c r="F375" s="240" t="s">
        <v>445</v>
      </c>
      <c r="G375" s="237"/>
      <c r="H375" s="239" t="s">
        <v>19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410</v>
      </c>
      <c r="AU375" s="246" t="s">
        <v>87</v>
      </c>
      <c r="AV375" s="13" t="s">
        <v>85</v>
      </c>
      <c r="AW375" s="13" t="s">
        <v>37</v>
      </c>
      <c r="AX375" s="13" t="s">
        <v>78</v>
      </c>
      <c r="AY375" s="246" t="s">
        <v>401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584</v>
      </c>
      <c r="G376" s="248"/>
      <c r="H376" s="251">
        <v>1.3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3" customFormat="1">
      <c r="A377" s="13"/>
      <c r="B377" s="236"/>
      <c r="C377" s="237"/>
      <c r="D377" s="238" t="s">
        <v>410</v>
      </c>
      <c r="E377" s="239" t="s">
        <v>19</v>
      </c>
      <c r="F377" s="240" t="s">
        <v>447</v>
      </c>
      <c r="G377" s="237"/>
      <c r="H377" s="239" t="s">
        <v>19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6" t="s">
        <v>410</v>
      </c>
      <c r="AU377" s="246" t="s">
        <v>87</v>
      </c>
      <c r="AV377" s="13" t="s">
        <v>85</v>
      </c>
      <c r="AW377" s="13" t="s">
        <v>37</v>
      </c>
      <c r="AX377" s="13" t="s">
        <v>78</v>
      </c>
      <c r="AY377" s="246" t="s">
        <v>401</v>
      </c>
    </row>
    <row r="378" s="14" customFormat="1">
      <c r="A378" s="14"/>
      <c r="B378" s="247"/>
      <c r="C378" s="248"/>
      <c r="D378" s="238" t="s">
        <v>410</v>
      </c>
      <c r="E378" s="249" t="s">
        <v>19</v>
      </c>
      <c r="F378" s="250" t="s">
        <v>585</v>
      </c>
      <c r="G378" s="248"/>
      <c r="H378" s="251">
        <v>11.154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410</v>
      </c>
      <c r="AU378" s="257" t="s">
        <v>87</v>
      </c>
      <c r="AV378" s="14" t="s">
        <v>87</v>
      </c>
      <c r="AW378" s="14" t="s">
        <v>37</v>
      </c>
      <c r="AX378" s="14" t="s">
        <v>78</v>
      </c>
      <c r="AY378" s="257" t="s">
        <v>401</v>
      </c>
    </row>
    <row r="379" s="13" customFormat="1">
      <c r="A379" s="13"/>
      <c r="B379" s="236"/>
      <c r="C379" s="237"/>
      <c r="D379" s="238" t="s">
        <v>410</v>
      </c>
      <c r="E379" s="239" t="s">
        <v>19</v>
      </c>
      <c r="F379" s="240" t="s">
        <v>449</v>
      </c>
      <c r="G379" s="237"/>
      <c r="H379" s="239" t="s">
        <v>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410</v>
      </c>
      <c r="AU379" s="246" t="s">
        <v>87</v>
      </c>
      <c r="AV379" s="13" t="s">
        <v>85</v>
      </c>
      <c r="AW379" s="13" t="s">
        <v>37</v>
      </c>
      <c r="AX379" s="13" t="s">
        <v>78</v>
      </c>
      <c r="AY379" s="246" t="s">
        <v>401</v>
      </c>
    </row>
    <row r="380" s="14" customFormat="1">
      <c r="A380" s="14"/>
      <c r="B380" s="247"/>
      <c r="C380" s="248"/>
      <c r="D380" s="238" t="s">
        <v>410</v>
      </c>
      <c r="E380" s="249" t="s">
        <v>19</v>
      </c>
      <c r="F380" s="250" t="s">
        <v>586</v>
      </c>
      <c r="G380" s="248"/>
      <c r="H380" s="251">
        <v>4.875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7" t="s">
        <v>410</v>
      </c>
      <c r="AU380" s="257" t="s">
        <v>87</v>
      </c>
      <c r="AV380" s="14" t="s">
        <v>87</v>
      </c>
      <c r="AW380" s="14" t="s">
        <v>37</v>
      </c>
      <c r="AX380" s="14" t="s">
        <v>78</v>
      </c>
      <c r="AY380" s="257" t="s">
        <v>401</v>
      </c>
    </row>
    <row r="381" s="13" customFormat="1">
      <c r="A381" s="13"/>
      <c r="B381" s="236"/>
      <c r="C381" s="237"/>
      <c r="D381" s="238" t="s">
        <v>410</v>
      </c>
      <c r="E381" s="239" t="s">
        <v>19</v>
      </c>
      <c r="F381" s="240" t="s">
        <v>451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410</v>
      </c>
      <c r="AU381" s="246" t="s">
        <v>87</v>
      </c>
      <c r="AV381" s="13" t="s">
        <v>85</v>
      </c>
      <c r="AW381" s="13" t="s">
        <v>37</v>
      </c>
      <c r="AX381" s="13" t="s">
        <v>78</v>
      </c>
      <c r="AY381" s="246" t="s">
        <v>401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587</v>
      </c>
      <c r="G382" s="248"/>
      <c r="H382" s="251">
        <v>15.698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3" customFormat="1">
      <c r="A383" s="13"/>
      <c r="B383" s="236"/>
      <c r="C383" s="237"/>
      <c r="D383" s="238" t="s">
        <v>410</v>
      </c>
      <c r="E383" s="239" t="s">
        <v>19</v>
      </c>
      <c r="F383" s="240" t="s">
        <v>453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410</v>
      </c>
      <c r="AU383" s="246" t="s">
        <v>87</v>
      </c>
      <c r="AV383" s="13" t="s">
        <v>85</v>
      </c>
      <c r="AW383" s="13" t="s">
        <v>37</v>
      </c>
      <c r="AX383" s="13" t="s">
        <v>78</v>
      </c>
      <c r="AY383" s="246" t="s">
        <v>401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588</v>
      </c>
      <c r="G384" s="248"/>
      <c r="H384" s="251">
        <v>20.41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6" customFormat="1">
      <c r="A385" s="16"/>
      <c r="B385" s="269"/>
      <c r="C385" s="270"/>
      <c r="D385" s="238" t="s">
        <v>410</v>
      </c>
      <c r="E385" s="271" t="s">
        <v>19</v>
      </c>
      <c r="F385" s="272" t="s">
        <v>440</v>
      </c>
      <c r="G385" s="270"/>
      <c r="H385" s="273">
        <v>63.506</v>
      </c>
      <c r="I385" s="274"/>
      <c r="J385" s="270"/>
      <c r="K385" s="270"/>
      <c r="L385" s="275"/>
      <c r="M385" s="276"/>
      <c r="N385" s="277"/>
      <c r="O385" s="277"/>
      <c r="P385" s="277"/>
      <c r="Q385" s="277"/>
      <c r="R385" s="277"/>
      <c r="S385" s="277"/>
      <c r="T385" s="278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9" t="s">
        <v>410</v>
      </c>
      <c r="AU385" s="279" t="s">
        <v>87</v>
      </c>
      <c r="AV385" s="16" t="s">
        <v>95</v>
      </c>
      <c r="AW385" s="16" t="s">
        <v>37</v>
      </c>
      <c r="AX385" s="16" t="s">
        <v>78</v>
      </c>
      <c r="AY385" s="279" t="s">
        <v>401</v>
      </c>
    </row>
    <row r="386" s="14" customFormat="1">
      <c r="A386" s="14"/>
      <c r="B386" s="247"/>
      <c r="C386" s="248"/>
      <c r="D386" s="238" t="s">
        <v>410</v>
      </c>
      <c r="E386" s="249" t="s">
        <v>19</v>
      </c>
      <c r="F386" s="250" t="s">
        <v>589</v>
      </c>
      <c r="G386" s="248"/>
      <c r="H386" s="251">
        <v>4.8949999999999996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410</v>
      </c>
      <c r="AU386" s="257" t="s">
        <v>87</v>
      </c>
      <c r="AV386" s="14" t="s">
        <v>87</v>
      </c>
      <c r="AW386" s="14" t="s">
        <v>37</v>
      </c>
      <c r="AX386" s="14" t="s">
        <v>78</v>
      </c>
      <c r="AY386" s="257" t="s">
        <v>401</v>
      </c>
    </row>
    <row r="387" s="16" customFormat="1">
      <c r="A387" s="16"/>
      <c r="B387" s="269"/>
      <c r="C387" s="270"/>
      <c r="D387" s="238" t="s">
        <v>410</v>
      </c>
      <c r="E387" s="271" t="s">
        <v>19</v>
      </c>
      <c r="F387" s="272" t="s">
        <v>440</v>
      </c>
      <c r="G387" s="270"/>
      <c r="H387" s="273">
        <v>4.8949999999999996</v>
      </c>
      <c r="I387" s="274"/>
      <c r="J387" s="270"/>
      <c r="K387" s="270"/>
      <c r="L387" s="275"/>
      <c r="M387" s="276"/>
      <c r="N387" s="277"/>
      <c r="O387" s="277"/>
      <c r="P387" s="277"/>
      <c r="Q387" s="277"/>
      <c r="R387" s="277"/>
      <c r="S387" s="277"/>
      <c r="T387" s="278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9" t="s">
        <v>410</v>
      </c>
      <c r="AU387" s="279" t="s">
        <v>87</v>
      </c>
      <c r="AV387" s="16" t="s">
        <v>95</v>
      </c>
      <c r="AW387" s="16" t="s">
        <v>37</v>
      </c>
      <c r="AX387" s="16" t="s">
        <v>78</v>
      </c>
      <c r="AY387" s="279" t="s">
        <v>401</v>
      </c>
    </row>
    <row r="388" s="15" customFormat="1">
      <c r="A388" s="15"/>
      <c r="B388" s="258"/>
      <c r="C388" s="259"/>
      <c r="D388" s="238" t="s">
        <v>410</v>
      </c>
      <c r="E388" s="260" t="s">
        <v>353</v>
      </c>
      <c r="F388" s="261" t="s">
        <v>414</v>
      </c>
      <c r="G388" s="259"/>
      <c r="H388" s="262">
        <v>258.49800000000005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8" t="s">
        <v>410</v>
      </c>
      <c r="AU388" s="268" t="s">
        <v>87</v>
      </c>
      <c r="AV388" s="15" t="s">
        <v>102</v>
      </c>
      <c r="AW388" s="15" t="s">
        <v>37</v>
      </c>
      <c r="AX388" s="15" t="s">
        <v>85</v>
      </c>
      <c r="AY388" s="268" t="s">
        <v>401</v>
      </c>
    </row>
    <row r="389" s="2" customFormat="1" ht="33" customHeight="1">
      <c r="A389" s="40"/>
      <c r="B389" s="41"/>
      <c r="C389" s="218" t="s">
        <v>7</v>
      </c>
      <c r="D389" s="218" t="s">
        <v>403</v>
      </c>
      <c r="E389" s="219" t="s">
        <v>590</v>
      </c>
      <c r="F389" s="220" t="s">
        <v>591</v>
      </c>
      <c r="G389" s="221" t="s">
        <v>178</v>
      </c>
      <c r="H389" s="222">
        <v>1622.76</v>
      </c>
      <c r="I389" s="223"/>
      <c r="J389" s="224">
        <f>ROUND(I389*H389,2)</f>
        <v>0</v>
      </c>
      <c r="K389" s="220" t="s">
        <v>406</v>
      </c>
      <c r="L389" s="46"/>
      <c r="M389" s="225" t="s">
        <v>19</v>
      </c>
      <c r="N389" s="226" t="s">
        <v>49</v>
      </c>
      <c r="O389" s="86"/>
      <c r="P389" s="227">
        <f>O389*H389</f>
        <v>0</v>
      </c>
      <c r="Q389" s="227">
        <v>0</v>
      </c>
      <c r="R389" s="227">
        <f>Q389*H389</f>
        <v>0</v>
      </c>
      <c r="S389" s="227">
        <v>0</v>
      </c>
      <c r="T389" s="22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9" t="s">
        <v>102</v>
      </c>
      <c r="AT389" s="229" t="s">
        <v>403</v>
      </c>
      <c r="AU389" s="229" t="s">
        <v>87</v>
      </c>
      <c r="AY389" s="19" t="s">
        <v>401</v>
      </c>
      <c r="BE389" s="230">
        <f>IF(N389="základní",J389,0)</f>
        <v>0</v>
      </c>
      <c r="BF389" s="230">
        <f>IF(N389="snížená",J389,0)</f>
        <v>0</v>
      </c>
      <c r="BG389" s="230">
        <f>IF(N389="zákl. přenesená",J389,0)</f>
        <v>0</v>
      </c>
      <c r="BH389" s="230">
        <f>IF(N389="sníž. přenesená",J389,0)</f>
        <v>0</v>
      </c>
      <c r="BI389" s="230">
        <f>IF(N389="nulová",J389,0)</f>
        <v>0</v>
      </c>
      <c r="BJ389" s="19" t="s">
        <v>85</v>
      </c>
      <c r="BK389" s="230">
        <f>ROUND(I389*H389,2)</f>
        <v>0</v>
      </c>
      <c r="BL389" s="19" t="s">
        <v>102</v>
      </c>
      <c r="BM389" s="229" t="s">
        <v>592</v>
      </c>
    </row>
    <row r="390" s="2" customFormat="1">
      <c r="A390" s="40"/>
      <c r="B390" s="41"/>
      <c r="C390" s="42"/>
      <c r="D390" s="231" t="s">
        <v>408</v>
      </c>
      <c r="E390" s="42"/>
      <c r="F390" s="232" t="s">
        <v>593</v>
      </c>
      <c r="G390" s="42"/>
      <c r="H390" s="42"/>
      <c r="I390" s="233"/>
      <c r="J390" s="42"/>
      <c r="K390" s="42"/>
      <c r="L390" s="46"/>
      <c r="M390" s="234"/>
      <c r="N390" s="235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408</v>
      </c>
      <c r="AU390" s="19" t="s">
        <v>87</v>
      </c>
    </row>
    <row r="391" s="13" customFormat="1">
      <c r="A391" s="13"/>
      <c r="B391" s="236"/>
      <c r="C391" s="237"/>
      <c r="D391" s="238" t="s">
        <v>410</v>
      </c>
      <c r="E391" s="239" t="s">
        <v>19</v>
      </c>
      <c r="F391" s="240" t="s">
        <v>594</v>
      </c>
      <c r="G391" s="237"/>
      <c r="H391" s="239" t="s">
        <v>19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6" t="s">
        <v>410</v>
      </c>
      <c r="AU391" s="246" t="s">
        <v>87</v>
      </c>
      <c r="AV391" s="13" t="s">
        <v>85</v>
      </c>
      <c r="AW391" s="13" t="s">
        <v>37</v>
      </c>
      <c r="AX391" s="13" t="s">
        <v>78</v>
      </c>
      <c r="AY391" s="246" t="s">
        <v>401</v>
      </c>
    </row>
    <row r="392" s="13" customFormat="1">
      <c r="A392" s="13"/>
      <c r="B392" s="236"/>
      <c r="C392" s="237"/>
      <c r="D392" s="238" t="s">
        <v>410</v>
      </c>
      <c r="E392" s="239" t="s">
        <v>19</v>
      </c>
      <c r="F392" s="240" t="s">
        <v>595</v>
      </c>
      <c r="G392" s="237"/>
      <c r="H392" s="239" t="s">
        <v>19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410</v>
      </c>
      <c r="AU392" s="246" t="s">
        <v>87</v>
      </c>
      <c r="AV392" s="13" t="s">
        <v>85</v>
      </c>
      <c r="AW392" s="13" t="s">
        <v>37</v>
      </c>
      <c r="AX392" s="13" t="s">
        <v>78</v>
      </c>
      <c r="AY392" s="246" t="s">
        <v>401</v>
      </c>
    </row>
    <row r="393" s="13" customFormat="1">
      <c r="A393" s="13"/>
      <c r="B393" s="236"/>
      <c r="C393" s="237"/>
      <c r="D393" s="238" t="s">
        <v>410</v>
      </c>
      <c r="E393" s="239" t="s">
        <v>19</v>
      </c>
      <c r="F393" s="240" t="s">
        <v>596</v>
      </c>
      <c r="G393" s="237"/>
      <c r="H393" s="239" t="s">
        <v>19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6" t="s">
        <v>410</v>
      </c>
      <c r="AU393" s="246" t="s">
        <v>87</v>
      </c>
      <c r="AV393" s="13" t="s">
        <v>85</v>
      </c>
      <c r="AW393" s="13" t="s">
        <v>37</v>
      </c>
      <c r="AX393" s="13" t="s">
        <v>78</v>
      </c>
      <c r="AY393" s="246" t="s">
        <v>401</v>
      </c>
    </row>
    <row r="394" s="14" customFormat="1">
      <c r="A394" s="14"/>
      <c r="B394" s="247"/>
      <c r="C394" s="248"/>
      <c r="D394" s="238" t="s">
        <v>410</v>
      </c>
      <c r="E394" s="249" t="s">
        <v>19</v>
      </c>
      <c r="F394" s="250" t="s">
        <v>597</v>
      </c>
      <c r="G394" s="248"/>
      <c r="H394" s="251">
        <v>1388.9500000000001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7" t="s">
        <v>410</v>
      </c>
      <c r="AU394" s="257" t="s">
        <v>87</v>
      </c>
      <c r="AV394" s="14" t="s">
        <v>87</v>
      </c>
      <c r="AW394" s="14" t="s">
        <v>37</v>
      </c>
      <c r="AX394" s="14" t="s">
        <v>78</v>
      </c>
      <c r="AY394" s="257" t="s">
        <v>401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339</v>
      </c>
      <c r="G395" s="248"/>
      <c r="H395" s="251">
        <v>233.81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1622.76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12" customFormat="1" ht="22.8" customHeight="1">
      <c r="A397" s="12"/>
      <c r="B397" s="202"/>
      <c r="C397" s="203"/>
      <c r="D397" s="204" t="s">
        <v>77</v>
      </c>
      <c r="E397" s="216" t="s">
        <v>87</v>
      </c>
      <c r="F397" s="216" t="s">
        <v>598</v>
      </c>
      <c r="G397" s="203"/>
      <c r="H397" s="203"/>
      <c r="I397" s="206"/>
      <c r="J397" s="217">
        <f>BK397</f>
        <v>0</v>
      </c>
      <c r="K397" s="203"/>
      <c r="L397" s="208"/>
      <c r="M397" s="209"/>
      <c r="N397" s="210"/>
      <c r="O397" s="210"/>
      <c r="P397" s="211">
        <f>SUM(P398:P554)</f>
        <v>0</v>
      </c>
      <c r="Q397" s="210"/>
      <c r="R397" s="211">
        <f>SUM(R398:R554)</f>
        <v>2131.3754805946814</v>
      </c>
      <c r="S397" s="210"/>
      <c r="T397" s="212">
        <f>SUM(T398:T554)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3" t="s">
        <v>85</v>
      </c>
      <c r="AT397" s="214" t="s">
        <v>77</v>
      </c>
      <c r="AU397" s="214" t="s">
        <v>85</v>
      </c>
      <c r="AY397" s="213" t="s">
        <v>401</v>
      </c>
      <c r="BK397" s="215">
        <f>SUM(BK398:BK554)</f>
        <v>0</v>
      </c>
    </row>
    <row r="398" s="2" customFormat="1" ht="44.25" customHeight="1">
      <c r="A398" s="40"/>
      <c r="B398" s="41"/>
      <c r="C398" s="218" t="s">
        <v>599</v>
      </c>
      <c r="D398" s="218" t="s">
        <v>403</v>
      </c>
      <c r="E398" s="219" t="s">
        <v>600</v>
      </c>
      <c r="F398" s="220" t="s">
        <v>601</v>
      </c>
      <c r="G398" s="221" t="s">
        <v>228</v>
      </c>
      <c r="H398" s="222">
        <v>308.5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0.000504</v>
      </c>
      <c r="R398" s="227">
        <f>Q398*H398</f>
        <v>0.15548400000000001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102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102</v>
      </c>
      <c r="BM398" s="229" t="s">
        <v>602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603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3" customFormat="1">
      <c r="A400" s="13"/>
      <c r="B400" s="236"/>
      <c r="C400" s="237"/>
      <c r="D400" s="238" t="s">
        <v>410</v>
      </c>
      <c r="E400" s="239" t="s">
        <v>19</v>
      </c>
      <c r="F400" s="240" t="s">
        <v>595</v>
      </c>
      <c r="G400" s="237"/>
      <c r="H400" s="239" t="s">
        <v>19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410</v>
      </c>
      <c r="AU400" s="246" t="s">
        <v>87</v>
      </c>
      <c r="AV400" s="13" t="s">
        <v>85</v>
      </c>
      <c r="AW400" s="13" t="s">
        <v>37</v>
      </c>
      <c r="AX400" s="13" t="s">
        <v>78</v>
      </c>
      <c r="AY400" s="246" t="s">
        <v>401</v>
      </c>
    </row>
    <row r="401" s="14" customFormat="1">
      <c r="A401" s="14"/>
      <c r="B401" s="247"/>
      <c r="C401" s="248"/>
      <c r="D401" s="238" t="s">
        <v>410</v>
      </c>
      <c r="E401" s="249" t="s">
        <v>19</v>
      </c>
      <c r="F401" s="250" t="s">
        <v>604</v>
      </c>
      <c r="G401" s="248"/>
      <c r="H401" s="251">
        <v>60.649999999999999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7" t="s">
        <v>410</v>
      </c>
      <c r="AU401" s="257" t="s">
        <v>87</v>
      </c>
      <c r="AV401" s="14" t="s">
        <v>87</v>
      </c>
      <c r="AW401" s="14" t="s">
        <v>37</v>
      </c>
      <c r="AX401" s="14" t="s">
        <v>78</v>
      </c>
      <c r="AY401" s="257" t="s">
        <v>401</v>
      </c>
    </row>
    <row r="402" s="14" customFormat="1">
      <c r="A402" s="14"/>
      <c r="B402" s="247"/>
      <c r="C402" s="248"/>
      <c r="D402" s="238" t="s">
        <v>410</v>
      </c>
      <c r="E402" s="249" t="s">
        <v>19</v>
      </c>
      <c r="F402" s="250" t="s">
        <v>605</v>
      </c>
      <c r="G402" s="248"/>
      <c r="H402" s="251">
        <v>97.799999999999997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7" t="s">
        <v>410</v>
      </c>
      <c r="AU402" s="257" t="s">
        <v>87</v>
      </c>
      <c r="AV402" s="14" t="s">
        <v>87</v>
      </c>
      <c r="AW402" s="14" t="s">
        <v>37</v>
      </c>
      <c r="AX402" s="14" t="s">
        <v>78</v>
      </c>
      <c r="AY402" s="257" t="s">
        <v>401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606</v>
      </c>
      <c r="G403" s="248"/>
      <c r="H403" s="251">
        <v>150.05000000000001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308.5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37.8" customHeight="1">
      <c r="A405" s="40"/>
      <c r="B405" s="41"/>
      <c r="C405" s="218" t="s">
        <v>607</v>
      </c>
      <c r="D405" s="218" t="s">
        <v>403</v>
      </c>
      <c r="E405" s="219" t="s">
        <v>608</v>
      </c>
      <c r="F405" s="220" t="s">
        <v>609</v>
      </c>
      <c r="G405" s="221" t="s">
        <v>228</v>
      </c>
      <c r="H405" s="222">
        <v>100.95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0.0016267600000000001</v>
      </c>
      <c r="R405" s="227">
        <f>Q405*H405</f>
        <v>0.16422142200000001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610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611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3" customFormat="1">
      <c r="A407" s="13"/>
      <c r="B407" s="236"/>
      <c r="C407" s="237"/>
      <c r="D407" s="238" t="s">
        <v>410</v>
      </c>
      <c r="E407" s="239" t="s">
        <v>19</v>
      </c>
      <c r="F407" s="240" t="s">
        <v>595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410</v>
      </c>
      <c r="AU407" s="246" t="s">
        <v>87</v>
      </c>
      <c r="AV407" s="13" t="s">
        <v>85</v>
      </c>
      <c r="AW407" s="13" t="s">
        <v>37</v>
      </c>
      <c r="AX407" s="13" t="s">
        <v>78</v>
      </c>
      <c r="AY407" s="246" t="s">
        <v>401</v>
      </c>
    </row>
    <row r="408" s="14" customFormat="1">
      <c r="A408" s="14"/>
      <c r="B408" s="247"/>
      <c r="C408" s="248"/>
      <c r="D408" s="238" t="s">
        <v>410</v>
      </c>
      <c r="E408" s="249" t="s">
        <v>19</v>
      </c>
      <c r="F408" s="250" t="s">
        <v>612</v>
      </c>
      <c r="G408" s="248"/>
      <c r="H408" s="251">
        <v>100.95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410</v>
      </c>
      <c r="AU408" s="257" t="s">
        <v>87</v>
      </c>
      <c r="AV408" s="14" t="s">
        <v>87</v>
      </c>
      <c r="AW408" s="14" t="s">
        <v>37</v>
      </c>
      <c r="AX408" s="14" t="s">
        <v>78</v>
      </c>
      <c r="AY408" s="257" t="s">
        <v>401</v>
      </c>
    </row>
    <row r="409" s="15" customFormat="1">
      <c r="A409" s="15"/>
      <c r="B409" s="258"/>
      <c r="C409" s="259"/>
      <c r="D409" s="238" t="s">
        <v>410</v>
      </c>
      <c r="E409" s="260" t="s">
        <v>19</v>
      </c>
      <c r="F409" s="261" t="s">
        <v>414</v>
      </c>
      <c r="G409" s="259"/>
      <c r="H409" s="262">
        <v>100.95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410</v>
      </c>
      <c r="AU409" s="268" t="s">
        <v>87</v>
      </c>
      <c r="AV409" s="15" t="s">
        <v>102</v>
      </c>
      <c r="AW409" s="15" t="s">
        <v>37</v>
      </c>
      <c r="AX409" s="15" t="s">
        <v>85</v>
      </c>
      <c r="AY409" s="268" t="s">
        <v>401</v>
      </c>
    </row>
    <row r="410" s="2" customFormat="1" ht="24.15" customHeight="1">
      <c r="A410" s="40"/>
      <c r="B410" s="41"/>
      <c r="C410" s="218" t="s">
        <v>613</v>
      </c>
      <c r="D410" s="218" t="s">
        <v>403</v>
      </c>
      <c r="E410" s="219" t="s">
        <v>614</v>
      </c>
      <c r="F410" s="220" t="s">
        <v>615</v>
      </c>
      <c r="G410" s="221" t="s">
        <v>228</v>
      </c>
      <c r="H410" s="222">
        <v>23</v>
      </c>
      <c r="I410" s="223"/>
      <c r="J410" s="224">
        <f>ROUND(I410*H410,2)</f>
        <v>0</v>
      </c>
      <c r="K410" s="220" t="s">
        <v>406</v>
      </c>
      <c r="L410" s="46"/>
      <c r="M410" s="225" t="s">
        <v>19</v>
      </c>
      <c r="N410" s="226" t="s">
        <v>49</v>
      </c>
      <c r="O410" s="86"/>
      <c r="P410" s="227">
        <f>O410*H410</f>
        <v>0</v>
      </c>
      <c r="Q410" s="227">
        <v>0.00148854</v>
      </c>
      <c r="R410" s="227">
        <f>Q410*H410</f>
        <v>0.034236420000000004</v>
      </c>
      <c r="S410" s="227">
        <v>0</v>
      </c>
      <c r="T410" s="22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9" t="s">
        <v>102</v>
      </c>
      <c r="AT410" s="229" t="s">
        <v>403</v>
      </c>
      <c r="AU410" s="229" t="s">
        <v>87</v>
      </c>
      <c r="AY410" s="19" t="s">
        <v>401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9" t="s">
        <v>85</v>
      </c>
      <c r="BK410" s="230">
        <f>ROUND(I410*H410,2)</f>
        <v>0</v>
      </c>
      <c r="BL410" s="19" t="s">
        <v>102</v>
      </c>
      <c r="BM410" s="229" t="s">
        <v>616</v>
      </c>
    </row>
    <row r="411" s="2" customFormat="1">
      <c r="A411" s="40"/>
      <c r="B411" s="41"/>
      <c r="C411" s="42"/>
      <c r="D411" s="231" t="s">
        <v>408</v>
      </c>
      <c r="E411" s="42"/>
      <c r="F411" s="232" t="s">
        <v>617</v>
      </c>
      <c r="G411" s="42"/>
      <c r="H411" s="42"/>
      <c r="I411" s="233"/>
      <c r="J411" s="42"/>
      <c r="K411" s="42"/>
      <c r="L411" s="46"/>
      <c r="M411" s="234"/>
      <c r="N411" s="235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408</v>
      </c>
      <c r="AU411" s="19" t="s">
        <v>87</v>
      </c>
    </row>
    <row r="412" s="13" customFormat="1">
      <c r="A412" s="13"/>
      <c r="B412" s="236"/>
      <c r="C412" s="237"/>
      <c r="D412" s="238" t="s">
        <v>410</v>
      </c>
      <c r="E412" s="239" t="s">
        <v>19</v>
      </c>
      <c r="F412" s="240" t="s">
        <v>595</v>
      </c>
      <c r="G412" s="237"/>
      <c r="H412" s="239" t="s">
        <v>19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410</v>
      </c>
      <c r="AU412" s="246" t="s">
        <v>87</v>
      </c>
      <c r="AV412" s="13" t="s">
        <v>85</v>
      </c>
      <c r="AW412" s="13" t="s">
        <v>37</v>
      </c>
      <c r="AX412" s="13" t="s">
        <v>78</v>
      </c>
      <c r="AY412" s="246" t="s">
        <v>401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618</v>
      </c>
      <c r="G413" s="248"/>
      <c r="H413" s="251">
        <v>23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5" customFormat="1">
      <c r="A414" s="15"/>
      <c r="B414" s="258"/>
      <c r="C414" s="259"/>
      <c r="D414" s="238" t="s">
        <v>410</v>
      </c>
      <c r="E414" s="260" t="s">
        <v>19</v>
      </c>
      <c r="F414" s="261" t="s">
        <v>414</v>
      </c>
      <c r="G414" s="259"/>
      <c r="H414" s="262">
        <v>23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410</v>
      </c>
      <c r="AU414" s="268" t="s">
        <v>87</v>
      </c>
      <c r="AV414" s="15" t="s">
        <v>102</v>
      </c>
      <c r="AW414" s="15" t="s">
        <v>37</v>
      </c>
      <c r="AX414" s="15" t="s">
        <v>85</v>
      </c>
      <c r="AY414" s="268" t="s">
        <v>401</v>
      </c>
    </row>
    <row r="415" s="2" customFormat="1" ht="37.8" customHeight="1">
      <c r="A415" s="40"/>
      <c r="B415" s="41"/>
      <c r="C415" s="218" t="s">
        <v>619</v>
      </c>
      <c r="D415" s="218" t="s">
        <v>403</v>
      </c>
      <c r="E415" s="219" t="s">
        <v>620</v>
      </c>
      <c r="F415" s="220" t="s">
        <v>621</v>
      </c>
      <c r="G415" s="221" t="s">
        <v>219</v>
      </c>
      <c r="H415" s="222">
        <v>208.34299999999999</v>
      </c>
      <c r="I415" s="223"/>
      <c r="J415" s="224">
        <f>ROUND(I415*H415,2)</f>
        <v>0</v>
      </c>
      <c r="K415" s="220" t="s">
        <v>406</v>
      </c>
      <c r="L415" s="46"/>
      <c r="M415" s="225" t="s">
        <v>19</v>
      </c>
      <c r="N415" s="226" t="s">
        <v>49</v>
      </c>
      <c r="O415" s="86"/>
      <c r="P415" s="227">
        <f>O415*H415</f>
        <v>0</v>
      </c>
      <c r="Q415" s="227">
        <v>2.1600000000000001</v>
      </c>
      <c r="R415" s="227">
        <f>Q415*H415</f>
        <v>450.02088000000003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102</v>
      </c>
      <c r="AT415" s="229" t="s">
        <v>403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102</v>
      </c>
      <c r="BM415" s="229" t="s">
        <v>622</v>
      </c>
    </row>
    <row r="416" s="2" customFormat="1">
      <c r="A416" s="40"/>
      <c r="B416" s="41"/>
      <c r="C416" s="42"/>
      <c r="D416" s="231" t="s">
        <v>408</v>
      </c>
      <c r="E416" s="42"/>
      <c r="F416" s="232" t="s">
        <v>623</v>
      </c>
      <c r="G416" s="42"/>
      <c r="H416" s="42"/>
      <c r="I416" s="233"/>
      <c r="J416" s="42"/>
      <c r="K416" s="42"/>
      <c r="L416" s="46"/>
      <c r="M416" s="234"/>
      <c r="N416" s="23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408</v>
      </c>
      <c r="AU416" s="19" t="s">
        <v>87</v>
      </c>
    </row>
    <row r="417" s="13" customFormat="1">
      <c r="A417" s="13"/>
      <c r="B417" s="236"/>
      <c r="C417" s="237"/>
      <c r="D417" s="238" t="s">
        <v>410</v>
      </c>
      <c r="E417" s="239" t="s">
        <v>19</v>
      </c>
      <c r="F417" s="240" t="s">
        <v>594</v>
      </c>
      <c r="G417" s="237"/>
      <c r="H417" s="239" t="s">
        <v>19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410</v>
      </c>
      <c r="AU417" s="246" t="s">
        <v>87</v>
      </c>
      <c r="AV417" s="13" t="s">
        <v>85</v>
      </c>
      <c r="AW417" s="13" t="s">
        <v>37</v>
      </c>
      <c r="AX417" s="13" t="s">
        <v>78</v>
      </c>
      <c r="AY417" s="246" t="s">
        <v>401</v>
      </c>
    </row>
    <row r="418" s="13" customFormat="1">
      <c r="A418" s="13"/>
      <c r="B418" s="236"/>
      <c r="C418" s="237"/>
      <c r="D418" s="238" t="s">
        <v>410</v>
      </c>
      <c r="E418" s="239" t="s">
        <v>19</v>
      </c>
      <c r="F418" s="240" t="s">
        <v>595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410</v>
      </c>
      <c r="AU418" s="246" t="s">
        <v>87</v>
      </c>
      <c r="AV418" s="13" t="s">
        <v>85</v>
      </c>
      <c r="AW418" s="13" t="s">
        <v>37</v>
      </c>
      <c r="AX418" s="13" t="s">
        <v>78</v>
      </c>
      <c r="AY418" s="246" t="s">
        <v>401</v>
      </c>
    </row>
    <row r="419" s="13" customFormat="1">
      <c r="A419" s="13"/>
      <c r="B419" s="236"/>
      <c r="C419" s="237"/>
      <c r="D419" s="238" t="s">
        <v>410</v>
      </c>
      <c r="E419" s="239" t="s">
        <v>19</v>
      </c>
      <c r="F419" s="240" t="s">
        <v>596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410</v>
      </c>
      <c r="AU419" s="246" t="s">
        <v>87</v>
      </c>
      <c r="AV419" s="13" t="s">
        <v>85</v>
      </c>
      <c r="AW419" s="13" t="s">
        <v>37</v>
      </c>
      <c r="AX419" s="13" t="s">
        <v>78</v>
      </c>
      <c r="AY419" s="246" t="s">
        <v>401</v>
      </c>
    </row>
    <row r="420" s="14" customFormat="1">
      <c r="A420" s="14"/>
      <c r="B420" s="247"/>
      <c r="C420" s="248"/>
      <c r="D420" s="238" t="s">
        <v>410</v>
      </c>
      <c r="E420" s="249" t="s">
        <v>19</v>
      </c>
      <c r="F420" s="250" t="s">
        <v>624</v>
      </c>
      <c r="G420" s="248"/>
      <c r="H420" s="251">
        <v>208.34299999999999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7" t="s">
        <v>410</v>
      </c>
      <c r="AU420" s="257" t="s">
        <v>87</v>
      </c>
      <c r="AV420" s="14" t="s">
        <v>87</v>
      </c>
      <c r="AW420" s="14" t="s">
        <v>37</v>
      </c>
      <c r="AX420" s="14" t="s">
        <v>78</v>
      </c>
      <c r="AY420" s="257" t="s">
        <v>401</v>
      </c>
    </row>
    <row r="421" s="15" customFormat="1">
      <c r="A421" s="15"/>
      <c r="B421" s="258"/>
      <c r="C421" s="259"/>
      <c r="D421" s="238" t="s">
        <v>410</v>
      </c>
      <c r="E421" s="260" t="s">
        <v>19</v>
      </c>
      <c r="F421" s="261" t="s">
        <v>414</v>
      </c>
      <c r="G421" s="259"/>
      <c r="H421" s="262">
        <v>208.34299999999999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8" t="s">
        <v>410</v>
      </c>
      <c r="AU421" s="268" t="s">
        <v>87</v>
      </c>
      <c r="AV421" s="15" t="s">
        <v>102</v>
      </c>
      <c r="AW421" s="15" t="s">
        <v>37</v>
      </c>
      <c r="AX421" s="15" t="s">
        <v>85</v>
      </c>
      <c r="AY421" s="268" t="s">
        <v>401</v>
      </c>
    </row>
    <row r="422" s="2" customFormat="1" ht="37.8" customHeight="1">
      <c r="A422" s="40"/>
      <c r="B422" s="41"/>
      <c r="C422" s="218" t="s">
        <v>625</v>
      </c>
      <c r="D422" s="218" t="s">
        <v>403</v>
      </c>
      <c r="E422" s="219" t="s">
        <v>626</v>
      </c>
      <c r="F422" s="220" t="s">
        <v>627</v>
      </c>
      <c r="G422" s="221" t="s">
        <v>219</v>
      </c>
      <c r="H422" s="222">
        <v>69.447999999999993</v>
      </c>
      <c r="I422" s="223"/>
      <c r="J422" s="224">
        <f>ROUND(I422*H422,2)</f>
        <v>0</v>
      </c>
      <c r="K422" s="220" t="s">
        <v>19</v>
      </c>
      <c r="L422" s="46"/>
      <c r="M422" s="225" t="s">
        <v>19</v>
      </c>
      <c r="N422" s="226" t="s">
        <v>49</v>
      </c>
      <c r="O422" s="86"/>
      <c r="P422" s="227">
        <f>O422*H422</f>
        <v>0</v>
      </c>
      <c r="Q422" s="227">
        <v>2.1600000000000001</v>
      </c>
      <c r="R422" s="227">
        <f>Q422*H422</f>
        <v>150.00767999999999</v>
      </c>
      <c r="S422" s="227">
        <v>0</v>
      </c>
      <c r="T422" s="228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9" t="s">
        <v>102</v>
      </c>
      <c r="AT422" s="229" t="s">
        <v>403</v>
      </c>
      <c r="AU422" s="229" t="s">
        <v>87</v>
      </c>
      <c r="AY422" s="19" t="s">
        <v>401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19" t="s">
        <v>85</v>
      </c>
      <c r="BK422" s="230">
        <f>ROUND(I422*H422,2)</f>
        <v>0</v>
      </c>
      <c r="BL422" s="19" t="s">
        <v>102</v>
      </c>
      <c r="BM422" s="229" t="s">
        <v>628</v>
      </c>
    </row>
    <row r="423" s="13" customFormat="1">
      <c r="A423" s="13"/>
      <c r="B423" s="236"/>
      <c r="C423" s="237"/>
      <c r="D423" s="238" t="s">
        <v>410</v>
      </c>
      <c r="E423" s="239" t="s">
        <v>19</v>
      </c>
      <c r="F423" s="240" t="s">
        <v>594</v>
      </c>
      <c r="G423" s="237"/>
      <c r="H423" s="239" t="s">
        <v>19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410</v>
      </c>
      <c r="AU423" s="246" t="s">
        <v>87</v>
      </c>
      <c r="AV423" s="13" t="s">
        <v>85</v>
      </c>
      <c r="AW423" s="13" t="s">
        <v>37</v>
      </c>
      <c r="AX423" s="13" t="s">
        <v>78</v>
      </c>
      <c r="AY423" s="246" t="s">
        <v>401</v>
      </c>
    </row>
    <row r="424" s="13" customFormat="1">
      <c r="A424" s="13"/>
      <c r="B424" s="236"/>
      <c r="C424" s="237"/>
      <c r="D424" s="238" t="s">
        <v>410</v>
      </c>
      <c r="E424" s="239" t="s">
        <v>19</v>
      </c>
      <c r="F424" s="240" t="s">
        <v>595</v>
      </c>
      <c r="G424" s="237"/>
      <c r="H424" s="239" t="s">
        <v>19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410</v>
      </c>
      <c r="AU424" s="246" t="s">
        <v>87</v>
      </c>
      <c r="AV424" s="13" t="s">
        <v>85</v>
      </c>
      <c r="AW424" s="13" t="s">
        <v>37</v>
      </c>
      <c r="AX424" s="13" t="s">
        <v>78</v>
      </c>
      <c r="AY424" s="246" t="s">
        <v>401</v>
      </c>
    </row>
    <row r="425" s="13" customFormat="1">
      <c r="A425" s="13"/>
      <c r="B425" s="236"/>
      <c r="C425" s="237"/>
      <c r="D425" s="238" t="s">
        <v>410</v>
      </c>
      <c r="E425" s="239" t="s">
        <v>19</v>
      </c>
      <c r="F425" s="240" t="s">
        <v>596</v>
      </c>
      <c r="G425" s="237"/>
      <c r="H425" s="239" t="s">
        <v>19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410</v>
      </c>
      <c r="AU425" s="246" t="s">
        <v>87</v>
      </c>
      <c r="AV425" s="13" t="s">
        <v>85</v>
      </c>
      <c r="AW425" s="13" t="s">
        <v>37</v>
      </c>
      <c r="AX425" s="13" t="s">
        <v>78</v>
      </c>
      <c r="AY425" s="246" t="s">
        <v>401</v>
      </c>
    </row>
    <row r="426" s="14" customFormat="1">
      <c r="A426" s="14"/>
      <c r="B426" s="247"/>
      <c r="C426" s="248"/>
      <c r="D426" s="238" t="s">
        <v>410</v>
      </c>
      <c r="E426" s="249" t="s">
        <v>19</v>
      </c>
      <c r="F426" s="250" t="s">
        <v>535</v>
      </c>
      <c r="G426" s="248"/>
      <c r="H426" s="251">
        <v>69.447999999999993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410</v>
      </c>
      <c r="AU426" s="257" t="s">
        <v>87</v>
      </c>
      <c r="AV426" s="14" t="s">
        <v>87</v>
      </c>
      <c r="AW426" s="14" t="s">
        <v>37</v>
      </c>
      <c r="AX426" s="14" t="s">
        <v>78</v>
      </c>
      <c r="AY426" s="257" t="s">
        <v>401</v>
      </c>
    </row>
    <row r="427" s="15" customFormat="1">
      <c r="A427" s="15"/>
      <c r="B427" s="258"/>
      <c r="C427" s="259"/>
      <c r="D427" s="238" t="s">
        <v>410</v>
      </c>
      <c r="E427" s="260" t="s">
        <v>19</v>
      </c>
      <c r="F427" s="261" t="s">
        <v>414</v>
      </c>
      <c r="G427" s="259"/>
      <c r="H427" s="262">
        <v>69.447999999999993</v>
      </c>
      <c r="I427" s="263"/>
      <c r="J427" s="259"/>
      <c r="K427" s="259"/>
      <c r="L427" s="264"/>
      <c r="M427" s="265"/>
      <c r="N427" s="266"/>
      <c r="O427" s="266"/>
      <c r="P427" s="266"/>
      <c r="Q427" s="266"/>
      <c r="R427" s="266"/>
      <c r="S427" s="266"/>
      <c r="T427" s="26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8" t="s">
        <v>410</v>
      </c>
      <c r="AU427" s="268" t="s">
        <v>87</v>
      </c>
      <c r="AV427" s="15" t="s">
        <v>102</v>
      </c>
      <c r="AW427" s="15" t="s">
        <v>37</v>
      </c>
      <c r="AX427" s="15" t="s">
        <v>85</v>
      </c>
      <c r="AY427" s="268" t="s">
        <v>401</v>
      </c>
    </row>
    <row r="428" s="2" customFormat="1" ht="33" customHeight="1">
      <c r="A428" s="40"/>
      <c r="B428" s="41"/>
      <c r="C428" s="218" t="s">
        <v>629</v>
      </c>
      <c r="D428" s="218" t="s">
        <v>403</v>
      </c>
      <c r="E428" s="219" t="s">
        <v>630</v>
      </c>
      <c r="F428" s="220" t="s">
        <v>631</v>
      </c>
      <c r="G428" s="221" t="s">
        <v>219</v>
      </c>
      <c r="H428" s="222">
        <v>299.26299999999998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2.5018722040000001</v>
      </c>
      <c r="R428" s="227">
        <f>Q428*H428</f>
        <v>748.71778138565196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102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102</v>
      </c>
      <c r="BM428" s="229" t="s">
        <v>632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633</v>
      </c>
      <c r="G429" s="42"/>
      <c r="H429" s="42"/>
      <c r="I429" s="233"/>
      <c r="J429" s="42"/>
      <c r="K429" s="42"/>
      <c r="L429" s="46"/>
      <c r="M429" s="234"/>
      <c r="N429" s="23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13" customFormat="1">
      <c r="A430" s="13"/>
      <c r="B430" s="236"/>
      <c r="C430" s="237"/>
      <c r="D430" s="238" t="s">
        <v>410</v>
      </c>
      <c r="E430" s="239" t="s">
        <v>19</v>
      </c>
      <c r="F430" s="240" t="s">
        <v>634</v>
      </c>
      <c r="G430" s="237"/>
      <c r="H430" s="239" t="s">
        <v>19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410</v>
      </c>
      <c r="AU430" s="246" t="s">
        <v>87</v>
      </c>
      <c r="AV430" s="13" t="s">
        <v>85</v>
      </c>
      <c r="AW430" s="13" t="s">
        <v>37</v>
      </c>
      <c r="AX430" s="13" t="s">
        <v>78</v>
      </c>
      <c r="AY430" s="246" t="s">
        <v>401</v>
      </c>
    </row>
    <row r="431" s="13" customFormat="1">
      <c r="A431" s="13"/>
      <c r="B431" s="236"/>
      <c r="C431" s="237"/>
      <c r="D431" s="238" t="s">
        <v>410</v>
      </c>
      <c r="E431" s="239" t="s">
        <v>19</v>
      </c>
      <c r="F431" s="240" t="s">
        <v>635</v>
      </c>
      <c r="G431" s="237"/>
      <c r="H431" s="239" t="s">
        <v>19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410</v>
      </c>
      <c r="AU431" s="246" t="s">
        <v>87</v>
      </c>
      <c r="AV431" s="13" t="s">
        <v>85</v>
      </c>
      <c r="AW431" s="13" t="s">
        <v>37</v>
      </c>
      <c r="AX431" s="13" t="s">
        <v>78</v>
      </c>
      <c r="AY431" s="246" t="s">
        <v>401</v>
      </c>
    </row>
    <row r="432" s="13" customFormat="1">
      <c r="A432" s="13"/>
      <c r="B432" s="236"/>
      <c r="C432" s="237"/>
      <c r="D432" s="238" t="s">
        <v>410</v>
      </c>
      <c r="E432" s="239" t="s">
        <v>19</v>
      </c>
      <c r="F432" s="240" t="s">
        <v>411</v>
      </c>
      <c r="G432" s="237"/>
      <c r="H432" s="239" t="s">
        <v>19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410</v>
      </c>
      <c r="AU432" s="246" t="s">
        <v>87</v>
      </c>
      <c r="AV432" s="13" t="s">
        <v>85</v>
      </c>
      <c r="AW432" s="13" t="s">
        <v>37</v>
      </c>
      <c r="AX432" s="13" t="s">
        <v>78</v>
      </c>
      <c r="AY432" s="246" t="s">
        <v>401</v>
      </c>
    </row>
    <row r="433" s="14" customFormat="1">
      <c r="A433" s="14"/>
      <c r="B433" s="247"/>
      <c r="C433" s="248"/>
      <c r="D433" s="238" t="s">
        <v>410</v>
      </c>
      <c r="E433" s="249" t="s">
        <v>19</v>
      </c>
      <c r="F433" s="250" t="s">
        <v>636</v>
      </c>
      <c r="G433" s="248"/>
      <c r="H433" s="251">
        <v>297.69999999999999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37</v>
      </c>
      <c r="AX433" s="14" t="s">
        <v>78</v>
      </c>
      <c r="AY433" s="257" t="s">
        <v>401</v>
      </c>
    </row>
    <row r="434" s="14" customFormat="1">
      <c r="A434" s="14"/>
      <c r="B434" s="247"/>
      <c r="C434" s="248"/>
      <c r="D434" s="238" t="s">
        <v>410</v>
      </c>
      <c r="E434" s="249" t="s">
        <v>19</v>
      </c>
      <c r="F434" s="250" t="s">
        <v>637</v>
      </c>
      <c r="G434" s="248"/>
      <c r="H434" s="251">
        <v>1.5629999999999999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7" t="s">
        <v>410</v>
      </c>
      <c r="AU434" s="257" t="s">
        <v>87</v>
      </c>
      <c r="AV434" s="14" t="s">
        <v>87</v>
      </c>
      <c r="AW434" s="14" t="s">
        <v>37</v>
      </c>
      <c r="AX434" s="14" t="s">
        <v>78</v>
      </c>
      <c r="AY434" s="257" t="s">
        <v>401</v>
      </c>
    </row>
    <row r="435" s="15" customFormat="1">
      <c r="A435" s="15"/>
      <c r="B435" s="258"/>
      <c r="C435" s="259"/>
      <c r="D435" s="238" t="s">
        <v>410</v>
      </c>
      <c r="E435" s="260" t="s">
        <v>19</v>
      </c>
      <c r="F435" s="261" t="s">
        <v>414</v>
      </c>
      <c r="G435" s="259"/>
      <c r="H435" s="262">
        <v>299.26299999999998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8" t="s">
        <v>410</v>
      </c>
      <c r="AU435" s="268" t="s">
        <v>87</v>
      </c>
      <c r="AV435" s="15" t="s">
        <v>102</v>
      </c>
      <c r="AW435" s="15" t="s">
        <v>37</v>
      </c>
      <c r="AX435" s="15" t="s">
        <v>85</v>
      </c>
      <c r="AY435" s="268" t="s">
        <v>401</v>
      </c>
    </row>
    <row r="436" s="2" customFormat="1" ht="16.5" customHeight="1">
      <c r="A436" s="40"/>
      <c r="B436" s="41"/>
      <c r="C436" s="218" t="s">
        <v>638</v>
      </c>
      <c r="D436" s="218" t="s">
        <v>403</v>
      </c>
      <c r="E436" s="219" t="s">
        <v>639</v>
      </c>
      <c r="F436" s="220" t="s">
        <v>640</v>
      </c>
      <c r="G436" s="221" t="s">
        <v>178</v>
      </c>
      <c r="H436" s="222">
        <v>46.354999999999997</v>
      </c>
      <c r="I436" s="223"/>
      <c r="J436" s="224">
        <f>ROUND(I436*H436,2)</f>
        <v>0</v>
      </c>
      <c r="K436" s="220" t="s">
        <v>406</v>
      </c>
      <c r="L436" s="46"/>
      <c r="M436" s="225" t="s">
        <v>19</v>
      </c>
      <c r="N436" s="226" t="s">
        <v>49</v>
      </c>
      <c r="O436" s="86"/>
      <c r="P436" s="227">
        <f>O436*H436</f>
        <v>0</v>
      </c>
      <c r="Q436" s="227">
        <v>0.0024719</v>
      </c>
      <c r="R436" s="227">
        <f>Q436*H436</f>
        <v>0.11458492449999999</v>
      </c>
      <c r="S436" s="227">
        <v>0</v>
      </c>
      <c r="T436" s="22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9" t="s">
        <v>102</v>
      </c>
      <c r="AT436" s="229" t="s">
        <v>403</v>
      </c>
      <c r="AU436" s="229" t="s">
        <v>87</v>
      </c>
      <c r="AY436" s="19" t="s">
        <v>401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19" t="s">
        <v>85</v>
      </c>
      <c r="BK436" s="230">
        <f>ROUND(I436*H436,2)</f>
        <v>0</v>
      </c>
      <c r="BL436" s="19" t="s">
        <v>102</v>
      </c>
      <c r="BM436" s="229" t="s">
        <v>641</v>
      </c>
    </row>
    <row r="437" s="2" customFormat="1">
      <c r="A437" s="40"/>
      <c r="B437" s="41"/>
      <c r="C437" s="42"/>
      <c r="D437" s="231" t="s">
        <v>408</v>
      </c>
      <c r="E437" s="42"/>
      <c r="F437" s="232" t="s">
        <v>642</v>
      </c>
      <c r="G437" s="42"/>
      <c r="H437" s="42"/>
      <c r="I437" s="233"/>
      <c r="J437" s="42"/>
      <c r="K437" s="42"/>
      <c r="L437" s="46"/>
      <c r="M437" s="234"/>
      <c r="N437" s="235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408</v>
      </c>
      <c r="AU437" s="19" t="s">
        <v>87</v>
      </c>
    </row>
    <row r="438" s="13" customFormat="1">
      <c r="A438" s="13"/>
      <c r="B438" s="236"/>
      <c r="C438" s="237"/>
      <c r="D438" s="238" t="s">
        <v>410</v>
      </c>
      <c r="E438" s="239" t="s">
        <v>19</v>
      </c>
      <c r="F438" s="240" t="s">
        <v>634</v>
      </c>
      <c r="G438" s="237"/>
      <c r="H438" s="239" t="s">
        <v>19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410</v>
      </c>
      <c r="AU438" s="246" t="s">
        <v>87</v>
      </c>
      <c r="AV438" s="13" t="s">
        <v>85</v>
      </c>
      <c r="AW438" s="13" t="s">
        <v>37</v>
      </c>
      <c r="AX438" s="13" t="s">
        <v>78</v>
      </c>
      <c r="AY438" s="246" t="s">
        <v>401</v>
      </c>
    </row>
    <row r="439" s="13" customFormat="1">
      <c r="A439" s="13"/>
      <c r="B439" s="236"/>
      <c r="C439" s="237"/>
      <c r="D439" s="238" t="s">
        <v>410</v>
      </c>
      <c r="E439" s="239" t="s">
        <v>19</v>
      </c>
      <c r="F439" s="240" t="s">
        <v>635</v>
      </c>
      <c r="G439" s="237"/>
      <c r="H439" s="239" t="s">
        <v>19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410</v>
      </c>
      <c r="AU439" s="246" t="s">
        <v>87</v>
      </c>
      <c r="AV439" s="13" t="s">
        <v>85</v>
      </c>
      <c r="AW439" s="13" t="s">
        <v>37</v>
      </c>
      <c r="AX439" s="13" t="s">
        <v>78</v>
      </c>
      <c r="AY439" s="246" t="s">
        <v>401</v>
      </c>
    </row>
    <row r="440" s="13" customFormat="1">
      <c r="A440" s="13"/>
      <c r="B440" s="236"/>
      <c r="C440" s="237"/>
      <c r="D440" s="238" t="s">
        <v>410</v>
      </c>
      <c r="E440" s="239" t="s">
        <v>19</v>
      </c>
      <c r="F440" s="240" t="s">
        <v>411</v>
      </c>
      <c r="G440" s="237"/>
      <c r="H440" s="239" t="s">
        <v>19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6" t="s">
        <v>410</v>
      </c>
      <c r="AU440" s="246" t="s">
        <v>87</v>
      </c>
      <c r="AV440" s="13" t="s">
        <v>85</v>
      </c>
      <c r="AW440" s="13" t="s">
        <v>37</v>
      </c>
      <c r="AX440" s="13" t="s">
        <v>78</v>
      </c>
      <c r="AY440" s="246" t="s">
        <v>401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643</v>
      </c>
      <c r="G441" s="248"/>
      <c r="H441" s="251">
        <v>43.840000000000003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644</v>
      </c>
      <c r="G442" s="248"/>
      <c r="H442" s="251">
        <v>2.5150000000000001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201</v>
      </c>
      <c r="F443" s="261" t="s">
        <v>414</v>
      </c>
      <c r="G443" s="259"/>
      <c r="H443" s="262">
        <v>46.355000000000004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2" customFormat="1" ht="16.5" customHeight="1">
      <c r="A444" s="40"/>
      <c r="B444" s="41"/>
      <c r="C444" s="218" t="s">
        <v>645</v>
      </c>
      <c r="D444" s="218" t="s">
        <v>403</v>
      </c>
      <c r="E444" s="219" t="s">
        <v>646</v>
      </c>
      <c r="F444" s="220" t="s">
        <v>647</v>
      </c>
      <c r="G444" s="221" t="s">
        <v>178</v>
      </c>
      <c r="H444" s="222">
        <v>46.354999999999997</v>
      </c>
      <c r="I444" s="223"/>
      <c r="J444" s="224">
        <f>ROUND(I444*H444,2)</f>
        <v>0</v>
      </c>
      <c r="K444" s="220" t="s">
        <v>406</v>
      </c>
      <c r="L444" s="46"/>
      <c r="M444" s="225" t="s">
        <v>19</v>
      </c>
      <c r="N444" s="226" t="s">
        <v>49</v>
      </c>
      <c r="O444" s="86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9" t="s">
        <v>102</v>
      </c>
      <c r="AT444" s="229" t="s">
        <v>403</v>
      </c>
      <c r="AU444" s="229" t="s">
        <v>87</v>
      </c>
      <c r="AY444" s="19" t="s">
        <v>401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9" t="s">
        <v>85</v>
      </c>
      <c r="BK444" s="230">
        <f>ROUND(I444*H444,2)</f>
        <v>0</v>
      </c>
      <c r="BL444" s="19" t="s">
        <v>102</v>
      </c>
      <c r="BM444" s="229" t="s">
        <v>648</v>
      </c>
    </row>
    <row r="445" s="2" customFormat="1">
      <c r="A445" s="40"/>
      <c r="B445" s="41"/>
      <c r="C445" s="42"/>
      <c r="D445" s="231" t="s">
        <v>408</v>
      </c>
      <c r="E445" s="42"/>
      <c r="F445" s="232" t="s">
        <v>649</v>
      </c>
      <c r="G445" s="42"/>
      <c r="H445" s="42"/>
      <c r="I445" s="233"/>
      <c r="J445" s="42"/>
      <c r="K445" s="42"/>
      <c r="L445" s="46"/>
      <c r="M445" s="234"/>
      <c r="N445" s="23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408</v>
      </c>
      <c r="AU445" s="19" t="s">
        <v>87</v>
      </c>
    </row>
    <row r="446" s="14" customFormat="1">
      <c r="A446" s="14"/>
      <c r="B446" s="247"/>
      <c r="C446" s="248"/>
      <c r="D446" s="238" t="s">
        <v>410</v>
      </c>
      <c r="E446" s="249" t="s">
        <v>19</v>
      </c>
      <c r="F446" s="250" t="s">
        <v>201</v>
      </c>
      <c r="G446" s="248"/>
      <c r="H446" s="251">
        <v>46.354999999999997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7" t="s">
        <v>410</v>
      </c>
      <c r="AU446" s="257" t="s">
        <v>87</v>
      </c>
      <c r="AV446" s="14" t="s">
        <v>87</v>
      </c>
      <c r="AW446" s="14" t="s">
        <v>37</v>
      </c>
      <c r="AX446" s="14" t="s">
        <v>78</v>
      </c>
      <c r="AY446" s="257" t="s">
        <v>401</v>
      </c>
    </row>
    <row r="447" s="15" customFormat="1">
      <c r="A447" s="15"/>
      <c r="B447" s="258"/>
      <c r="C447" s="259"/>
      <c r="D447" s="238" t="s">
        <v>410</v>
      </c>
      <c r="E447" s="260" t="s">
        <v>19</v>
      </c>
      <c r="F447" s="261" t="s">
        <v>414</v>
      </c>
      <c r="G447" s="259"/>
      <c r="H447" s="262">
        <v>46.354999999999997</v>
      </c>
      <c r="I447" s="263"/>
      <c r="J447" s="259"/>
      <c r="K447" s="259"/>
      <c r="L447" s="264"/>
      <c r="M447" s="265"/>
      <c r="N447" s="266"/>
      <c r="O447" s="266"/>
      <c r="P447" s="266"/>
      <c r="Q447" s="266"/>
      <c r="R447" s="266"/>
      <c r="S447" s="266"/>
      <c r="T447" s="26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8" t="s">
        <v>410</v>
      </c>
      <c r="AU447" s="268" t="s">
        <v>87</v>
      </c>
      <c r="AV447" s="15" t="s">
        <v>102</v>
      </c>
      <c r="AW447" s="15" t="s">
        <v>37</v>
      </c>
      <c r="AX447" s="15" t="s">
        <v>85</v>
      </c>
      <c r="AY447" s="268" t="s">
        <v>401</v>
      </c>
    </row>
    <row r="448" s="2" customFormat="1" ht="55.5" customHeight="1">
      <c r="A448" s="40"/>
      <c r="B448" s="41"/>
      <c r="C448" s="218" t="s">
        <v>650</v>
      </c>
      <c r="D448" s="218" t="s">
        <v>403</v>
      </c>
      <c r="E448" s="219" t="s">
        <v>651</v>
      </c>
      <c r="F448" s="220" t="s">
        <v>652</v>
      </c>
      <c r="G448" s="221" t="s">
        <v>653</v>
      </c>
      <c r="H448" s="222">
        <v>56</v>
      </c>
      <c r="I448" s="223"/>
      <c r="J448" s="224">
        <f>ROUND(I448*H448,2)</f>
        <v>0</v>
      </c>
      <c r="K448" s="220" t="s">
        <v>406</v>
      </c>
      <c r="L448" s="46"/>
      <c r="M448" s="225" t="s">
        <v>19</v>
      </c>
      <c r="N448" s="226" t="s">
        <v>49</v>
      </c>
      <c r="O448" s="86"/>
      <c r="P448" s="227">
        <f>O448*H448</f>
        <v>0</v>
      </c>
      <c r="Q448" s="227">
        <v>0.0030846799999999998</v>
      </c>
      <c r="R448" s="227">
        <f>Q448*H448</f>
        <v>0.17274207999999999</v>
      </c>
      <c r="S448" s="227">
        <v>0</v>
      </c>
      <c r="T448" s="22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9" t="s">
        <v>102</v>
      </c>
      <c r="AT448" s="229" t="s">
        <v>403</v>
      </c>
      <c r="AU448" s="229" t="s">
        <v>87</v>
      </c>
      <c r="AY448" s="19" t="s">
        <v>401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9" t="s">
        <v>85</v>
      </c>
      <c r="BK448" s="230">
        <f>ROUND(I448*H448,2)</f>
        <v>0</v>
      </c>
      <c r="BL448" s="19" t="s">
        <v>102</v>
      </c>
      <c r="BM448" s="229" t="s">
        <v>654</v>
      </c>
    </row>
    <row r="449" s="2" customFormat="1">
      <c r="A449" s="40"/>
      <c r="B449" s="41"/>
      <c r="C449" s="42"/>
      <c r="D449" s="231" t="s">
        <v>408</v>
      </c>
      <c r="E449" s="42"/>
      <c r="F449" s="232" t="s">
        <v>655</v>
      </c>
      <c r="G449" s="42"/>
      <c r="H449" s="42"/>
      <c r="I449" s="233"/>
      <c r="J449" s="42"/>
      <c r="K449" s="42"/>
      <c r="L449" s="46"/>
      <c r="M449" s="234"/>
      <c r="N449" s="235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408</v>
      </c>
      <c r="AU449" s="19" t="s">
        <v>87</v>
      </c>
    </row>
    <row r="450" s="13" customFormat="1">
      <c r="A450" s="13"/>
      <c r="B450" s="236"/>
      <c r="C450" s="237"/>
      <c r="D450" s="238" t="s">
        <v>410</v>
      </c>
      <c r="E450" s="239" t="s">
        <v>19</v>
      </c>
      <c r="F450" s="240" t="s">
        <v>411</v>
      </c>
      <c r="G450" s="237"/>
      <c r="H450" s="239" t="s">
        <v>19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410</v>
      </c>
      <c r="AU450" s="246" t="s">
        <v>87</v>
      </c>
      <c r="AV450" s="13" t="s">
        <v>85</v>
      </c>
      <c r="AW450" s="13" t="s">
        <v>37</v>
      </c>
      <c r="AX450" s="13" t="s">
        <v>78</v>
      </c>
      <c r="AY450" s="246" t="s">
        <v>401</v>
      </c>
    </row>
    <row r="451" s="13" customFormat="1">
      <c r="A451" s="13"/>
      <c r="B451" s="236"/>
      <c r="C451" s="237"/>
      <c r="D451" s="238" t="s">
        <v>410</v>
      </c>
      <c r="E451" s="239" t="s">
        <v>19</v>
      </c>
      <c r="F451" s="240" t="s">
        <v>412</v>
      </c>
      <c r="G451" s="237"/>
      <c r="H451" s="239" t="s">
        <v>19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410</v>
      </c>
      <c r="AU451" s="246" t="s">
        <v>87</v>
      </c>
      <c r="AV451" s="13" t="s">
        <v>85</v>
      </c>
      <c r="AW451" s="13" t="s">
        <v>37</v>
      </c>
      <c r="AX451" s="13" t="s">
        <v>78</v>
      </c>
      <c r="AY451" s="246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656</v>
      </c>
      <c r="G452" s="248"/>
      <c r="H452" s="251">
        <v>56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78</v>
      </c>
      <c r="AY452" s="257" t="s">
        <v>401</v>
      </c>
    </row>
    <row r="453" s="15" customFormat="1">
      <c r="A453" s="15"/>
      <c r="B453" s="258"/>
      <c r="C453" s="259"/>
      <c r="D453" s="238" t="s">
        <v>410</v>
      </c>
      <c r="E453" s="260" t="s">
        <v>19</v>
      </c>
      <c r="F453" s="261" t="s">
        <v>414</v>
      </c>
      <c r="G453" s="259"/>
      <c r="H453" s="262">
        <v>56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410</v>
      </c>
      <c r="AU453" s="268" t="s">
        <v>87</v>
      </c>
      <c r="AV453" s="15" t="s">
        <v>102</v>
      </c>
      <c r="AW453" s="15" t="s">
        <v>37</v>
      </c>
      <c r="AX453" s="15" t="s">
        <v>85</v>
      </c>
      <c r="AY453" s="268" t="s">
        <v>401</v>
      </c>
    </row>
    <row r="454" s="2" customFormat="1" ht="24.15" customHeight="1">
      <c r="A454" s="40"/>
      <c r="B454" s="41"/>
      <c r="C454" s="218" t="s">
        <v>657</v>
      </c>
      <c r="D454" s="218" t="s">
        <v>403</v>
      </c>
      <c r="E454" s="219" t="s">
        <v>658</v>
      </c>
      <c r="F454" s="220" t="s">
        <v>659</v>
      </c>
      <c r="G454" s="221" t="s">
        <v>548</v>
      </c>
      <c r="H454" s="222">
        <v>15.441000000000001</v>
      </c>
      <c r="I454" s="223"/>
      <c r="J454" s="224">
        <f>ROUND(I454*H454,2)</f>
        <v>0</v>
      </c>
      <c r="K454" s="220" t="s">
        <v>406</v>
      </c>
      <c r="L454" s="46"/>
      <c r="M454" s="225" t="s">
        <v>19</v>
      </c>
      <c r="N454" s="226" t="s">
        <v>49</v>
      </c>
      <c r="O454" s="86"/>
      <c r="P454" s="227">
        <f>O454*H454</f>
        <v>0</v>
      </c>
      <c r="Q454" s="227">
        <v>1.0606207999999999</v>
      </c>
      <c r="R454" s="227">
        <f>Q454*H454</f>
        <v>16.377045772799999</v>
      </c>
      <c r="S454" s="227">
        <v>0</v>
      </c>
      <c r="T454" s="22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9" t="s">
        <v>102</v>
      </c>
      <c r="AT454" s="229" t="s">
        <v>403</v>
      </c>
      <c r="AU454" s="229" t="s">
        <v>87</v>
      </c>
      <c r="AY454" s="19" t="s">
        <v>401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9" t="s">
        <v>85</v>
      </c>
      <c r="BK454" s="230">
        <f>ROUND(I454*H454,2)</f>
        <v>0</v>
      </c>
      <c r="BL454" s="19" t="s">
        <v>102</v>
      </c>
      <c r="BM454" s="229" t="s">
        <v>660</v>
      </c>
    </row>
    <row r="455" s="2" customFormat="1">
      <c r="A455" s="40"/>
      <c r="B455" s="41"/>
      <c r="C455" s="42"/>
      <c r="D455" s="231" t="s">
        <v>408</v>
      </c>
      <c r="E455" s="42"/>
      <c r="F455" s="232" t="s">
        <v>661</v>
      </c>
      <c r="G455" s="42"/>
      <c r="H455" s="42"/>
      <c r="I455" s="233"/>
      <c r="J455" s="42"/>
      <c r="K455" s="42"/>
      <c r="L455" s="46"/>
      <c r="M455" s="234"/>
      <c r="N455" s="235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408</v>
      </c>
      <c r="AU455" s="19" t="s">
        <v>87</v>
      </c>
    </row>
    <row r="456" s="13" customFormat="1">
      <c r="A456" s="13"/>
      <c r="B456" s="236"/>
      <c r="C456" s="237"/>
      <c r="D456" s="238" t="s">
        <v>410</v>
      </c>
      <c r="E456" s="239" t="s">
        <v>19</v>
      </c>
      <c r="F456" s="240" t="s">
        <v>662</v>
      </c>
      <c r="G456" s="237"/>
      <c r="H456" s="239" t="s">
        <v>19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410</v>
      </c>
      <c r="AU456" s="246" t="s">
        <v>87</v>
      </c>
      <c r="AV456" s="13" t="s">
        <v>85</v>
      </c>
      <c r="AW456" s="13" t="s">
        <v>37</v>
      </c>
      <c r="AX456" s="13" t="s">
        <v>78</v>
      </c>
      <c r="AY456" s="246" t="s">
        <v>401</v>
      </c>
    </row>
    <row r="457" s="14" customFormat="1">
      <c r="A457" s="14"/>
      <c r="B457" s="247"/>
      <c r="C457" s="248"/>
      <c r="D457" s="238" t="s">
        <v>410</v>
      </c>
      <c r="E457" s="249" t="s">
        <v>19</v>
      </c>
      <c r="F457" s="250" t="s">
        <v>663</v>
      </c>
      <c r="G457" s="248"/>
      <c r="H457" s="251">
        <v>15.441000000000001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410</v>
      </c>
      <c r="AU457" s="257" t="s">
        <v>87</v>
      </c>
      <c r="AV457" s="14" t="s">
        <v>87</v>
      </c>
      <c r="AW457" s="14" t="s">
        <v>37</v>
      </c>
      <c r="AX457" s="14" t="s">
        <v>78</v>
      </c>
      <c r="AY457" s="257" t="s">
        <v>401</v>
      </c>
    </row>
    <row r="458" s="15" customFormat="1">
      <c r="A458" s="15"/>
      <c r="B458" s="258"/>
      <c r="C458" s="259"/>
      <c r="D458" s="238" t="s">
        <v>410</v>
      </c>
      <c r="E458" s="260" t="s">
        <v>19</v>
      </c>
      <c r="F458" s="261" t="s">
        <v>414</v>
      </c>
      <c r="G458" s="259"/>
      <c r="H458" s="262">
        <v>15.441000000000001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8" t="s">
        <v>410</v>
      </c>
      <c r="AU458" s="268" t="s">
        <v>87</v>
      </c>
      <c r="AV458" s="15" t="s">
        <v>102</v>
      </c>
      <c r="AW458" s="15" t="s">
        <v>37</v>
      </c>
      <c r="AX458" s="15" t="s">
        <v>85</v>
      </c>
      <c r="AY458" s="268" t="s">
        <v>401</v>
      </c>
    </row>
    <row r="459" s="2" customFormat="1" ht="24.15" customHeight="1">
      <c r="A459" s="40"/>
      <c r="B459" s="41"/>
      <c r="C459" s="218" t="s">
        <v>664</v>
      </c>
      <c r="D459" s="218" t="s">
        <v>403</v>
      </c>
      <c r="E459" s="219" t="s">
        <v>665</v>
      </c>
      <c r="F459" s="220" t="s">
        <v>666</v>
      </c>
      <c r="G459" s="221" t="s">
        <v>548</v>
      </c>
      <c r="H459" s="222">
        <v>33.396000000000001</v>
      </c>
      <c r="I459" s="223"/>
      <c r="J459" s="224">
        <f>ROUND(I459*H459,2)</f>
        <v>0</v>
      </c>
      <c r="K459" s="220" t="s">
        <v>406</v>
      </c>
      <c r="L459" s="46"/>
      <c r="M459" s="225" t="s">
        <v>19</v>
      </c>
      <c r="N459" s="226" t="s">
        <v>49</v>
      </c>
      <c r="O459" s="86"/>
      <c r="P459" s="227">
        <f>O459*H459</f>
        <v>0</v>
      </c>
      <c r="Q459" s="227">
        <v>1.0627727797</v>
      </c>
      <c r="R459" s="227">
        <f>Q459*H459</f>
        <v>35.492359750861198</v>
      </c>
      <c r="S459" s="227">
        <v>0</v>
      </c>
      <c r="T459" s="22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9" t="s">
        <v>102</v>
      </c>
      <c r="AT459" s="229" t="s">
        <v>403</v>
      </c>
      <c r="AU459" s="229" t="s">
        <v>87</v>
      </c>
      <c r="AY459" s="19" t="s">
        <v>401</v>
      </c>
      <c r="BE459" s="230">
        <f>IF(N459="základní",J459,0)</f>
        <v>0</v>
      </c>
      <c r="BF459" s="230">
        <f>IF(N459="snížená",J459,0)</f>
        <v>0</v>
      </c>
      <c r="BG459" s="230">
        <f>IF(N459="zákl. přenesená",J459,0)</f>
        <v>0</v>
      </c>
      <c r="BH459" s="230">
        <f>IF(N459="sníž. přenesená",J459,0)</f>
        <v>0</v>
      </c>
      <c r="BI459" s="230">
        <f>IF(N459="nulová",J459,0)</f>
        <v>0</v>
      </c>
      <c r="BJ459" s="19" t="s">
        <v>85</v>
      </c>
      <c r="BK459" s="230">
        <f>ROUND(I459*H459,2)</f>
        <v>0</v>
      </c>
      <c r="BL459" s="19" t="s">
        <v>102</v>
      </c>
      <c r="BM459" s="229" t="s">
        <v>667</v>
      </c>
    </row>
    <row r="460" s="2" customFormat="1">
      <c r="A460" s="40"/>
      <c r="B460" s="41"/>
      <c r="C460" s="42"/>
      <c r="D460" s="231" t="s">
        <v>408</v>
      </c>
      <c r="E460" s="42"/>
      <c r="F460" s="232" t="s">
        <v>668</v>
      </c>
      <c r="G460" s="42"/>
      <c r="H460" s="42"/>
      <c r="I460" s="233"/>
      <c r="J460" s="42"/>
      <c r="K460" s="42"/>
      <c r="L460" s="46"/>
      <c r="M460" s="234"/>
      <c r="N460" s="235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408</v>
      </c>
      <c r="AU460" s="19" t="s">
        <v>87</v>
      </c>
    </row>
    <row r="461" s="13" customFormat="1">
      <c r="A461" s="13"/>
      <c r="B461" s="236"/>
      <c r="C461" s="237"/>
      <c r="D461" s="238" t="s">
        <v>410</v>
      </c>
      <c r="E461" s="239" t="s">
        <v>19</v>
      </c>
      <c r="F461" s="240" t="s">
        <v>662</v>
      </c>
      <c r="G461" s="237"/>
      <c r="H461" s="239" t="s">
        <v>19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410</v>
      </c>
      <c r="AU461" s="246" t="s">
        <v>87</v>
      </c>
      <c r="AV461" s="13" t="s">
        <v>85</v>
      </c>
      <c r="AW461" s="13" t="s">
        <v>37</v>
      </c>
      <c r="AX461" s="13" t="s">
        <v>78</v>
      </c>
      <c r="AY461" s="246" t="s">
        <v>401</v>
      </c>
    </row>
    <row r="462" s="14" customFormat="1">
      <c r="A462" s="14"/>
      <c r="B462" s="247"/>
      <c r="C462" s="248"/>
      <c r="D462" s="238" t="s">
        <v>410</v>
      </c>
      <c r="E462" s="249" t="s">
        <v>19</v>
      </c>
      <c r="F462" s="250" t="s">
        <v>669</v>
      </c>
      <c r="G462" s="248"/>
      <c r="H462" s="251">
        <v>33.396000000000001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7" t="s">
        <v>410</v>
      </c>
      <c r="AU462" s="257" t="s">
        <v>87</v>
      </c>
      <c r="AV462" s="14" t="s">
        <v>87</v>
      </c>
      <c r="AW462" s="14" t="s">
        <v>37</v>
      </c>
      <c r="AX462" s="14" t="s">
        <v>78</v>
      </c>
      <c r="AY462" s="257" t="s">
        <v>401</v>
      </c>
    </row>
    <row r="463" s="15" customFormat="1">
      <c r="A463" s="15"/>
      <c r="B463" s="258"/>
      <c r="C463" s="259"/>
      <c r="D463" s="238" t="s">
        <v>410</v>
      </c>
      <c r="E463" s="260" t="s">
        <v>19</v>
      </c>
      <c r="F463" s="261" t="s">
        <v>414</v>
      </c>
      <c r="G463" s="259"/>
      <c r="H463" s="262">
        <v>33.396000000000001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8" t="s">
        <v>410</v>
      </c>
      <c r="AU463" s="268" t="s">
        <v>87</v>
      </c>
      <c r="AV463" s="15" t="s">
        <v>102</v>
      </c>
      <c r="AW463" s="15" t="s">
        <v>37</v>
      </c>
      <c r="AX463" s="15" t="s">
        <v>85</v>
      </c>
      <c r="AY463" s="268" t="s">
        <v>401</v>
      </c>
    </row>
    <row r="464" s="2" customFormat="1" ht="24.15" customHeight="1">
      <c r="A464" s="40"/>
      <c r="B464" s="41"/>
      <c r="C464" s="218" t="s">
        <v>670</v>
      </c>
      <c r="D464" s="218" t="s">
        <v>403</v>
      </c>
      <c r="E464" s="219" t="s">
        <v>671</v>
      </c>
      <c r="F464" s="220" t="s">
        <v>672</v>
      </c>
      <c r="G464" s="221" t="s">
        <v>219</v>
      </c>
      <c r="H464" s="222">
        <v>206.84700000000001</v>
      </c>
      <c r="I464" s="223"/>
      <c r="J464" s="224">
        <f>ROUND(I464*H464,2)</f>
        <v>0</v>
      </c>
      <c r="K464" s="220" t="s">
        <v>406</v>
      </c>
      <c r="L464" s="46"/>
      <c r="M464" s="225" t="s">
        <v>19</v>
      </c>
      <c r="N464" s="226" t="s">
        <v>49</v>
      </c>
      <c r="O464" s="86"/>
      <c r="P464" s="227">
        <f>O464*H464</f>
        <v>0</v>
      </c>
      <c r="Q464" s="227">
        <v>2.3010222040000001</v>
      </c>
      <c r="R464" s="227">
        <f>Q464*H464</f>
        <v>475.95953983078806</v>
      </c>
      <c r="S464" s="227">
        <v>0</v>
      </c>
      <c r="T464" s="22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9" t="s">
        <v>102</v>
      </c>
      <c r="AT464" s="229" t="s">
        <v>403</v>
      </c>
      <c r="AU464" s="229" t="s">
        <v>87</v>
      </c>
      <c r="AY464" s="19" t="s">
        <v>401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85</v>
      </c>
      <c r="BK464" s="230">
        <f>ROUND(I464*H464,2)</f>
        <v>0</v>
      </c>
      <c r="BL464" s="19" t="s">
        <v>102</v>
      </c>
      <c r="BM464" s="229" t="s">
        <v>673</v>
      </c>
    </row>
    <row r="465" s="2" customFormat="1">
      <c r="A465" s="40"/>
      <c r="B465" s="41"/>
      <c r="C465" s="42"/>
      <c r="D465" s="231" t="s">
        <v>408</v>
      </c>
      <c r="E465" s="42"/>
      <c r="F465" s="232" t="s">
        <v>674</v>
      </c>
      <c r="G465" s="42"/>
      <c r="H465" s="42"/>
      <c r="I465" s="233"/>
      <c r="J465" s="42"/>
      <c r="K465" s="42"/>
      <c r="L465" s="46"/>
      <c r="M465" s="234"/>
      <c r="N465" s="235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408</v>
      </c>
      <c r="AU465" s="19" t="s">
        <v>87</v>
      </c>
    </row>
    <row r="466" s="13" customFormat="1">
      <c r="A466" s="13"/>
      <c r="B466" s="236"/>
      <c r="C466" s="237"/>
      <c r="D466" s="238" t="s">
        <v>410</v>
      </c>
      <c r="E466" s="239" t="s">
        <v>19</v>
      </c>
      <c r="F466" s="240" t="s">
        <v>411</v>
      </c>
      <c r="G466" s="237"/>
      <c r="H466" s="239" t="s">
        <v>19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410</v>
      </c>
      <c r="AU466" s="246" t="s">
        <v>87</v>
      </c>
      <c r="AV466" s="13" t="s">
        <v>85</v>
      </c>
      <c r="AW466" s="13" t="s">
        <v>37</v>
      </c>
      <c r="AX466" s="13" t="s">
        <v>78</v>
      </c>
      <c r="AY466" s="246" t="s">
        <v>401</v>
      </c>
    </row>
    <row r="467" s="13" customFormat="1">
      <c r="A467" s="13"/>
      <c r="B467" s="236"/>
      <c r="C467" s="237"/>
      <c r="D467" s="238" t="s">
        <v>410</v>
      </c>
      <c r="E467" s="239" t="s">
        <v>19</v>
      </c>
      <c r="F467" s="240" t="s">
        <v>412</v>
      </c>
      <c r="G467" s="237"/>
      <c r="H467" s="239" t="s">
        <v>19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6" t="s">
        <v>410</v>
      </c>
      <c r="AU467" s="246" t="s">
        <v>87</v>
      </c>
      <c r="AV467" s="13" t="s">
        <v>85</v>
      </c>
      <c r="AW467" s="13" t="s">
        <v>37</v>
      </c>
      <c r="AX467" s="13" t="s">
        <v>78</v>
      </c>
      <c r="AY467" s="246" t="s">
        <v>401</v>
      </c>
    </row>
    <row r="468" s="14" customFormat="1">
      <c r="A468" s="14"/>
      <c r="B468" s="247"/>
      <c r="C468" s="248"/>
      <c r="D468" s="238" t="s">
        <v>410</v>
      </c>
      <c r="E468" s="249" t="s">
        <v>19</v>
      </c>
      <c r="F468" s="250" t="s">
        <v>432</v>
      </c>
      <c r="G468" s="248"/>
      <c r="H468" s="251">
        <v>18.036999999999999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410</v>
      </c>
      <c r="AU468" s="257" t="s">
        <v>87</v>
      </c>
      <c r="AV468" s="14" t="s">
        <v>87</v>
      </c>
      <c r="AW468" s="14" t="s">
        <v>37</v>
      </c>
      <c r="AX468" s="14" t="s">
        <v>78</v>
      </c>
      <c r="AY468" s="257" t="s">
        <v>401</v>
      </c>
    </row>
    <row r="469" s="13" customFormat="1">
      <c r="A469" s="13"/>
      <c r="B469" s="236"/>
      <c r="C469" s="237"/>
      <c r="D469" s="238" t="s">
        <v>410</v>
      </c>
      <c r="E469" s="239" t="s">
        <v>19</v>
      </c>
      <c r="F469" s="240" t="s">
        <v>433</v>
      </c>
      <c r="G469" s="237"/>
      <c r="H469" s="239" t="s">
        <v>19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410</v>
      </c>
      <c r="AU469" s="246" t="s">
        <v>87</v>
      </c>
      <c r="AV469" s="13" t="s">
        <v>85</v>
      </c>
      <c r="AW469" s="13" t="s">
        <v>37</v>
      </c>
      <c r="AX469" s="13" t="s">
        <v>78</v>
      </c>
      <c r="AY469" s="246" t="s">
        <v>401</v>
      </c>
    </row>
    <row r="470" s="14" customFormat="1">
      <c r="A470" s="14"/>
      <c r="B470" s="247"/>
      <c r="C470" s="248"/>
      <c r="D470" s="238" t="s">
        <v>410</v>
      </c>
      <c r="E470" s="249" t="s">
        <v>19</v>
      </c>
      <c r="F470" s="250" t="s">
        <v>434</v>
      </c>
      <c r="G470" s="248"/>
      <c r="H470" s="251">
        <v>56.034999999999997</v>
      </c>
      <c r="I470" s="252"/>
      <c r="J470" s="248"/>
      <c r="K470" s="248"/>
      <c r="L470" s="253"/>
      <c r="M470" s="254"/>
      <c r="N470" s="255"/>
      <c r="O470" s="255"/>
      <c r="P470" s="255"/>
      <c r="Q470" s="255"/>
      <c r="R470" s="255"/>
      <c r="S470" s="255"/>
      <c r="T470" s="25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7" t="s">
        <v>410</v>
      </c>
      <c r="AU470" s="257" t="s">
        <v>87</v>
      </c>
      <c r="AV470" s="14" t="s">
        <v>87</v>
      </c>
      <c r="AW470" s="14" t="s">
        <v>37</v>
      </c>
      <c r="AX470" s="14" t="s">
        <v>78</v>
      </c>
      <c r="AY470" s="257" t="s">
        <v>401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435</v>
      </c>
      <c r="G471" s="248"/>
      <c r="H471" s="251">
        <v>44.593000000000004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78</v>
      </c>
      <c r="AY471" s="257" t="s">
        <v>401</v>
      </c>
    </row>
    <row r="472" s="14" customFormat="1">
      <c r="A472" s="14"/>
      <c r="B472" s="247"/>
      <c r="C472" s="248"/>
      <c r="D472" s="238" t="s">
        <v>410</v>
      </c>
      <c r="E472" s="249" t="s">
        <v>19</v>
      </c>
      <c r="F472" s="250" t="s">
        <v>436</v>
      </c>
      <c r="G472" s="248"/>
      <c r="H472" s="251">
        <v>42.712000000000003</v>
      </c>
      <c r="I472" s="252"/>
      <c r="J472" s="248"/>
      <c r="K472" s="248"/>
      <c r="L472" s="253"/>
      <c r="M472" s="254"/>
      <c r="N472" s="255"/>
      <c r="O472" s="255"/>
      <c r="P472" s="255"/>
      <c r="Q472" s="255"/>
      <c r="R472" s="255"/>
      <c r="S472" s="255"/>
      <c r="T472" s="25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7" t="s">
        <v>410</v>
      </c>
      <c r="AU472" s="257" t="s">
        <v>87</v>
      </c>
      <c r="AV472" s="14" t="s">
        <v>87</v>
      </c>
      <c r="AW472" s="14" t="s">
        <v>37</v>
      </c>
      <c r="AX472" s="14" t="s">
        <v>78</v>
      </c>
      <c r="AY472" s="257" t="s">
        <v>401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437</v>
      </c>
      <c r="G473" s="248"/>
      <c r="H473" s="251">
        <v>3.4500000000000002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4" customFormat="1">
      <c r="A474" s="14"/>
      <c r="B474" s="247"/>
      <c r="C474" s="248"/>
      <c r="D474" s="238" t="s">
        <v>410</v>
      </c>
      <c r="E474" s="249" t="s">
        <v>19</v>
      </c>
      <c r="F474" s="250" t="s">
        <v>438</v>
      </c>
      <c r="G474" s="248"/>
      <c r="H474" s="251">
        <v>2.9249999999999998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410</v>
      </c>
      <c r="AU474" s="257" t="s">
        <v>87</v>
      </c>
      <c r="AV474" s="14" t="s">
        <v>87</v>
      </c>
      <c r="AW474" s="14" t="s">
        <v>37</v>
      </c>
      <c r="AX474" s="14" t="s">
        <v>78</v>
      </c>
      <c r="AY474" s="257" t="s">
        <v>401</v>
      </c>
    </row>
    <row r="475" s="14" customFormat="1">
      <c r="A475" s="14"/>
      <c r="B475" s="247"/>
      <c r="C475" s="248"/>
      <c r="D475" s="238" t="s">
        <v>410</v>
      </c>
      <c r="E475" s="249" t="s">
        <v>19</v>
      </c>
      <c r="F475" s="250" t="s">
        <v>439</v>
      </c>
      <c r="G475" s="248"/>
      <c r="H475" s="251">
        <v>6.532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410</v>
      </c>
      <c r="AU475" s="257" t="s">
        <v>87</v>
      </c>
      <c r="AV475" s="14" t="s">
        <v>87</v>
      </c>
      <c r="AW475" s="14" t="s">
        <v>37</v>
      </c>
      <c r="AX475" s="14" t="s">
        <v>78</v>
      </c>
      <c r="AY475" s="257" t="s">
        <v>401</v>
      </c>
    </row>
    <row r="476" s="16" customFormat="1">
      <c r="A476" s="16"/>
      <c r="B476" s="269"/>
      <c r="C476" s="270"/>
      <c r="D476" s="238" t="s">
        <v>410</v>
      </c>
      <c r="E476" s="271" t="s">
        <v>19</v>
      </c>
      <c r="F476" s="272" t="s">
        <v>440</v>
      </c>
      <c r="G476" s="270"/>
      <c r="H476" s="273">
        <v>174.28400000000002</v>
      </c>
      <c r="I476" s="274"/>
      <c r="J476" s="270"/>
      <c r="K476" s="270"/>
      <c r="L476" s="275"/>
      <c r="M476" s="276"/>
      <c r="N476" s="277"/>
      <c r="O476" s="277"/>
      <c r="P476" s="277"/>
      <c r="Q476" s="277"/>
      <c r="R476" s="277"/>
      <c r="S476" s="277"/>
      <c r="T476" s="278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9" t="s">
        <v>410</v>
      </c>
      <c r="AU476" s="279" t="s">
        <v>87</v>
      </c>
      <c r="AV476" s="16" t="s">
        <v>95</v>
      </c>
      <c r="AW476" s="16" t="s">
        <v>37</v>
      </c>
      <c r="AX476" s="16" t="s">
        <v>78</v>
      </c>
      <c r="AY476" s="279" t="s">
        <v>401</v>
      </c>
    </row>
    <row r="477" s="13" customFormat="1">
      <c r="A477" s="13"/>
      <c r="B477" s="236"/>
      <c r="C477" s="237"/>
      <c r="D477" s="238" t="s">
        <v>410</v>
      </c>
      <c r="E477" s="239" t="s">
        <v>19</v>
      </c>
      <c r="F477" s="240" t="s">
        <v>441</v>
      </c>
      <c r="G477" s="237"/>
      <c r="H477" s="239" t="s">
        <v>19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410</v>
      </c>
      <c r="AU477" s="246" t="s">
        <v>87</v>
      </c>
      <c r="AV477" s="13" t="s">
        <v>85</v>
      </c>
      <c r="AW477" s="13" t="s">
        <v>37</v>
      </c>
      <c r="AX477" s="13" t="s">
        <v>78</v>
      </c>
      <c r="AY477" s="246" t="s">
        <v>401</v>
      </c>
    </row>
    <row r="478" s="14" customFormat="1">
      <c r="A478" s="14"/>
      <c r="B478" s="247"/>
      <c r="C478" s="248"/>
      <c r="D478" s="238" t="s">
        <v>410</v>
      </c>
      <c r="E478" s="249" t="s">
        <v>19</v>
      </c>
      <c r="F478" s="250" t="s">
        <v>442</v>
      </c>
      <c r="G478" s="248"/>
      <c r="H478" s="251">
        <v>2.9399999999999999</v>
      </c>
      <c r="I478" s="252"/>
      <c r="J478" s="248"/>
      <c r="K478" s="248"/>
      <c r="L478" s="253"/>
      <c r="M478" s="254"/>
      <c r="N478" s="255"/>
      <c r="O478" s="255"/>
      <c r="P478" s="255"/>
      <c r="Q478" s="255"/>
      <c r="R478" s="255"/>
      <c r="S478" s="255"/>
      <c r="T478" s="25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7" t="s">
        <v>410</v>
      </c>
      <c r="AU478" s="257" t="s">
        <v>87</v>
      </c>
      <c r="AV478" s="14" t="s">
        <v>87</v>
      </c>
      <c r="AW478" s="14" t="s">
        <v>37</v>
      </c>
      <c r="AX478" s="14" t="s">
        <v>78</v>
      </c>
      <c r="AY478" s="257" t="s">
        <v>401</v>
      </c>
    </row>
    <row r="479" s="13" customFormat="1">
      <c r="A479" s="13"/>
      <c r="B479" s="236"/>
      <c r="C479" s="237"/>
      <c r="D479" s="238" t="s">
        <v>410</v>
      </c>
      <c r="E479" s="239" t="s">
        <v>19</v>
      </c>
      <c r="F479" s="240" t="s">
        <v>443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410</v>
      </c>
      <c r="AU479" s="246" t="s">
        <v>87</v>
      </c>
      <c r="AV479" s="13" t="s">
        <v>85</v>
      </c>
      <c r="AW479" s="13" t="s">
        <v>37</v>
      </c>
      <c r="AX479" s="13" t="s">
        <v>78</v>
      </c>
      <c r="AY479" s="246" t="s">
        <v>401</v>
      </c>
    </row>
    <row r="480" s="14" customFormat="1">
      <c r="A480" s="14"/>
      <c r="B480" s="247"/>
      <c r="C480" s="248"/>
      <c r="D480" s="238" t="s">
        <v>410</v>
      </c>
      <c r="E480" s="249" t="s">
        <v>19</v>
      </c>
      <c r="F480" s="250" t="s">
        <v>444</v>
      </c>
      <c r="G480" s="248"/>
      <c r="H480" s="251">
        <v>1.3200000000000001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7" t="s">
        <v>410</v>
      </c>
      <c r="AU480" s="257" t="s">
        <v>87</v>
      </c>
      <c r="AV480" s="14" t="s">
        <v>87</v>
      </c>
      <c r="AW480" s="14" t="s">
        <v>37</v>
      </c>
      <c r="AX480" s="14" t="s">
        <v>78</v>
      </c>
      <c r="AY480" s="257" t="s">
        <v>401</v>
      </c>
    </row>
    <row r="481" s="13" customFormat="1">
      <c r="A481" s="13"/>
      <c r="B481" s="236"/>
      <c r="C481" s="237"/>
      <c r="D481" s="238" t="s">
        <v>410</v>
      </c>
      <c r="E481" s="239" t="s">
        <v>19</v>
      </c>
      <c r="F481" s="240" t="s">
        <v>445</v>
      </c>
      <c r="G481" s="237"/>
      <c r="H481" s="239" t="s">
        <v>19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410</v>
      </c>
      <c r="AU481" s="246" t="s">
        <v>87</v>
      </c>
      <c r="AV481" s="13" t="s">
        <v>85</v>
      </c>
      <c r="AW481" s="13" t="s">
        <v>37</v>
      </c>
      <c r="AX481" s="13" t="s">
        <v>78</v>
      </c>
      <c r="AY481" s="246" t="s">
        <v>401</v>
      </c>
    </row>
    <row r="482" s="14" customFormat="1">
      <c r="A482" s="14"/>
      <c r="B482" s="247"/>
      <c r="C482" s="248"/>
      <c r="D482" s="238" t="s">
        <v>410</v>
      </c>
      <c r="E482" s="249" t="s">
        <v>19</v>
      </c>
      <c r="F482" s="250" t="s">
        <v>446</v>
      </c>
      <c r="G482" s="248"/>
      <c r="H482" s="251">
        <v>0.55000000000000004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410</v>
      </c>
      <c r="AU482" s="257" t="s">
        <v>87</v>
      </c>
      <c r="AV482" s="14" t="s">
        <v>87</v>
      </c>
      <c r="AW482" s="14" t="s">
        <v>37</v>
      </c>
      <c r="AX482" s="14" t="s">
        <v>78</v>
      </c>
      <c r="AY482" s="257" t="s">
        <v>401</v>
      </c>
    </row>
    <row r="483" s="13" customFormat="1">
      <c r="A483" s="13"/>
      <c r="B483" s="236"/>
      <c r="C483" s="237"/>
      <c r="D483" s="238" t="s">
        <v>410</v>
      </c>
      <c r="E483" s="239" t="s">
        <v>19</v>
      </c>
      <c r="F483" s="240" t="s">
        <v>447</v>
      </c>
      <c r="G483" s="237"/>
      <c r="H483" s="239" t="s">
        <v>19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6" t="s">
        <v>410</v>
      </c>
      <c r="AU483" s="246" t="s">
        <v>87</v>
      </c>
      <c r="AV483" s="13" t="s">
        <v>85</v>
      </c>
      <c r="AW483" s="13" t="s">
        <v>37</v>
      </c>
      <c r="AX483" s="13" t="s">
        <v>78</v>
      </c>
      <c r="AY483" s="246" t="s">
        <v>401</v>
      </c>
    </row>
    <row r="484" s="14" customFormat="1">
      <c r="A484" s="14"/>
      <c r="B484" s="247"/>
      <c r="C484" s="248"/>
      <c r="D484" s="238" t="s">
        <v>410</v>
      </c>
      <c r="E484" s="249" t="s">
        <v>19</v>
      </c>
      <c r="F484" s="250" t="s">
        <v>448</v>
      </c>
      <c r="G484" s="248"/>
      <c r="H484" s="251">
        <v>2.3599999999999999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7" t="s">
        <v>410</v>
      </c>
      <c r="AU484" s="257" t="s">
        <v>87</v>
      </c>
      <c r="AV484" s="14" t="s">
        <v>87</v>
      </c>
      <c r="AW484" s="14" t="s">
        <v>37</v>
      </c>
      <c r="AX484" s="14" t="s">
        <v>78</v>
      </c>
      <c r="AY484" s="257" t="s">
        <v>401</v>
      </c>
    </row>
    <row r="485" s="13" customFormat="1">
      <c r="A485" s="13"/>
      <c r="B485" s="236"/>
      <c r="C485" s="237"/>
      <c r="D485" s="238" t="s">
        <v>410</v>
      </c>
      <c r="E485" s="239" t="s">
        <v>19</v>
      </c>
      <c r="F485" s="240" t="s">
        <v>449</v>
      </c>
      <c r="G485" s="237"/>
      <c r="H485" s="239" t="s">
        <v>19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410</v>
      </c>
      <c r="AU485" s="246" t="s">
        <v>87</v>
      </c>
      <c r="AV485" s="13" t="s">
        <v>85</v>
      </c>
      <c r="AW485" s="13" t="s">
        <v>37</v>
      </c>
      <c r="AX485" s="13" t="s">
        <v>78</v>
      </c>
      <c r="AY485" s="246" t="s">
        <v>401</v>
      </c>
    </row>
    <row r="486" s="14" customFormat="1">
      <c r="A486" s="14"/>
      <c r="B486" s="247"/>
      <c r="C486" s="248"/>
      <c r="D486" s="238" t="s">
        <v>410</v>
      </c>
      <c r="E486" s="249" t="s">
        <v>19</v>
      </c>
      <c r="F486" s="250" t="s">
        <v>450</v>
      </c>
      <c r="G486" s="248"/>
      <c r="H486" s="251">
        <v>3.0939999999999999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7" t="s">
        <v>410</v>
      </c>
      <c r="AU486" s="257" t="s">
        <v>87</v>
      </c>
      <c r="AV486" s="14" t="s">
        <v>87</v>
      </c>
      <c r="AW486" s="14" t="s">
        <v>37</v>
      </c>
      <c r="AX486" s="14" t="s">
        <v>78</v>
      </c>
      <c r="AY486" s="257" t="s">
        <v>401</v>
      </c>
    </row>
    <row r="487" s="13" customFormat="1">
      <c r="A487" s="13"/>
      <c r="B487" s="236"/>
      <c r="C487" s="237"/>
      <c r="D487" s="238" t="s">
        <v>410</v>
      </c>
      <c r="E487" s="239" t="s">
        <v>19</v>
      </c>
      <c r="F487" s="240" t="s">
        <v>451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410</v>
      </c>
      <c r="AU487" s="246" t="s">
        <v>87</v>
      </c>
      <c r="AV487" s="13" t="s">
        <v>85</v>
      </c>
      <c r="AW487" s="13" t="s">
        <v>37</v>
      </c>
      <c r="AX487" s="13" t="s">
        <v>78</v>
      </c>
      <c r="AY487" s="246" t="s">
        <v>401</v>
      </c>
    </row>
    <row r="488" s="14" customFormat="1">
      <c r="A488" s="14"/>
      <c r="B488" s="247"/>
      <c r="C488" s="248"/>
      <c r="D488" s="238" t="s">
        <v>410</v>
      </c>
      <c r="E488" s="249" t="s">
        <v>19</v>
      </c>
      <c r="F488" s="250" t="s">
        <v>452</v>
      </c>
      <c r="G488" s="248"/>
      <c r="H488" s="251">
        <v>3.3210000000000002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410</v>
      </c>
      <c r="AU488" s="257" t="s">
        <v>87</v>
      </c>
      <c r="AV488" s="14" t="s">
        <v>87</v>
      </c>
      <c r="AW488" s="14" t="s">
        <v>37</v>
      </c>
      <c r="AX488" s="14" t="s">
        <v>78</v>
      </c>
      <c r="AY488" s="257" t="s">
        <v>401</v>
      </c>
    </row>
    <row r="489" s="13" customFormat="1">
      <c r="A489" s="13"/>
      <c r="B489" s="236"/>
      <c r="C489" s="237"/>
      <c r="D489" s="238" t="s">
        <v>410</v>
      </c>
      <c r="E489" s="239" t="s">
        <v>19</v>
      </c>
      <c r="F489" s="240" t="s">
        <v>453</v>
      </c>
      <c r="G489" s="237"/>
      <c r="H489" s="239" t="s">
        <v>19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6" t="s">
        <v>410</v>
      </c>
      <c r="AU489" s="246" t="s">
        <v>87</v>
      </c>
      <c r="AV489" s="13" t="s">
        <v>85</v>
      </c>
      <c r="AW489" s="13" t="s">
        <v>37</v>
      </c>
      <c r="AX489" s="13" t="s">
        <v>78</v>
      </c>
      <c r="AY489" s="246" t="s">
        <v>401</v>
      </c>
    </row>
    <row r="490" s="14" customFormat="1">
      <c r="A490" s="14"/>
      <c r="B490" s="247"/>
      <c r="C490" s="248"/>
      <c r="D490" s="238" t="s">
        <v>410</v>
      </c>
      <c r="E490" s="249" t="s">
        <v>19</v>
      </c>
      <c r="F490" s="250" t="s">
        <v>454</v>
      </c>
      <c r="G490" s="248"/>
      <c r="H490" s="251">
        <v>12.952999999999999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7" t="s">
        <v>410</v>
      </c>
      <c r="AU490" s="257" t="s">
        <v>87</v>
      </c>
      <c r="AV490" s="14" t="s">
        <v>87</v>
      </c>
      <c r="AW490" s="14" t="s">
        <v>37</v>
      </c>
      <c r="AX490" s="14" t="s">
        <v>78</v>
      </c>
      <c r="AY490" s="257" t="s">
        <v>401</v>
      </c>
    </row>
    <row r="491" s="16" customFormat="1">
      <c r="A491" s="16"/>
      <c r="B491" s="269"/>
      <c r="C491" s="270"/>
      <c r="D491" s="238" t="s">
        <v>410</v>
      </c>
      <c r="E491" s="271" t="s">
        <v>19</v>
      </c>
      <c r="F491" s="272" t="s">
        <v>440</v>
      </c>
      <c r="G491" s="270"/>
      <c r="H491" s="273">
        <v>26.537999999999997</v>
      </c>
      <c r="I491" s="274"/>
      <c r="J491" s="270"/>
      <c r="K491" s="270"/>
      <c r="L491" s="275"/>
      <c r="M491" s="276"/>
      <c r="N491" s="277"/>
      <c r="O491" s="277"/>
      <c r="P491" s="277"/>
      <c r="Q491" s="277"/>
      <c r="R491" s="277"/>
      <c r="S491" s="277"/>
      <c r="T491" s="278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9" t="s">
        <v>410</v>
      </c>
      <c r="AU491" s="279" t="s">
        <v>87</v>
      </c>
      <c r="AV491" s="16" t="s">
        <v>95</v>
      </c>
      <c r="AW491" s="16" t="s">
        <v>37</v>
      </c>
      <c r="AX491" s="16" t="s">
        <v>78</v>
      </c>
      <c r="AY491" s="279" t="s">
        <v>401</v>
      </c>
    </row>
    <row r="492" s="15" customFormat="1">
      <c r="A492" s="15"/>
      <c r="B492" s="258"/>
      <c r="C492" s="259"/>
      <c r="D492" s="238" t="s">
        <v>410</v>
      </c>
      <c r="E492" s="260" t="s">
        <v>19</v>
      </c>
      <c r="F492" s="261" t="s">
        <v>414</v>
      </c>
      <c r="G492" s="259"/>
      <c r="H492" s="262">
        <v>200.82200000000003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8" t="s">
        <v>410</v>
      </c>
      <c r="AU492" s="268" t="s">
        <v>87</v>
      </c>
      <c r="AV492" s="15" t="s">
        <v>102</v>
      </c>
      <c r="AW492" s="15" t="s">
        <v>37</v>
      </c>
      <c r="AX492" s="15" t="s">
        <v>78</v>
      </c>
      <c r="AY492" s="268" t="s">
        <v>401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675</v>
      </c>
      <c r="G493" s="248"/>
      <c r="H493" s="251">
        <v>206.84700000000001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85</v>
      </c>
      <c r="AY493" s="257" t="s">
        <v>401</v>
      </c>
    </row>
    <row r="494" s="2" customFormat="1" ht="55.5" customHeight="1">
      <c r="A494" s="40"/>
      <c r="B494" s="41"/>
      <c r="C494" s="218" t="s">
        <v>676</v>
      </c>
      <c r="D494" s="218" t="s">
        <v>403</v>
      </c>
      <c r="E494" s="219" t="s">
        <v>677</v>
      </c>
      <c r="F494" s="220" t="s">
        <v>678</v>
      </c>
      <c r="G494" s="221" t="s">
        <v>653</v>
      </c>
      <c r="H494" s="222">
        <v>96</v>
      </c>
      <c r="I494" s="223"/>
      <c r="J494" s="224">
        <f>ROUND(I494*H494,2)</f>
        <v>0</v>
      </c>
      <c r="K494" s="220" t="s">
        <v>406</v>
      </c>
      <c r="L494" s="46"/>
      <c r="M494" s="225" t="s">
        <v>19</v>
      </c>
      <c r="N494" s="226" t="s">
        <v>49</v>
      </c>
      <c r="O494" s="86"/>
      <c r="P494" s="227">
        <f>O494*H494</f>
        <v>0</v>
      </c>
      <c r="Q494" s="227">
        <v>0.0049791599999999998</v>
      </c>
      <c r="R494" s="227">
        <f>Q494*H494</f>
        <v>0.47799935999999998</v>
      </c>
      <c r="S494" s="227">
        <v>0</v>
      </c>
      <c r="T494" s="22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9" t="s">
        <v>102</v>
      </c>
      <c r="AT494" s="229" t="s">
        <v>403</v>
      </c>
      <c r="AU494" s="229" t="s">
        <v>87</v>
      </c>
      <c r="AY494" s="19" t="s">
        <v>401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9" t="s">
        <v>85</v>
      </c>
      <c r="BK494" s="230">
        <f>ROUND(I494*H494,2)</f>
        <v>0</v>
      </c>
      <c r="BL494" s="19" t="s">
        <v>102</v>
      </c>
      <c r="BM494" s="229" t="s">
        <v>679</v>
      </c>
    </row>
    <row r="495" s="2" customFormat="1">
      <c r="A495" s="40"/>
      <c r="B495" s="41"/>
      <c r="C495" s="42"/>
      <c r="D495" s="231" t="s">
        <v>408</v>
      </c>
      <c r="E495" s="42"/>
      <c r="F495" s="232" t="s">
        <v>680</v>
      </c>
      <c r="G495" s="42"/>
      <c r="H495" s="42"/>
      <c r="I495" s="233"/>
      <c r="J495" s="42"/>
      <c r="K495" s="42"/>
      <c r="L495" s="46"/>
      <c r="M495" s="234"/>
      <c r="N495" s="23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408</v>
      </c>
      <c r="AU495" s="19" t="s">
        <v>87</v>
      </c>
    </row>
    <row r="496" s="13" customFormat="1">
      <c r="A496" s="13"/>
      <c r="B496" s="236"/>
      <c r="C496" s="237"/>
      <c r="D496" s="238" t="s">
        <v>410</v>
      </c>
      <c r="E496" s="239" t="s">
        <v>19</v>
      </c>
      <c r="F496" s="240" t="s">
        <v>411</v>
      </c>
      <c r="G496" s="237"/>
      <c r="H496" s="239" t="s">
        <v>19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410</v>
      </c>
      <c r="AU496" s="246" t="s">
        <v>87</v>
      </c>
      <c r="AV496" s="13" t="s">
        <v>85</v>
      </c>
      <c r="AW496" s="13" t="s">
        <v>37</v>
      </c>
      <c r="AX496" s="13" t="s">
        <v>78</v>
      </c>
      <c r="AY496" s="246" t="s">
        <v>401</v>
      </c>
    </row>
    <row r="497" s="13" customFormat="1">
      <c r="A497" s="13"/>
      <c r="B497" s="236"/>
      <c r="C497" s="237"/>
      <c r="D497" s="238" t="s">
        <v>410</v>
      </c>
      <c r="E497" s="239" t="s">
        <v>19</v>
      </c>
      <c r="F497" s="240" t="s">
        <v>412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410</v>
      </c>
      <c r="AU497" s="246" t="s">
        <v>87</v>
      </c>
      <c r="AV497" s="13" t="s">
        <v>85</v>
      </c>
      <c r="AW497" s="13" t="s">
        <v>37</v>
      </c>
      <c r="AX497" s="13" t="s">
        <v>78</v>
      </c>
      <c r="AY497" s="246" t="s">
        <v>401</v>
      </c>
    </row>
    <row r="498" s="14" customFormat="1">
      <c r="A498" s="14"/>
      <c r="B498" s="247"/>
      <c r="C498" s="248"/>
      <c r="D498" s="238" t="s">
        <v>410</v>
      </c>
      <c r="E498" s="249" t="s">
        <v>19</v>
      </c>
      <c r="F498" s="250" t="s">
        <v>681</v>
      </c>
      <c r="G498" s="248"/>
      <c r="H498" s="251">
        <v>96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7" t="s">
        <v>410</v>
      </c>
      <c r="AU498" s="257" t="s">
        <v>87</v>
      </c>
      <c r="AV498" s="14" t="s">
        <v>87</v>
      </c>
      <c r="AW498" s="14" t="s">
        <v>37</v>
      </c>
      <c r="AX498" s="14" t="s">
        <v>78</v>
      </c>
      <c r="AY498" s="257" t="s">
        <v>401</v>
      </c>
    </row>
    <row r="499" s="15" customFormat="1">
      <c r="A499" s="15"/>
      <c r="B499" s="258"/>
      <c r="C499" s="259"/>
      <c r="D499" s="238" t="s">
        <v>410</v>
      </c>
      <c r="E499" s="260" t="s">
        <v>19</v>
      </c>
      <c r="F499" s="261" t="s">
        <v>414</v>
      </c>
      <c r="G499" s="259"/>
      <c r="H499" s="262">
        <v>96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8" t="s">
        <v>410</v>
      </c>
      <c r="AU499" s="268" t="s">
        <v>87</v>
      </c>
      <c r="AV499" s="15" t="s">
        <v>102</v>
      </c>
      <c r="AW499" s="15" t="s">
        <v>37</v>
      </c>
      <c r="AX499" s="15" t="s">
        <v>85</v>
      </c>
      <c r="AY499" s="268" t="s">
        <v>401</v>
      </c>
    </row>
    <row r="500" s="2" customFormat="1" ht="55.5" customHeight="1">
      <c r="A500" s="40"/>
      <c r="B500" s="41"/>
      <c r="C500" s="218" t="s">
        <v>682</v>
      </c>
      <c r="D500" s="218" t="s">
        <v>403</v>
      </c>
      <c r="E500" s="219" t="s">
        <v>683</v>
      </c>
      <c r="F500" s="220" t="s">
        <v>684</v>
      </c>
      <c r="G500" s="221" t="s">
        <v>653</v>
      </c>
      <c r="H500" s="222">
        <v>24</v>
      </c>
      <c r="I500" s="223"/>
      <c r="J500" s="224">
        <f>ROUND(I500*H500,2)</f>
        <v>0</v>
      </c>
      <c r="K500" s="220" t="s">
        <v>406</v>
      </c>
      <c r="L500" s="46"/>
      <c r="M500" s="225" t="s">
        <v>19</v>
      </c>
      <c r="N500" s="226" t="s">
        <v>49</v>
      </c>
      <c r="O500" s="86"/>
      <c r="P500" s="227">
        <f>O500*H500</f>
        <v>0</v>
      </c>
      <c r="Q500" s="227">
        <v>0.0093964400000000007</v>
      </c>
      <c r="R500" s="227">
        <f>Q500*H500</f>
        <v>0.22551456000000003</v>
      </c>
      <c r="S500" s="227">
        <v>0</v>
      </c>
      <c r="T500" s="22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9" t="s">
        <v>102</v>
      </c>
      <c r="AT500" s="229" t="s">
        <v>403</v>
      </c>
      <c r="AU500" s="229" t="s">
        <v>87</v>
      </c>
      <c r="AY500" s="19" t="s">
        <v>401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9" t="s">
        <v>85</v>
      </c>
      <c r="BK500" s="230">
        <f>ROUND(I500*H500,2)</f>
        <v>0</v>
      </c>
      <c r="BL500" s="19" t="s">
        <v>102</v>
      </c>
      <c r="BM500" s="229" t="s">
        <v>685</v>
      </c>
    </row>
    <row r="501" s="2" customFormat="1">
      <c r="A501" s="40"/>
      <c r="B501" s="41"/>
      <c r="C501" s="42"/>
      <c r="D501" s="231" t="s">
        <v>408</v>
      </c>
      <c r="E501" s="42"/>
      <c r="F501" s="232" t="s">
        <v>686</v>
      </c>
      <c r="G501" s="42"/>
      <c r="H501" s="42"/>
      <c r="I501" s="233"/>
      <c r="J501" s="42"/>
      <c r="K501" s="42"/>
      <c r="L501" s="46"/>
      <c r="M501" s="234"/>
      <c r="N501" s="23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408</v>
      </c>
      <c r="AU501" s="19" t="s">
        <v>87</v>
      </c>
    </row>
    <row r="502" s="13" customFormat="1">
      <c r="A502" s="13"/>
      <c r="B502" s="236"/>
      <c r="C502" s="237"/>
      <c r="D502" s="238" t="s">
        <v>410</v>
      </c>
      <c r="E502" s="239" t="s">
        <v>19</v>
      </c>
      <c r="F502" s="240" t="s">
        <v>411</v>
      </c>
      <c r="G502" s="237"/>
      <c r="H502" s="239" t="s">
        <v>19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410</v>
      </c>
      <c r="AU502" s="246" t="s">
        <v>87</v>
      </c>
      <c r="AV502" s="13" t="s">
        <v>85</v>
      </c>
      <c r="AW502" s="13" t="s">
        <v>37</v>
      </c>
      <c r="AX502" s="13" t="s">
        <v>78</v>
      </c>
      <c r="AY502" s="246" t="s">
        <v>401</v>
      </c>
    </row>
    <row r="503" s="13" customFormat="1">
      <c r="A503" s="13"/>
      <c r="B503" s="236"/>
      <c r="C503" s="237"/>
      <c r="D503" s="238" t="s">
        <v>410</v>
      </c>
      <c r="E503" s="239" t="s">
        <v>19</v>
      </c>
      <c r="F503" s="240" t="s">
        <v>412</v>
      </c>
      <c r="G503" s="237"/>
      <c r="H503" s="239" t="s">
        <v>19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6" t="s">
        <v>410</v>
      </c>
      <c r="AU503" s="246" t="s">
        <v>87</v>
      </c>
      <c r="AV503" s="13" t="s">
        <v>85</v>
      </c>
      <c r="AW503" s="13" t="s">
        <v>37</v>
      </c>
      <c r="AX503" s="13" t="s">
        <v>78</v>
      </c>
      <c r="AY503" s="246" t="s">
        <v>401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613</v>
      </c>
      <c r="G504" s="248"/>
      <c r="H504" s="251">
        <v>24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78</v>
      </c>
      <c r="AY504" s="257" t="s">
        <v>401</v>
      </c>
    </row>
    <row r="505" s="15" customFormat="1">
      <c r="A505" s="15"/>
      <c r="B505" s="258"/>
      <c r="C505" s="259"/>
      <c r="D505" s="238" t="s">
        <v>410</v>
      </c>
      <c r="E505" s="260" t="s">
        <v>19</v>
      </c>
      <c r="F505" s="261" t="s">
        <v>414</v>
      </c>
      <c r="G505" s="259"/>
      <c r="H505" s="262">
        <v>24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410</v>
      </c>
      <c r="AU505" s="268" t="s">
        <v>87</v>
      </c>
      <c r="AV505" s="15" t="s">
        <v>102</v>
      </c>
      <c r="AW505" s="15" t="s">
        <v>37</v>
      </c>
      <c r="AX505" s="15" t="s">
        <v>85</v>
      </c>
      <c r="AY505" s="268" t="s">
        <v>401</v>
      </c>
    </row>
    <row r="506" s="2" customFormat="1" ht="44.25" customHeight="1">
      <c r="A506" s="40"/>
      <c r="B506" s="41"/>
      <c r="C506" s="218" t="s">
        <v>687</v>
      </c>
      <c r="D506" s="218" t="s">
        <v>403</v>
      </c>
      <c r="E506" s="219" t="s">
        <v>688</v>
      </c>
      <c r="F506" s="220" t="s">
        <v>689</v>
      </c>
      <c r="G506" s="221" t="s">
        <v>178</v>
      </c>
      <c r="H506" s="222">
        <v>336.23099999999999</v>
      </c>
      <c r="I506" s="223"/>
      <c r="J506" s="224">
        <f>ROUND(I506*H506,2)</f>
        <v>0</v>
      </c>
      <c r="K506" s="220" t="s">
        <v>406</v>
      </c>
      <c r="L506" s="46"/>
      <c r="M506" s="225" t="s">
        <v>19</v>
      </c>
      <c r="N506" s="226" t="s">
        <v>49</v>
      </c>
      <c r="O506" s="86"/>
      <c r="P506" s="227">
        <f>O506*H506</f>
        <v>0</v>
      </c>
      <c r="Q506" s="227">
        <v>0.73403773999999999</v>
      </c>
      <c r="R506" s="227">
        <f>Q506*H506</f>
        <v>246.80624335793999</v>
      </c>
      <c r="S506" s="227">
        <v>0</v>
      </c>
      <c r="T506" s="22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9" t="s">
        <v>102</v>
      </c>
      <c r="AT506" s="229" t="s">
        <v>403</v>
      </c>
      <c r="AU506" s="229" t="s">
        <v>87</v>
      </c>
      <c r="AY506" s="19" t="s">
        <v>401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9" t="s">
        <v>85</v>
      </c>
      <c r="BK506" s="230">
        <f>ROUND(I506*H506,2)</f>
        <v>0</v>
      </c>
      <c r="BL506" s="19" t="s">
        <v>102</v>
      </c>
      <c r="BM506" s="229" t="s">
        <v>690</v>
      </c>
    </row>
    <row r="507" s="2" customFormat="1">
      <c r="A507" s="40"/>
      <c r="B507" s="41"/>
      <c r="C507" s="42"/>
      <c r="D507" s="231" t="s">
        <v>408</v>
      </c>
      <c r="E507" s="42"/>
      <c r="F507" s="232" t="s">
        <v>691</v>
      </c>
      <c r="G507" s="42"/>
      <c r="H507" s="42"/>
      <c r="I507" s="233"/>
      <c r="J507" s="42"/>
      <c r="K507" s="42"/>
      <c r="L507" s="46"/>
      <c r="M507" s="234"/>
      <c r="N507" s="235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408</v>
      </c>
      <c r="AU507" s="19" t="s">
        <v>87</v>
      </c>
    </row>
    <row r="508" s="13" customFormat="1">
      <c r="A508" s="13"/>
      <c r="B508" s="236"/>
      <c r="C508" s="237"/>
      <c r="D508" s="238" t="s">
        <v>410</v>
      </c>
      <c r="E508" s="239" t="s">
        <v>19</v>
      </c>
      <c r="F508" s="240" t="s">
        <v>411</v>
      </c>
      <c r="G508" s="237"/>
      <c r="H508" s="239" t="s">
        <v>19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410</v>
      </c>
      <c r="AU508" s="246" t="s">
        <v>87</v>
      </c>
      <c r="AV508" s="13" t="s">
        <v>85</v>
      </c>
      <c r="AW508" s="13" t="s">
        <v>37</v>
      </c>
      <c r="AX508" s="13" t="s">
        <v>78</v>
      </c>
      <c r="AY508" s="246" t="s">
        <v>401</v>
      </c>
    </row>
    <row r="509" s="13" customFormat="1">
      <c r="A509" s="13"/>
      <c r="B509" s="236"/>
      <c r="C509" s="237"/>
      <c r="D509" s="238" t="s">
        <v>410</v>
      </c>
      <c r="E509" s="239" t="s">
        <v>19</v>
      </c>
      <c r="F509" s="240" t="s">
        <v>412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410</v>
      </c>
      <c r="AU509" s="246" t="s">
        <v>87</v>
      </c>
      <c r="AV509" s="13" t="s">
        <v>85</v>
      </c>
      <c r="AW509" s="13" t="s">
        <v>37</v>
      </c>
      <c r="AX509" s="13" t="s">
        <v>78</v>
      </c>
      <c r="AY509" s="246" t="s">
        <v>401</v>
      </c>
    </row>
    <row r="510" s="13" customFormat="1">
      <c r="A510" s="13"/>
      <c r="B510" s="236"/>
      <c r="C510" s="237"/>
      <c r="D510" s="238" t="s">
        <v>410</v>
      </c>
      <c r="E510" s="239" t="s">
        <v>19</v>
      </c>
      <c r="F510" s="240" t="s">
        <v>692</v>
      </c>
      <c r="G510" s="237"/>
      <c r="H510" s="239" t="s">
        <v>19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6" t="s">
        <v>410</v>
      </c>
      <c r="AU510" s="246" t="s">
        <v>87</v>
      </c>
      <c r="AV510" s="13" t="s">
        <v>85</v>
      </c>
      <c r="AW510" s="13" t="s">
        <v>37</v>
      </c>
      <c r="AX510" s="13" t="s">
        <v>78</v>
      </c>
      <c r="AY510" s="246" t="s">
        <v>401</v>
      </c>
    </row>
    <row r="511" s="14" customFormat="1">
      <c r="A511" s="14"/>
      <c r="B511" s="247"/>
      <c r="C511" s="248"/>
      <c r="D511" s="238" t="s">
        <v>410</v>
      </c>
      <c r="E511" s="249" t="s">
        <v>19</v>
      </c>
      <c r="F511" s="250" t="s">
        <v>462</v>
      </c>
      <c r="G511" s="248"/>
      <c r="H511" s="251">
        <v>101.883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410</v>
      </c>
      <c r="AU511" s="257" t="s">
        <v>87</v>
      </c>
      <c r="AV511" s="14" t="s">
        <v>87</v>
      </c>
      <c r="AW511" s="14" t="s">
        <v>37</v>
      </c>
      <c r="AX511" s="14" t="s">
        <v>78</v>
      </c>
      <c r="AY511" s="257" t="s">
        <v>401</v>
      </c>
    </row>
    <row r="512" s="14" customFormat="1">
      <c r="A512" s="14"/>
      <c r="B512" s="247"/>
      <c r="C512" s="248"/>
      <c r="D512" s="238" t="s">
        <v>410</v>
      </c>
      <c r="E512" s="249" t="s">
        <v>19</v>
      </c>
      <c r="F512" s="250" t="s">
        <v>463</v>
      </c>
      <c r="G512" s="248"/>
      <c r="H512" s="251">
        <v>81.078000000000003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7" t="s">
        <v>410</v>
      </c>
      <c r="AU512" s="257" t="s">
        <v>87</v>
      </c>
      <c r="AV512" s="14" t="s">
        <v>87</v>
      </c>
      <c r="AW512" s="14" t="s">
        <v>37</v>
      </c>
      <c r="AX512" s="14" t="s">
        <v>78</v>
      </c>
      <c r="AY512" s="257" t="s">
        <v>401</v>
      </c>
    </row>
    <row r="513" s="14" customFormat="1">
      <c r="A513" s="14"/>
      <c r="B513" s="247"/>
      <c r="C513" s="248"/>
      <c r="D513" s="238" t="s">
        <v>410</v>
      </c>
      <c r="E513" s="249" t="s">
        <v>19</v>
      </c>
      <c r="F513" s="250" t="s">
        <v>464</v>
      </c>
      <c r="G513" s="248"/>
      <c r="H513" s="251">
        <v>77.658000000000001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7" t="s">
        <v>410</v>
      </c>
      <c r="AU513" s="257" t="s">
        <v>87</v>
      </c>
      <c r="AV513" s="14" t="s">
        <v>87</v>
      </c>
      <c r="AW513" s="14" t="s">
        <v>37</v>
      </c>
      <c r="AX513" s="14" t="s">
        <v>78</v>
      </c>
      <c r="AY513" s="257" t="s">
        <v>401</v>
      </c>
    </row>
    <row r="514" s="14" customFormat="1">
      <c r="A514" s="14"/>
      <c r="B514" s="247"/>
      <c r="C514" s="248"/>
      <c r="D514" s="238" t="s">
        <v>410</v>
      </c>
      <c r="E514" s="249" t="s">
        <v>19</v>
      </c>
      <c r="F514" s="250" t="s">
        <v>465</v>
      </c>
      <c r="G514" s="248"/>
      <c r="H514" s="251">
        <v>6.2729999999999997</v>
      </c>
      <c r="I514" s="252"/>
      <c r="J514" s="248"/>
      <c r="K514" s="248"/>
      <c r="L514" s="253"/>
      <c r="M514" s="254"/>
      <c r="N514" s="255"/>
      <c r="O514" s="255"/>
      <c r="P514" s="255"/>
      <c r="Q514" s="255"/>
      <c r="R514" s="255"/>
      <c r="S514" s="255"/>
      <c r="T514" s="25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7" t="s">
        <v>410</v>
      </c>
      <c r="AU514" s="257" t="s">
        <v>87</v>
      </c>
      <c r="AV514" s="14" t="s">
        <v>87</v>
      </c>
      <c r="AW514" s="14" t="s">
        <v>37</v>
      </c>
      <c r="AX514" s="14" t="s">
        <v>78</v>
      </c>
      <c r="AY514" s="257" t="s">
        <v>401</v>
      </c>
    </row>
    <row r="515" s="14" customFormat="1">
      <c r="A515" s="14"/>
      <c r="B515" s="247"/>
      <c r="C515" s="248"/>
      <c r="D515" s="238" t="s">
        <v>410</v>
      </c>
      <c r="E515" s="249" t="s">
        <v>19</v>
      </c>
      <c r="F515" s="250" t="s">
        <v>466</v>
      </c>
      <c r="G515" s="248"/>
      <c r="H515" s="251">
        <v>4.5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410</v>
      </c>
      <c r="AU515" s="257" t="s">
        <v>87</v>
      </c>
      <c r="AV515" s="14" t="s">
        <v>87</v>
      </c>
      <c r="AW515" s="14" t="s">
        <v>37</v>
      </c>
      <c r="AX515" s="14" t="s">
        <v>78</v>
      </c>
      <c r="AY515" s="257" t="s">
        <v>401</v>
      </c>
    </row>
    <row r="516" s="14" customFormat="1">
      <c r="A516" s="14"/>
      <c r="B516" s="247"/>
      <c r="C516" s="248"/>
      <c r="D516" s="238" t="s">
        <v>410</v>
      </c>
      <c r="E516" s="249" t="s">
        <v>19</v>
      </c>
      <c r="F516" s="250" t="s">
        <v>693</v>
      </c>
      <c r="G516" s="248"/>
      <c r="H516" s="251">
        <v>8.1649999999999991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410</v>
      </c>
      <c r="AU516" s="257" t="s">
        <v>87</v>
      </c>
      <c r="AV516" s="14" t="s">
        <v>87</v>
      </c>
      <c r="AW516" s="14" t="s">
        <v>37</v>
      </c>
      <c r="AX516" s="14" t="s">
        <v>78</v>
      </c>
      <c r="AY516" s="257" t="s">
        <v>401</v>
      </c>
    </row>
    <row r="517" s="16" customFormat="1">
      <c r="A517" s="16"/>
      <c r="B517" s="269"/>
      <c r="C517" s="270"/>
      <c r="D517" s="238" t="s">
        <v>410</v>
      </c>
      <c r="E517" s="271" t="s">
        <v>19</v>
      </c>
      <c r="F517" s="272" t="s">
        <v>440</v>
      </c>
      <c r="G517" s="270"/>
      <c r="H517" s="273">
        <v>279.55700000000007</v>
      </c>
      <c r="I517" s="274"/>
      <c r="J517" s="270"/>
      <c r="K517" s="270"/>
      <c r="L517" s="275"/>
      <c r="M517" s="276"/>
      <c r="N517" s="277"/>
      <c r="O517" s="277"/>
      <c r="P517" s="277"/>
      <c r="Q517" s="277"/>
      <c r="R517" s="277"/>
      <c r="S517" s="277"/>
      <c r="T517" s="278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9" t="s">
        <v>410</v>
      </c>
      <c r="AU517" s="279" t="s">
        <v>87</v>
      </c>
      <c r="AV517" s="16" t="s">
        <v>95</v>
      </c>
      <c r="AW517" s="16" t="s">
        <v>37</v>
      </c>
      <c r="AX517" s="16" t="s">
        <v>78</v>
      </c>
      <c r="AY517" s="279" t="s">
        <v>401</v>
      </c>
    </row>
    <row r="518" s="13" customFormat="1">
      <c r="A518" s="13"/>
      <c r="B518" s="236"/>
      <c r="C518" s="237"/>
      <c r="D518" s="238" t="s">
        <v>410</v>
      </c>
      <c r="E518" s="239" t="s">
        <v>19</v>
      </c>
      <c r="F518" s="240" t="s">
        <v>692</v>
      </c>
      <c r="G518" s="237"/>
      <c r="H518" s="239" t="s">
        <v>19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6" t="s">
        <v>410</v>
      </c>
      <c r="AU518" s="246" t="s">
        <v>87</v>
      </c>
      <c r="AV518" s="13" t="s">
        <v>85</v>
      </c>
      <c r="AW518" s="13" t="s">
        <v>37</v>
      </c>
      <c r="AX518" s="13" t="s">
        <v>78</v>
      </c>
      <c r="AY518" s="246" t="s">
        <v>401</v>
      </c>
    </row>
    <row r="519" s="14" customFormat="1">
      <c r="A519" s="14"/>
      <c r="B519" s="247"/>
      <c r="C519" s="248"/>
      <c r="D519" s="238" t="s">
        <v>410</v>
      </c>
      <c r="E519" s="249" t="s">
        <v>19</v>
      </c>
      <c r="F519" s="250" t="s">
        <v>694</v>
      </c>
      <c r="G519" s="248"/>
      <c r="H519" s="251">
        <v>2.673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410</v>
      </c>
      <c r="AU519" s="257" t="s">
        <v>87</v>
      </c>
      <c r="AV519" s="14" t="s">
        <v>87</v>
      </c>
      <c r="AW519" s="14" t="s">
        <v>37</v>
      </c>
      <c r="AX519" s="14" t="s">
        <v>78</v>
      </c>
      <c r="AY519" s="257" t="s">
        <v>401</v>
      </c>
    </row>
    <row r="520" s="13" customFormat="1">
      <c r="A520" s="13"/>
      <c r="B520" s="236"/>
      <c r="C520" s="237"/>
      <c r="D520" s="238" t="s">
        <v>410</v>
      </c>
      <c r="E520" s="239" t="s">
        <v>19</v>
      </c>
      <c r="F520" s="240" t="s">
        <v>695</v>
      </c>
      <c r="G520" s="237"/>
      <c r="H520" s="239" t="s">
        <v>19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410</v>
      </c>
      <c r="AU520" s="246" t="s">
        <v>87</v>
      </c>
      <c r="AV520" s="13" t="s">
        <v>85</v>
      </c>
      <c r="AW520" s="13" t="s">
        <v>37</v>
      </c>
      <c r="AX520" s="13" t="s">
        <v>78</v>
      </c>
      <c r="AY520" s="246" t="s">
        <v>401</v>
      </c>
    </row>
    <row r="521" s="14" customFormat="1">
      <c r="A521" s="14"/>
      <c r="B521" s="247"/>
      <c r="C521" s="248"/>
      <c r="D521" s="238" t="s">
        <v>410</v>
      </c>
      <c r="E521" s="249" t="s">
        <v>19</v>
      </c>
      <c r="F521" s="250" t="s">
        <v>696</v>
      </c>
      <c r="G521" s="248"/>
      <c r="H521" s="251">
        <v>2.3999999999999999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7" t="s">
        <v>410</v>
      </c>
      <c r="AU521" s="257" t="s">
        <v>87</v>
      </c>
      <c r="AV521" s="14" t="s">
        <v>87</v>
      </c>
      <c r="AW521" s="14" t="s">
        <v>37</v>
      </c>
      <c r="AX521" s="14" t="s">
        <v>78</v>
      </c>
      <c r="AY521" s="257" t="s">
        <v>401</v>
      </c>
    </row>
    <row r="522" s="13" customFormat="1">
      <c r="A522" s="13"/>
      <c r="B522" s="236"/>
      <c r="C522" s="237"/>
      <c r="D522" s="238" t="s">
        <v>410</v>
      </c>
      <c r="E522" s="239" t="s">
        <v>19</v>
      </c>
      <c r="F522" s="240" t="s">
        <v>697</v>
      </c>
      <c r="G522" s="237"/>
      <c r="H522" s="239" t="s">
        <v>19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410</v>
      </c>
      <c r="AU522" s="246" t="s">
        <v>87</v>
      </c>
      <c r="AV522" s="13" t="s">
        <v>85</v>
      </c>
      <c r="AW522" s="13" t="s">
        <v>37</v>
      </c>
      <c r="AX522" s="13" t="s">
        <v>78</v>
      </c>
      <c r="AY522" s="246" t="s">
        <v>401</v>
      </c>
    </row>
    <row r="523" s="14" customFormat="1">
      <c r="A523" s="14"/>
      <c r="B523" s="247"/>
      <c r="C523" s="248"/>
      <c r="D523" s="238" t="s">
        <v>410</v>
      </c>
      <c r="E523" s="249" t="s">
        <v>19</v>
      </c>
      <c r="F523" s="250" t="s">
        <v>698</v>
      </c>
      <c r="G523" s="248"/>
      <c r="H523" s="251">
        <v>1.5</v>
      </c>
      <c r="I523" s="252"/>
      <c r="J523" s="248"/>
      <c r="K523" s="248"/>
      <c r="L523" s="253"/>
      <c r="M523" s="254"/>
      <c r="N523" s="255"/>
      <c r="O523" s="255"/>
      <c r="P523" s="255"/>
      <c r="Q523" s="255"/>
      <c r="R523" s="255"/>
      <c r="S523" s="255"/>
      <c r="T523" s="25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7" t="s">
        <v>410</v>
      </c>
      <c r="AU523" s="257" t="s">
        <v>87</v>
      </c>
      <c r="AV523" s="14" t="s">
        <v>87</v>
      </c>
      <c r="AW523" s="14" t="s">
        <v>37</v>
      </c>
      <c r="AX523" s="14" t="s">
        <v>78</v>
      </c>
      <c r="AY523" s="257" t="s">
        <v>401</v>
      </c>
    </row>
    <row r="524" s="13" customFormat="1">
      <c r="A524" s="13"/>
      <c r="B524" s="236"/>
      <c r="C524" s="237"/>
      <c r="D524" s="238" t="s">
        <v>410</v>
      </c>
      <c r="E524" s="239" t="s">
        <v>19</v>
      </c>
      <c r="F524" s="240" t="s">
        <v>699</v>
      </c>
      <c r="G524" s="237"/>
      <c r="H524" s="239" t="s">
        <v>19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410</v>
      </c>
      <c r="AU524" s="246" t="s">
        <v>87</v>
      </c>
      <c r="AV524" s="13" t="s">
        <v>85</v>
      </c>
      <c r="AW524" s="13" t="s">
        <v>37</v>
      </c>
      <c r="AX524" s="13" t="s">
        <v>78</v>
      </c>
      <c r="AY524" s="246" t="s">
        <v>401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700</v>
      </c>
      <c r="G525" s="248"/>
      <c r="H525" s="251">
        <v>17.16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3" customFormat="1">
      <c r="A526" s="13"/>
      <c r="B526" s="236"/>
      <c r="C526" s="237"/>
      <c r="D526" s="238" t="s">
        <v>410</v>
      </c>
      <c r="E526" s="239" t="s">
        <v>19</v>
      </c>
      <c r="F526" s="240" t="s">
        <v>692</v>
      </c>
      <c r="G526" s="237"/>
      <c r="H526" s="239" t="s">
        <v>19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6" t="s">
        <v>410</v>
      </c>
      <c r="AU526" s="246" t="s">
        <v>87</v>
      </c>
      <c r="AV526" s="13" t="s">
        <v>85</v>
      </c>
      <c r="AW526" s="13" t="s">
        <v>37</v>
      </c>
      <c r="AX526" s="13" t="s">
        <v>78</v>
      </c>
      <c r="AY526" s="246" t="s">
        <v>401</v>
      </c>
    </row>
    <row r="527" s="14" customFormat="1">
      <c r="A527" s="14"/>
      <c r="B527" s="247"/>
      <c r="C527" s="248"/>
      <c r="D527" s="238" t="s">
        <v>410</v>
      </c>
      <c r="E527" s="249" t="s">
        <v>19</v>
      </c>
      <c r="F527" s="250" t="s">
        <v>701</v>
      </c>
      <c r="G527" s="248"/>
      <c r="H527" s="251">
        <v>1.875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7" t="s">
        <v>410</v>
      </c>
      <c r="AU527" s="257" t="s">
        <v>87</v>
      </c>
      <c r="AV527" s="14" t="s">
        <v>87</v>
      </c>
      <c r="AW527" s="14" t="s">
        <v>37</v>
      </c>
      <c r="AX527" s="14" t="s">
        <v>78</v>
      </c>
      <c r="AY527" s="257" t="s">
        <v>401</v>
      </c>
    </row>
    <row r="528" s="13" customFormat="1">
      <c r="A528" s="13"/>
      <c r="B528" s="236"/>
      <c r="C528" s="237"/>
      <c r="D528" s="238" t="s">
        <v>410</v>
      </c>
      <c r="E528" s="239" t="s">
        <v>19</v>
      </c>
      <c r="F528" s="240" t="s">
        <v>697</v>
      </c>
      <c r="G528" s="237"/>
      <c r="H528" s="239" t="s">
        <v>19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6" t="s">
        <v>410</v>
      </c>
      <c r="AU528" s="246" t="s">
        <v>87</v>
      </c>
      <c r="AV528" s="13" t="s">
        <v>85</v>
      </c>
      <c r="AW528" s="13" t="s">
        <v>37</v>
      </c>
      <c r="AX528" s="13" t="s">
        <v>78</v>
      </c>
      <c r="AY528" s="246" t="s">
        <v>401</v>
      </c>
    </row>
    <row r="529" s="14" customFormat="1">
      <c r="A529" s="14"/>
      <c r="B529" s="247"/>
      <c r="C529" s="248"/>
      <c r="D529" s="238" t="s">
        <v>410</v>
      </c>
      <c r="E529" s="249" t="s">
        <v>19</v>
      </c>
      <c r="F529" s="250" t="s">
        <v>702</v>
      </c>
      <c r="G529" s="248"/>
      <c r="H529" s="251">
        <v>18.113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7" t="s">
        <v>410</v>
      </c>
      <c r="AU529" s="257" t="s">
        <v>87</v>
      </c>
      <c r="AV529" s="14" t="s">
        <v>87</v>
      </c>
      <c r="AW529" s="14" t="s">
        <v>37</v>
      </c>
      <c r="AX529" s="14" t="s">
        <v>78</v>
      </c>
      <c r="AY529" s="257" t="s">
        <v>401</v>
      </c>
    </row>
    <row r="530" s="13" customFormat="1">
      <c r="A530" s="13"/>
      <c r="B530" s="236"/>
      <c r="C530" s="237"/>
      <c r="D530" s="238" t="s">
        <v>410</v>
      </c>
      <c r="E530" s="239" t="s">
        <v>19</v>
      </c>
      <c r="F530" s="240" t="s">
        <v>695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410</v>
      </c>
      <c r="AU530" s="246" t="s">
        <v>87</v>
      </c>
      <c r="AV530" s="13" t="s">
        <v>85</v>
      </c>
      <c r="AW530" s="13" t="s">
        <v>37</v>
      </c>
      <c r="AX530" s="13" t="s">
        <v>78</v>
      </c>
      <c r="AY530" s="246" t="s">
        <v>401</v>
      </c>
    </row>
    <row r="531" s="14" customFormat="1">
      <c r="A531" s="14"/>
      <c r="B531" s="247"/>
      <c r="C531" s="248"/>
      <c r="D531" s="238" t="s">
        <v>410</v>
      </c>
      <c r="E531" s="249" t="s">
        <v>19</v>
      </c>
      <c r="F531" s="250" t="s">
        <v>454</v>
      </c>
      <c r="G531" s="248"/>
      <c r="H531" s="251">
        <v>12.952999999999999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7" t="s">
        <v>410</v>
      </c>
      <c r="AU531" s="257" t="s">
        <v>87</v>
      </c>
      <c r="AV531" s="14" t="s">
        <v>87</v>
      </c>
      <c r="AW531" s="14" t="s">
        <v>37</v>
      </c>
      <c r="AX531" s="14" t="s">
        <v>78</v>
      </c>
      <c r="AY531" s="257" t="s">
        <v>401</v>
      </c>
    </row>
    <row r="532" s="16" customFormat="1">
      <c r="A532" s="16"/>
      <c r="B532" s="269"/>
      <c r="C532" s="270"/>
      <c r="D532" s="238" t="s">
        <v>410</v>
      </c>
      <c r="E532" s="271" t="s">
        <v>19</v>
      </c>
      <c r="F532" s="272" t="s">
        <v>440</v>
      </c>
      <c r="G532" s="270"/>
      <c r="H532" s="273">
        <v>56.674000000000007</v>
      </c>
      <c r="I532" s="274"/>
      <c r="J532" s="270"/>
      <c r="K532" s="270"/>
      <c r="L532" s="275"/>
      <c r="M532" s="276"/>
      <c r="N532" s="277"/>
      <c r="O532" s="277"/>
      <c r="P532" s="277"/>
      <c r="Q532" s="277"/>
      <c r="R532" s="277"/>
      <c r="S532" s="277"/>
      <c r="T532" s="278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9" t="s">
        <v>410</v>
      </c>
      <c r="AU532" s="279" t="s">
        <v>87</v>
      </c>
      <c r="AV532" s="16" t="s">
        <v>95</v>
      </c>
      <c r="AW532" s="16" t="s">
        <v>37</v>
      </c>
      <c r="AX532" s="16" t="s">
        <v>78</v>
      </c>
      <c r="AY532" s="279" t="s">
        <v>401</v>
      </c>
    </row>
    <row r="533" s="15" customFormat="1">
      <c r="A533" s="15"/>
      <c r="B533" s="258"/>
      <c r="C533" s="259"/>
      <c r="D533" s="238" t="s">
        <v>410</v>
      </c>
      <c r="E533" s="260" t="s">
        <v>19</v>
      </c>
      <c r="F533" s="261" t="s">
        <v>414</v>
      </c>
      <c r="G533" s="259"/>
      <c r="H533" s="262">
        <v>336.23100000000005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410</v>
      </c>
      <c r="AU533" s="268" t="s">
        <v>87</v>
      </c>
      <c r="AV533" s="15" t="s">
        <v>102</v>
      </c>
      <c r="AW533" s="15" t="s">
        <v>37</v>
      </c>
      <c r="AX533" s="15" t="s">
        <v>85</v>
      </c>
      <c r="AY533" s="268" t="s">
        <v>401</v>
      </c>
    </row>
    <row r="534" s="2" customFormat="1" ht="24.15" customHeight="1">
      <c r="A534" s="40"/>
      <c r="B534" s="41"/>
      <c r="C534" s="218" t="s">
        <v>703</v>
      </c>
      <c r="D534" s="218" t="s">
        <v>403</v>
      </c>
      <c r="E534" s="219" t="s">
        <v>704</v>
      </c>
      <c r="F534" s="220" t="s">
        <v>705</v>
      </c>
      <c r="G534" s="221" t="s">
        <v>219</v>
      </c>
      <c r="H534" s="222">
        <v>2.6349999999999998</v>
      </c>
      <c r="I534" s="223"/>
      <c r="J534" s="224">
        <f>ROUND(I534*H534,2)</f>
        <v>0</v>
      </c>
      <c r="K534" s="220" t="s">
        <v>406</v>
      </c>
      <c r="L534" s="46"/>
      <c r="M534" s="225" t="s">
        <v>19</v>
      </c>
      <c r="N534" s="226" t="s">
        <v>49</v>
      </c>
      <c r="O534" s="86"/>
      <c r="P534" s="227">
        <f>O534*H534</f>
        <v>0</v>
      </c>
      <c r="Q534" s="227">
        <v>2.5018722040000001</v>
      </c>
      <c r="R534" s="227">
        <f>Q534*H534</f>
        <v>6.5924332575399998</v>
      </c>
      <c r="S534" s="227">
        <v>0</v>
      </c>
      <c r="T534" s="22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9" t="s">
        <v>102</v>
      </c>
      <c r="AT534" s="229" t="s">
        <v>403</v>
      </c>
      <c r="AU534" s="229" t="s">
        <v>87</v>
      </c>
      <c r="AY534" s="19" t="s">
        <v>401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9" t="s">
        <v>85</v>
      </c>
      <c r="BK534" s="230">
        <f>ROUND(I534*H534,2)</f>
        <v>0</v>
      </c>
      <c r="BL534" s="19" t="s">
        <v>102</v>
      </c>
      <c r="BM534" s="229" t="s">
        <v>706</v>
      </c>
    </row>
    <row r="535" s="2" customFormat="1">
      <c r="A535" s="40"/>
      <c r="B535" s="41"/>
      <c r="C535" s="42"/>
      <c r="D535" s="231" t="s">
        <v>408</v>
      </c>
      <c r="E535" s="42"/>
      <c r="F535" s="232" t="s">
        <v>707</v>
      </c>
      <c r="G535" s="42"/>
      <c r="H535" s="42"/>
      <c r="I535" s="233"/>
      <c r="J535" s="42"/>
      <c r="K535" s="42"/>
      <c r="L535" s="46"/>
      <c r="M535" s="234"/>
      <c r="N535" s="23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408</v>
      </c>
      <c r="AU535" s="19" t="s">
        <v>87</v>
      </c>
    </row>
    <row r="536" s="13" customFormat="1">
      <c r="A536" s="13"/>
      <c r="B536" s="236"/>
      <c r="C536" s="237"/>
      <c r="D536" s="238" t="s">
        <v>410</v>
      </c>
      <c r="E536" s="239" t="s">
        <v>19</v>
      </c>
      <c r="F536" s="240" t="s">
        <v>411</v>
      </c>
      <c r="G536" s="237"/>
      <c r="H536" s="239" t="s">
        <v>19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410</v>
      </c>
      <c r="AU536" s="246" t="s">
        <v>87</v>
      </c>
      <c r="AV536" s="13" t="s">
        <v>85</v>
      </c>
      <c r="AW536" s="13" t="s">
        <v>37</v>
      </c>
      <c r="AX536" s="13" t="s">
        <v>78</v>
      </c>
      <c r="AY536" s="246" t="s">
        <v>401</v>
      </c>
    </row>
    <row r="537" s="13" customFormat="1">
      <c r="A537" s="13"/>
      <c r="B537" s="236"/>
      <c r="C537" s="237"/>
      <c r="D537" s="238" t="s">
        <v>410</v>
      </c>
      <c r="E537" s="239" t="s">
        <v>19</v>
      </c>
      <c r="F537" s="240" t="s">
        <v>412</v>
      </c>
      <c r="G537" s="237"/>
      <c r="H537" s="239" t="s">
        <v>19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6" t="s">
        <v>410</v>
      </c>
      <c r="AU537" s="246" t="s">
        <v>87</v>
      </c>
      <c r="AV537" s="13" t="s">
        <v>85</v>
      </c>
      <c r="AW537" s="13" t="s">
        <v>37</v>
      </c>
      <c r="AX537" s="13" t="s">
        <v>78</v>
      </c>
      <c r="AY537" s="246" t="s">
        <v>401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708</v>
      </c>
      <c r="G538" s="248"/>
      <c r="H538" s="251">
        <v>1.712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4" customFormat="1">
      <c r="A539" s="14"/>
      <c r="B539" s="247"/>
      <c r="C539" s="248"/>
      <c r="D539" s="238" t="s">
        <v>410</v>
      </c>
      <c r="E539" s="249" t="s">
        <v>19</v>
      </c>
      <c r="F539" s="250" t="s">
        <v>709</v>
      </c>
      <c r="G539" s="248"/>
      <c r="H539" s="251">
        <v>0.92300000000000004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7" t="s">
        <v>410</v>
      </c>
      <c r="AU539" s="257" t="s">
        <v>87</v>
      </c>
      <c r="AV539" s="14" t="s">
        <v>87</v>
      </c>
      <c r="AW539" s="14" t="s">
        <v>37</v>
      </c>
      <c r="AX539" s="14" t="s">
        <v>78</v>
      </c>
      <c r="AY539" s="257" t="s">
        <v>401</v>
      </c>
    </row>
    <row r="540" s="15" customFormat="1">
      <c r="A540" s="15"/>
      <c r="B540" s="258"/>
      <c r="C540" s="259"/>
      <c r="D540" s="238" t="s">
        <v>410</v>
      </c>
      <c r="E540" s="260" t="s">
        <v>19</v>
      </c>
      <c r="F540" s="261" t="s">
        <v>414</v>
      </c>
      <c r="G540" s="259"/>
      <c r="H540" s="262">
        <v>2.6349999999999998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8" t="s">
        <v>410</v>
      </c>
      <c r="AU540" s="268" t="s">
        <v>87</v>
      </c>
      <c r="AV540" s="15" t="s">
        <v>102</v>
      </c>
      <c r="AW540" s="15" t="s">
        <v>37</v>
      </c>
      <c r="AX540" s="15" t="s">
        <v>85</v>
      </c>
      <c r="AY540" s="268" t="s">
        <v>401</v>
      </c>
    </row>
    <row r="541" s="2" customFormat="1" ht="24.15" customHeight="1">
      <c r="A541" s="40"/>
      <c r="B541" s="41"/>
      <c r="C541" s="218" t="s">
        <v>710</v>
      </c>
      <c r="D541" s="218" t="s">
        <v>403</v>
      </c>
      <c r="E541" s="219" t="s">
        <v>711</v>
      </c>
      <c r="F541" s="220" t="s">
        <v>712</v>
      </c>
      <c r="G541" s="221" t="s">
        <v>178</v>
      </c>
      <c r="H541" s="222">
        <v>20.654</v>
      </c>
      <c r="I541" s="223"/>
      <c r="J541" s="224">
        <f>ROUND(I541*H541,2)</f>
        <v>0</v>
      </c>
      <c r="K541" s="220" t="s">
        <v>406</v>
      </c>
      <c r="L541" s="46"/>
      <c r="M541" s="225" t="s">
        <v>19</v>
      </c>
      <c r="N541" s="226" t="s">
        <v>49</v>
      </c>
      <c r="O541" s="86"/>
      <c r="P541" s="227">
        <f>O541*H541</f>
        <v>0</v>
      </c>
      <c r="Q541" s="227">
        <v>0.0027469</v>
      </c>
      <c r="R541" s="227">
        <f>Q541*H541</f>
        <v>0.056734472600000002</v>
      </c>
      <c r="S541" s="227">
        <v>0</v>
      </c>
      <c r="T541" s="22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9" t="s">
        <v>102</v>
      </c>
      <c r="AT541" s="229" t="s">
        <v>403</v>
      </c>
      <c r="AU541" s="229" t="s">
        <v>87</v>
      </c>
      <c r="AY541" s="19" t="s">
        <v>401</v>
      </c>
      <c r="BE541" s="230">
        <f>IF(N541="základní",J541,0)</f>
        <v>0</v>
      </c>
      <c r="BF541" s="230">
        <f>IF(N541="snížená",J541,0)</f>
        <v>0</v>
      </c>
      <c r="BG541" s="230">
        <f>IF(N541="zákl. přenesená",J541,0)</f>
        <v>0</v>
      </c>
      <c r="BH541" s="230">
        <f>IF(N541="sníž. přenesená",J541,0)</f>
        <v>0</v>
      </c>
      <c r="BI541" s="230">
        <f>IF(N541="nulová",J541,0)</f>
        <v>0</v>
      </c>
      <c r="BJ541" s="19" t="s">
        <v>85</v>
      </c>
      <c r="BK541" s="230">
        <f>ROUND(I541*H541,2)</f>
        <v>0</v>
      </c>
      <c r="BL541" s="19" t="s">
        <v>102</v>
      </c>
      <c r="BM541" s="229" t="s">
        <v>713</v>
      </c>
    </row>
    <row r="542" s="2" customFormat="1">
      <c r="A542" s="40"/>
      <c r="B542" s="41"/>
      <c r="C542" s="42"/>
      <c r="D542" s="231" t="s">
        <v>408</v>
      </c>
      <c r="E542" s="42"/>
      <c r="F542" s="232" t="s">
        <v>714</v>
      </c>
      <c r="G542" s="42"/>
      <c r="H542" s="42"/>
      <c r="I542" s="233"/>
      <c r="J542" s="42"/>
      <c r="K542" s="42"/>
      <c r="L542" s="46"/>
      <c r="M542" s="234"/>
      <c r="N542" s="235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408</v>
      </c>
      <c r="AU542" s="19" t="s">
        <v>87</v>
      </c>
    </row>
    <row r="543" s="13" customFormat="1">
      <c r="A543" s="13"/>
      <c r="B543" s="236"/>
      <c r="C543" s="237"/>
      <c r="D543" s="238" t="s">
        <v>410</v>
      </c>
      <c r="E543" s="239" t="s">
        <v>19</v>
      </c>
      <c r="F543" s="240" t="s">
        <v>411</v>
      </c>
      <c r="G543" s="237"/>
      <c r="H543" s="239" t="s">
        <v>19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410</v>
      </c>
      <c r="AU543" s="246" t="s">
        <v>87</v>
      </c>
      <c r="AV543" s="13" t="s">
        <v>85</v>
      </c>
      <c r="AW543" s="13" t="s">
        <v>37</v>
      </c>
      <c r="AX543" s="13" t="s">
        <v>78</v>
      </c>
      <c r="AY543" s="246" t="s">
        <v>401</v>
      </c>
    </row>
    <row r="544" s="13" customFormat="1">
      <c r="A544" s="13"/>
      <c r="B544" s="236"/>
      <c r="C544" s="237"/>
      <c r="D544" s="238" t="s">
        <v>410</v>
      </c>
      <c r="E544" s="239" t="s">
        <v>19</v>
      </c>
      <c r="F544" s="240" t="s">
        <v>412</v>
      </c>
      <c r="G544" s="237"/>
      <c r="H544" s="239" t="s">
        <v>19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410</v>
      </c>
      <c r="AU544" s="246" t="s">
        <v>87</v>
      </c>
      <c r="AV544" s="13" t="s">
        <v>85</v>
      </c>
      <c r="AW544" s="13" t="s">
        <v>37</v>
      </c>
      <c r="AX544" s="13" t="s">
        <v>78</v>
      </c>
      <c r="AY544" s="246" t="s">
        <v>401</v>
      </c>
    </row>
    <row r="545" s="14" customFormat="1">
      <c r="A545" s="14"/>
      <c r="B545" s="247"/>
      <c r="C545" s="248"/>
      <c r="D545" s="238" t="s">
        <v>410</v>
      </c>
      <c r="E545" s="249" t="s">
        <v>19</v>
      </c>
      <c r="F545" s="250" t="s">
        <v>715</v>
      </c>
      <c r="G545" s="248"/>
      <c r="H545" s="251">
        <v>12.374000000000001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410</v>
      </c>
      <c r="AU545" s="257" t="s">
        <v>87</v>
      </c>
      <c r="AV545" s="14" t="s">
        <v>87</v>
      </c>
      <c r="AW545" s="14" t="s">
        <v>37</v>
      </c>
      <c r="AX545" s="14" t="s">
        <v>78</v>
      </c>
      <c r="AY545" s="257" t="s">
        <v>401</v>
      </c>
    </row>
    <row r="546" s="14" customFormat="1">
      <c r="A546" s="14"/>
      <c r="B546" s="247"/>
      <c r="C546" s="248"/>
      <c r="D546" s="238" t="s">
        <v>410</v>
      </c>
      <c r="E546" s="249" t="s">
        <v>19</v>
      </c>
      <c r="F546" s="250" t="s">
        <v>716</v>
      </c>
      <c r="G546" s="248"/>
      <c r="H546" s="251">
        <v>8.2799999999999994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410</v>
      </c>
      <c r="AU546" s="257" t="s">
        <v>87</v>
      </c>
      <c r="AV546" s="14" t="s">
        <v>87</v>
      </c>
      <c r="AW546" s="14" t="s">
        <v>37</v>
      </c>
      <c r="AX546" s="14" t="s">
        <v>78</v>
      </c>
      <c r="AY546" s="257" t="s">
        <v>401</v>
      </c>
    </row>
    <row r="547" s="15" customFormat="1">
      <c r="A547" s="15"/>
      <c r="B547" s="258"/>
      <c r="C547" s="259"/>
      <c r="D547" s="238" t="s">
        <v>410</v>
      </c>
      <c r="E547" s="260" t="s">
        <v>19</v>
      </c>
      <c r="F547" s="261" t="s">
        <v>414</v>
      </c>
      <c r="G547" s="259"/>
      <c r="H547" s="262">
        <v>20.654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410</v>
      </c>
      <c r="AU547" s="268" t="s">
        <v>87</v>
      </c>
      <c r="AV547" s="15" t="s">
        <v>102</v>
      </c>
      <c r="AW547" s="15" t="s">
        <v>37</v>
      </c>
      <c r="AX547" s="15" t="s">
        <v>85</v>
      </c>
      <c r="AY547" s="268" t="s">
        <v>401</v>
      </c>
    </row>
    <row r="548" s="2" customFormat="1" ht="24.15" customHeight="1">
      <c r="A548" s="40"/>
      <c r="B548" s="41"/>
      <c r="C548" s="218" t="s">
        <v>717</v>
      </c>
      <c r="D548" s="218" t="s">
        <v>403</v>
      </c>
      <c r="E548" s="219" t="s">
        <v>718</v>
      </c>
      <c r="F548" s="220" t="s">
        <v>719</v>
      </c>
      <c r="G548" s="221" t="s">
        <v>178</v>
      </c>
      <c r="H548" s="222">
        <v>20.654</v>
      </c>
      <c r="I548" s="223"/>
      <c r="J548" s="224">
        <f>ROUND(I548*H548,2)</f>
        <v>0</v>
      </c>
      <c r="K548" s="220" t="s">
        <v>406</v>
      </c>
      <c r="L548" s="46"/>
      <c r="M548" s="225" t="s">
        <v>19</v>
      </c>
      <c r="N548" s="226" t="s">
        <v>49</v>
      </c>
      <c r="O548" s="86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9" t="s">
        <v>102</v>
      </c>
      <c r="AT548" s="229" t="s">
        <v>403</v>
      </c>
      <c r="AU548" s="229" t="s">
        <v>87</v>
      </c>
      <c r="AY548" s="19" t="s">
        <v>401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9" t="s">
        <v>85</v>
      </c>
      <c r="BK548" s="230">
        <f>ROUND(I548*H548,2)</f>
        <v>0</v>
      </c>
      <c r="BL548" s="19" t="s">
        <v>102</v>
      </c>
      <c r="BM548" s="229" t="s">
        <v>720</v>
      </c>
    </row>
    <row r="549" s="2" customFormat="1">
      <c r="A549" s="40"/>
      <c r="B549" s="41"/>
      <c r="C549" s="42"/>
      <c r="D549" s="231" t="s">
        <v>408</v>
      </c>
      <c r="E549" s="42"/>
      <c r="F549" s="232" t="s">
        <v>721</v>
      </c>
      <c r="G549" s="42"/>
      <c r="H549" s="42"/>
      <c r="I549" s="233"/>
      <c r="J549" s="42"/>
      <c r="K549" s="42"/>
      <c r="L549" s="46"/>
      <c r="M549" s="234"/>
      <c r="N549" s="23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408</v>
      </c>
      <c r="AU549" s="19" t="s">
        <v>87</v>
      </c>
    </row>
    <row r="550" s="13" customFormat="1">
      <c r="A550" s="13"/>
      <c r="B550" s="236"/>
      <c r="C550" s="237"/>
      <c r="D550" s="238" t="s">
        <v>410</v>
      </c>
      <c r="E550" s="239" t="s">
        <v>19</v>
      </c>
      <c r="F550" s="240" t="s">
        <v>411</v>
      </c>
      <c r="G550" s="237"/>
      <c r="H550" s="239" t="s">
        <v>19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410</v>
      </c>
      <c r="AU550" s="246" t="s">
        <v>87</v>
      </c>
      <c r="AV550" s="13" t="s">
        <v>85</v>
      </c>
      <c r="AW550" s="13" t="s">
        <v>37</v>
      </c>
      <c r="AX550" s="13" t="s">
        <v>78</v>
      </c>
      <c r="AY550" s="246" t="s">
        <v>401</v>
      </c>
    </row>
    <row r="551" s="13" customFormat="1">
      <c r="A551" s="13"/>
      <c r="B551" s="236"/>
      <c r="C551" s="237"/>
      <c r="D551" s="238" t="s">
        <v>410</v>
      </c>
      <c r="E551" s="239" t="s">
        <v>19</v>
      </c>
      <c r="F551" s="240" t="s">
        <v>412</v>
      </c>
      <c r="G551" s="237"/>
      <c r="H551" s="239" t="s">
        <v>19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410</v>
      </c>
      <c r="AU551" s="246" t="s">
        <v>87</v>
      </c>
      <c r="AV551" s="13" t="s">
        <v>85</v>
      </c>
      <c r="AW551" s="13" t="s">
        <v>37</v>
      </c>
      <c r="AX551" s="13" t="s">
        <v>78</v>
      </c>
      <c r="AY551" s="246" t="s">
        <v>401</v>
      </c>
    </row>
    <row r="552" s="14" customFormat="1">
      <c r="A552" s="14"/>
      <c r="B552" s="247"/>
      <c r="C552" s="248"/>
      <c r="D552" s="238" t="s">
        <v>410</v>
      </c>
      <c r="E552" s="249" t="s">
        <v>19</v>
      </c>
      <c r="F552" s="250" t="s">
        <v>715</v>
      </c>
      <c r="G552" s="248"/>
      <c r="H552" s="251">
        <v>12.374000000000001</v>
      </c>
      <c r="I552" s="252"/>
      <c r="J552" s="248"/>
      <c r="K552" s="248"/>
      <c r="L552" s="253"/>
      <c r="M552" s="254"/>
      <c r="N552" s="255"/>
      <c r="O552" s="255"/>
      <c r="P552" s="255"/>
      <c r="Q552" s="255"/>
      <c r="R552" s="255"/>
      <c r="S552" s="255"/>
      <c r="T552" s="25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7" t="s">
        <v>410</v>
      </c>
      <c r="AU552" s="257" t="s">
        <v>87</v>
      </c>
      <c r="AV552" s="14" t="s">
        <v>87</v>
      </c>
      <c r="AW552" s="14" t="s">
        <v>37</v>
      </c>
      <c r="AX552" s="14" t="s">
        <v>78</v>
      </c>
      <c r="AY552" s="257" t="s">
        <v>401</v>
      </c>
    </row>
    <row r="553" s="14" customFormat="1">
      <c r="A553" s="14"/>
      <c r="B553" s="247"/>
      <c r="C553" s="248"/>
      <c r="D553" s="238" t="s">
        <v>410</v>
      </c>
      <c r="E553" s="249" t="s">
        <v>19</v>
      </c>
      <c r="F553" s="250" t="s">
        <v>716</v>
      </c>
      <c r="G553" s="248"/>
      <c r="H553" s="251">
        <v>8.2799999999999994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410</v>
      </c>
      <c r="AU553" s="257" t="s">
        <v>87</v>
      </c>
      <c r="AV553" s="14" t="s">
        <v>87</v>
      </c>
      <c r="AW553" s="14" t="s">
        <v>37</v>
      </c>
      <c r="AX553" s="14" t="s">
        <v>78</v>
      </c>
      <c r="AY553" s="257" t="s">
        <v>401</v>
      </c>
    </row>
    <row r="554" s="15" customFormat="1">
      <c r="A554" s="15"/>
      <c r="B554" s="258"/>
      <c r="C554" s="259"/>
      <c r="D554" s="238" t="s">
        <v>410</v>
      </c>
      <c r="E554" s="260" t="s">
        <v>19</v>
      </c>
      <c r="F554" s="261" t="s">
        <v>414</v>
      </c>
      <c r="G554" s="259"/>
      <c r="H554" s="262">
        <v>20.654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8" t="s">
        <v>410</v>
      </c>
      <c r="AU554" s="268" t="s">
        <v>87</v>
      </c>
      <c r="AV554" s="15" t="s">
        <v>102</v>
      </c>
      <c r="AW554" s="15" t="s">
        <v>37</v>
      </c>
      <c r="AX554" s="15" t="s">
        <v>85</v>
      </c>
      <c r="AY554" s="268" t="s">
        <v>401</v>
      </c>
    </row>
    <row r="555" s="12" customFormat="1" ht="22.8" customHeight="1">
      <c r="A555" s="12"/>
      <c r="B555" s="202"/>
      <c r="C555" s="203"/>
      <c r="D555" s="204" t="s">
        <v>77</v>
      </c>
      <c r="E555" s="216" t="s">
        <v>95</v>
      </c>
      <c r="F555" s="216" t="s">
        <v>722</v>
      </c>
      <c r="G555" s="203"/>
      <c r="H555" s="203"/>
      <c r="I555" s="206"/>
      <c r="J555" s="217">
        <f>BK555</f>
        <v>0</v>
      </c>
      <c r="K555" s="203"/>
      <c r="L555" s="208"/>
      <c r="M555" s="209"/>
      <c r="N555" s="210"/>
      <c r="O555" s="210"/>
      <c r="P555" s="211">
        <f>SUM(P556:P992)</f>
        <v>0</v>
      </c>
      <c r="Q555" s="210"/>
      <c r="R555" s="211">
        <f>SUM(R556:R992)</f>
        <v>848.3110365817239</v>
      </c>
      <c r="S555" s="210"/>
      <c r="T555" s="212">
        <f>SUM(T556:T992)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3" t="s">
        <v>85</v>
      </c>
      <c r="AT555" s="214" t="s">
        <v>77</v>
      </c>
      <c r="AU555" s="214" t="s">
        <v>85</v>
      </c>
      <c r="AY555" s="213" t="s">
        <v>401</v>
      </c>
      <c r="BK555" s="215">
        <f>SUM(BK556:BK992)</f>
        <v>0</v>
      </c>
    </row>
    <row r="556" s="2" customFormat="1" ht="44.25" customHeight="1">
      <c r="A556" s="40"/>
      <c r="B556" s="41"/>
      <c r="C556" s="218" t="s">
        <v>723</v>
      </c>
      <c r="D556" s="218" t="s">
        <v>403</v>
      </c>
      <c r="E556" s="219" t="s">
        <v>724</v>
      </c>
      <c r="F556" s="220" t="s">
        <v>725</v>
      </c>
      <c r="G556" s="221" t="s">
        <v>178</v>
      </c>
      <c r="H556" s="222">
        <v>228.06800000000001</v>
      </c>
      <c r="I556" s="223"/>
      <c r="J556" s="224">
        <f>ROUND(I556*H556,2)</f>
        <v>0</v>
      </c>
      <c r="K556" s="220" t="s">
        <v>406</v>
      </c>
      <c r="L556" s="46"/>
      <c r="M556" s="225" t="s">
        <v>19</v>
      </c>
      <c r="N556" s="226" t="s">
        <v>49</v>
      </c>
      <c r="O556" s="86"/>
      <c r="P556" s="227">
        <f>O556*H556</f>
        <v>0</v>
      </c>
      <c r="Q556" s="227">
        <v>0.49689280000000002</v>
      </c>
      <c r="R556" s="227">
        <f>Q556*H556</f>
        <v>113.32534711040002</v>
      </c>
      <c r="S556" s="227">
        <v>0</v>
      </c>
      <c r="T556" s="22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9" t="s">
        <v>102</v>
      </c>
      <c r="AT556" s="229" t="s">
        <v>403</v>
      </c>
      <c r="AU556" s="229" t="s">
        <v>87</v>
      </c>
      <c r="AY556" s="19" t="s">
        <v>401</v>
      </c>
      <c r="BE556" s="230">
        <f>IF(N556="základní",J556,0)</f>
        <v>0</v>
      </c>
      <c r="BF556" s="230">
        <f>IF(N556="snížená",J556,0)</f>
        <v>0</v>
      </c>
      <c r="BG556" s="230">
        <f>IF(N556="zákl. přenesená",J556,0)</f>
        <v>0</v>
      </c>
      <c r="BH556" s="230">
        <f>IF(N556="sníž. přenesená",J556,0)</f>
        <v>0</v>
      </c>
      <c r="BI556" s="230">
        <f>IF(N556="nulová",J556,0)</f>
        <v>0</v>
      </c>
      <c r="BJ556" s="19" t="s">
        <v>85</v>
      </c>
      <c r="BK556" s="230">
        <f>ROUND(I556*H556,2)</f>
        <v>0</v>
      </c>
      <c r="BL556" s="19" t="s">
        <v>102</v>
      </c>
      <c r="BM556" s="229" t="s">
        <v>726</v>
      </c>
    </row>
    <row r="557" s="2" customFormat="1">
      <c r="A557" s="40"/>
      <c r="B557" s="41"/>
      <c r="C557" s="42"/>
      <c r="D557" s="231" t="s">
        <v>408</v>
      </c>
      <c r="E557" s="42"/>
      <c r="F557" s="232" t="s">
        <v>727</v>
      </c>
      <c r="G557" s="42"/>
      <c r="H557" s="42"/>
      <c r="I557" s="233"/>
      <c r="J557" s="42"/>
      <c r="K557" s="42"/>
      <c r="L557" s="46"/>
      <c r="M557" s="234"/>
      <c r="N557" s="235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408</v>
      </c>
      <c r="AU557" s="19" t="s">
        <v>87</v>
      </c>
    </row>
    <row r="558" s="13" customFormat="1">
      <c r="A558" s="13"/>
      <c r="B558" s="236"/>
      <c r="C558" s="237"/>
      <c r="D558" s="238" t="s">
        <v>410</v>
      </c>
      <c r="E558" s="239" t="s">
        <v>19</v>
      </c>
      <c r="F558" s="240" t="s">
        <v>634</v>
      </c>
      <c r="G558" s="237"/>
      <c r="H558" s="239" t="s">
        <v>19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6" t="s">
        <v>410</v>
      </c>
      <c r="AU558" s="246" t="s">
        <v>87</v>
      </c>
      <c r="AV558" s="13" t="s">
        <v>85</v>
      </c>
      <c r="AW558" s="13" t="s">
        <v>37</v>
      </c>
      <c r="AX558" s="13" t="s">
        <v>78</v>
      </c>
      <c r="AY558" s="246" t="s">
        <v>401</v>
      </c>
    </row>
    <row r="559" s="13" customFormat="1">
      <c r="A559" s="13"/>
      <c r="B559" s="236"/>
      <c r="C559" s="237"/>
      <c r="D559" s="238" t="s">
        <v>410</v>
      </c>
      <c r="E559" s="239" t="s">
        <v>19</v>
      </c>
      <c r="F559" s="240" t="s">
        <v>728</v>
      </c>
      <c r="G559" s="237"/>
      <c r="H559" s="239" t="s">
        <v>19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410</v>
      </c>
      <c r="AU559" s="246" t="s">
        <v>87</v>
      </c>
      <c r="AV559" s="13" t="s">
        <v>85</v>
      </c>
      <c r="AW559" s="13" t="s">
        <v>37</v>
      </c>
      <c r="AX559" s="13" t="s">
        <v>78</v>
      </c>
      <c r="AY559" s="246" t="s">
        <v>401</v>
      </c>
    </row>
    <row r="560" s="13" customFormat="1">
      <c r="A560" s="13"/>
      <c r="B560" s="236"/>
      <c r="C560" s="237"/>
      <c r="D560" s="238" t="s">
        <v>410</v>
      </c>
      <c r="E560" s="239" t="s">
        <v>19</v>
      </c>
      <c r="F560" s="240" t="s">
        <v>419</v>
      </c>
      <c r="G560" s="237"/>
      <c r="H560" s="239" t="s">
        <v>19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410</v>
      </c>
      <c r="AU560" s="246" t="s">
        <v>87</v>
      </c>
      <c r="AV560" s="13" t="s">
        <v>85</v>
      </c>
      <c r="AW560" s="13" t="s">
        <v>37</v>
      </c>
      <c r="AX560" s="13" t="s">
        <v>78</v>
      </c>
      <c r="AY560" s="246" t="s">
        <v>401</v>
      </c>
    </row>
    <row r="561" s="13" customFormat="1">
      <c r="A561" s="13"/>
      <c r="B561" s="236"/>
      <c r="C561" s="237"/>
      <c r="D561" s="238" t="s">
        <v>410</v>
      </c>
      <c r="E561" s="239" t="s">
        <v>19</v>
      </c>
      <c r="F561" s="240" t="s">
        <v>729</v>
      </c>
      <c r="G561" s="237"/>
      <c r="H561" s="239" t="s">
        <v>19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6" t="s">
        <v>410</v>
      </c>
      <c r="AU561" s="246" t="s">
        <v>87</v>
      </c>
      <c r="AV561" s="13" t="s">
        <v>85</v>
      </c>
      <c r="AW561" s="13" t="s">
        <v>37</v>
      </c>
      <c r="AX561" s="13" t="s">
        <v>78</v>
      </c>
      <c r="AY561" s="246" t="s">
        <v>401</v>
      </c>
    </row>
    <row r="562" s="13" customFormat="1">
      <c r="A562" s="13"/>
      <c r="B562" s="236"/>
      <c r="C562" s="237"/>
      <c r="D562" s="238" t="s">
        <v>410</v>
      </c>
      <c r="E562" s="239" t="s">
        <v>19</v>
      </c>
      <c r="F562" s="240" t="s">
        <v>730</v>
      </c>
      <c r="G562" s="237"/>
      <c r="H562" s="239" t="s">
        <v>19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410</v>
      </c>
      <c r="AU562" s="246" t="s">
        <v>87</v>
      </c>
      <c r="AV562" s="13" t="s">
        <v>85</v>
      </c>
      <c r="AW562" s="13" t="s">
        <v>37</v>
      </c>
      <c r="AX562" s="13" t="s">
        <v>78</v>
      </c>
      <c r="AY562" s="246" t="s">
        <v>401</v>
      </c>
    </row>
    <row r="563" s="14" customFormat="1">
      <c r="A563" s="14"/>
      <c r="B563" s="247"/>
      <c r="C563" s="248"/>
      <c r="D563" s="238" t="s">
        <v>410</v>
      </c>
      <c r="E563" s="249" t="s">
        <v>19</v>
      </c>
      <c r="F563" s="250" t="s">
        <v>731</v>
      </c>
      <c r="G563" s="248"/>
      <c r="H563" s="251">
        <v>198.863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7" t="s">
        <v>410</v>
      </c>
      <c r="AU563" s="257" t="s">
        <v>87</v>
      </c>
      <c r="AV563" s="14" t="s">
        <v>87</v>
      </c>
      <c r="AW563" s="14" t="s">
        <v>37</v>
      </c>
      <c r="AX563" s="14" t="s">
        <v>78</v>
      </c>
      <c r="AY563" s="257" t="s">
        <v>401</v>
      </c>
    </row>
    <row r="564" s="13" customFormat="1">
      <c r="A564" s="13"/>
      <c r="B564" s="236"/>
      <c r="C564" s="237"/>
      <c r="D564" s="238" t="s">
        <v>410</v>
      </c>
      <c r="E564" s="239" t="s">
        <v>19</v>
      </c>
      <c r="F564" s="240" t="s">
        <v>732</v>
      </c>
      <c r="G564" s="237"/>
      <c r="H564" s="239" t="s">
        <v>19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410</v>
      </c>
      <c r="AU564" s="246" t="s">
        <v>87</v>
      </c>
      <c r="AV564" s="13" t="s">
        <v>85</v>
      </c>
      <c r="AW564" s="13" t="s">
        <v>37</v>
      </c>
      <c r="AX564" s="13" t="s">
        <v>78</v>
      </c>
      <c r="AY564" s="246" t="s">
        <v>401</v>
      </c>
    </row>
    <row r="565" s="13" customFormat="1">
      <c r="A565" s="13"/>
      <c r="B565" s="236"/>
      <c r="C565" s="237"/>
      <c r="D565" s="238" t="s">
        <v>410</v>
      </c>
      <c r="E565" s="239" t="s">
        <v>19</v>
      </c>
      <c r="F565" s="240" t="s">
        <v>733</v>
      </c>
      <c r="G565" s="237"/>
      <c r="H565" s="239" t="s">
        <v>19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410</v>
      </c>
      <c r="AU565" s="246" t="s">
        <v>87</v>
      </c>
      <c r="AV565" s="13" t="s">
        <v>85</v>
      </c>
      <c r="AW565" s="13" t="s">
        <v>37</v>
      </c>
      <c r="AX565" s="13" t="s">
        <v>78</v>
      </c>
      <c r="AY565" s="246" t="s">
        <v>401</v>
      </c>
    </row>
    <row r="566" s="14" customFormat="1">
      <c r="A566" s="14"/>
      <c r="B566" s="247"/>
      <c r="C566" s="248"/>
      <c r="D566" s="238" t="s">
        <v>410</v>
      </c>
      <c r="E566" s="249" t="s">
        <v>19</v>
      </c>
      <c r="F566" s="250" t="s">
        <v>734</v>
      </c>
      <c r="G566" s="248"/>
      <c r="H566" s="251">
        <v>9.2249999999999996</v>
      </c>
      <c r="I566" s="252"/>
      <c r="J566" s="248"/>
      <c r="K566" s="248"/>
      <c r="L566" s="253"/>
      <c r="M566" s="254"/>
      <c r="N566" s="255"/>
      <c r="O566" s="255"/>
      <c r="P566" s="255"/>
      <c r="Q566" s="255"/>
      <c r="R566" s="255"/>
      <c r="S566" s="255"/>
      <c r="T566" s="25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7" t="s">
        <v>410</v>
      </c>
      <c r="AU566" s="257" t="s">
        <v>87</v>
      </c>
      <c r="AV566" s="14" t="s">
        <v>87</v>
      </c>
      <c r="AW566" s="14" t="s">
        <v>37</v>
      </c>
      <c r="AX566" s="14" t="s">
        <v>78</v>
      </c>
      <c r="AY566" s="257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735</v>
      </c>
      <c r="G567" s="248"/>
      <c r="H567" s="251">
        <v>19.98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5" customFormat="1">
      <c r="A568" s="15"/>
      <c r="B568" s="258"/>
      <c r="C568" s="259"/>
      <c r="D568" s="238" t="s">
        <v>410</v>
      </c>
      <c r="E568" s="260" t="s">
        <v>19</v>
      </c>
      <c r="F568" s="261" t="s">
        <v>414</v>
      </c>
      <c r="G568" s="259"/>
      <c r="H568" s="262">
        <v>228.06799999999998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410</v>
      </c>
      <c r="AU568" s="268" t="s">
        <v>87</v>
      </c>
      <c r="AV568" s="15" t="s">
        <v>102</v>
      </c>
      <c r="AW568" s="15" t="s">
        <v>37</v>
      </c>
      <c r="AX568" s="15" t="s">
        <v>85</v>
      </c>
      <c r="AY568" s="268" t="s">
        <v>401</v>
      </c>
    </row>
    <row r="569" s="2" customFormat="1" ht="37.8" customHeight="1">
      <c r="A569" s="40"/>
      <c r="B569" s="41"/>
      <c r="C569" s="218" t="s">
        <v>736</v>
      </c>
      <c r="D569" s="218" t="s">
        <v>403</v>
      </c>
      <c r="E569" s="219" t="s">
        <v>737</v>
      </c>
      <c r="F569" s="220" t="s">
        <v>738</v>
      </c>
      <c r="G569" s="221" t="s">
        <v>178</v>
      </c>
      <c r="H569" s="222">
        <v>771.61199999999997</v>
      </c>
      <c r="I569" s="223"/>
      <c r="J569" s="224">
        <f>ROUND(I569*H569,2)</f>
        <v>0</v>
      </c>
      <c r="K569" s="220" t="s">
        <v>406</v>
      </c>
      <c r="L569" s="46"/>
      <c r="M569" s="225" t="s">
        <v>19</v>
      </c>
      <c r="N569" s="226" t="s">
        <v>49</v>
      </c>
      <c r="O569" s="86"/>
      <c r="P569" s="227">
        <f>O569*H569</f>
        <v>0</v>
      </c>
      <c r="Q569" s="227">
        <v>0.22897999999999999</v>
      </c>
      <c r="R569" s="227">
        <f>Q569*H569</f>
        <v>176.68371575999998</v>
      </c>
      <c r="S569" s="227">
        <v>0</v>
      </c>
      <c r="T569" s="22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9" t="s">
        <v>102</v>
      </c>
      <c r="AT569" s="229" t="s">
        <v>403</v>
      </c>
      <c r="AU569" s="229" t="s">
        <v>87</v>
      </c>
      <c r="AY569" s="19" t="s">
        <v>401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9" t="s">
        <v>85</v>
      </c>
      <c r="BK569" s="230">
        <f>ROUND(I569*H569,2)</f>
        <v>0</v>
      </c>
      <c r="BL569" s="19" t="s">
        <v>102</v>
      </c>
      <c r="BM569" s="229" t="s">
        <v>739</v>
      </c>
    </row>
    <row r="570" s="2" customFormat="1">
      <c r="A570" s="40"/>
      <c r="B570" s="41"/>
      <c r="C570" s="42"/>
      <c r="D570" s="231" t="s">
        <v>408</v>
      </c>
      <c r="E570" s="42"/>
      <c r="F570" s="232" t="s">
        <v>740</v>
      </c>
      <c r="G570" s="42"/>
      <c r="H570" s="42"/>
      <c r="I570" s="233"/>
      <c r="J570" s="42"/>
      <c r="K570" s="42"/>
      <c r="L570" s="46"/>
      <c r="M570" s="234"/>
      <c r="N570" s="235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408</v>
      </c>
      <c r="AU570" s="19" t="s">
        <v>87</v>
      </c>
    </row>
    <row r="571" s="13" customFormat="1">
      <c r="A571" s="13"/>
      <c r="B571" s="236"/>
      <c r="C571" s="237"/>
      <c r="D571" s="238" t="s">
        <v>410</v>
      </c>
      <c r="E571" s="239" t="s">
        <v>19</v>
      </c>
      <c r="F571" s="240" t="s">
        <v>634</v>
      </c>
      <c r="G571" s="237"/>
      <c r="H571" s="239" t="s">
        <v>19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6" t="s">
        <v>410</v>
      </c>
      <c r="AU571" s="246" t="s">
        <v>87</v>
      </c>
      <c r="AV571" s="13" t="s">
        <v>85</v>
      </c>
      <c r="AW571" s="13" t="s">
        <v>37</v>
      </c>
      <c r="AX571" s="13" t="s">
        <v>78</v>
      </c>
      <c r="AY571" s="246" t="s">
        <v>401</v>
      </c>
    </row>
    <row r="572" s="13" customFormat="1">
      <c r="A572" s="13"/>
      <c r="B572" s="236"/>
      <c r="C572" s="237"/>
      <c r="D572" s="238" t="s">
        <v>410</v>
      </c>
      <c r="E572" s="239" t="s">
        <v>19</v>
      </c>
      <c r="F572" s="240" t="s">
        <v>728</v>
      </c>
      <c r="G572" s="237"/>
      <c r="H572" s="239" t="s">
        <v>19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6" t="s">
        <v>410</v>
      </c>
      <c r="AU572" s="246" t="s">
        <v>87</v>
      </c>
      <c r="AV572" s="13" t="s">
        <v>85</v>
      </c>
      <c r="AW572" s="13" t="s">
        <v>37</v>
      </c>
      <c r="AX572" s="13" t="s">
        <v>78</v>
      </c>
      <c r="AY572" s="246" t="s">
        <v>401</v>
      </c>
    </row>
    <row r="573" s="13" customFormat="1">
      <c r="A573" s="13"/>
      <c r="B573" s="236"/>
      <c r="C573" s="237"/>
      <c r="D573" s="238" t="s">
        <v>410</v>
      </c>
      <c r="E573" s="239" t="s">
        <v>19</v>
      </c>
      <c r="F573" s="240" t="s">
        <v>419</v>
      </c>
      <c r="G573" s="237"/>
      <c r="H573" s="239" t="s">
        <v>19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410</v>
      </c>
      <c r="AU573" s="246" t="s">
        <v>87</v>
      </c>
      <c r="AV573" s="13" t="s">
        <v>85</v>
      </c>
      <c r="AW573" s="13" t="s">
        <v>37</v>
      </c>
      <c r="AX573" s="13" t="s">
        <v>78</v>
      </c>
      <c r="AY573" s="246" t="s">
        <v>401</v>
      </c>
    </row>
    <row r="574" s="13" customFormat="1">
      <c r="A574" s="13"/>
      <c r="B574" s="236"/>
      <c r="C574" s="237"/>
      <c r="D574" s="238" t="s">
        <v>410</v>
      </c>
      <c r="E574" s="239" t="s">
        <v>19</v>
      </c>
      <c r="F574" s="240" t="s">
        <v>741</v>
      </c>
      <c r="G574" s="237"/>
      <c r="H574" s="239" t="s">
        <v>19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6" t="s">
        <v>410</v>
      </c>
      <c r="AU574" s="246" t="s">
        <v>87</v>
      </c>
      <c r="AV574" s="13" t="s">
        <v>85</v>
      </c>
      <c r="AW574" s="13" t="s">
        <v>37</v>
      </c>
      <c r="AX574" s="13" t="s">
        <v>78</v>
      </c>
      <c r="AY574" s="246" t="s">
        <v>401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742</v>
      </c>
      <c r="G575" s="248"/>
      <c r="H575" s="251">
        <v>822.601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4" customFormat="1">
      <c r="A576" s="14"/>
      <c r="B576" s="247"/>
      <c r="C576" s="248"/>
      <c r="D576" s="238" t="s">
        <v>410</v>
      </c>
      <c r="E576" s="249" t="s">
        <v>19</v>
      </c>
      <c r="F576" s="250" t="s">
        <v>743</v>
      </c>
      <c r="G576" s="248"/>
      <c r="H576" s="251">
        <v>-62.533999999999999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410</v>
      </c>
      <c r="AU576" s="257" t="s">
        <v>87</v>
      </c>
      <c r="AV576" s="14" t="s">
        <v>87</v>
      </c>
      <c r="AW576" s="14" t="s">
        <v>37</v>
      </c>
      <c r="AX576" s="14" t="s">
        <v>78</v>
      </c>
      <c r="AY576" s="257" t="s">
        <v>401</v>
      </c>
    </row>
    <row r="577" s="14" customFormat="1">
      <c r="A577" s="14"/>
      <c r="B577" s="247"/>
      <c r="C577" s="248"/>
      <c r="D577" s="238" t="s">
        <v>410</v>
      </c>
      <c r="E577" s="249" t="s">
        <v>19</v>
      </c>
      <c r="F577" s="250" t="s">
        <v>744</v>
      </c>
      <c r="G577" s="248"/>
      <c r="H577" s="251">
        <v>-69.183999999999998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7" t="s">
        <v>410</v>
      </c>
      <c r="AU577" s="257" t="s">
        <v>87</v>
      </c>
      <c r="AV577" s="14" t="s">
        <v>87</v>
      </c>
      <c r="AW577" s="14" t="s">
        <v>37</v>
      </c>
      <c r="AX577" s="14" t="s">
        <v>78</v>
      </c>
      <c r="AY577" s="257" t="s">
        <v>401</v>
      </c>
    </row>
    <row r="578" s="16" customFormat="1">
      <c r="A578" s="16"/>
      <c r="B578" s="269"/>
      <c r="C578" s="270"/>
      <c r="D578" s="238" t="s">
        <v>410</v>
      </c>
      <c r="E578" s="271" t="s">
        <v>19</v>
      </c>
      <c r="F578" s="272" t="s">
        <v>440</v>
      </c>
      <c r="G578" s="270"/>
      <c r="H578" s="273">
        <v>690.88300000000004</v>
      </c>
      <c r="I578" s="274"/>
      <c r="J578" s="270"/>
      <c r="K578" s="270"/>
      <c r="L578" s="275"/>
      <c r="M578" s="276"/>
      <c r="N578" s="277"/>
      <c r="O578" s="277"/>
      <c r="P578" s="277"/>
      <c r="Q578" s="277"/>
      <c r="R578" s="277"/>
      <c r="S578" s="277"/>
      <c r="T578" s="278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9" t="s">
        <v>410</v>
      </c>
      <c r="AU578" s="279" t="s">
        <v>87</v>
      </c>
      <c r="AV578" s="16" t="s">
        <v>95</v>
      </c>
      <c r="AW578" s="16" t="s">
        <v>37</v>
      </c>
      <c r="AX578" s="16" t="s">
        <v>78</v>
      </c>
      <c r="AY578" s="279" t="s">
        <v>401</v>
      </c>
    </row>
    <row r="579" s="13" customFormat="1">
      <c r="A579" s="13"/>
      <c r="B579" s="236"/>
      <c r="C579" s="237"/>
      <c r="D579" s="238" t="s">
        <v>410</v>
      </c>
      <c r="E579" s="239" t="s">
        <v>19</v>
      </c>
      <c r="F579" s="240" t="s">
        <v>745</v>
      </c>
      <c r="G579" s="237"/>
      <c r="H579" s="239" t="s">
        <v>19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410</v>
      </c>
      <c r="AU579" s="246" t="s">
        <v>87</v>
      </c>
      <c r="AV579" s="13" t="s">
        <v>85</v>
      </c>
      <c r="AW579" s="13" t="s">
        <v>37</v>
      </c>
      <c r="AX579" s="13" t="s">
        <v>78</v>
      </c>
      <c r="AY579" s="246" t="s">
        <v>401</v>
      </c>
    </row>
    <row r="580" s="14" customFormat="1">
      <c r="A580" s="14"/>
      <c r="B580" s="247"/>
      <c r="C580" s="248"/>
      <c r="D580" s="238" t="s">
        <v>410</v>
      </c>
      <c r="E580" s="249" t="s">
        <v>19</v>
      </c>
      <c r="F580" s="250" t="s">
        <v>746</v>
      </c>
      <c r="G580" s="248"/>
      <c r="H580" s="251">
        <v>80.728999999999999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410</v>
      </c>
      <c r="AU580" s="257" t="s">
        <v>87</v>
      </c>
      <c r="AV580" s="14" t="s">
        <v>87</v>
      </c>
      <c r="AW580" s="14" t="s">
        <v>37</v>
      </c>
      <c r="AX580" s="14" t="s">
        <v>78</v>
      </c>
      <c r="AY580" s="257" t="s">
        <v>401</v>
      </c>
    </row>
    <row r="581" s="16" customFormat="1">
      <c r="A581" s="16"/>
      <c r="B581" s="269"/>
      <c r="C581" s="270"/>
      <c r="D581" s="238" t="s">
        <v>410</v>
      </c>
      <c r="E581" s="271" t="s">
        <v>19</v>
      </c>
      <c r="F581" s="272" t="s">
        <v>440</v>
      </c>
      <c r="G581" s="270"/>
      <c r="H581" s="273">
        <v>80.728999999999999</v>
      </c>
      <c r="I581" s="274"/>
      <c r="J581" s="270"/>
      <c r="K581" s="270"/>
      <c r="L581" s="275"/>
      <c r="M581" s="276"/>
      <c r="N581" s="277"/>
      <c r="O581" s="277"/>
      <c r="P581" s="277"/>
      <c r="Q581" s="277"/>
      <c r="R581" s="277"/>
      <c r="S581" s="277"/>
      <c r="T581" s="278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9" t="s">
        <v>410</v>
      </c>
      <c r="AU581" s="279" t="s">
        <v>87</v>
      </c>
      <c r="AV581" s="16" t="s">
        <v>95</v>
      </c>
      <c r="AW581" s="16" t="s">
        <v>37</v>
      </c>
      <c r="AX581" s="16" t="s">
        <v>78</v>
      </c>
      <c r="AY581" s="279" t="s">
        <v>401</v>
      </c>
    </row>
    <row r="582" s="15" customFormat="1">
      <c r="A582" s="15"/>
      <c r="B582" s="258"/>
      <c r="C582" s="259"/>
      <c r="D582" s="238" t="s">
        <v>410</v>
      </c>
      <c r="E582" s="260" t="s">
        <v>19</v>
      </c>
      <c r="F582" s="261" t="s">
        <v>414</v>
      </c>
      <c r="G582" s="259"/>
      <c r="H582" s="262">
        <v>771.61200000000008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8" t="s">
        <v>410</v>
      </c>
      <c r="AU582" s="268" t="s">
        <v>87</v>
      </c>
      <c r="AV582" s="15" t="s">
        <v>102</v>
      </c>
      <c r="AW582" s="15" t="s">
        <v>37</v>
      </c>
      <c r="AX582" s="15" t="s">
        <v>85</v>
      </c>
      <c r="AY582" s="268" t="s">
        <v>401</v>
      </c>
    </row>
    <row r="583" s="2" customFormat="1" ht="37.8" customHeight="1">
      <c r="A583" s="40"/>
      <c r="B583" s="41"/>
      <c r="C583" s="218" t="s">
        <v>747</v>
      </c>
      <c r="D583" s="218" t="s">
        <v>403</v>
      </c>
      <c r="E583" s="219" t="s">
        <v>748</v>
      </c>
      <c r="F583" s="220" t="s">
        <v>749</v>
      </c>
      <c r="G583" s="221" t="s">
        <v>178</v>
      </c>
      <c r="H583" s="222">
        <v>1067.1300000000001</v>
      </c>
      <c r="I583" s="223"/>
      <c r="J583" s="224">
        <f>ROUND(I583*H583,2)</f>
        <v>0</v>
      </c>
      <c r="K583" s="220" t="s">
        <v>406</v>
      </c>
      <c r="L583" s="46"/>
      <c r="M583" s="225" t="s">
        <v>19</v>
      </c>
      <c r="N583" s="226" t="s">
        <v>49</v>
      </c>
      <c r="O583" s="86"/>
      <c r="P583" s="227">
        <f>O583*H583</f>
        <v>0</v>
      </c>
      <c r="Q583" s="227">
        <v>0.26878400000000002</v>
      </c>
      <c r="R583" s="227">
        <f>Q583*H583</f>
        <v>286.82746992000006</v>
      </c>
      <c r="S583" s="227">
        <v>0</v>
      </c>
      <c r="T583" s="22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9" t="s">
        <v>102</v>
      </c>
      <c r="AT583" s="229" t="s">
        <v>403</v>
      </c>
      <c r="AU583" s="229" t="s">
        <v>87</v>
      </c>
      <c r="AY583" s="19" t="s">
        <v>401</v>
      </c>
      <c r="BE583" s="230">
        <f>IF(N583="základní",J583,0)</f>
        <v>0</v>
      </c>
      <c r="BF583" s="230">
        <f>IF(N583="snížená",J583,0)</f>
        <v>0</v>
      </c>
      <c r="BG583" s="230">
        <f>IF(N583="zákl. přenesená",J583,0)</f>
        <v>0</v>
      </c>
      <c r="BH583" s="230">
        <f>IF(N583="sníž. přenesená",J583,0)</f>
        <v>0</v>
      </c>
      <c r="BI583" s="230">
        <f>IF(N583="nulová",J583,0)</f>
        <v>0</v>
      </c>
      <c r="BJ583" s="19" t="s">
        <v>85</v>
      </c>
      <c r="BK583" s="230">
        <f>ROUND(I583*H583,2)</f>
        <v>0</v>
      </c>
      <c r="BL583" s="19" t="s">
        <v>102</v>
      </c>
      <c r="BM583" s="229" t="s">
        <v>750</v>
      </c>
    </row>
    <row r="584" s="2" customFormat="1">
      <c r="A584" s="40"/>
      <c r="B584" s="41"/>
      <c r="C584" s="42"/>
      <c r="D584" s="231" t="s">
        <v>408</v>
      </c>
      <c r="E584" s="42"/>
      <c r="F584" s="232" t="s">
        <v>751</v>
      </c>
      <c r="G584" s="42"/>
      <c r="H584" s="42"/>
      <c r="I584" s="233"/>
      <c r="J584" s="42"/>
      <c r="K584" s="42"/>
      <c r="L584" s="46"/>
      <c r="M584" s="234"/>
      <c r="N584" s="235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408</v>
      </c>
      <c r="AU584" s="19" t="s">
        <v>87</v>
      </c>
    </row>
    <row r="585" s="13" customFormat="1">
      <c r="A585" s="13"/>
      <c r="B585" s="236"/>
      <c r="C585" s="237"/>
      <c r="D585" s="238" t="s">
        <v>410</v>
      </c>
      <c r="E585" s="239" t="s">
        <v>19</v>
      </c>
      <c r="F585" s="240" t="s">
        <v>634</v>
      </c>
      <c r="G585" s="237"/>
      <c r="H585" s="239" t="s">
        <v>19</v>
      </c>
      <c r="I585" s="241"/>
      <c r="J585" s="237"/>
      <c r="K585" s="237"/>
      <c r="L585" s="242"/>
      <c r="M585" s="243"/>
      <c r="N585" s="244"/>
      <c r="O585" s="244"/>
      <c r="P585" s="244"/>
      <c r="Q585" s="244"/>
      <c r="R585" s="244"/>
      <c r="S585" s="244"/>
      <c r="T585" s="24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6" t="s">
        <v>410</v>
      </c>
      <c r="AU585" s="246" t="s">
        <v>87</v>
      </c>
      <c r="AV585" s="13" t="s">
        <v>85</v>
      </c>
      <c r="AW585" s="13" t="s">
        <v>37</v>
      </c>
      <c r="AX585" s="13" t="s">
        <v>78</v>
      </c>
      <c r="AY585" s="246" t="s">
        <v>401</v>
      </c>
    </row>
    <row r="586" s="13" customFormat="1">
      <c r="A586" s="13"/>
      <c r="B586" s="236"/>
      <c r="C586" s="237"/>
      <c r="D586" s="238" t="s">
        <v>410</v>
      </c>
      <c r="E586" s="239" t="s">
        <v>19</v>
      </c>
      <c r="F586" s="240" t="s">
        <v>728</v>
      </c>
      <c r="G586" s="237"/>
      <c r="H586" s="239" t="s">
        <v>19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6" t="s">
        <v>410</v>
      </c>
      <c r="AU586" s="246" t="s">
        <v>87</v>
      </c>
      <c r="AV586" s="13" t="s">
        <v>85</v>
      </c>
      <c r="AW586" s="13" t="s">
        <v>37</v>
      </c>
      <c r="AX586" s="13" t="s">
        <v>78</v>
      </c>
      <c r="AY586" s="246" t="s">
        <v>401</v>
      </c>
    </row>
    <row r="587" s="13" customFormat="1">
      <c r="A587" s="13"/>
      <c r="B587" s="236"/>
      <c r="C587" s="237"/>
      <c r="D587" s="238" t="s">
        <v>410</v>
      </c>
      <c r="E587" s="239" t="s">
        <v>19</v>
      </c>
      <c r="F587" s="240" t="s">
        <v>419</v>
      </c>
      <c r="G587" s="237"/>
      <c r="H587" s="239" t="s">
        <v>19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410</v>
      </c>
      <c r="AU587" s="246" t="s">
        <v>87</v>
      </c>
      <c r="AV587" s="13" t="s">
        <v>85</v>
      </c>
      <c r="AW587" s="13" t="s">
        <v>37</v>
      </c>
      <c r="AX587" s="13" t="s">
        <v>78</v>
      </c>
      <c r="AY587" s="246" t="s">
        <v>401</v>
      </c>
    </row>
    <row r="588" s="13" customFormat="1">
      <c r="A588" s="13"/>
      <c r="B588" s="236"/>
      <c r="C588" s="237"/>
      <c r="D588" s="238" t="s">
        <v>410</v>
      </c>
      <c r="E588" s="239" t="s">
        <v>19</v>
      </c>
      <c r="F588" s="240" t="s">
        <v>741</v>
      </c>
      <c r="G588" s="237"/>
      <c r="H588" s="239" t="s">
        <v>19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6" t="s">
        <v>410</v>
      </c>
      <c r="AU588" s="246" t="s">
        <v>87</v>
      </c>
      <c r="AV588" s="13" t="s">
        <v>85</v>
      </c>
      <c r="AW588" s="13" t="s">
        <v>37</v>
      </c>
      <c r="AX588" s="13" t="s">
        <v>78</v>
      </c>
      <c r="AY588" s="246" t="s">
        <v>401</v>
      </c>
    </row>
    <row r="589" s="14" customFormat="1">
      <c r="A589" s="14"/>
      <c r="B589" s="247"/>
      <c r="C589" s="248"/>
      <c r="D589" s="238" t="s">
        <v>410</v>
      </c>
      <c r="E589" s="249" t="s">
        <v>19</v>
      </c>
      <c r="F589" s="250" t="s">
        <v>752</v>
      </c>
      <c r="G589" s="248"/>
      <c r="H589" s="251">
        <v>677.38099999999997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7" t="s">
        <v>410</v>
      </c>
      <c r="AU589" s="257" t="s">
        <v>87</v>
      </c>
      <c r="AV589" s="14" t="s">
        <v>87</v>
      </c>
      <c r="AW589" s="14" t="s">
        <v>37</v>
      </c>
      <c r="AX589" s="14" t="s">
        <v>78</v>
      </c>
      <c r="AY589" s="257" t="s">
        <v>401</v>
      </c>
    </row>
    <row r="590" s="14" customFormat="1">
      <c r="A590" s="14"/>
      <c r="B590" s="247"/>
      <c r="C590" s="248"/>
      <c r="D590" s="238" t="s">
        <v>410</v>
      </c>
      <c r="E590" s="249" t="s">
        <v>19</v>
      </c>
      <c r="F590" s="250" t="s">
        <v>753</v>
      </c>
      <c r="G590" s="248"/>
      <c r="H590" s="251">
        <v>174.17500000000001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7" t="s">
        <v>410</v>
      </c>
      <c r="AU590" s="257" t="s">
        <v>87</v>
      </c>
      <c r="AV590" s="14" t="s">
        <v>87</v>
      </c>
      <c r="AW590" s="14" t="s">
        <v>37</v>
      </c>
      <c r="AX590" s="14" t="s">
        <v>78</v>
      </c>
      <c r="AY590" s="257" t="s">
        <v>401</v>
      </c>
    </row>
    <row r="591" s="16" customFormat="1">
      <c r="A591" s="16"/>
      <c r="B591" s="269"/>
      <c r="C591" s="270"/>
      <c r="D591" s="238" t="s">
        <v>410</v>
      </c>
      <c r="E591" s="271" t="s">
        <v>19</v>
      </c>
      <c r="F591" s="272" t="s">
        <v>440</v>
      </c>
      <c r="G591" s="270"/>
      <c r="H591" s="273">
        <v>851.55600000000004</v>
      </c>
      <c r="I591" s="274"/>
      <c r="J591" s="270"/>
      <c r="K591" s="270"/>
      <c r="L591" s="275"/>
      <c r="M591" s="276"/>
      <c r="N591" s="277"/>
      <c r="O591" s="277"/>
      <c r="P591" s="277"/>
      <c r="Q591" s="277"/>
      <c r="R591" s="277"/>
      <c r="S591" s="277"/>
      <c r="T591" s="278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9" t="s">
        <v>410</v>
      </c>
      <c r="AU591" s="279" t="s">
        <v>87</v>
      </c>
      <c r="AV591" s="16" t="s">
        <v>95</v>
      </c>
      <c r="AW591" s="16" t="s">
        <v>37</v>
      </c>
      <c r="AX591" s="16" t="s">
        <v>78</v>
      </c>
      <c r="AY591" s="279" t="s">
        <v>401</v>
      </c>
    </row>
    <row r="592" s="13" customFormat="1">
      <c r="A592" s="13"/>
      <c r="B592" s="236"/>
      <c r="C592" s="237"/>
      <c r="D592" s="238" t="s">
        <v>410</v>
      </c>
      <c r="E592" s="239" t="s">
        <v>19</v>
      </c>
      <c r="F592" s="240" t="s">
        <v>745</v>
      </c>
      <c r="G592" s="237"/>
      <c r="H592" s="239" t="s">
        <v>19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6" t="s">
        <v>410</v>
      </c>
      <c r="AU592" s="246" t="s">
        <v>87</v>
      </c>
      <c r="AV592" s="13" t="s">
        <v>85</v>
      </c>
      <c r="AW592" s="13" t="s">
        <v>37</v>
      </c>
      <c r="AX592" s="13" t="s">
        <v>78</v>
      </c>
      <c r="AY592" s="246" t="s">
        <v>401</v>
      </c>
    </row>
    <row r="593" s="14" customFormat="1">
      <c r="A593" s="14"/>
      <c r="B593" s="247"/>
      <c r="C593" s="248"/>
      <c r="D593" s="238" t="s">
        <v>410</v>
      </c>
      <c r="E593" s="249" t="s">
        <v>19</v>
      </c>
      <c r="F593" s="250" t="s">
        <v>754</v>
      </c>
      <c r="G593" s="248"/>
      <c r="H593" s="251">
        <v>208.43600000000001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7" t="s">
        <v>410</v>
      </c>
      <c r="AU593" s="257" t="s">
        <v>87</v>
      </c>
      <c r="AV593" s="14" t="s">
        <v>87</v>
      </c>
      <c r="AW593" s="14" t="s">
        <v>37</v>
      </c>
      <c r="AX593" s="14" t="s">
        <v>78</v>
      </c>
      <c r="AY593" s="257" t="s">
        <v>401</v>
      </c>
    </row>
    <row r="594" s="14" customFormat="1">
      <c r="A594" s="14"/>
      <c r="B594" s="247"/>
      <c r="C594" s="248"/>
      <c r="D594" s="238" t="s">
        <v>410</v>
      </c>
      <c r="E594" s="249" t="s">
        <v>19</v>
      </c>
      <c r="F594" s="250" t="s">
        <v>755</v>
      </c>
      <c r="G594" s="248"/>
      <c r="H594" s="251">
        <v>7.1379999999999999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7" t="s">
        <v>410</v>
      </c>
      <c r="AU594" s="257" t="s">
        <v>87</v>
      </c>
      <c r="AV594" s="14" t="s">
        <v>87</v>
      </c>
      <c r="AW594" s="14" t="s">
        <v>37</v>
      </c>
      <c r="AX594" s="14" t="s">
        <v>78</v>
      </c>
      <c r="AY594" s="257" t="s">
        <v>401</v>
      </c>
    </row>
    <row r="595" s="16" customFormat="1">
      <c r="A595" s="16"/>
      <c r="B595" s="269"/>
      <c r="C595" s="270"/>
      <c r="D595" s="238" t="s">
        <v>410</v>
      </c>
      <c r="E595" s="271" t="s">
        <v>19</v>
      </c>
      <c r="F595" s="272" t="s">
        <v>440</v>
      </c>
      <c r="G595" s="270"/>
      <c r="H595" s="273">
        <v>215.57400000000001</v>
      </c>
      <c r="I595" s="274"/>
      <c r="J595" s="270"/>
      <c r="K595" s="270"/>
      <c r="L595" s="275"/>
      <c r="M595" s="276"/>
      <c r="N595" s="277"/>
      <c r="O595" s="277"/>
      <c r="P595" s="277"/>
      <c r="Q595" s="277"/>
      <c r="R595" s="277"/>
      <c r="S595" s="277"/>
      <c r="T595" s="278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9" t="s">
        <v>410</v>
      </c>
      <c r="AU595" s="279" t="s">
        <v>87</v>
      </c>
      <c r="AV595" s="16" t="s">
        <v>95</v>
      </c>
      <c r="AW595" s="16" t="s">
        <v>37</v>
      </c>
      <c r="AX595" s="16" t="s">
        <v>78</v>
      </c>
      <c r="AY595" s="279" t="s">
        <v>401</v>
      </c>
    </row>
    <row r="596" s="15" customFormat="1">
      <c r="A596" s="15"/>
      <c r="B596" s="258"/>
      <c r="C596" s="259"/>
      <c r="D596" s="238" t="s">
        <v>410</v>
      </c>
      <c r="E596" s="260" t="s">
        <v>19</v>
      </c>
      <c r="F596" s="261" t="s">
        <v>414</v>
      </c>
      <c r="G596" s="259"/>
      <c r="H596" s="262">
        <v>1067.1299999999999</v>
      </c>
      <c r="I596" s="263"/>
      <c r="J596" s="259"/>
      <c r="K596" s="259"/>
      <c r="L596" s="264"/>
      <c r="M596" s="265"/>
      <c r="N596" s="266"/>
      <c r="O596" s="266"/>
      <c r="P596" s="266"/>
      <c r="Q596" s="266"/>
      <c r="R596" s="266"/>
      <c r="S596" s="266"/>
      <c r="T596" s="26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8" t="s">
        <v>410</v>
      </c>
      <c r="AU596" s="268" t="s">
        <v>87</v>
      </c>
      <c r="AV596" s="15" t="s">
        <v>102</v>
      </c>
      <c r="AW596" s="15" t="s">
        <v>37</v>
      </c>
      <c r="AX596" s="15" t="s">
        <v>85</v>
      </c>
      <c r="AY596" s="268" t="s">
        <v>401</v>
      </c>
    </row>
    <row r="597" s="2" customFormat="1" ht="37.8" customHeight="1">
      <c r="A597" s="40"/>
      <c r="B597" s="41"/>
      <c r="C597" s="218" t="s">
        <v>756</v>
      </c>
      <c r="D597" s="218" t="s">
        <v>403</v>
      </c>
      <c r="E597" s="219" t="s">
        <v>757</v>
      </c>
      <c r="F597" s="220" t="s">
        <v>758</v>
      </c>
      <c r="G597" s="221" t="s">
        <v>178</v>
      </c>
      <c r="H597" s="222">
        <v>230.16800000000001</v>
      </c>
      <c r="I597" s="223"/>
      <c r="J597" s="224">
        <f>ROUND(I597*H597,2)</f>
        <v>0</v>
      </c>
      <c r="K597" s="220" t="s">
        <v>406</v>
      </c>
      <c r="L597" s="46"/>
      <c r="M597" s="225" t="s">
        <v>19</v>
      </c>
      <c r="N597" s="226" t="s">
        <v>49</v>
      </c>
      <c r="O597" s="86"/>
      <c r="P597" s="227">
        <f>O597*H597</f>
        <v>0</v>
      </c>
      <c r="Q597" s="227">
        <v>0.25861899999999999</v>
      </c>
      <c r="R597" s="227">
        <f>Q597*H597</f>
        <v>59.525817992</v>
      </c>
      <c r="S597" s="227">
        <v>0</v>
      </c>
      <c r="T597" s="22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9" t="s">
        <v>102</v>
      </c>
      <c r="AT597" s="229" t="s">
        <v>403</v>
      </c>
      <c r="AU597" s="229" t="s">
        <v>87</v>
      </c>
      <c r="AY597" s="19" t="s">
        <v>401</v>
      </c>
      <c r="BE597" s="230">
        <f>IF(N597="základní",J597,0)</f>
        <v>0</v>
      </c>
      <c r="BF597" s="230">
        <f>IF(N597="snížená",J597,0)</f>
        <v>0</v>
      </c>
      <c r="BG597" s="230">
        <f>IF(N597="zákl. přenesená",J597,0)</f>
        <v>0</v>
      </c>
      <c r="BH597" s="230">
        <f>IF(N597="sníž. přenesená",J597,0)</f>
        <v>0</v>
      </c>
      <c r="BI597" s="230">
        <f>IF(N597="nulová",J597,0)</f>
        <v>0</v>
      </c>
      <c r="BJ597" s="19" t="s">
        <v>85</v>
      </c>
      <c r="BK597" s="230">
        <f>ROUND(I597*H597,2)</f>
        <v>0</v>
      </c>
      <c r="BL597" s="19" t="s">
        <v>102</v>
      </c>
      <c r="BM597" s="229" t="s">
        <v>759</v>
      </c>
    </row>
    <row r="598" s="2" customFormat="1">
      <c r="A598" s="40"/>
      <c r="B598" s="41"/>
      <c r="C598" s="42"/>
      <c r="D598" s="231" t="s">
        <v>408</v>
      </c>
      <c r="E598" s="42"/>
      <c r="F598" s="232" t="s">
        <v>760</v>
      </c>
      <c r="G598" s="42"/>
      <c r="H598" s="42"/>
      <c r="I598" s="233"/>
      <c r="J598" s="42"/>
      <c r="K598" s="42"/>
      <c r="L598" s="46"/>
      <c r="M598" s="234"/>
      <c r="N598" s="235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408</v>
      </c>
      <c r="AU598" s="19" t="s">
        <v>87</v>
      </c>
    </row>
    <row r="599" s="13" customFormat="1">
      <c r="A599" s="13"/>
      <c r="B599" s="236"/>
      <c r="C599" s="237"/>
      <c r="D599" s="238" t="s">
        <v>410</v>
      </c>
      <c r="E599" s="239" t="s">
        <v>19</v>
      </c>
      <c r="F599" s="240" t="s">
        <v>634</v>
      </c>
      <c r="G599" s="237"/>
      <c r="H599" s="239" t="s">
        <v>19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6" t="s">
        <v>410</v>
      </c>
      <c r="AU599" s="246" t="s">
        <v>87</v>
      </c>
      <c r="AV599" s="13" t="s">
        <v>85</v>
      </c>
      <c r="AW599" s="13" t="s">
        <v>37</v>
      </c>
      <c r="AX599" s="13" t="s">
        <v>78</v>
      </c>
      <c r="AY599" s="246" t="s">
        <v>401</v>
      </c>
    </row>
    <row r="600" s="13" customFormat="1">
      <c r="A600" s="13"/>
      <c r="B600" s="236"/>
      <c r="C600" s="237"/>
      <c r="D600" s="238" t="s">
        <v>410</v>
      </c>
      <c r="E600" s="239" t="s">
        <v>19</v>
      </c>
      <c r="F600" s="240" t="s">
        <v>728</v>
      </c>
      <c r="G600" s="237"/>
      <c r="H600" s="239" t="s">
        <v>19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6" t="s">
        <v>410</v>
      </c>
      <c r="AU600" s="246" t="s">
        <v>87</v>
      </c>
      <c r="AV600" s="13" t="s">
        <v>85</v>
      </c>
      <c r="AW600" s="13" t="s">
        <v>37</v>
      </c>
      <c r="AX600" s="13" t="s">
        <v>78</v>
      </c>
      <c r="AY600" s="246" t="s">
        <v>401</v>
      </c>
    </row>
    <row r="601" s="13" customFormat="1">
      <c r="A601" s="13"/>
      <c r="B601" s="236"/>
      <c r="C601" s="237"/>
      <c r="D601" s="238" t="s">
        <v>410</v>
      </c>
      <c r="E601" s="239" t="s">
        <v>19</v>
      </c>
      <c r="F601" s="240" t="s">
        <v>419</v>
      </c>
      <c r="G601" s="237"/>
      <c r="H601" s="239" t="s">
        <v>19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410</v>
      </c>
      <c r="AU601" s="246" t="s">
        <v>87</v>
      </c>
      <c r="AV601" s="13" t="s">
        <v>85</v>
      </c>
      <c r="AW601" s="13" t="s">
        <v>37</v>
      </c>
      <c r="AX601" s="13" t="s">
        <v>78</v>
      </c>
      <c r="AY601" s="246" t="s">
        <v>401</v>
      </c>
    </row>
    <row r="602" s="13" customFormat="1">
      <c r="A602" s="13"/>
      <c r="B602" s="236"/>
      <c r="C602" s="237"/>
      <c r="D602" s="238" t="s">
        <v>410</v>
      </c>
      <c r="E602" s="239" t="s">
        <v>19</v>
      </c>
      <c r="F602" s="240" t="s">
        <v>741</v>
      </c>
      <c r="G602" s="237"/>
      <c r="H602" s="239" t="s">
        <v>19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410</v>
      </c>
      <c r="AU602" s="246" t="s">
        <v>87</v>
      </c>
      <c r="AV602" s="13" t="s">
        <v>85</v>
      </c>
      <c r="AW602" s="13" t="s">
        <v>37</v>
      </c>
      <c r="AX602" s="13" t="s">
        <v>78</v>
      </c>
      <c r="AY602" s="246" t="s">
        <v>401</v>
      </c>
    </row>
    <row r="603" s="14" customFormat="1">
      <c r="A603" s="14"/>
      <c r="B603" s="247"/>
      <c r="C603" s="248"/>
      <c r="D603" s="238" t="s">
        <v>410</v>
      </c>
      <c r="E603" s="249" t="s">
        <v>19</v>
      </c>
      <c r="F603" s="250" t="s">
        <v>761</v>
      </c>
      <c r="G603" s="248"/>
      <c r="H603" s="251">
        <v>230.16800000000001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7" t="s">
        <v>410</v>
      </c>
      <c r="AU603" s="257" t="s">
        <v>87</v>
      </c>
      <c r="AV603" s="14" t="s">
        <v>87</v>
      </c>
      <c r="AW603" s="14" t="s">
        <v>37</v>
      </c>
      <c r="AX603" s="14" t="s">
        <v>78</v>
      </c>
      <c r="AY603" s="257" t="s">
        <v>401</v>
      </c>
    </row>
    <row r="604" s="15" customFormat="1">
      <c r="A604" s="15"/>
      <c r="B604" s="258"/>
      <c r="C604" s="259"/>
      <c r="D604" s="238" t="s">
        <v>410</v>
      </c>
      <c r="E604" s="260" t="s">
        <v>19</v>
      </c>
      <c r="F604" s="261" t="s">
        <v>414</v>
      </c>
      <c r="G604" s="259"/>
      <c r="H604" s="262">
        <v>230.16800000000001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8" t="s">
        <v>410</v>
      </c>
      <c r="AU604" s="268" t="s">
        <v>87</v>
      </c>
      <c r="AV604" s="15" t="s">
        <v>102</v>
      </c>
      <c r="AW604" s="15" t="s">
        <v>37</v>
      </c>
      <c r="AX604" s="15" t="s">
        <v>85</v>
      </c>
      <c r="AY604" s="268" t="s">
        <v>401</v>
      </c>
    </row>
    <row r="605" s="2" customFormat="1" ht="24.15" customHeight="1">
      <c r="A605" s="40"/>
      <c r="B605" s="41"/>
      <c r="C605" s="218" t="s">
        <v>762</v>
      </c>
      <c r="D605" s="218" t="s">
        <v>403</v>
      </c>
      <c r="E605" s="219" t="s">
        <v>763</v>
      </c>
      <c r="F605" s="220" t="s">
        <v>764</v>
      </c>
      <c r="G605" s="221" t="s">
        <v>228</v>
      </c>
      <c r="H605" s="222">
        <v>273.31999999999999</v>
      </c>
      <c r="I605" s="223"/>
      <c r="J605" s="224">
        <f>ROUND(I605*H605,2)</f>
        <v>0</v>
      </c>
      <c r="K605" s="220" t="s">
        <v>406</v>
      </c>
      <c r="L605" s="46"/>
      <c r="M605" s="225" t="s">
        <v>19</v>
      </c>
      <c r="N605" s="226" t="s">
        <v>49</v>
      </c>
      <c r="O605" s="86"/>
      <c r="P605" s="227">
        <f>O605*H605</f>
        <v>0</v>
      </c>
      <c r="Q605" s="227">
        <v>0.01856</v>
      </c>
      <c r="R605" s="227">
        <f>Q605*H605</f>
        <v>5.0728191999999996</v>
      </c>
      <c r="S605" s="227">
        <v>0</v>
      </c>
      <c r="T605" s="228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9" t="s">
        <v>102</v>
      </c>
      <c r="AT605" s="229" t="s">
        <v>403</v>
      </c>
      <c r="AU605" s="229" t="s">
        <v>87</v>
      </c>
      <c r="AY605" s="19" t="s">
        <v>401</v>
      </c>
      <c r="BE605" s="230">
        <f>IF(N605="základní",J605,0)</f>
        <v>0</v>
      </c>
      <c r="BF605" s="230">
        <f>IF(N605="snížená",J605,0)</f>
        <v>0</v>
      </c>
      <c r="BG605" s="230">
        <f>IF(N605="zákl. přenesená",J605,0)</f>
        <v>0</v>
      </c>
      <c r="BH605" s="230">
        <f>IF(N605="sníž. přenesená",J605,0)</f>
        <v>0</v>
      </c>
      <c r="BI605" s="230">
        <f>IF(N605="nulová",J605,0)</f>
        <v>0</v>
      </c>
      <c r="BJ605" s="19" t="s">
        <v>85</v>
      </c>
      <c r="BK605" s="230">
        <f>ROUND(I605*H605,2)</f>
        <v>0</v>
      </c>
      <c r="BL605" s="19" t="s">
        <v>102</v>
      </c>
      <c r="BM605" s="229" t="s">
        <v>765</v>
      </c>
    </row>
    <row r="606" s="2" customFormat="1">
      <c r="A606" s="40"/>
      <c r="B606" s="41"/>
      <c r="C606" s="42"/>
      <c r="D606" s="231" t="s">
        <v>408</v>
      </c>
      <c r="E606" s="42"/>
      <c r="F606" s="232" t="s">
        <v>766</v>
      </c>
      <c r="G606" s="42"/>
      <c r="H606" s="42"/>
      <c r="I606" s="233"/>
      <c r="J606" s="42"/>
      <c r="K606" s="42"/>
      <c r="L606" s="46"/>
      <c r="M606" s="234"/>
      <c r="N606" s="235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408</v>
      </c>
      <c r="AU606" s="19" t="s">
        <v>87</v>
      </c>
    </row>
    <row r="607" s="13" customFormat="1">
      <c r="A607" s="13"/>
      <c r="B607" s="236"/>
      <c r="C607" s="237"/>
      <c r="D607" s="238" t="s">
        <v>410</v>
      </c>
      <c r="E607" s="239" t="s">
        <v>19</v>
      </c>
      <c r="F607" s="240" t="s">
        <v>634</v>
      </c>
      <c r="G607" s="237"/>
      <c r="H607" s="239" t="s">
        <v>19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6" t="s">
        <v>410</v>
      </c>
      <c r="AU607" s="246" t="s">
        <v>87</v>
      </c>
      <c r="AV607" s="13" t="s">
        <v>85</v>
      </c>
      <c r="AW607" s="13" t="s">
        <v>37</v>
      </c>
      <c r="AX607" s="13" t="s">
        <v>78</v>
      </c>
      <c r="AY607" s="246" t="s">
        <v>401</v>
      </c>
    </row>
    <row r="608" s="13" customFormat="1">
      <c r="A608" s="13"/>
      <c r="B608" s="236"/>
      <c r="C608" s="237"/>
      <c r="D608" s="238" t="s">
        <v>410</v>
      </c>
      <c r="E608" s="239" t="s">
        <v>19</v>
      </c>
      <c r="F608" s="240" t="s">
        <v>728</v>
      </c>
      <c r="G608" s="237"/>
      <c r="H608" s="239" t="s">
        <v>19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6" t="s">
        <v>410</v>
      </c>
      <c r="AU608" s="246" t="s">
        <v>87</v>
      </c>
      <c r="AV608" s="13" t="s">
        <v>85</v>
      </c>
      <c r="AW608" s="13" t="s">
        <v>37</v>
      </c>
      <c r="AX608" s="13" t="s">
        <v>78</v>
      </c>
      <c r="AY608" s="246" t="s">
        <v>401</v>
      </c>
    </row>
    <row r="609" s="13" customFormat="1">
      <c r="A609" s="13"/>
      <c r="B609" s="236"/>
      <c r="C609" s="237"/>
      <c r="D609" s="238" t="s">
        <v>410</v>
      </c>
      <c r="E609" s="239" t="s">
        <v>19</v>
      </c>
      <c r="F609" s="240" t="s">
        <v>419</v>
      </c>
      <c r="G609" s="237"/>
      <c r="H609" s="239" t="s">
        <v>19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6" t="s">
        <v>410</v>
      </c>
      <c r="AU609" s="246" t="s">
        <v>87</v>
      </c>
      <c r="AV609" s="13" t="s">
        <v>85</v>
      </c>
      <c r="AW609" s="13" t="s">
        <v>37</v>
      </c>
      <c r="AX609" s="13" t="s">
        <v>78</v>
      </c>
      <c r="AY609" s="246" t="s">
        <v>401</v>
      </c>
    </row>
    <row r="610" s="13" customFormat="1">
      <c r="A610" s="13"/>
      <c r="B610" s="236"/>
      <c r="C610" s="237"/>
      <c r="D610" s="238" t="s">
        <v>410</v>
      </c>
      <c r="E610" s="239" t="s">
        <v>19</v>
      </c>
      <c r="F610" s="240" t="s">
        <v>741</v>
      </c>
      <c r="G610" s="237"/>
      <c r="H610" s="239" t="s">
        <v>19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410</v>
      </c>
      <c r="AU610" s="246" t="s">
        <v>87</v>
      </c>
      <c r="AV610" s="13" t="s">
        <v>85</v>
      </c>
      <c r="AW610" s="13" t="s">
        <v>37</v>
      </c>
      <c r="AX610" s="13" t="s">
        <v>78</v>
      </c>
      <c r="AY610" s="246" t="s">
        <v>401</v>
      </c>
    </row>
    <row r="611" s="14" customFormat="1">
      <c r="A611" s="14"/>
      <c r="B611" s="247"/>
      <c r="C611" s="248"/>
      <c r="D611" s="238" t="s">
        <v>410</v>
      </c>
      <c r="E611" s="249" t="s">
        <v>19</v>
      </c>
      <c r="F611" s="250" t="s">
        <v>767</v>
      </c>
      <c r="G611" s="248"/>
      <c r="H611" s="251">
        <v>207.15000000000001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7" t="s">
        <v>410</v>
      </c>
      <c r="AU611" s="257" t="s">
        <v>87</v>
      </c>
      <c r="AV611" s="14" t="s">
        <v>87</v>
      </c>
      <c r="AW611" s="14" t="s">
        <v>37</v>
      </c>
      <c r="AX611" s="14" t="s">
        <v>78</v>
      </c>
      <c r="AY611" s="257" t="s">
        <v>401</v>
      </c>
    </row>
    <row r="612" s="13" customFormat="1">
      <c r="A612" s="13"/>
      <c r="B612" s="236"/>
      <c r="C612" s="237"/>
      <c r="D612" s="238" t="s">
        <v>410</v>
      </c>
      <c r="E612" s="239" t="s">
        <v>19</v>
      </c>
      <c r="F612" s="240" t="s">
        <v>745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410</v>
      </c>
      <c r="AU612" s="246" t="s">
        <v>87</v>
      </c>
      <c r="AV612" s="13" t="s">
        <v>85</v>
      </c>
      <c r="AW612" s="13" t="s">
        <v>37</v>
      </c>
      <c r="AX612" s="13" t="s">
        <v>78</v>
      </c>
      <c r="AY612" s="246" t="s">
        <v>401</v>
      </c>
    </row>
    <row r="613" s="14" customFormat="1">
      <c r="A613" s="14"/>
      <c r="B613" s="247"/>
      <c r="C613" s="248"/>
      <c r="D613" s="238" t="s">
        <v>410</v>
      </c>
      <c r="E613" s="249" t="s">
        <v>19</v>
      </c>
      <c r="F613" s="250" t="s">
        <v>768</v>
      </c>
      <c r="G613" s="248"/>
      <c r="H613" s="251">
        <v>66.170000000000002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410</v>
      </c>
      <c r="AU613" s="257" t="s">
        <v>87</v>
      </c>
      <c r="AV613" s="14" t="s">
        <v>87</v>
      </c>
      <c r="AW613" s="14" t="s">
        <v>37</v>
      </c>
      <c r="AX613" s="14" t="s">
        <v>78</v>
      </c>
      <c r="AY613" s="257" t="s">
        <v>401</v>
      </c>
    </row>
    <row r="614" s="15" customFormat="1">
      <c r="A614" s="15"/>
      <c r="B614" s="258"/>
      <c r="C614" s="259"/>
      <c r="D614" s="238" t="s">
        <v>410</v>
      </c>
      <c r="E614" s="260" t="s">
        <v>19</v>
      </c>
      <c r="F614" s="261" t="s">
        <v>414</v>
      </c>
      <c r="G614" s="259"/>
      <c r="H614" s="262">
        <v>273.31999999999999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8" t="s">
        <v>410</v>
      </c>
      <c r="AU614" s="268" t="s">
        <v>87</v>
      </c>
      <c r="AV614" s="15" t="s">
        <v>102</v>
      </c>
      <c r="AW614" s="15" t="s">
        <v>37</v>
      </c>
      <c r="AX614" s="15" t="s">
        <v>85</v>
      </c>
      <c r="AY614" s="268" t="s">
        <v>401</v>
      </c>
    </row>
    <row r="615" s="2" customFormat="1" ht="33" customHeight="1">
      <c r="A615" s="40"/>
      <c r="B615" s="41"/>
      <c r="C615" s="218" t="s">
        <v>769</v>
      </c>
      <c r="D615" s="218" t="s">
        <v>403</v>
      </c>
      <c r="E615" s="219" t="s">
        <v>770</v>
      </c>
      <c r="F615" s="220" t="s">
        <v>771</v>
      </c>
      <c r="G615" s="221" t="s">
        <v>219</v>
      </c>
      <c r="H615" s="222">
        <v>13.658</v>
      </c>
      <c r="I615" s="223"/>
      <c r="J615" s="224">
        <f>ROUND(I615*H615,2)</f>
        <v>0</v>
      </c>
      <c r="K615" s="220" t="s">
        <v>406</v>
      </c>
      <c r="L615" s="46"/>
      <c r="M615" s="225" t="s">
        <v>19</v>
      </c>
      <c r="N615" s="226" t="s">
        <v>49</v>
      </c>
      <c r="O615" s="86"/>
      <c r="P615" s="227">
        <f>O615*H615</f>
        <v>0</v>
      </c>
      <c r="Q615" s="227">
        <v>2.5018722040000001</v>
      </c>
      <c r="R615" s="227">
        <f>Q615*H615</f>
        <v>34.170570562232001</v>
      </c>
      <c r="S615" s="227">
        <v>0</v>
      </c>
      <c r="T615" s="22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9" t="s">
        <v>102</v>
      </c>
      <c r="AT615" s="229" t="s">
        <v>403</v>
      </c>
      <c r="AU615" s="229" t="s">
        <v>87</v>
      </c>
      <c r="AY615" s="19" t="s">
        <v>401</v>
      </c>
      <c r="BE615" s="230">
        <f>IF(N615="základní",J615,0)</f>
        <v>0</v>
      </c>
      <c r="BF615" s="230">
        <f>IF(N615="snížená",J615,0)</f>
        <v>0</v>
      </c>
      <c r="BG615" s="230">
        <f>IF(N615="zákl. přenesená",J615,0)</f>
        <v>0</v>
      </c>
      <c r="BH615" s="230">
        <f>IF(N615="sníž. přenesená",J615,0)</f>
        <v>0</v>
      </c>
      <c r="BI615" s="230">
        <f>IF(N615="nulová",J615,0)</f>
        <v>0</v>
      </c>
      <c r="BJ615" s="19" t="s">
        <v>85</v>
      </c>
      <c r="BK615" s="230">
        <f>ROUND(I615*H615,2)</f>
        <v>0</v>
      </c>
      <c r="BL615" s="19" t="s">
        <v>102</v>
      </c>
      <c r="BM615" s="229" t="s">
        <v>772</v>
      </c>
    </row>
    <row r="616" s="2" customFormat="1">
      <c r="A616" s="40"/>
      <c r="B616" s="41"/>
      <c r="C616" s="42"/>
      <c r="D616" s="231" t="s">
        <v>408</v>
      </c>
      <c r="E616" s="42"/>
      <c r="F616" s="232" t="s">
        <v>773</v>
      </c>
      <c r="G616" s="42"/>
      <c r="H616" s="42"/>
      <c r="I616" s="233"/>
      <c r="J616" s="42"/>
      <c r="K616" s="42"/>
      <c r="L616" s="46"/>
      <c r="M616" s="234"/>
      <c r="N616" s="235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408</v>
      </c>
      <c r="AU616" s="19" t="s">
        <v>87</v>
      </c>
    </row>
    <row r="617" s="13" customFormat="1">
      <c r="A617" s="13"/>
      <c r="B617" s="236"/>
      <c r="C617" s="237"/>
      <c r="D617" s="238" t="s">
        <v>410</v>
      </c>
      <c r="E617" s="239" t="s">
        <v>19</v>
      </c>
      <c r="F617" s="240" t="s">
        <v>634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410</v>
      </c>
      <c r="AU617" s="246" t="s">
        <v>87</v>
      </c>
      <c r="AV617" s="13" t="s">
        <v>85</v>
      </c>
      <c r="AW617" s="13" t="s">
        <v>37</v>
      </c>
      <c r="AX617" s="13" t="s">
        <v>78</v>
      </c>
      <c r="AY617" s="246" t="s">
        <v>401</v>
      </c>
    </row>
    <row r="618" s="13" customFormat="1">
      <c r="A618" s="13"/>
      <c r="B618" s="236"/>
      <c r="C618" s="237"/>
      <c r="D618" s="238" t="s">
        <v>410</v>
      </c>
      <c r="E618" s="239" t="s">
        <v>19</v>
      </c>
      <c r="F618" s="240" t="s">
        <v>728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410</v>
      </c>
      <c r="AU618" s="246" t="s">
        <v>87</v>
      </c>
      <c r="AV618" s="13" t="s">
        <v>85</v>
      </c>
      <c r="AW618" s="13" t="s">
        <v>37</v>
      </c>
      <c r="AX618" s="13" t="s">
        <v>78</v>
      </c>
      <c r="AY618" s="246" t="s">
        <v>401</v>
      </c>
    </row>
    <row r="619" s="13" customFormat="1">
      <c r="A619" s="13"/>
      <c r="B619" s="236"/>
      <c r="C619" s="237"/>
      <c r="D619" s="238" t="s">
        <v>410</v>
      </c>
      <c r="E619" s="239" t="s">
        <v>19</v>
      </c>
      <c r="F619" s="240" t="s">
        <v>419</v>
      </c>
      <c r="G619" s="237"/>
      <c r="H619" s="239" t="s">
        <v>19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410</v>
      </c>
      <c r="AU619" s="246" t="s">
        <v>87</v>
      </c>
      <c r="AV619" s="13" t="s">
        <v>85</v>
      </c>
      <c r="AW619" s="13" t="s">
        <v>37</v>
      </c>
      <c r="AX619" s="13" t="s">
        <v>78</v>
      </c>
      <c r="AY619" s="246" t="s">
        <v>401</v>
      </c>
    </row>
    <row r="620" s="13" customFormat="1">
      <c r="A620" s="13"/>
      <c r="B620" s="236"/>
      <c r="C620" s="237"/>
      <c r="D620" s="238" t="s">
        <v>410</v>
      </c>
      <c r="E620" s="239" t="s">
        <v>19</v>
      </c>
      <c r="F620" s="240" t="s">
        <v>594</v>
      </c>
      <c r="G620" s="237"/>
      <c r="H620" s="239" t="s">
        <v>19</v>
      </c>
      <c r="I620" s="241"/>
      <c r="J620" s="237"/>
      <c r="K620" s="237"/>
      <c r="L620" s="242"/>
      <c r="M620" s="243"/>
      <c r="N620" s="244"/>
      <c r="O620" s="244"/>
      <c r="P620" s="244"/>
      <c r="Q620" s="244"/>
      <c r="R620" s="244"/>
      <c r="S620" s="244"/>
      <c r="T620" s="24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6" t="s">
        <v>410</v>
      </c>
      <c r="AU620" s="246" t="s">
        <v>87</v>
      </c>
      <c r="AV620" s="13" t="s">
        <v>85</v>
      </c>
      <c r="AW620" s="13" t="s">
        <v>37</v>
      </c>
      <c r="AX620" s="13" t="s">
        <v>78</v>
      </c>
      <c r="AY620" s="246" t="s">
        <v>401</v>
      </c>
    </row>
    <row r="621" s="13" customFormat="1">
      <c r="A621" s="13"/>
      <c r="B621" s="236"/>
      <c r="C621" s="237"/>
      <c r="D621" s="238" t="s">
        <v>410</v>
      </c>
      <c r="E621" s="239" t="s">
        <v>19</v>
      </c>
      <c r="F621" s="240" t="s">
        <v>774</v>
      </c>
      <c r="G621" s="237"/>
      <c r="H621" s="239" t="s">
        <v>19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6" t="s">
        <v>410</v>
      </c>
      <c r="AU621" s="246" t="s">
        <v>87</v>
      </c>
      <c r="AV621" s="13" t="s">
        <v>85</v>
      </c>
      <c r="AW621" s="13" t="s">
        <v>37</v>
      </c>
      <c r="AX621" s="13" t="s">
        <v>78</v>
      </c>
      <c r="AY621" s="246" t="s">
        <v>401</v>
      </c>
    </row>
    <row r="622" s="14" customFormat="1">
      <c r="A622" s="14"/>
      <c r="B622" s="247"/>
      <c r="C622" s="248"/>
      <c r="D622" s="238" t="s">
        <v>410</v>
      </c>
      <c r="E622" s="249" t="s">
        <v>19</v>
      </c>
      <c r="F622" s="250" t="s">
        <v>775</v>
      </c>
      <c r="G622" s="248"/>
      <c r="H622" s="251">
        <v>10.715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7" t="s">
        <v>410</v>
      </c>
      <c r="AU622" s="257" t="s">
        <v>87</v>
      </c>
      <c r="AV622" s="14" t="s">
        <v>87</v>
      </c>
      <c r="AW622" s="14" t="s">
        <v>37</v>
      </c>
      <c r="AX622" s="14" t="s">
        <v>78</v>
      </c>
      <c r="AY622" s="257" t="s">
        <v>401</v>
      </c>
    </row>
    <row r="623" s="16" customFormat="1">
      <c r="A623" s="16"/>
      <c r="B623" s="269"/>
      <c r="C623" s="270"/>
      <c r="D623" s="238" t="s">
        <v>410</v>
      </c>
      <c r="E623" s="271" t="s">
        <v>19</v>
      </c>
      <c r="F623" s="272" t="s">
        <v>440</v>
      </c>
      <c r="G623" s="270"/>
      <c r="H623" s="273">
        <v>10.715</v>
      </c>
      <c r="I623" s="274"/>
      <c r="J623" s="270"/>
      <c r="K623" s="270"/>
      <c r="L623" s="275"/>
      <c r="M623" s="276"/>
      <c r="N623" s="277"/>
      <c r="O623" s="277"/>
      <c r="P623" s="277"/>
      <c r="Q623" s="277"/>
      <c r="R623" s="277"/>
      <c r="S623" s="277"/>
      <c r="T623" s="278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9" t="s">
        <v>410</v>
      </c>
      <c r="AU623" s="279" t="s">
        <v>87</v>
      </c>
      <c r="AV623" s="16" t="s">
        <v>95</v>
      </c>
      <c r="AW623" s="16" t="s">
        <v>37</v>
      </c>
      <c r="AX623" s="16" t="s">
        <v>78</v>
      </c>
      <c r="AY623" s="279" t="s">
        <v>401</v>
      </c>
    </row>
    <row r="624" s="13" customFormat="1">
      <c r="A624" s="13"/>
      <c r="B624" s="236"/>
      <c r="C624" s="237"/>
      <c r="D624" s="238" t="s">
        <v>410</v>
      </c>
      <c r="E624" s="239" t="s">
        <v>19</v>
      </c>
      <c r="F624" s="240" t="s">
        <v>776</v>
      </c>
      <c r="G624" s="237"/>
      <c r="H624" s="239" t="s">
        <v>19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6" t="s">
        <v>410</v>
      </c>
      <c r="AU624" s="246" t="s">
        <v>87</v>
      </c>
      <c r="AV624" s="13" t="s">
        <v>85</v>
      </c>
      <c r="AW624" s="13" t="s">
        <v>37</v>
      </c>
      <c r="AX624" s="13" t="s">
        <v>78</v>
      </c>
      <c r="AY624" s="246" t="s">
        <v>401</v>
      </c>
    </row>
    <row r="625" s="13" customFormat="1">
      <c r="A625" s="13"/>
      <c r="B625" s="236"/>
      <c r="C625" s="237"/>
      <c r="D625" s="238" t="s">
        <v>410</v>
      </c>
      <c r="E625" s="239" t="s">
        <v>19</v>
      </c>
      <c r="F625" s="240" t="s">
        <v>419</v>
      </c>
      <c r="G625" s="237"/>
      <c r="H625" s="239" t="s">
        <v>19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410</v>
      </c>
      <c r="AU625" s="246" t="s">
        <v>87</v>
      </c>
      <c r="AV625" s="13" t="s">
        <v>85</v>
      </c>
      <c r="AW625" s="13" t="s">
        <v>37</v>
      </c>
      <c r="AX625" s="13" t="s">
        <v>78</v>
      </c>
      <c r="AY625" s="246" t="s">
        <v>401</v>
      </c>
    </row>
    <row r="626" s="14" customFormat="1">
      <c r="A626" s="14"/>
      <c r="B626" s="247"/>
      <c r="C626" s="248"/>
      <c r="D626" s="238" t="s">
        <v>410</v>
      </c>
      <c r="E626" s="249" t="s">
        <v>19</v>
      </c>
      <c r="F626" s="250" t="s">
        <v>777</v>
      </c>
      <c r="G626" s="248"/>
      <c r="H626" s="251">
        <v>2.9430000000000001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7" t="s">
        <v>410</v>
      </c>
      <c r="AU626" s="257" t="s">
        <v>87</v>
      </c>
      <c r="AV626" s="14" t="s">
        <v>87</v>
      </c>
      <c r="AW626" s="14" t="s">
        <v>37</v>
      </c>
      <c r="AX626" s="14" t="s">
        <v>78</v>
      </c>
      <c r="AY626" s="257" t="s">
        <v>401</v>
      </c>
    </row>
    <row r="627" s="16" customFormat="1">
      <c r="A627" s="16"/>
      <c r="B627" s="269"/>
      <c r="C627" s="270"/>
      <c r="D627" s="238" t="s">
        <v>410</v>
      </c>
      <c r="E627" s="271" t="s">
        <v>19</v>
      </c>
      <c r="F627" s="272" t="s">
        <v>440</v>
      </c>
      <c r="G627" s="270"/>
      <c r="H627" s="273">
        <v>2.9430000000000001</v>
      </c>
      <c r="I627" s="274"/>
      <c r="J627" s="270"/>
      <c r="K627" s="270"/>
      <c r="L627" s="275"/>
      <c r="M627" s="276"/>
      <c r="N627" s="277"/>
      <c r="O627" s="277"/>
      <c r="P627" s="277"/>
      <c r="Q627" s="277"/>
      <c r="R627" s="277"/>
      <c r="S627" s="277"/>
      <c r="T627" s="278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79" t="s">
        <v>410</v>
      </c>
      <c r="AU627" s="279" t="s">
        <v>87</v>
      </c>
      <c r="AV627" s="16" t="s">
        <v>95</v>
      </c>
      <c r="AW627" s="16" t="s">
        <v>37</v>
      </c>
      <c r="AX627" s="16" t="s">
        <v>78</v>
      </c>
      <c r="AY627" s="279" t="s">
        <v>401</v>
      </c>
    </row>
    <row r="628" s="15" customFormat="1">
      <c r="A628" s="15"/>
      <c r="B628" s="258"/>
      <c r="C628" s="259"/>
      <c r="D628" s="238" t="s">
        <v>410</v>
      </c>
      <c r="E628" s="260" t="s">
        <v>19</v>
      </c>
      <c r="F628" s="261" t="s">
        <v>414</v>
      </c>
      <c r="G628" s="259"/>
      <c r="H628" s="262">
        <v>13.658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8" t="s">
        <v>410</v>
      </c>
      <c r="AU628" s="268" t="s">
        <v>87</v>
      </c>
      <c r="AV628" s="15" t="s">
        <v>102</v>
      </c>
      <c r="AW628" s="15" t="s">
        <v>37</v>
      </c>
      <c r="AX628" s="15" t="s">
        <v>85</v>
      </c>
      <c r="AY628" s="268" t="s">
        <v>401</v>
      </c>
    </row>
    <row r="629" s="2" customFormat="1" ht="24.15" customHeight="1">
      <c r="A629" s="40"/>
      <c r="B629" s="41"/>
      <c r="C629" s="218" t="s">
        <v>778</v>
      </c>
      <c r="D629" s="218" t="s">
        <v>403</v>
      </c>
      <c r="E629" s="219" t="s">
        <v>779</v>
      </c>
      <c r="F629" s="220" t="s">
        <v>780</v>
      </c>
      <c r="G629" s="221" t="s">
        <v>178</v>
      </c>
      <c r="H629" s="222">
        <v>109.372</v>
      </c>
      <c r="I629" s="223"/>
      <c r="J629" s="224">
        <f>ROUND(I629*H629,2)</f>
        <v>0</v>
      </c>
      <c r="K629" s="220" t="s">
        <v>406</v>
      </c>
      <c r="L629" s="46"/>
      <c r="M629" s="225" t="s">
        <v>19</v>
      </c>
      <c r="N629" s="226" t="s">
        <v>49</v>
      </c>
      <c r="O629" s="86"/>
      <c r="P629" s="227">
        <f>O629*H629</f>
        <v>0</v>
      </c>
      <c r="Q629" s="227">
        <v>0.0027469</v>
      </c>
      <c r="R629" s="227">
        <f>Q629*H629</f>
        <v>0.30043394680000002</v>
      </c>
      <c r="S629" s="227">
        <v>0</v>
      </c>
      <c r="T629" s="228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9" t="s">
        <v>102</v>
      </c>
      <c r="AT629" s="229" t="s">
        <v>403</v>
      </c>
      <c r="AU629" s="229" t="s">
        <v>87</v>
      </c>
      <c r="AY629" s="19" t="s">
        <v>401</v>
      </c>
      <c r="BE629" s="230">
        <f>IF(N629="základní",J629,0)</f>
        <v>0</v>
      </c>
      <c r="BF629" s="230">
        <f>IF(N629="snížená",J629,0)</f>
        <v>0</v>
      </c>
      <c r="BG629" s="230">
        <f>IF(N629="zákl. přenesená",J629,0)</f>
        <v>0</v>
      </c>
      <c r="BH629" s="230">
        <f>IF(N629="sníž. přenesená",J629,0)</f>
        <v>0</v>
      </c>
      <c r="BI629" s="230">
        <f>IF(N629="nulová",J629,0)</f>
        <v>0</v>
      </c>
      <c r="BJ629" s="19" t="s">
        <v>85</v>
      </c>
      <c r="BK629" s="230">
        <f>ROUND(I629*H629,2)</f>
        <v>0</v>
      </c>
      <c r="BL629" s="19" t="s">
        <v>102</v>
      </c>
      <c r="BM629" s="229" t="s">
        <v>781</v>
      </c>
    </row>
    <row r="630" s="2" customFormat="1">
      <c r="A630" s="40"/>
      <c r="B630" s="41"/>
      <c r="C630" s="42"/>
      <c r="D630" s="231" t="s">
        <v>408</v>
      </c>
      <c r="E630" s="42"/>
      <c r="F630" s="232" t="s">
        <v>782</v>
      </c>
      <c r="G630" s="42"/>
      <c r="H630" s="42"/>
      <c r="I630" s="233"/>
      <c r="J630" s="42"/>
      <c r="K630" s="42"/>
      <c r="L630" s="46"/>
      <c r="M630" s="234"/>
      <c r="N630" s="235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408</v>
      </c>
      <c r="AU630" s="19" t="s">
        <v>87</v>
      </c>
    </row>
    <row r="631" s="13" customFormat="1">
      <c r="A631" s="13"/>
      <c r="B631" s="236"/>
      <c r="C631" s="237"/>
      <c r="D631" s="238" t="s">
        <v>410</v>
      </c>
      <c r="E631" s="239" t="s">
        <v>19</v>
      </c>
      <c r="F631" s="240" t="s">
        <v>634</v>
      </c>
      <c r="G631" s="237"/>
      <c r="H631" s="239" t="s">
        <v>19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6" t="s">
        <v>410</v>
      </c>
      <c r="AU631" s="246" t="s">
        <v>87</v>
      </c>
      <c r="AV631" s="13" t="s">
        <v>85</v>
      </c>
      <c r="AW631" s="13" t="s">
        <v>37</v>
      </c>
      <c r="AX631" s="13" t="s">
        <v>78</v>
      </c>
      <c r="AY631" s="246" t="s">
        <v>401</v>
      </c>
    </row>
    <row r="632" s="13" customFormat="1">
      <c r="A632" s="13"/>
      <c r="B632" s="236"/>
      <c r="C632" s="237"/>
      <c r="D632" s="238" t="s">
        <v>410</v>
      </c>
      <c r="E632" s="239" t="s">
        <v>19</v>
      </c>
      <c r="F632" s="240" t="s">
        <v>728</v>
      </c>
      <c r="G632" s="237"/>
      <c r="H632" s="239" t="s">
        <v>19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410</v>
      </c>
      <c r="AU632" s="246" t="s">
        <v>87</v>
      </c>
      <c r="AV632" s="13" t="s">
        <v>85</v>
      </c>
      <c r="AW632" s="13" t="s">
        <v>37</v>
      </c>
      <c r="AX632" s="13" t="s">
        <v>78</v>
      </c>
      <c r="AY632" s="246" t="s">
        <v>401</v>
      </c>
    </row>
    <row r="633" s="13" customFormat="1">
      <c r="A633" s="13"/>
      <c r="B633" s="236"/>
      <c r="C633" s="237"/>
      <c r="D633" s="238" t="s">
        <v>410</v>
      </c>
      <c r="E633" s="239" t="s">
        <v>19</v>
      </c>
      <c r="F633" s="240" t="s">
        <v>419</v>
      </c>
      <c r="G633" s="237"/>
      <c r="H633" s="239" t="s">
        <v>19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410</v>
      </c>
      <c r="AU633" s="246" t="s">
        <v>87</v>
      </c>
      <c r="AV633" s="13" t="s">
        <v>85</v>
      </c>
      <c r="AW633" s="13" t="s">
        <v>37</v>
      </c>
      <c r="AX633" s="13" t="s">
        <v>78</v>
      </c>
      <c r="AY633" s="246" t="s">
        <v>401</v>
      </c>
    </row>
    <row r="634" s="13" customFormat="1">
      <c r="A634" s="13"/>
      <c r="B634" s="236"/>
      <c r="C634" s="237"/>
      <c r="D634" s="238" t="s">
        <v>410</v>
      </c>
      <c r="E634" s="239" t="s">
        <v>19</v>
      </c>
      <c r="F634" s="240" t="s">
        <v>594</v>
      </c>
      <c r="G634" s="237"/>
      <c r="H634" s="239" t="s">
        <v>19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410</v>
      </c>
      <c r="AU634" s="246" t="s">
        <v>87</v>
      </c>
      <c r="AV634" s="13" t="s">
        <v>85</v>
      </c>
      <c r="AW634" s="13" t="s">
        <v>37</v>
      </c>
      <c r="AX634" s="13" t="s">
        <v>78</v>
      </c>
      <c r="AY634" s="246" t="s">
        <v>401</v>
      </c>
    </row>
    <row r="635" s="13" customFormat="1">
      <c r="A635" s="13"/>
      <c r="B635" s="236"/>
      <c r="C635" s="237"/>
      <c r="D635" s="238" t="s">
        <v>410</v>
      </c>
      <c r="E635" s="239" t="s">
        <v>19</v>
      </c>
      <c r="F635" s="240" t="s">
        <v>774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410</v>
      </c>
      <c r="AU635" s="246" t="s">
        <v>87</v>
      </c>
      <c r="AV635" s="13" t="s">
        <v>85</v>
      </c>
      <c r="AW635" s="13" t="s">
        <v>37</v>
      </c>
      <c r="AX635" s="13" t="s">
        <v>78</v>
      </c>
      <c r="AY635" s="246" t="s">
        <v>401</v>
      </c>
    </row>
    <row r="636" s="14" customFormat="1">
      <c r="A636" s="14"/>
      <c r="B636" s="247"/>
      <c r="C636" s="248"/>
      <c r="D636" s="238" t="s">
        <v>410</v>
      </c>
      <c r="E636" s="249" t="s">
        <v>19</v>
      </c>
      <c r="F636" s="250" t="s">
        <v>783</v>
      </c>
      <c r="G636" s="248"/>
      <c r="H636" s="251">
        <v>109.372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410</v>
      </c>
      <c r="AU636" s="257" t="s">
        <v>87</v>
      </c>
      <c r="AV636" s="14" t="s">
        <v>87</v>
      </c>
      <c r="AW636" s="14" t="s">
        <v>37</v>
      </c>
      <c r="AX636" s="14" t="s">
        <v>78</v>
      </c>
      <c r="AY636" s="257" t="s">
        <v>401</v>
      </c>
    </row>
    <row r="637" s="15" customFormat="1">
      <c r="A637" s="15"/>
      <c r="B637" s="258"/>
      <c r="C637" s="259"/>
      <c r="D637" s="238" t="s">
        <v>410</v>
      </c>
      <c r="E637" s="260" t="s">
        <v>205</v>
      </c>
      <c r="F637" s="261" t="s">
        <v>414</v>
      </c>
      <c r="G637" s="259"/>
      <c r="H637" s="262">
        <v>109.372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410</v>
      </c>
      <c r="AU637" s="268" t="s">
        <v>87</v>
      </c>
      <c r="AV637" s="15" t="s">
        <v>102</v>
      </c>
      <c r="AW637" s="15" t="s">
        <v>37</v>
      </c>
      <c r="AX637" s="15" t="s">
        <v>85</v>
      </c>
      <c r="AY637" s="268" t="s">
        <v>401</v>
      </c>
    </row>
    <row r="638" s="2" customFormat="1" ht="24.15" customHeight="1">
      <c r="A638" s="40"/>
      <c r="B638" s="41"/>
      <c r="C638" s="218" t="s">
        <v>784</v>
      </c>
      <c r="D638" s="218" t="s">
        <v>403</v>
      </c>
      <c r="E638" s="219" t="s">
        <v>785</v>
      </c>
      <c r="F638" s="220" t="s">
        <v>786</v>
      </c>
      <c r="G638" s="221" t="s">
        <v>178</v>
      </c>
      <c r="H638" s="222">
        <v>109.372</v>
      </c>
      <c r="I638" s="223"/>
      <c r="J638" s="224">
        <f>ROUND(I638*H638,2)</f>
        <v>0</v>
      </c>
      <c r="K638" s="220" t="s">
        <v>406</v>
      </c>
      <c r="L638" s="46"/>
      <c r="M638" s="225" t="s">
        <v>19</v>
      </c>
      <c r="N638" s="226" t="s">
        <v>49</v>
      </c>
      <c r="O638" s="86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9" t="s">
        <v>102</v>
      </c>
      <c r="AT638" s="229" t="s">
        <v>403</v>
      </c>
      <c r="AU638" s="229" t="s">
        <v>87</v>
      </c>
      <c r="AY638" s="19" t="s">
        <v>401</v>
      </c>
      <c r="BE638" s="230">
        <f>IF(N638="základní",J638,0)</f>
        <v>0</v>
      </c>
      <c r="BF638" s="230">
        <f>IF(N638="snížená",J638,0)</f>
        <v>0</v>
      </c>
      <c r="BG638" s="230">
        <f>IF(N638="zákl. přenesená",J638,0)</f>
        <v>0</v>
      </c>
      <c r="BH638" s="230">
        <f>IF(N638="sníž. přenesená",J638,0)</f>
        <v>0</v>
      </c>
      <c r="BI638" s="230">
        <f>IF(N638="nulová",J638,0)</f>
        <v>0</v>
      </c>
      <c r="BJ638" s="19" t="s">
        <v>85</v>
      </c>
      <c r="BK638" s="230">
        <f>ROUND(I638*H638,2)</f>
        <v>0</v>
      </c>
      <c r="BL638" s="19" t="s">
        <v>102</v>
      </c>
      <c r="BM638" s="229" t="s">
        <v>787</v>
      </c>
    </row>
    <row r="639" s="2" customFormat="1">
      <c r="A639" s="40"/>
      <c r="B639" s="41"/>
      <c r="C639" s="42"/>
      <c r="D639" s="231" t="s">
        <v>408</v>
      </c>
      <c r="E639" s="42"/>
      <c r="F639" s="232" t="s">
        <v>788</v>
      </c>
      <c r="G639" s="42"/>
      <c r="H639" s="42"/>
      <c r="I639" s="233"/>
      <c r="J639" s="42"/>
      <c r="K639" s="42"/>
      <c r="L639" s="46"/>
      <c r="M639" s="234"/>
      <c r="N639" s="235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408</v>
      </c>
      <c r="AU639" s="19" t="s">
        <v>87</v>
      </c>
    </row>
    <row r="640" s="14" customFormat="1">
      <c r="A640" s="14"/>
      <c r="B640" s="247"/>
      <c r="C640" s="248"/>
      <c r="D640" s="238" t="s">
        <v>410</v>
      </c>
      <c r="E640" s="249" t="s">
        <v>19</v>
      </c>
      <c r="F640" s="250" t="s">
        <v>205</v>
      </c>
      <c r="G640" s="248"/>
      <c r="H640" s="251">
        <v>109.372</v>
      </c>
      <c r="I640" s="252"/>
      <c r="J640" s="248"/>
      <c r="K640" s="248"/>
      <c r="L640" s="253"/>
      <c r="M640" s="254"/>
      <c r="N640" s="255"/>
      <c r="O640" s="255"/>
      <c r="P640" s="255"/>
      <c r="Q640" s="255"/>
      <c r="R640" s="255"/>
      <c r="S640" s="255"/>
      <c r="T640" s="25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7" t="s">
        <v>410</v>
      </c>
      <c r="AU640" s="257" t="s">
        <v>87</v>
      </c>
      <c r="AV640" s="14" t="s">
        <v>87</v>
      </c>
      <c r="AW640" s="14" t="s">
        <v>37</v>
      </c>
      <c r="AX640" s="14" t="s">
        <v>78</v>
      </c>
      <c r="AY640" s="257" t="s">
        <v>401</v>
      </c>
    </row>
    <row r="641" s="15" customFormat="1">
      <c r="A641" s="15"/>
      <c r="B641" s="258"/>
      <c r="C641" s="259"/>
      <c r="D641" s="238" t="s">
        <v>410</v>
      </c>
      <c r="E641" s="260" t="s">
        <v>19</v>
      </c>
      <c r="F641" s="261" t="s">
        <v>414</v>
      </c>
      <c r="G641" s="259"/>
      <c r="H641" s="262">
        <v>109.372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8" t="s">
        <v>410</v>
      </c>
      <c r="AU641" s="268" t="s">
        <v>87</v>
      </c>
      <c r="AV641" s="15" t="s">
        <v>102</v>
      </c>
      <c r="AW641" s="15" t="s">
        <v>37</v>
      </c>
      <c r="AX641" s="15" t="s">
        <v>85</v>
      </c>
      <c r="AY641" s="268" t="s">
        <v>401</v>
      </c>
    </row>
    <row r="642" s="2" customFormat="1" ht="37.8" customHeight="1">
      <c r="A642" s="40"/>
      <c r="B642" s="41"/>
      <c r="C642" s="218" t="s">
        <v>789</v>
      </c>
      <c r="D642" s="218" t="s">
        <v>403</v>
      </c>
      <c r="E642" s="219" t="s">
        <v>790</v>
      </c>
      <c r="F642" s="220" t="s">
        <v>791</v>
      </c>
      <c r="G642" s="221" t="s">
        <v>548</v>
      </c>
      <c r="H642" s="222">
        <v>5.1820000000000004</v>
      </c>
      <c r="I642" s="223"/>
      <c r="J642" s="224">
        <f>ROUND(I642*H642,2)</f>
        <v>0</v>
      </c>
      <c r="K642" s="220" t="s">
        <v>406</v>
      </c>
      <c r="L642" s="46"/>
      <c r="M642" s="225" t="s">
        <v>19</v>
      </c>
      <c r="N642" s="226" t="s">
        <v>49</v>
      </c>
      <c r="O642" s="86"/>
      <c r="P642" s="227">
        <f>O642*H642</f>
        <v>0</v>
      </c>
      <c r="Q642" s="227">
        <v>1.0492218</v>
      </c>
      <c r="R642" s="227">
        <f>Q642*H642</f>
        <v>5.4370673676000001</v>
      </c>
      <c r="S642" s="227">
        <v>0</v>
      </c>
      <c r="T642" s="22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9" t="s">
        <v>102</v>
      </c>
      <c r="AT642" s="229" t="s">
        <v>403</v>
      </c>
      <c r="AU642" s="229" t="s">
        <v>87</v>
      </c>
      <c r="AY642" s="19" t="s">
        <v>401</v>
      </c>
      <c r="BE642" s="230">
        <f>IF(N642="základní",J642,0)</f>
        <v>0</v>
      </c>
      <c r="BF642" s="230">
        <f>IF(N642="snížená",J642,0)</f>
        <v>0</v>
      </c>
      <c r="BG642" s="230">
        <f>IF(N642="zákl. přenesená",J642,0)</f>
        <v>0</v>
      </c>
      <c r="BH642" s="230">
        <f>IF(N642="sníž. přenesená",J642,0)</f>
        <v>0</v>
      </c>
      <c r="BI642" s="230">
        <f>IF(N642="nulová",J642,0)</f>
        <v>0</v>
      </c>
      <c r="BJ642" s="19" t="s">
        <v>85</v>
      </c>
      <c r="BK642" s="230">
        <f>ROUND(I642*H642,2)</f>
        <v>0</v>
      </c>
      <c r="BL642" s="19" t="s">
        <v>102</v>
      </c>
      <c r="BM642" s="229" t="s">
        <v>792</v>
      </c>
    </row>
    <row r="643" s="2" customFormat="1">
      <c r="A643" s="40"/>
      <c r="B643" s="41"/>
      <c r="C643" s="42"/>
      <c r="D643" s="231" t="s">
        <v>408</v>
      </c>
      <c r="E643" s="42"/>
      <c r="F643" s="232" t="s">
        <v>793</v>
      </c>
      <c r="G643" s="42"/>
      <c r="H643" s="42"/>
      <c r="I643" s="233"/>
      <c r="J643" s="42"/>
      <c r="K643" s="42"/>
      <c r="L643" s="46"/>
      <c r="M643" s="234"/>
      <c r="N643" s="235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408</v>
      </c>
      <c r="AU643" s="19" t="s">
        <v>87</v>
      </c>
    </row>
    <row r="644" s="13" customFormat="1">
      <c r="A644" s="13"/>
      <c r="B644" s="236"/>
      <c r="C644" s="237"/>
      <c r="D644" s="238" t="s">
        <v>410</v>
      </c>
      <c r="E644" s="239" t="s">
        <v>19</v>
      </c>
      <c r="F644" s="240" t="s">
        <v>634</v>
      </c>
      <c r="G644" s="237"/>
      <c r="H644" s="239" t="s">
        <v>19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410</v>
      </c>
      <c r="AU644" s="246" t="s">
        <v>87</v>
      </c>
      <c r="AV644" s="13" t="s">
        <v>85</v>
      </c>
      <c r="AW644" s="13" t="s">
        <v>37</v>
      </c>
      <c r="AX644" s="13" t="s">
        <v>78</v>
      </c>
      <c r="AY644" s="246" t="s">
        <v>401</v>
      </c>
    </row>
    <row r="645" s="13" customFormat="1">
      <c r="A645" s="13"/>
      <c r="B645" s="236"/>
      <c r="C645" s="237"/>
      <c r="D645" s="238" t="s">
        <v>410</v>
      </c>
      <c r="E645" s="239" t="s">
        <v>19</v>
      </c>
      <c r="F645" s="240" t="s">
        <v>728</v>
      </c>
      <c r="G645" s="237"/>
      <c r="H645" s="239" t="s">
        <v>19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6" t="s">
        <v>410</v>
      </c>
      <c r="AU645" s="246" t="s">
        <v>87</v>
      </c>
      <c r="AV645" s="13" t="s">
        <v>85</v>
      </c>
      <c r="AW645" s="13" t="s">
        <v>37</v>
      </c>
      <c r="AX645" s="13" t="s">
        <v>78</v>
      </c>
      <c r="AY645" s="246" t="s">
        <v>401</v>
      </c>
    </row>
    <row r="646" s="13" customFormat="1">
      <c r="A646" s="13"/>
      <c r="B646" s="236"/>
      <c r="C646" s="237"/>
      <c r="D646" s="238" t="s">
        <v>410</v>
      </c>
      <c r="E646" s="239" t="s">
        <v>19</v>
      </c>
      <c r="F646" s="240" t="s">
        <v>419</v>
      </c>
      <c r="G646" s="237"/>
      <c r="H646" s="239" t="s">
        <v>19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6" t="s">
        <v>410</v>
      </c>
      <c r="AU646" s="246" t="s">
        <v>87</v>
      </c>
      <c r="AV646" s="13" t="s">
        <v>85</v>
      </c>
      <c r="AW646" s="13" t="s">
        <v>37</v>
      </c>
      <c r="AX646" s="13" t="s">
        <v>78</v>
      </c>
      <c r="AY646" s="246" t="s">
        <v>401</v>
      </c>
    </row>
    <row r="647" s="13" customFormat="1">
      <c r="A647" s="13"/>
      <c r="B647" s="236"/>
      <c r="C647" s="237"/>
      <c r="D647" s="238" t="s">
        <v>410</v>
      </c>
      <c r="E647" s="239" t="s">
        <v>19</v>
      </c>
      <c r="F647" s="240" t="s">
        <v>729</v>
      </c>
      <c r="G647" s="237"/>
      <c r="H647" s="239" t="s">
        <v>19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6" t="s">
        <v>410</v>
      </c>
      <c r="AU647" s="246" t="s">
        <v>87</v>
      </c>
      <c r="AV647" s="13" t="s">
        <v>85</v>
      </c>
      <c r="AW647" s="13" t="s">
        <v>37</v>
      </c>
      <c r="AX647" s="13" t="s">
        <v>78</v>
      </c>
      <c r="AY647" s="246" t="s">
        <v>401</v>
      </c>
    </row>
    <row r="648" s="13" customFormat="1">
      <c r="A648" s="13"/>
      <c r="B648" s="236"/>
      <c r="C648" s="237"/>
      <c r="D648" s="238" t="s">
        <v>410</v>
      </c>
      <c r="E648" s="239" t="s">
        <v>19</v>
      </c>
      <c r="F648" s="240" t="s">
        <v>730</v>
      </c>
      <c r="G648" s="237"/>
      <c r="H648" s="239" t="s">
        <v>19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6" t="s">
        <v>410</v>
      </c>
      <c r="AU648" s="246" t="s">
        <v>87</v>
      </c>
      <c r="AV648" s="13" t="s">
        <v>85</v>
      </c>
      <c r="AW648" s="13" t="s">
        <v>37</v>
      </c>
      <c r="AX648" s="13" t="s">
        <v>78</v>
      </c>
      <c r="AY648" s="246" t="s">
        <v>401</v>
      </c>
    </row>
    <row r="649" s="13" customFormat="1">
      <c r="A649" s="13"/>
      <c r="B649" s="236"/>
      <c r="C649" s="237"/>
      <c r="D649" s="238" t="s">
        <v>410</v>
      </c>
      <c r="E649" s="239" t="s">
        <v>19</v>
      </c>
      <c r="F649" s="240" t="s">
        <v>794</v>
      </c>
      <c r="G649" s="237"/>
      <c r="H649" s="239" t="s">
        <v>19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410</v>
      </c>
      <c r="AU649" s="246" t="s">
        <v>87</v>
      </c>
      <c r="AV649" s="13" t="s">
        <v>85</v>
      </c>
      <c r="AW649" s="13" t="s">
        <v>37</v>
      </c>
      <c r="AX649" s="13" t="s">
        <v>78</v>
      </c>
      <c r="AY649" s="246" t="s">
        <v>401</v>
      </c>
    </row>
    <row r="650" s="14" customFormat="1">
      <c r="A650" s="14"/>
      <c r="B650" s="247"/>
      <c r="C650" s="248"/>
      <c r="D650" s="238" t="s">
        <v>410</v>
      </c>
      <c r="E650" s="249" t="s">
        <v>19</v>
      </c>
      <c r="F650" s="250" t="s">
        <v>795</v>
      </c>
      <c r="G650" s="248"/>
      <c r="H650" s="251">
        <v>2.9830000000000001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7" t="s">
        <v>410</v>
      </c>
      <c r="AU650" s="257" t="s">
        <v>87</v>
      </c>
      <c r="AV650" s="14" t="s">
        <v>87</v>
      </c>
      <c r="AW650" s="14" t="s">
        <v>37</v>
      </c>
      <c r="AX650" s="14" t="s">
        <v>78</v>
      </c>
      <c r="AY650" s="257" t="s">
        <v>401</v>
      </c>
    </row>
    <row r="651" s="13" customFormat="1">
      <c r="A651" s="13"/>
      <c r="B651" s="236"/>
      <c r="C651" s="237"/>
      <c r="D651" s="238" t="s">
        <v>410</v>
      </c>
      <c r="E651" s="239" t="s">
        <v>19</v>
      </c>
      <c r="F651" s="240" t="s">
        <v>732</v>
      </c>
      <c r="G651" s="237"/>
      <c r="H651" s="239" t="s">
        <v>19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410</v>
      </c>
      <c r="AU651" s="246" t="s">
        <v>87</v>
      </c>
      <c r="AV651" s="13" t="s">
        <v>85</v>
      </c>
      <c r="AW651" s="13" t="s">
        <v>37</v>
      </c>
      <c r="AX651" s="13" t="s">
        <v>78</v>
      </c>
      <c r="AY651" s="246" t="s">
        <v>401</v>
      </c>
    </row>
    <row r="652" s="13" customFormat="1">
      <c r="A652" s="13"/>
      <c r="B652" s="236"/>
      <c r="C652" s="237"/>
      <c r="D652" s="238" t="s">
        <v>410</v>
      </c>
      <c r="E652" s="239" t="s">
        <v>19</v>
      </c>
      <c r="F652" s="240" t="s">
        <v>733</v>
      </c>
      <c r="G652" s="237"/>
      <c r="H652" s="239" t="s">
        <v>19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410</v>
      </c>
      <c r="AU652" s="246" t="s">
        <v>87</v>
      </c>
      <c r="AV652" s="13" t="s">
        <v>85</v>
      </c>
      <c r="AW652" s="13" t="s">
        <v>37</v>
      </c>
      <c r="AX652" s="13" t="s">
        <v>78</v>
      </c>
      <c r="AY652" s="246" t="s">
        <v>401</v>
      </c>
    </row>
    <row r="653" s="14" customFormat="1">
      <c r="A653" s="14"/>
      <c r="B653" s="247"/>
      <c r="C653" s="248"/>
      <c r="D653" s="238" t="s">
        <v>410</v>
      </c>
      <c r="E653" s="249" t="s">
        <v>19</v>
      </c>
      <c r="F653" s="250" t="s">
        <v>796</v>
      </c>
      <c r="G653" s="248"/>
      <c r="H653" s="251">
        <v>0.159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410</v>
      </c>
      <c r="AU653" s="257" t="s">
        <v>87</v>
      </c>
      <c r="AV653" s="14" t="s">
        <v>87</v>
      </c>
      <c r="AW653" s="14" t="s">
        <v>37</v>
      </c>
      <c r="AX653" s="14" t="s">
        <v>78</v>
      </c>
      <c r="AY653" s="257" t="s">
        <v>401</v>
      </c>
    </row>
    <row r="654" s="14" customFormat="1">
      <c r="A654" s="14"/>
      <c r="B654" s="247"/>
      <c r="C654" s="248"/>
      <c r="D654" s="238" t="s">
        <v>410</v>
      </c>
      <c r="E654" s="249" t="s">
        <v>19</v>
      </c>
      <c r="F654" s="250" t="s">
        <v>796</v>
      </c>
      <c r="G654" s="248"/>
      <c r="H654" s="251">
        <v>0.159</v>
      </c>
      <c r="I654" s="252"/>
      <c r="J654" s="248"/>
      <c r="K654" s="248"/>
      <c r="L654" s="253"/>
      <c r="M654" s="254"/>
      <c r="N654" s="255"/>
      <c r="O654" s="255"/>
      <c r="P654" s="255"/>
      <c r="Q654" s="255"/>
      <c r="R654" s="255"/>
      <c r="S654" s="255"/>
      <c r="T654" s="25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7" t="s">
        <v>410</v>
      </c>
      <c r="AU654" s="257" t="s">
        <v>87</v>
      </c>
      <c r="AV654" s="14" t="s">
        <v>87</v>
      </c>
      <c r="AW654" s="14" t="s">
        <v>37</v>
      </c>
      <c r="AX654" s="14" t="s">
        <v>78</v>
      </c>
      <c r="AY654" s="257" t="s">
        <v>401</v>
      </c>
    </row>
    <row r="655" s="13" customFormat="1">
      <c r="A655" s="13"/>
      <c r="B655" s="236"/>
      <c r="C655" s="237"/>
      <c r="D655" s="238" t="s">
        <v>410</v>
      </c>
      <c r="E655" s="239" t="s">
        <v>19</v>
      </c>
      <c r="F655" s="240" t="s">
        <v>797</v>
      </c>
      <c r="G655" s="237"/>
      <c r="H655" s="239" t="s">
        <v>19</v>
      </c>
      <c r="I655" s="241"/>
      <c r="J655" s="237"/>
      <c r="K655" s="237"/>
      <c r="L655" s="242"/>
      <c r="M655" s="243"/>
      <c r="N655" s="244"/>
      <c r="O655" s="244"/>
      <c r="P655" s="244"/>
      <c r="Q655" s="244"/>
      <c r="R655" s="244"/>
      <c r="S655" s="244"/>
      <c r="T655" s="24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6" t="s">
        <v>410</v>
      </c>
      <c r="AU655" s="246" t="s">
        <v>87</v>
      </c>
      <c r="AV655" s="13" t="s">
        <v>85</v>
      </c>
      <c r="AW655" s="13" t="s">
        <v>37</v>
      </c>
      <c r="AX655" s="13" t="s">
        <v>78</v>
      </c>
      <c r="AY655" s="246" t="s">
        <v>401</v>
      </c>
    </row>
    <row r="656" s="14" customFormat="1">
      <c r="A656" s="14"/>
      <c r="B656" s="247"/>
      <c r="C656" s="248"/>
      <c r="D656" s="238" t="s">
        <v>410</v>
      </c>
      <c r="E656" s="249" t="s">
        <v>19</v>
      </c>
      <c r="F656" s="250" t="s">
        <v>798</v>
      </c>
      <c r="G656" s="248"/>
      <c r="H656" s="251">
        <v>1.145</v>
      </c>
      <c r="I656" s="252"/>
      <c r="J656" s="248"/>
      <c r="K656" s="248"/>
      <c r="L656" s="253"/>
      <c r="M656" s="254"/>
      <c r="N656" s="255"/>
      <c r="O656" s="255"/>
      <c r="P656" s="255"/>
      <c r="Q656" s="255"/>
      <c r="R656" s="255"/>
      <c r="S656" s="255"/>
      <c r="T656" s="25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7" t="s">
        <v>410</v>
      </c>
      <c r="AU656" s="257" t="s">
        <v>87</v>
      </c>
      <c r="AV656" s="14" t="s">
        <v>87</v>
      </c>
      <c r="AW656" s="14" t="s">
        <v>37</v>
      </c>
      <c r="AX656" s="14" t="s">
        <v>78</v>
      </c>
      <c r="AY656" s="257" t="s">
        <v>401</v>
      </c>
    </row>
    <row r="657" s="13" customFormat="1">
      <c r="A657" s="13"/>
      <c r="B657" s="236"/>
      <c r="C657" s="237"/>
      <c r="D657" s="238" t="s">
        <v>410</v>
      </c>
      <c r="E657" s="239" t="s">
        <v>19</v>
      </c>
      <c r="F657" s="240" t="s">
        <v>776</v>
      </c>
      <c r="G657" s="237"/>
      <c r="H657" s="239" t="s">
        <v>19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410</v>
      </c>
      <c r="AU657" s="246" t="s">
        <v>87</v>
      </c>
      <c r="AV657" s="13" t="s">
        <v>85</v>
      </c>
      <c r="AW657" s="13" t="s">
        <v>37</v>
      </c>
      <c r="AX657" s="13" t="s">
        <v>78</v>
      </c>
      <c r="AY657" s="246" t="s">
        <v>401</v>
      </c>
    </row>
    <row r="658" s="13" customFormat="1">
      <c r="A658" s="13"/>
      <c r="B658" s="236"/>
      <c r="C658" s="237"/>
      <c r="D658" s="238" t="s">
        <v>410</v>
      </c>
      <c r="E658" s="239" t="s">
        <v>19</v>
      </c>
      <c r="F658" s="240" t="s">
        <v>419</v>
      </c>
      <c r="G658" s="237"/>
      <c r="H658" s="239" t="s">
        <v>19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410</v>
      </c>
      <c r="AU658" s="246" t="s">
        <v>87</v>
      </c>
      <c r="AV658" s="13" t="s">
        <v>85</v>
      </c>
      <c r="AW658" s="13" t="s">
        <v>37</v>
      </c>
      <c r="AX658" s="13" t="s">
        <v>78</v>
      </c>
      <c r="AY658" s="246" t="s">
        <v>401</v>
      </c>
    </row>
    <row r="659" s="14" customFormat="1">
      <c r="A659" s="14"/>
      <c r="B659" s="247"/>
      <c r="C659" s="248"/>
      <c r="D659" s="238" t="s">
        <v>410</v>
      </c>
      <c r="E659" s="249" t="s">
        <v>19</v>
      </c>
      <c r="F659" s="250" t="s">
        <v>799</v>
      </c>
      <c r="G659" s="248"/>
      <c r="H659" s="251">
        <v>0.73599999999999999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7" t="s">
        <v>410</v>
      </c>
      <c r="AU659" s="257" t="s">
        <v>87</v>
      </c>
      <c r="AV659" s="14" t="s">
        <v>87</v>
      </c>
      <c r="AW659" s="14" t="s">
        <v>37</v>
      </c>
      <c r="AX659" s="14" t="s">
        <v>78</v>
      </c>
      <c r="AY659" s="257" t="s">
        <v>401</v>
      </c>
    </row>
    <row r="660" s="15" customFormat="1">
      <c r="A660" s="15"/>
      <c r="B660" s="258"/>
      <c r="C660" s="259"/>
      <c r="D660" s="238" t="s">
        <v>410</v>
      </c>
      <c r="E660" s="260" t="s">
        <v>19</v>
      </c>
      <c r="F660" s="261" t="s">
        <v>414</v>
      </c>
      <c r="G660" s="259"/>
      <c r="H660" s="262">
        <v>5.1819999999999995</v>
      </c>
      <c r="I660" s="263"/>
      <c r="J660" s="259"/>
      <c r="K660" s="259"/>
      <c r="L660" s="264"/>
      <c r="M660" s="265"/>
      <c r="N660" s="266"/>
      <c r="O660" s="266"/>
      <c r="P660" s="266"/>
      <c r="Q660" s="266"/>
      <c r="R660" s="266"/>
      <c r="S660" s="266"/>
      <c r="T660" s="26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8" t="s">
        <v>410</v>
      </c>
      <c r="AU660" s="268" t="s">
        <v>87</v>
      </c>
      <c r="AV660" s="15" t="s">
        <v>102</v>
      </c>
      <c r="AW660" s="15" t="s">
        <v>37</v>
      </c>
      <c r="AX660" s="15" t="s">
        <v>85</v>
      </c>
      <c r="AY660" s="268" t="s">
        <v>401</v>
      </c>
    </row>
    <row r="661" s="2" customFormat="1" ht="24.15" customHeight="1">
      <c r="A661" s="40"/>
      <c r="B661" s="41"/>
      <c r="C661" s="218" t="s">
        <v>800</v>
      </c>
      <c r="D661" s="218" t="s">
        <v>403</v>
      </c>
      <c r="E661" s="219" t="s">
        <v>801</v>
      </c>
      <c r="F661" s="220" t="s">
        <v>802</v>
      </c>
      <c r="G661" s="221" t="s">
        <v>653</v>
      </c>
      <c r="H661" s="222">
        <v>1</v>
      </c>
      <c r="I661" s="223"/>
      <c r="J661" s="224">
        <f>ROUND(I661*H661,2)</f>
        <v>0</v>
      </c>
      <c r="K661" s="220" t="s">
        <v>406</v>
      </c>
      <c r="L661" s="46"/>
      <c r="M661" s="225" t="s">
        <v>19</v>
      </c>
      <c r="N661" s="226" t="s">
        <v>49</v>
      </c>
      <c r="O661" s="86"/>
      <c r="P661" s="227">
        <f>O661*H661</f>
        <v>0</v>
      </c>
      <c r="Q661" s="227">
        <v>0.011469999999999999</v>
      </c>
      <c r="R661" s="227">
        <f>Q661*H661</f>
        <v>0.011469999999999999</v>
      </c>
      <c r="S661" s="227">
        <v>0</v>
      </c>
      <c r="T661" s="22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9" t="s">
        <v>102</v>
      </c>
      <c r="AT661" s="229" t="s">
        <v>403</v>
      </c>
      <c r="AU661" s="229" t="s">
        <v>87</v>
      </c>
      <c r="AY661" s="19" t="s">
        <v>401</v>
      </c>
      <c r="BE661" s="230">
        <f>IF(N661="základní",J661,0)</f>
        <v>0</v>
      </c>
      <c r="BF661" s="230">
        <f>IF(N661="snížená",J661,0)</f>
        <v>0</v>
      </c>
      <c r="BG661" s="230">
        <f>IF(N661="zákl. přenesená",J661,0)</f>
        <v>0</v>
      </c>
      <c r="BH661" s="230">
        <f>IF(N661="sníž. přenesená",J661,0)</f>
        <v>0</v>
      </c>
      <c r="BI661" s="230">
        <f>IF(N661="nulová",J661,0)</f>
        <v>0</v>
      </c>
      <c r="BJ661" s="19" t="s">
        <v>85</v>
      </c>
      <c r="BK661" s="230">
        <f>ROUND(I661*H661,2)</f>
        <v>0</v>
      </c>
      <c r="BL661" s="19" t="s">
        <v>102</v>
      </c>
      <c r="BM661" s="229" t="s">
        <v>803</v>
      </c>
    </row>
    <row r="662" s="2" customFormat="1">
      <c r="A662" s="40"/>
      <c r="B662" s="41"/>
      <c r="C662" s="42"/>
      <c r="D662" s="231" t="s">
        <v>408</v>
      </c>
      <c r="E662" s="42"/>
      <c r="F662" s="232" t="s">
        <v>804</v>
      </c>
      <c r="G662" s="42"/>
      <c r="H662" s="42"/>
      <c r="I662" s="233"/>
      <c r="J662" s="42"/>
      <c r="K662" s="42"/>
      <c r="L662" s="46"/>
      <c r="M662" s="234"/>
      <c r="N662" s="235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408</v>
      </c>
      <c r="AU662" s="19" t="s">
        <v>87</v>
      </c>
    </row>
    <row r="663" s="13" customFormat="1">
      <c r="A663" s="13"/>
      <c r="B663" s="236"/>
      <c r="C663" s="237"/>
      <c r="D663" s="238" t="s">
        <v>410</v>
      </c>
      <c r="E663" s="239" t="s">
        <v>19</v>
      </c>
      <c r="F663" s="240" t="s">
        <v>634</v>
      </c>
      <c r="G663" s="237"/>
      <c r="H663" s="239" t="s">
        <v>19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6" t="s">
        <v>410</v>
      </c>
      <c r="AU663" s="246" t="s">
        <v>87</v>
      </c>
      <c r="AV663" s="13" t="s">
        <v>85</v>
      </c>
      <c r="AW663" s="13" t="s">
        <v>37</v>
      </c>
      <c r="AX663" s="13" t="s">
        <v>78</v>
      </c>
      <c r="AY663" s="246" t="s">
        <v>401</v>
      </c>
    </row>
    <row r="664" s="13" customFormat="1">
      <c r="A664" s="13"/>
      <c r="B664" s="236"/>
      <c r="C664" s="237"/>
      <c r="D664" s="238" t="s">
        <v>410</v>
      </c>
      <c r="E664" s="239" t="s">
        <v>19</v>
      </c>
      <c r="F664" s="240" t="s">
        <v>728</v>
      </c>
      <c r="G664" s="237"/>
      <c r="H664" s="239" t="s">
        <v>19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6" t="s">
        <v>410</v>
      </c>
      <c r="AU664" s="246" t="s">
        <v>87</v>
      </c>
      <c r="AV664" s="13" t="s">
        <v>85</v>
      </c>
      <c r="AW664" s="13" t="s">
        <v>37</v>
      </c>
      <c r="AX664" s="13" t="s">
        <v>78</v>
      </c>
      <c r="AY664" s="246" t="s">
        <v>401</v>
      </c>
    </row>
    <row r="665" s="13" customFormat="1">
      <c r="A665" s="13"/>
      <c r="B665" s="236"/>
      <c r="C665" s="237"/>
      <c r="D665" s="238" t="s">
        <v>410</v>
      </c>
      <c r="E665" s="239" t="s">
        <v>19</v>
      </c>
      <c r="F665" s="240" t="s">
        <v>805</v>
      </c>
      <c r="G665" s="237"/>
      <c r="H665" s="239" t="s">
        <v>19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6" t="s">
        <v>410</v>
      </c>
      <c r="AU665" s="246" t="s">
        <v>87</v>
      </c>
      <c r="AV665" s="13" t="s">
        <v>85</v>
      </c>
      <c r="AW665" s="13" t="s">
        <v>37</v>
      </c>
      <c r="AX665" s="13" t="s">
        <v>78</v>
      </c>
      <c r="AY665" s="246" t="s">
        <v>401</v>
      </c>
    </row>
    <row r="666" s="14" customFormat="1">
      <c r="A666" s="14"/>
      <c r="B666" s="247"/>
      <c r="C666" s="248"/>
      <c r="D666" s="238" t="s">
        <v>410</v>
      </c>
      <c r="E666" s="249" t="s">
        <v>19</v>
      </c>
      <c r="F666" s="250" t="s">
        <v>806</v>
      </c>
      <c r="G666" s="248"/>
      <c r="H666" s="251">
        <v>1</v>
      </c>
      <c r="I666" s="252"/>
      <c r="J666" s="248"/>
      <c r="K666" s="248"/>
      <c r="L666" s="253"/>
      <c r="M666" s="254"/>
      <c r="N666" s="255"/>
      <c r="O666" s="255"/>
      <c r="P666" s="255"/>
      <c r="Q666" s="255"/>
      <c r="R666" s="255"/>
      <c r="S666" s="255"/>
      <c r="T666" s="25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7" t="s">
        <v>410</v>
      </c>
      <c r="AU666" s="257" t="s">
        <v>87</v>
      </c>
      <c r="AV666" s="14" t="s">
        <v>87</v>
      </c>
      <c r="AW666" s="14" t="s">
        <v>37</v>
      </c>
      <c r="AX666" s="14" t="s">
        <v>78</v>
      </c>
      <c r="AY666" s="257" t="s">
        <v>401</v>
      </c>
    </row>
    <row r="667" s="15" customFormat="1">
      <c r="A667" s="15"/>
      <c r="B667" s="258"/>
      <c r="C667" s="259"/>
      <c r="D667" s="238" t="s">
        <v>410</v>
      </c>
      <c r="E667" s="260" t="s">
        <v>19</v>
      </c>
      <c r="F667" s="261" t="s">
        <v>414</v>
      </c>
      <c r="G667" s="259"/>
      <c r="H667" s="262">
        <v>1</v>
      </c>
      <c r="I667" s="263"/>
      <c r="J667" s="259"/>
      <c r="K667" s="259"/>
      <c r="L667" s="264"/>
      <c r="M667" s="265"/>
      <c r="N667" s="266"/>
      <c r="O667" s="266"/>
      <c r="P667" s="266"/>
      <c r="Q667" s="266"/>
      <c r="R667" s="266"/>
      <c r="S667" s="266"/>
      <c r="T667" s="267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8" t="s">
        <v>410</v>
      </c>
      <c r="AU667" s="268" t="s">
        <v>87</v>
      </c>
      <c r="AV667" s="15" t="s">
        <v>102</v>
      </c>
      <c r="AW667" s="15" t="s">
        <v>37</v>
      </c>
      <c r="AX667" s="15" t="s">
        <v>85</v>
      </c>
      <c r="AY667" s="268" t="s">
        <v>401</v>
      </c>
    </row>
    <row r="668" s="2" customFormat="1" ht="16.5" customHeight="1">
      <c r="A668" s="40"/>
      <c r="B668" s="41"/>
      <c r="C668" s="280" t="s">
        <v>807</v>
      </c>
      <c r="D668" s="280" t="s">
        <v>808</v>
      </c>
      <c r="E668" s="281" t="s">
        <v>809</v>
      </c>
      <c r="F668" s="282" t="s">
        <v>810</v>
      </c>
      <c r="G668" s="283" t="s">
        <v>653</v>
      </c>
      <c r="H668" s="284">
        <v>1</v>
      </c>
      <c r="I668" s="285"/>
      <c r="J668" s="286">
        <f>ROUND(I668*H668,2)</f>
        <v>0</v>
      </c>
      <c r="K668" s="282" t="s">
        <v>406</v>
      </c>
      <c r="L668" s="287"/>
      <c r="M668" s="288" t="s">
        <v>19</v>
      </c>
      <c r="N668" s="289" t="s">
        <v>49</v>
      </c>
      <c r="O668" s="86"/>
      <c r="P668" s="227">
        <f>O668*H668</f>
        <v>0</v>
      </c>
      <c r="Q668" s="227">
        <v>0.063</v>
      </c>
      <c r="R668" s="227">
        <f>Q668*H668</f>
        <v>0.063</v>
      </c>
      <c r="S668" s="227">
        <v>0</v>
      </c>
      <c r="T668" s="228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9" t="s">
        <v>487</v>
      </c>
      <c r="AT668" s="229" t="s">
        <v>808</v>
      </c>
      <c r="AU668" s="229" t="s">
        <v>87</v>
      </c>
      <c r="AY668" s="19" t="s">
        <v>401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19" t="s">
        <v>85</v>
      </c>
      <c r="BK668" s="230">
        <f>ROUND(I668*H668,2)</f>
        <v>0</v>
      </c>
      <c r="BL668" s="19" t="s">
        <v>102</v>
      </c>
      <c r="BM668" s="229" t="s">
        <v>811</v>
      </c>
    </row>
    <row r="669" s="13" customFormat="1">
      <c r="A669" s="13"/>
      <c r="B669" s="236"/>
      <c r="C669" s="237"/>
      <c r="D669" s="238" t="s">
        <v>410</v>
      </c>
      <c r="E669" s="239" t="s">
        <v>19</v>
      </c>
      <c r="F669" s="240" t="s">
        <v>634</v>
      </c>
      <c r="G669" s="237"/>
      <c r="H669" s="239" t="s">
        <v>19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6" t="s">
        <v>410</v>
      </c>
      <c r="AU669" s="246" t="s">
        <v>87</v>
      </c>
      <c r="AV669" s="13" t="s">
        <v>85</v>
      </c>
      <c r="AW669" s="13" t="s">
        <v>37</v>
      </c>
      <c r="AX669" s="13" t="s">
        <v>78</v>
      </c>
      <c r="AY669" s="246" t="s">
        <v>401</v>
      </c>
    </row>
    <row r="670" s="13" customFormat="1">
      <c r="A670" s="13"/>
      <c r="B670" s="236"/>
      <c r="C670" s="237"/>
      <c r="D670" s="238" t="s">
        <v>410</v>
      </c>
      <c r="E670" s="239" t="s">
        <v>19</v>
      </c>
      <c r="F670" s="240" t="s">
        <v>728</v>
      </c>
      <c r="G670" s="237"/>
      <c r="H670" s="239" t="s">
        <v>19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6" t="s">
        <v>410</v>
      </c>
      <c r="AU670" s="246" t="s">
        <v>87</v>
      </c>
      <c r="AV670" s="13" t="s">
        <v>85</v>
      </c>
      <c r="AW670" s="13" t="s">
        <v>37</v>
      </c>
      <c r="AX670" s="13" t="s">
        <v>78</v>
      </c>
      <c r="AY670" s="246" t="s">
        <v>401</v>
      </c>
    </row>
    <row r="671" s="13" customFormat="1">
      <c r="A671" s="13"/>
      <c r="B671" s="236"/>
      <c r="C671" s="237"/>
      <c r="D671" s="238" t="s">
        <v>410</v>
      </c>
      <c r="E671" s="239" t="s">
        <v>19</v>
      </c>
      <c r="F671" s="240" t="s">
        <v>805</v>
      </c>
      <c r="G671" s="237"/>
      <c r="H671" s="239" t="s">
        <v>19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6" t="s">
        <v>410</v>
      </c>
      <c r="AU671" s="246" t="s">
        <v>87</v>
      </c>
      <c r="AV671" s="13" t="s">
        <v>85</v>
      </c>
      <c r="AW671" s="13" t="s">
        <v>37</v>
      </c>
      <c r="AX671" s="13" t="s">
        <v>78</v>
      </c>
      <c r="AY671" s="246" t="s">
        <v>401</v>
      </c>
    </row>
    <row r="672" s="14" customFormat="1">
      <c r="A672" s="14"/>
      <c r="B672" s="247"/>
      <c r="C672" s="248"/>
      <c r="D672" s="238" t="s">
        <v>410</v>
      </c>
      <c r="E672" s="249" t="s">
        <v>19</v>
      </c>
      <c r="F672" s="250" t="s">
        <v>806</v>
      </c>
      <c r="G672" s="248"/>
      <c r="H672" s="251">
        <v>1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7" t="s">
        <v>410</v>
      </c>
      <c r="AU672" s="257" t="s">
        <v>87</v>
      </c>
      <c r="AV672" s="14" t="s">
        <v>87</v>
      </c>
      <c r="AW672" s="14" t="s">
        <v>37</v>
      </c>
      <c r="AX672" s="14" t="s">
        <v>78</v>
      </c>
      <c r="AY672" s="257" t="s">
        <v>401</v>
      </c>
    </row>
    <row r="673" s="15" customFormat="1">
      <c r="A673" s="15"/>
      <c r="B673" s="258"/>
      <c r="C673" s="259"/>
      <c r="D673" s="238" t="s">
        <v>410</v>
      </c>
      <c r="E673" s="260" t="s">
        <v>19</v>
      </c>
      <c r="F673" s="261" t="s">
        <v>414</v>
      </c>
      <c r="G673" s="259"/>
      <c r="H673" s="262">
        <v>1</v>
      </c>
      <c r="I673" s="263"/>
      <c r="J673" s="259"/>
      <c r="K673" s="259"/>
      <c r="L673" s="264"/>
      <c r="M673" s="265"/>
      <c r="N673" s="266"/>
      <c r="O673" s="266"/>
      <c r="P673" s="266"/>
      <c r="Q673" s="266"/>
      <c r="R673" s="266"/>
      <c r="S673" s="266"/>
      <c r="T673" s="267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8" t="s">
        <v>410</v>
      </c>
      <c r="AU673" s="268" t="s">
        <v>87</v>
      </c>
      <c r="AV673" s="15" t="s">
        <v>102</v>
      </c>
      <c r="AW673" s="15" t="s">
        <v>37</v>
      </c>
      <c r="AX673" s="15" t="s">
        <v>85</v>
      </c>
      <c r="AY673" s="268" t="s">
        <v>401</v>
      </c>
    </row>
    <row r="674" s="2" customFormat="1" ht="37.8" customHeight="1">
      <c r="A674" s="40"/>
      <c r="B674" s="41"/>
      <c r="C674" s="218" t="s">
        <v>812</v>
      </c>
      <c r="D674" s="218" t="s">
        <v>403</v>
      </c>
      <c r="E674" s="219" t="s">
        <v>813</v>
      </c>
      <c r="F674" s="220" t="s">
        <v>814</v>
      </c>
      <c r="G674" s="221" t="s">
        <v>653</v>
      </c>
      <c r="H674" s="222">
        <v>6</v>
      </c>
      <c r="I674" s="223"/>
      <c r="J674" s="224">
        <f>ROUND(I674*H674,2)</f>
        <v>0</v>
      </c>
      <c r="K674" s="220" t="s">
        <v>406</v>
      </c>
      <c r="L674" s="46"/>
      <c r="M674" s="225" t="s">
        <v>19</v>
      </c>
      <c r="N674" s="226" t="s">
        <v>49</v>
      </c>
      <c r="O674" s="86"/>
      <c r="P674" s="227">
        <f>O674*H674</f>
        <v>0</v>
      </c>
      <c r="Q674" s="227">
        <v>0.017940000000000001</v>
      </c>
      <c r="R674" s="227">
        <f>Q674*H674</f>
        <v>0.10764000000000001</v>
      </c>
      <c r="S674" s="227">
        <v>0</v>
      </c>
      <c r="T674" s="22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9" t="s">
        <v>102</v>
      </c>
      <c r="AT674" s="229" t="s">
        <v>403</v>
      </c>
      <c r="AU674" s="229" t="s">
        <v>87</v>
      </c>
      <c r="AY674" s="19" t="s">
        <v>401</v>
      </c>
      <c r="BE674" s="230">
        <f>IF(N674="základní",J674,0)</f>
        <v>0</v>
      </c>
      <c r="BF674" s="230">
        <f>IF(N674="snížená",J674,0)</f>
        <v>0</v>
      </c>
      <c r="BG674" s="230">
        <f>IF(N674="zákl. přenesená",J674,0)</f>
        <v>0</v>
      </c>
      <c r="BH674" s="230">
        <f>IF(N674="sníž. přenesená",J674,0)</f>
        <v>0</v>
      </c>
      <c r="BI674" s="230">
        <f>IF(N674="nulová",J674,0)</f>
        <v>0</v>
      </c>
      <c r="BJ674" s="19" t="s">
        <v>85</v>
      </c>
      <c r="BK674" s="230">
        <f>ROUND(I674*H674,2)</f>
        <v>0</v>
      </c>
      <c r="BL674" s="19" t="s">
        <v>102</v>
      </c>
      <c r="BM674" s="229" t="s">
        <v>815</v>
      </c>
    </row>
    <row r="675" s="2" customFormat="1">
      <c r="A675" s="40"/>
      <c r="B675" s="41"/>
      <c r="C675" s="42"/>
      <c r="D675" s="231" t="s">
        <v>408</v>
      </c>
      <c r="E675" s="42"/>
      <c r="F675" s="232" t="s">
        <v>816</v>
      </c>
      <c r="G675" s="42"/>
      <c r="H675" s="42"/>
      <c r="I675" s="233"/>
      <c r="J675" s="42"/>
      <c r="K675" s="42"/>
      <c r="L675" s="46"/>
      <c r="M675" s="234"/>
      <c r="N675" s="235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408</v>
      </c>
      <c r="AU675" s="19" t="s">
        <v>87</v>
      </c>
    </row>
    <row r="676" s="13" customFormat="1">
      <c r="A676" s="13"/>
      <c r="B676" s="236"/>
      <c r="C676" s="237"/>
      <c r="D676" s="238" t="s">
        <v>410</v>
      </c>
      <c r="E676" s="239" t="s">
        <v>19</v>
      </c>
      <c r="F676" s="240" t="s">
        <v>634</v>
      </c>
      <c r="G676" s="237"/>
      <c r="H676" s="239" t="s">
        <v>19</v>
      </c>
      <c r="I676" s="241"/>
      <c r="J676" s="237"/>
      <c r="K676" s="237"/>
      <c r="L676" s="242"/>
      <c r="M676" s="243"/>
      <c r="N676" s="244"/>
      <c r="O676" s="244"/>
      <c r="P676" s="244"/>
      <c r="Q676" s="244"/>
      <c r="R676" s="244"/>
      <c r="S676" s="244"/>
      <c r="T676" s="24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6" t="s">
        <v>410</v>
      </c>
      <c r="AU676" s="246" t="s">
        <v>87</v>
      </c>
      <c r="AV676" s="13" t="s">
        <v>85</v>
      </c>
      <c r="AW676" s="13" t="s">
        <v>37</v>
      </c>
      <c r="AX676" s="13" t="s">
        <v>78</v>
      </c>
      <c r="AY676" s="246" t="s">
        <v>401</v>
      </c>
    </row>
    <row r="677" s="13" customFormat="1">
      <c r="A677" s="13"/>
      <c r="B677" s="236"/>
      <c r="C677" s="237"/>
      <c r="D677" s="238" t="s">
        <v>410</v>
      </c>
      <c r="E677" s="239" t="s">
        <v>19</v>
      </c>
      <c r="F677" s="240" t="s">
        <v>728</v>
      </c>
      <c r="G677" s="237"/>
      <c r="H677" s="239" t="s">
        <v>19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6" t="s">
        <v>410</v>
      </c>
      <c r="AU677" s="246" t="s">
        <v>87</v>
      </c>
      <c r="AV677" s="13" t="s">
        <v>85</v>
      </c>
      <c r="AW677" s="13" t="s">
        <v>37</v>
      </c>
      <c r="AX677" s="13" t="s">
        <v>78</v>
      </c>
      <c r="AY677" s="246" t="s">
        <v>401</v>
      </c>
    </row>
    <row r="678" s="13" customFormat="1">
      <c r="A678" s="13"/>
      <c r="B678" s="236"/>
      <c r="C678" s="237"/>
      <c r="D678" s="238" t="s">
        <v>410</v>
      </c>
      <c r="E678" s="239" t="s">
        <v>19</v>
      </c>
      <c r="F678" s="240" t="s">
        <v>805</v>
      </c>
      <c r="G678" s="237"/>
      <c r="H678" s="239" t="s">
        <v>19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6" t="s">
        <v>410</v>
      </c>
      <c r="AU678" s="246" t="s">
        <v>87</v>
      </c>
      <c r="AV678" s="13" t="s">
        <v>85</v>
      </c>
      <c r="AW678" s="13" t="s">
        <v>37</v>
      </c>
      <c r="AX678" s="13" t="s">
        <v>78</v>
      </c>
      <c r="AY678" s="246" t="s">
        <v>401</v>
      </c>
    </row>
    <row r="679" s="14" customFormat="1">
      <c r="A679" s="14"/>
      <c r="B679" s="247"/>
      <c r="C679" s="248"/>
      <c r="D679" s="238" t="s">
        <v>410</v>
      </c>
      <c r="E679" s="249" t="s">
        <v>19</v>
      </c>
      <c r="F679" s="250" t="s">
        <v>817</v>
      </c>
      <c r="G679" s="248"/>
      <c r="H679" s="251">
        <v>6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7" t="s">
        <v>410</v>
      </c>
      <c r="AU679" s="257" t="s">
        <v>87</v>
      </c>
      <c r="AV679" s="14" t="s">
        <v>87</v>
      </c>
      <c r="AW679" s="14" t="s">
        <v>37</v>
      </c>
      <c r="AX679" s="14" t="s">
        <v>78</v>
      </c>
      <c r="AY679" s="257" t="s">
        <v>401</v>
      </c>
    </row>
    <row r="680" s="15" customFormat="1">
      <c r="A680" s="15"/>
      <c r="B680" s="258"/>
      <c r="C680" s="259"/>
      <c r="D680" s="238" t="s">
        <v>410</v>
      </c>
      <c r="E680" s="260" t="s">
        <v>19</v>
      </c>
      <c r="F680" s="261" t="s">
        <v>414</v>
      </c>
      <c r="G680" s="259"/>
      <c r="H680" s="262">
        <v>6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8" t="s">
        <v>410</v>
      </c>
      <c r="AU680" s="268" t="s">
        <v>87</v>
      </c>
      <c r="AV680" s="15" t="s">
        <v>102</v>
      </c>
      <c r="AW680" s="15" t="s">
        <v>37</v>
      </c>
      <c r="AX680" s="15" t="s">
        <v>85</v>
      </c>
      <c r="AY680" s="268" t="s">
        <v>401</v>
      </c>
    </row>
    <row r="681" s="2" customFormat="1" ht="37.8" customHeight="1">
      <c r="A681" s="40"/>
      <c r="B681" s="41"/>
      <c r="C681" s="218" t="s">
        <v>818</v>
      </c>
      <c r="D681" s="218" t="s">
        <v>403</v>
      </c>
      <c r="E681" s="219" t="s">
        <v>819</v>
      </c>
      <c r="F681" s="220" t="s">
        <v>820</v>
      </c>
      <c r="G681" s="221" t="s">
        <v>653</v>
      </c>
      <c r="H681" s="222">
        <v>2</v>
      </c>
      <c r="I681" s="223"/>
      <c r="J681" s="224">
        <f>ROUND(I681*H681,2)</f>
        <v>0</v>
      </c>
      <c r="K681" s="220" t="s">
        <v>406</v>
      </c>
      <c r="L681" s="46"/>
      <c r="M681" s="225" t="s">
        <v>19</v>
      </c>
      <c r="N681" s="226" t="s">
        <v>49</v>
      </c>
      <c r="O681" s="86"/>
      <c r="P681" s="227">
        <f>O681*H681</f>
        <v>0</v>
      </c>
      <c r="Q681" s="227">
        <v>0.022783500000000002</v>
      </c>
      <c r="R681" s="227">
        <f>Q681*H681</f>
        <v>0.045567000000000003</v>
      </c>
      <c r="S681" s="227">
        <v>0</v>
      </c>
      <c r="T681" s="22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9" t="s">
        <v>102</v>
      </c>
      <c r="AT681" s="229" t="s">
        <v>403</v>
      </c>
      <c r="AU681" s="229" t="s">
        <v>87</v>
      </c>
      <c r="AY681" s="19" t="s">
        <v>401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19" t="s">
        <v>85</v>
      </c>
      <c r="BK681" s="230">
        <f>ROUND(I681*H681,2)</f>
        <v>0</v>
      </c>
      <c r="BL681" s="19" t="s">
        <v>102</v>
      </c>
      <c r="BM681" s="229" t="s">
        <v>821</v>
      </c>
    </row>
    <row r="682" s="2" customFormat="1">
      <c r="A682" s="40"/>
      <c r="B682" s="41"/>
      <c r="C682" s="42"/>
      <c r="D682" s="231" t="s">
        <v>408</v>
      </c>
      <c r="E682" s="42"/>
      <c r="F682" s="232" t="s">
        <v>822</v>
      </c>
      <c r="G682" s="42"/>
      <c r="H682" s="42"/>
      <c r="I682" s="233"/>
      <c r="J682" s="42"/>
      <c r="K682" s="42"/>
      <c r="L682" s="46"/>
      <c r="M682" s="234"/>
      <c r="N682" s="235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408</v>
      </c>
      <c r="AU682" s="19" t="s">
        <v>87</v>
      </c>
    </row>
    <row r="683" s="13" customFormat="1">
      <c r="A683" s="13"/>
      <c r="B683" s="236"/>
      <c r="C683" s="237"/>
      <c r="D683" s="238" t="s">
        <v>410</v>
      </c>
      <c r="E683" s="239" t="s">
        <v>19</v>
      </c>
      <c r="F683" s="240" t="s">
        <v>634</v>
      </c>
      <c r="G683" s="237"/>
      <c r="H683" s="239" t="s">
        <v>19</v>
      </c>
      <c r="I683" s="241"/>
      <c r="J683" s="237"/>
      <c r="K683" s="237"/>
      <c r="L683" s="242"/>
      <c r="M683" s="243"/>
      <c r="N683" s="244"/>
      <c r="O683" s="244"/>
      <c r="P683" s="244"/>
      <c r="Q683" s="244"/>
      <c r="R683" s="244"/>
      <c r="S683" s="244"/>
      <c r="T683" s="24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6" t="s">
        <v>410</v>
      </c>
      <c r="AU683" s="246" t="s">
        <v>87</v>
      </c>
      <c r="AV683" s="13" t="s">
        <v>85</v>
      </c>
      <c r="AW683" s="13" t="s">
        <v>37</v>
      </c>
      <c r="AX683" s="13" t="s">
        <v>78</v>
      </c>
      <c r="AY683" s="246" t="s">
        <v>401</v>
      </c>
    </row>
    <row r="684" s="13" customFormat="1">
      <c r="A684" s="13"/>
      <c r="B684" s="236"/>
      <c r="C684" s="237"/>
      <c r="D684" s="238" t="s">
        <v>410</v>
      </c>
      <c r="E684" s="239" t="s">
        <v>19</v>
      </c>
      <c r="F684" s="240" t="s">
        <v>728</v>
      </c>
      <c r="G684" s="237"/>
      <c r="H684" s="239" t="s">
        <v>19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6" t="s">
        <v>410</v>
      </c>
      <c r="AU684" s="246" t="s">
        <v>87</v>
      </c>
      <c r="AV684" s="13" t="s">
        <v>85</v>
      </c>
      <c r="AW684" s="13" t="s">
        <v>37</v>
      </c>
      <c r="AX684" s="13" t="s">
        <v>78</v>
      </c>
      <c r="AY684" s="246" t="s">
        <v>401</v>
      </c>
    </row>
    <row r="685" s="13" customFormat="1">
      <c r="A685" s="13"/>
      <c r="B685" s="236"/>
      <c r="C685" s="237"/>
      <c r="D685" s="238" t="s">
        <v>410</v>
      </c>
      <c r="E685" s="239" t="s">
        <v>19</v>
      </c>
      <c r="F685" s="240" t="s">
        <v>805</v>
      </c>
      <c r="G685" s="237"/>
      <c r="H685" s="239" t="s">
        <v>19</v>
      </c>
      <c r="I685" s="241"/>
      <c r="J685" s="237"/>
      <c r="K685" s="237"/>
      <c r="L685" s="242"/>
      <c r="M685" s="243"/>
      <c r="N685" s="244"/>
      <c r="O685" s="244"/>
      <c r="P685" s="244"/>
      <c r="Q685" s="244"/>
      <c r="R685" s="244"/>
      <c r="S685" s="244"/>
      <c r="T685" s="24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6" t="s">
        <v>410</v>
      </c>
      <c r="AU685" s="246" t="s">
        <v>87</v>
      </c>
      <c r="AV685" s="13" t="s">
        <v>85</v>
      </c>
      <c r="AW685" s="13" t="s">
        <v>37</v>
      </c>
      <c r="AX685" s="13" t="s">
        <v>78</v>
      </c>
      <c r="AY685" s="246" t="s">
        <v>401</v>
      </c>
    </row>
    <row r="686" s="14" customFormat="1">
      <c r="A686" s="14"/>
      <c r="B686" s="247"/>
      <c r="C686" s="248"/>
      <c r="D686" s="238" t="s">
        <v>410</v>
      </c>
      <c r="E686" s="249" t="s">
        <v>19</v>
      </c>
      <c r="F686" s="250" t="s">
        <v>823</v>
      </c>
      <c r="G686" s="248"/>
      <c r="H686" s="251">
        <v>2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7" t="s">
        <v>410</v>
      </c>
      <c r="AU686" s="257" t="s">
        <v>87</v>
      </c>
      <c r="AV686" s="14" t="s">
        <v>87</v>
      </c>
      <c r="AW686" s="14" t="s">
        <v>37</v>
      </c>
      <c r="AX686" s="14" t="s">
        <v>78</v>
      </c>
      <c r="AY686" s="257" t="s">
        <v>401</v>
      </c>
    </row>
    <row r="687" s="15" customFormat="1">
      <c r="A687" s="15"/>
      <c r="B687" s="258"/>
      <c r="C687" s="259"/>
      <c r="D687" s="238" t="s">
        <v>410</v>
      </c>
      <c r="E687" s="260" t="s">
        <v>19</v>
      </c>
      <c r="F687" s="261" t="s">
        <v>414</v>
      </c>
      <c r="G687" s="259"/>
      <c r="H687" s="262">
        <v>2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8" t="s">
        <v>410</v>
      </c>
      <c r="AU687" s="268" t="s">
        <v>87</v>
      </c>
      <c r="AV687" s="15" t="s">
        <v>102</v>
      </c>
      <c r="AW687" s="15" t="s">
        <v>37</v>
      </c>
      <c r="AX687" s="15" t="s">
        <v>85</v>
      </c>
      <c r="AY687" s="268" t="s">
        <v>401</v>
      </c>
    </row>
    <row r="688" s="2" customFormat="1" ht="37.8" customHeight="1">
      <c r="A688" s="40"/>
      <c r="B688" s="41"/>
      <c r="C688" s="218" t="s">
        <v>824</v>
      </c>
      <c r="D688" s="218" t="s">
        <v>403</v>
      </c>
      <c r="E688" s="219" t="s">
        <v>825</v>
      </c>
      <c r="F688" s="220" t="s">
        <v>826</v>
      </c>
      <c r="G688" s="221" t="s">
        <v>653</v>
      </c>
      <c r="H688" s="222">
        <v>18</v>
      </c>
      <c r="I688" s="223"/>
      <c r="J688" s="224">
        <f>ROUND(I688*H688,2)</f>
        <v>0</v>
      </c>
      <c r="K688" s="220" t="s">
        <v>406</v>
      </c>
      <c r="L688" s="46"/>
      <c r="M688" s="225" t="s">
        <v>19</v>
      </c>
      <c r="N688" s="226" t="s">
        <v>49</v>
      </c>
      <c r="O688" s="86"/>
      <c r="P688" s="227">
        <f>O688*H688</f>
        <v>0</v>
      </c>
      <c r="Q688" s="227">
        <v>0.026931</v>
      </c>
      <c r="R688" s="227">
        <f>Q688*H688</f>
        <v>0.48475800000000002</v>
      </c>
      <c r="S688" s="227">
        <v>0</v>
      </c>
      <c r="T688" s="22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9" t="s">
        <v>102</v>
      </c>
      <c r="AT688" s="229" t="s">
        <v>403</v>
      </c>
      <c r="AU688" s="229" t="s">
        <v>87</v>
      </c>
      <c r="AY688" s="19" t="s">
        <v>401</v>
      </c>
      <c r="BE688" s="230">
        <f>IF(N688="základní",J688,0)</f>
        <v>0</v>
      </c>
      <c r="BF688" s="230">
        <f>IF(N688="snížená",J688,0)</f>
        <v>0</v>
      </c>
      <c r="BG688" s="230">
        <f>IF(N688="zákl. přenesená",J688,0)</f>
        <v>0</v>
      </c>
      <c r="BH688" s="230">
        <f>IF(N688="sníž. přenesená",J688,0)</f>
        <v>0</v>
      </c>
      <c r="BI688" s="230">
        <f>IF(N688="nulová",J688,0)</f>
        <v>0</v>
      </c>
      <c r="BJ688" s="19" t="s">
        <v>85</v>
      </c>
      <c r="BK688" s="230">
        <f>ROUND(I688*H688,2)</f>
        <v>0</v>
      </c>
      <c r="BL688" s="19" t="s">
        <v>102</v>
      </c>
      <c r="BM688" s="229" t="s">
        <v>827</v>
      </c>
    </row>
    <row r="689" s="2" customFormat="1">
      <c r="A689" s="40"/>
      <c r="B689" s="41"/>
      <c r="C689" s="42"/>
      <c r="D689" s="231" t="s">
        <v>408</v>
      </c>
      <c r="E689" s="42"/>
      <c r="F689" s="232" t="s">
        <v>828</v>
      </c>
      <c r="G689" s="42"/>
      <c r="H689" s="42"/>
      <c r="I689" s="233"/>
      <c r="J689" s="42"/>
      <c r="K689" s="42"/>
      <c r="L689" s="46"/>
      <c r="M689" s="234"/>
      <c r="N689" s="235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408</v>
      </c>
      <c r="AU689" s="19" t="s">
        <v>87</v>
      </c>
    </row>
    <row r="690" s="13" customFormat="1">
      <c r="A690" s="13"/>
      <c r="B690" s="236"/>
      <c r="C690" s="237"/>
      <c r="D690" s="238" t="s">
        <v>410</v>
      </c>
      <c r="E690" s="239" t="s">
        <v>19</v>
      </c>
      <c r="F690" s="240" t="s">
        <v>634</v>
      </c>
      <c r="G690" s="237"/>
      <c r="H690" s="239" t="s">
        <v>19</v>
      </c>
      <c r="I690" s="241"/>
      <c r="J690" s="237"/>
      <c r="K690" s="237"/>
      <c r="L690" s="242"/>
      <c r="M690" s="243"/>
      <c r="N690" s="244"/>
      <c r="O690" s="244"/>
      <c r="P690" s="244"/>
      <c r="Q690" s="244"/>
      <c r="R690" s="244"/>
      <c r="S690" s="244"/>
      <c r="T690" s="24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6" t="s">
        <v>410</v>
      </c>
      <c r="AU690" s="246" t="s">
        <v>87</v>
      </c>
      <c r="AV690" s="13" t="s">
        <v>85</v>
      </c>
      <c r="AW690" s="13" t="s">
        <v>37</v>
      </c>
      <c r="AX690" s="13" t="s">
        <v>78</v>
      </c>
      <c r="AY690" s="246" t="s">
        <v>401</v>
      </c>
    </row>
    <row r="691" s="13" customFormat="1">
      <c r="A691" s="13"/>
      <c r="B691" s="236"/>
      <c r="C691" s="237"/>
      <c r="D691" s="238" t="s">
        <v>410</v>
      </c>
      <c r="E691" s="239" t="s">
        <v>19</v>
      </c>
      <c r="F691" s="240" t="s">
        <v>728</v>
      </c>
      <c r="G691" s="237"/>
      <c r="H691" s="239" t="s">
        <v>19</v>
      </c>
      <c r="I691" s="241"/>
      <c r="J691" s="237"/>
      <c r="K691" s="237"/>
      <c r="L691" s="242"/>
      <c r="M691" s="243"/>
      <c r="N691" s="244"/>
      <c r="O691" s="244"/>
      <c r="P691" s="244"/>
      <c r="Q691" s="244"/>
      <c r="R691" s="244"/>
      <c r="S691" s="244"/>
      <c r="T691" s="24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6" t="s">
        <v>410</v>
      </c>
      <c r="AU691" s="246" t="s">
        <v>87</v>
      </c>
      <c r="AV691" s="13" t="s">
        <v>85</v>
      </c>
      <c r="AW691" s="13" t="s">
        <v>37</v>
      </c>
      <c r="AX691" s="13" t="s">
        <v>78</v>
      </c>
      <c r="AY691" s="246" t="s">
        <v>401</v>
      </c>
    </row>
    <row r="692" s="13" customFormat="1">
      <c r="A692" s="13"/>
      <c r="B692" s="236"/>
      <c r="C692" s="237"/>
      <c r="D692" s="238" t="s">
        <v>410</v>
      </c>
      <c r="E692" s="239" t="s">
        <v>19</v>
      </c>
      <c r="F692" s="240" t="s">
        <v>805</v>
      </c>
      <c r="G692" s="237"/>
      <c r="H692" s="239" t="s">
        <v>19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6" t="s">
        <v>410</v>
      </c>
      <c r="AU692" s="246" t="s">
        <v>87</v>
      </c>
      <c r="AV692" s="13" t="s">
        <v>85</v>
      </c>
      <c r="AW692" s="13" t="s">
        <v>37</v>
      </c>
      <c r="AX692" s="13" t="s">
        <v>78</v>
      </c>
      <c r="AY692" s="246" t="s">
        <v>401</v>
      </c>
    </row>
    <row r="693" s="14" customFormat="1">
      <c r="A693" s="14"/>
      <c r="B693" s="247"/>
      <c r="C693" s="248"/>
      <c r="D693" s="238" t="s">
        <v>410</v>
      </c>
      <c r="E693" s="249" t="s">
        <v>19</v>
      </c>
      <c r="F693" s="250" t="s">
        <v>829</v>
      </c>
      <c r="G693" s="248"/>
      <c r="H693" s="251">
        <v>18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7" t="s">
        <v>410</v>
      </c>
      <c r="AU693" s="257" t="s">
        <v>87</v>
      </c>
      <c r="AV693" s="14" t="s">
        <v>87</v>
      </c>
      <c r="AW693" s="14" t="s">
        <v>37</v>
      </c>
      <c r="AX693" s="14" t="s">
        <v>78</v>
      </c>
      <c r="AY693" s="257" t="s">
        <v>401</v>
      </c>
    </row>
    <row r="694" s="15" customFormat="1">
      <c r="A694" s="15"/>
      <c r="B694" s="258"/>
      <c r="C694" s="259"/>
      <c r="D694" s="238" t="s">
        <v>410</v>
      </c>
      <c r="E694" s="260" t="s">
        <v>19</v>
      </c>
      <c r="F694" s="261" t="s">
        <v>414</v>
      </c>
      <c r="G694" s="259"/>
      <c r="H694" s="262">
        <v>18</v>
      </c>
      <c r="I694" s="263"/>
      <c r="J694" s="259"/>
      <c r="K694" s="259"/>
      <c r="L694" s="264"/>
      <c r="M694" s="265"/>
      <c r="N694" s="266"/>
      <c r="O694" s="266"/>
      <c r="P694" s="266"/>
      <c r="Q694" s="266"/>
      <c r="R694" s="266"/>
      <c r="S694" s="266"/>
      <c r="T694" s="267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8" t="s">
        <v>410</v>
      </c>
      <c r="AU694" s="268" t="s">
        <v>87</v>
      </c>
      <c r="AV694" s="15" t="s">
        <v>102</v>
      </c>
      <c r="AW694" s="15" t="s">
        <v>37</v>
      </c>
      <c r="AX694" s="15" t="s">
        <v>85</v>
      </c>
      <c r="AY694" s="268" t="s">
        <v>401</v>
      </c>
    </row>
    <row r="695" s="2" customFormat="1" ht="37.8" customHeight="1">
      <c r="A695" s="40"/>
      <c r="B695" s="41"/>
      <c r="C695" s="218" t="s">
        <v>830</v>
      </c>
      <c r="D695" s="218" t="s">
        <v>403</v>
      </c>
      <c r="E695" s="219" t="s">
        <v>831</v>
      </c>
      <c r="F695" s="220" t="s">
        <v>832</v>
      </c>
      <c r="G695" s="221" t="s">
        <v>653</v>
      </c>
      <c r="H695" s="222">
        <v>4</v>
      </c>
      <c r="I695" s="223"/>
      <c r="J695" s="224">
        <f>ROUND(I695*H695,2)</f>
        <v>0</v>
      </c>
      <c r="K695" s="220" t="s">
        <v>406</v>
      </c>
      <c r="L695" s="46"/>
      <c r="M695" s="225" t="s">
        <v>19</v>
      </c>
      <c r="N695" s="226" t="s">
        <v>49</v>
      </c>
      <c r="O695" s="86"/>
      <c r="P695" s="227">
        <f>O695*H695</f>
        <v>0</v>
      </c>
      <c r="Q695" s="227">
        <v>0.031953000000000002</v>
      </c>
      <c r="R695" s="227">
        <f>Q695*H695</f>
        <v>0.12781200000000001</v>
      </c>
      <c r="S695" s="227">
        <v>0</v>
      </c>
      <c r="T695" s="22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9" t="s">
        <v>102</v>
      </c>
      <c r="AT695" s="229" t="s">
        <v>403</v>
      </c>
      <c r="AU695" s="229" t="s">
        <v>87</v>
      </c>
      <c r="AY695" s="19" t="s">
        <v>401</v>
      </c>
      <c r="BE695" s="230">
        <f>IF(N695="základní",J695,0)</f>
        <v>0</v>
      </c>
      <c r="BF695" s="230">
        <f>IF(N695="snížená",J695,0)</f>
        <v>0</v>
      </c>
      <c r="BG695" s="230">
        <f>IF(N695="zákl. přenesená",J695,0)</f>
        <v>0</v>
      </c>
      <c r="BH695" s="230">
        <f>IF(N695="sníž. přenesená",J695,0)</f>
        <v>0</v>
      </c>
      <c r="BI695" s="230">
        <f>IF(N695="nulová",J695,0)</f>
        <v>0</v>
      </c>
      <c r="BJ695" s="19" t="s">
        <v>85</v>
      </c>
      <c r="BK695" s="230">
        <f>ROUND(I695*H695,2)</f>
        <v>0</v>
      </c>
      <c r="BL695" s="19" t="s">
        <v>102</v>
      </c>
      <c r="BM695" s="229" t="s">
        <v>833</v>
      </c>
    </row>
    <row r="696" s="2" customFormat="1">
      <c r="A696" s="40"/>
      <c r="B696" s="41"/>
      <c r="C696" s="42"/>
      <c r="D696" s="231" t="s">
        <v>408</v>
      </c>
      <c r="E696" s="42"/>
      <c r="F696" s="232" t="s">
        <v>834</v>
      </c>
      <c r="G696" s="42"/>
      <c r="H696" s="42"/>
      <c r="I696" s="233"/>
      <c r="J696" s="42"/>
      <c r="K696" s="42"/>
      <c r="L696" s="46"/>
      <c r="M696" s="234"/>
      <c r="N696" s="235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408</v>
      </c>
      <c r="AU696" s="19" t="s">
        <v>87</v>
      </c>
    </row>
    <row r="697" s="13" customFormat="1">
      <c r="A697" s="13"/>
      <c r="B697" s="236"/>
      <c r="C697" s="237"/>
      <c r="D697" s="238" t="s">
        <v>410</v>
      </c>
      <c r="E697" s="239" t="s">
        <v>19</v>
      </c>
      <c r="F697" s="240" t="s">
        <v>634</v>
      </c>
      <c r="G697" s="237"/>
      <c r="H697" s="239" t="s">
        <v>19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6" t="s">
        <v>410</v>
      </c>
      <c r="AU697" s="246" t="s">
        <v>87</v>
      </c>
      <c r="AV697" s="13" t="s">
        <v>85</v>
      </c>
      <c r="AW697" s="13" t="s">
        <v>37</v>
      </c>
      <c r="AX697" s="13" t="s">
        <v>78</v>
      </c>
      <c r="AY697" s="246" t="s">
        <v>401</v>
      </c>
    </row>
    <row r="698" s="13" customFormat="1">
      <c r="A698" s="13"/>
      <c r="B698" s="236"/>
      <c r="C698" s="237"/>
      <c r="D698" s="238" t="s">
        <v>410</v>
      </c>
      <c r="E698" s="239" t="s">
        <v>19</v>
      </c>
      <c r="F698" s="240" t="s">
        <v>728</v>
      </c>
      <c r="G698" s="237"/>
      <c r="H698" s="239" t="s">
        <v>19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6" t="s">
        <v>410</v>
      </c>
      <c r="AU698" s="246" t="s">
        <v>87</v>
      </c>
      <c r="AV698" s="13" t="s">
        <v>85</v>
      </c>
      <c r="AW698" s="13" t="s">
        <v>37</v>
      </c>
      <c r="AX698" s="13" t="s">
        <v>78</v>
      </c>
      <c r="AY698" s="246" t="s">
        <v>401</v>
      </c>
    </row>
    <row r="699" s="13" customFormat="1">
      <c r="A699" s="13"/>
      <c r="B699" s="236"/>
      <c r="C699" s="237"/>
      <c r="D699" s="238" t="s">
        <v>410</v>
      </c>
      <c r="E699" s="239" t="s">
        <v>19</v>
      </c>
      <c r="F699" s="240" t="s">
        <v>805</v>
      </c>
      <c r="G699" s="237"/>
      <c r="H699" s="239" t="s">
        <v>19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6" t="s">
        <v>410</v>
      </c>
      <c r="AU699" s="246" t="s">
        <v>87</v>
      </c>
      <c r="AV699" s="13" t="s">
        <v>85</v>
      </c>
      <c r="AW699" s="13" t="s">
        <v>37</v>
      </c>
      <c r="AX699" s="13" t="s">
        <v>78</v>
      </c>
      <c r="AY699" s="246" t="s">
        <v>401</v>
      </c>
    </row>
    <row r="700" s="14" customFormat="1">
      <c r="A700" s="14"/>
      <c r="B700" s="247"/>
      <c r="C700" s="248"/>
      <c r="D700" s="238" t="s">
        <v>410</v>
      </c>
      <c r="E700" s="249" t="s">
        <v>19</v>
      </c>
      <c r="F700" s="250" t="s">
        <v>835</v>
      </c>
      <c r="G700" s="248"/>
      <c r="H700" s="251">
        <v>4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7" t="s">
        <v>410</v>
      </c>
      <c r="AU700" s="257" t="s">
        <v>87</v>
      </c>
      <c r="AV700" s="14" t="s">
        <v>87</v>
      </c>
      <c r="AW700" s="14" t="s">
        <v>37</v>
      </c>
      <c r="AX700" s="14" t="s">
        <v>78</v>
      </c>
      <c r="AY700" s="257" t="s">
        <v>401</v>
      </c>
    </row>
    <row r="701" s="15" customFormat="1">
      <c r="A701" s="15"/>
      <c r="B701" s="258"/>
      <c r="C701" s="259"/>
      <c r="D701" s="238" t="s">
        <v>410</v>
      </c>
      <c r="E701" s="260" t="s">
        <v>19</v>
      </c>
      <c r="F701" s="261" t="s">
        <v>414</v>
      </c>
      <c r="G701" s="259"/>
      <c r="H701" s="262">
        <v>4</v>
      </c>
      <c r="I701" s="263"/>
      <c r="J701" s="259"/>
      <c r="K701" s="259"/>
      <c r="L701" s="264"/>
      <c r="M701" s="265"/>
      <c r="N701" s="266"/>
      <c r="O701" s="266"/>
      <c r="P701" s="266"/>
      <c r="Q701" s="266"/>
      <c r="R701" s="266"/>
      <c r="S701" s="266"/>
      <c r="T701" s="267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8" t="s">
        <v>410</v>
      </c>
      <c r="AU701" s="268" t="s">
        <v>87</v>
      </c>
      <c r="AV701" s="15" t="s">
        <v>102</v>
      </c>
      <c r="AW701" s="15" t="s">
        <v>37</v>
      </c>
      <c r="AX701" s="15" t="s">
        <v>85</v>
      </c>
      <c r="AY701" s="268" t="s">
        <v>401</v>
      </c>
    </row>
    <row r="702" s="2" customFormat="1" ht="37.8" customHeight="1">
      <c r="A702" s="40"/>
      <c r="B702" s="41"/>
      <c r="C702" s="218" t="s">
        <v>836</v>
      </c>
      <c r="D702" s="218" t="s">
        <v>403</v>
      </c>
      <c r="E702" s="219" t="s">
        <v>837</v>
      </c>
      <c r="F702" s="220" t="s">
        <v>838</v>
      </c>
      <c r="G702" s="221" t="s">
        <v>653</v>
      </c>
      <c r="H702" s="222">
        <v>4</v>
      </c>
      <c r="I702" s="223"/>
      <c r="J702" s="224">
        <f>ROUND(I702*H702,2)</f>
        <v>0</v>
      </c>
      <c r="K702" s="220" t="s">
        <v>406</v>
      </c>
      <c r="L702" s="46"/>
      <c r="M702" s="225" t="s">
        <v>19</v>
      </c>
      <c r="N702" s="226" t="s">
        <v>49</v>
      </c>
      <c r="O702" s="86"/>
      <c r="P702" s="227">
        <f>O702*H702</f>
        <v>0</v>
      </c>
      <c r="Q702" s="227">
        <v>0.036975000000000001</v>
      </c>
      <c r="R702" s="227">
        <f>Q702*H702</f>
        <v>0.1479</v>
      </c>
      <c r="S702" s="227">
        <v>0</v>
      </c>
      <c r="T702" s="22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9" t="s">
        <v>102</v>
      </c>
      <c r="AT702" s="229" t="s">
        <v>403</v>
      </c>
      <c r="AU702" s="229" t="s">
        <v>87</v>
      </c>
      <c r="AY702" s="19" t="s">
        <v>401</v>
      </c>
      <c r="BE702" s="230">
        <f>IF(N702="základní",J702,0)</f>
        <v>0</v>
      </c>
      <c r="BF702" s="230">
        <f>IF(N702="snížená",J702,0)</f>
        <v>0</v>
      </c>
      <c r="BG702" s="230">
        <f>IF(N702="zákl. přenesená",J702,0)</f>
        <v>0</v>
      </c>
      <c r="BH702" s="230">
        <f>IF(N702="sníž. přenesená",J702,0)</f>
        <v>0</v>
      </c>
      <c r="BI702" s="230">
        <f>IF(N702="nulová",J702,0)</f>
        <v>0</v>
      </c>
      <c r="BJ702" s="19" t="s">
        <v>85</v>
      </c>
      <c r="BK702" s="230">
        <f>ROUND(I702*H702,2)</f>
        <v>0</v>
      </c>
      <c r="BL702" s="19" t="s">
        <v>102</v>
      </c>
      <c r="BM702" s="229" t="s">
        <v>839</v>
      </c>
    </row>
    <row r="703" s="2" customFormat="1">
      <c r="A703" s="40"/>
      <c r="B703" s="41"/>
      <c r="C703" s="42"/>
      <c r="D703" s="231" t="s">
        <v>408</v>
      </c>
      <c r="E703" s="42"/>
      <c r="F703" s="232" t="s">
        <v>840</v>
      </c>
      <c r="G703" s="42"/>
      <c r="H703" s="42"/>
      <c r="I703" s="233"/>
      <c r="J703" s="42"/>
      <c r="K703" s="42"/>
      <c r="L703" s="46"/>
      <c r="M703" s="234"/>
      <c r="N703" s="235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408</v>
      </c>
      <c r="AU703" s="19" t="s">
        <v>87</v>
      </c>
    </row>
    <row r="704" s="13" customFormat="1">
      <c r="A704" s="13"/>
      <c r="B704" s="236"/>
      <c r="C704" s="237"/>
      <c r="D704" s="238" t="s">
        <v>410</v>
      </c>
      <c r="E704" s="239" t="s">
        <v>19</v>
      </c>
      <c r="F704" s="240" t="s">
        <v>634</v>
      </c>
      <c r="G704" s="237"/>
      <c r="H704" s="239" t="s">
        <v>19</v>
      </c>
      <c r="I704" s="241"/>
      <c r="J704" s="237"/>
      <c r="K704" s="237"/>
      <c r="L704" s="242"/>
      <c r="M704" s="243"/>
      <c r="N704" s="244"/>
      <c r="O704" s="244"/>
      <c r="P704" s="244"/>
      <c r="Q704" s="244"/>
      <c r="R704" s="244"/>
      <c r="S704" s="244"/>
      <c r="T704" s="24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6" t="s">
        <v>410</v>
      </c>
      <c r="AU704" s="246" t="s">
        <v>87</v>
      </c>
      <c r="AV704" s="13" t="s">
        <v>85</v>
      </c>
      <c r="AW704" s="13" t="s">
        <v>37</v>
      </c>
      <c r="AX704" s="13" t="s">
        <v>78</v>
      </c>
      <c r="AY704" s="246" t="s">
        <v>401</v>
      </c>
    </row>
    <row r="705" s="13" customFormat="1">
      <c r="A705" s="13"/>
      <c r="B705" s="236"/>
      <c r="C705" s="237"/>
      <c r="D705" s="238" t="s">
        <v>410</v>
      </c>
      <c r="E705" s="239" t="s">
        <v>19</v>
      </c>
      <c r="F705" s="240" t="s">
        <v>728</v>
      </c>
      <c r="G705" s="237"/>
      <c r="H705" s="239" t="s">
        <v>19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6" t="s">
        <v>410</v>
      </c>
      <c r="AU705" s="246" t="s">
        <v>87</v>
      </c>
      <c r="AV705" s="13" t="s">
        <v>85</v>
      </c>
      <c r="AW705" s="13" t="s">
        <v>37</v>
      </c>
      <c r="AX705" s="13" t="s">
        <v>78</v>
      </c>
      <c r="AY705" s="246" t="s">
        <v>401</v>
      </c>
    </row>
    <row r="706" s="13" customFormat="1">
      <c r="A706" s="13"/>
      <c r="B706" s="236"/>
      <c r="C706" s="237"/>
      <c r="D706" s="238" t="s">
        <v>410</v>
      </c>
      <c r="E706" s="239" t="s">
        <v>19</v>
      </c>
      <c r="F706" s="240" t="s">
        <v>805</v>
      </c>
      <c r="G706" s="237"/>
      <c r="H706" s="239" t="s">
        <v>19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6" t="s">
        <v>410</v>
      </c>
      <c r="AU706" s="246" t="s">
        <v>87</v>
      </c>
      <c r="AV706" s="13" t="s">
        <v>85</v>
      </c>
      <c r="AW706" s="13" t="s">
        <v>37</v>
      </c>
      <c r="AX706" s="13" t="s">
        <v>78</v>
      </c>
      <c r="AY706" s="246" t="s">
        <v>401</v>
      </c>
    </row>
    <row r="707" s="14" customFormat="1">
      <c r="A707" s="14"/>
      <c r="B707" s="247"/>
      <c r="C707" s="248"/>
      <c r="D707" s="238" t="s">
        <v>410</v>
      </c>
      <c r="E707" s="249" t="s">
        <v>19</v>
      </c>
      <c r="F707" s="250" t="s">
        <v>841</v>
      </c>
      <c r="G707" s="248"/>
      <c r="H707" s="251">
        <v>4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7" t="s">
        <v>410</v>
      </c>
      <c r="AU707" s="257" t="s">
        <v>87</v>
      </c>
      <c r="AV707" s="14" t="s">
        <v>87</v>
      </c>
      <c r="AW707" s="14" t="s">
        <v>37</v>
      </c>
      <c r="AX707" s="14" t="s">
        <v>78</v>
      </c>
      <c r="AY707" s="257" t="s">
        <v>401</v>
      </c>
    </row>
    <row r="708" s="15" customFormat="1">
      <c r="A708" s="15"/>
      <c r="B708" s="258"/>
      <c r="C708" s="259"/>
      <c r="D708" s="238" t="s">
        <v>410</v>
      </c>
      <c r="E708" s="260" t="s">
        <v>19</v>
      </c>
      <c r="F708" s="261" t="s">
        <v>414</v>
      </c>
      <c r="G708" s="259"/>
      <c r="H708" s="262">
        <v>4</v>
      </c>
      <c r="I708" s="263"/>
      <c r="J708" s="259"/>
      <c r="K708" s="259"/>
      <c r="L708" s="264"/>
      <c r="M708" s="265"/>
      <c r="N708" s="266"/>
      <c r="O708" s="266"/>
      <c r="P708" s="266"/>
      <c r="Q708" s="266"/>
      <c r="R708" s="266"/>
      <c r="S708" s="266"/>
      <c r="T708" s="26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8" t="s">
        <v>410</v>
      </c>
      <c r="AU708" s="268" t="s">
        <v>87</v>
      </c>
      <c r="AV708" s="15" t="s">
        <v>102</v>
      </c>
      <c r="AW708" s="15" t="s">
        <v>37</v>
      </c>
      <c r="AX708" s="15" t="s">
        <v>85</v>
      </c>
      <c r="AY708" s="268" t="s">
        <v>401</v>
      </c>
    </row>
    <row r="709" s="2" customFormat="1" ht="37.8" customHeight="1">
      <c r="A709" s="40"/>
      <c r="B709" s="41"/>
      <c r="C709" s="218" t="s">
        <v>656</v>
      </c>
      <c r="D709" s="218" t="s">
        <v>403</v>
      </c>
      <c r="E709" s="219" t="s">
        <v>842</v>
      </c>
      <c r="F709" s="220" t="s">
        <v>843</v>
      </c>
      <c r="G709" s="221" t="s">
        <v>653</v>
      </c>
      <c r="H709" s="222">
        <v>4</v>
      </c>
      <c r="I709" s="223"/>
      <c r="J709" s="224">
        <f>ROUND(I709*H709,2)</f>
        <v>0</v>
      </c>
      <c r="K709" s="220" t="s">
        <v>406</v>
      </c>
      <c r="L709" s="46"/>
      <c r="M709" s="225" t="s">
        <v>19</v>
      </c>
      <c r="N709" s="226" t="s">
        <v>49</v>
      </c>
      <c r="O709" s="86"/>
      <c r="P709" s="227">
        <f>O709*H709</f>
        <v>0</v>
      </c>
      <c r="Q709" s="227">
        <v>0.047764500000000001</v>
      </c>
      <c r="R709" s="227">
        <f>Q709*H709</f>
        <v>0.19105800000000001</v>
      </c>
      <c r="S709" s="227">
        <v>0</v>
      </c>
      <c r="T709" s="22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9" t="s">
        <v>102</v>
      </c>
      <c r="AT709" s="229" t="s">
        <v>403</v>
      </c>
      <c r="AU709" s="229" t="s">
        <v>87</v>
      </c>
      <c r="AY709" s="19" t="s">
        <v>401</v>
      </c>
      <c r="BE709" s="230">
        <f>IF(N709="základní",J709,0)</f>
        <v>0</v>
      </c>
      <c r="BF709" s="230">
        <f>IF(N709="snížená",J709,0)</f>
        <v>0</v>
      </c>
      <c r="BG709" s="230">
        <f>IF(N709="zákl. přenesená",J709,0)</f>
        <v>0</v>
      </c>
      <c r="BH709" s="230">
        <f>IF(N709="sníž. přenesená",J709,0)</f>
        <v>0</v>
      </c>
      <c r="BI709" s="230">
        <f>IF(N709="nulová",J709,0)</f>
        <v>0</v>
      </c>
      <c r="BJ709" s="19" t="s">
        <v>85</v>
      </c>
      <c r="BK709" s="230">
        <f>ROUND(I709*H709,2)</f>
        <v>0</v>
      </c>
      <c r="BL709" s="19" t="s">
        <v>102</v>
      </c>
      <c r="BM709" s="229" t="s">
        <v>844</v>
      </c>
    </row>
    <row r="710" s="2" customFormat="1">
      <c r="A710" s="40"/>
      <c r="B710" s="41"/>
      <c r="C710" s="42"/>
      <c r="D710" s="231" t="s">
        <v>408</v>
      </c>
      <c r="E710" s="42"/>
      <c r="F710" s="232" t="s">
        <v>845</v>
      </c>
      <c r="G710" s="42"/>
      <c r="H710" s="42"/>
      <c r="I710" s="233"/>
      <c r="J710" s="42"/>
      <c r="K710" s="42"/>
      <c r="L710" s="46"/>
      <c r="M710" s="234"/>
      <c r="N710" s="235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408</v>
      </c>
      <c r="AU710" s="19" t="s">
        <v>87</v>
      </c>
    </row>
    <row r="711" s="13" customFormat="1">
      <c r="A711" s="13"/>
      <c r="B711" s="236"/>
      <c r="C711" s="237"/>
      <c r="D711" s="238" t="s">
        <v>410</v>
      </c>
      <c r="E711" s="239" t="s">
        <v>19</v>
      </c>
      <c r="F711" s="240" t="s">
        <v>634</v>
      </c>
      <c r="G711" s="237"/>
      <c r="H711" s="239" t="s">
        <v>19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410</v>
      </c>
      <c r="AU711" s="246" t="s">
        <v>87</v>
      </c>
      <c r="AV711" s="13" t="s">
        <v>85</v>
      </c>
      <c r="AW711" s="13" t="s">
        <v>37</v>
      </c>
      <c r="AX711" s="13" t="s">
        <v>78</v>
      </c>
      <c r="AY711" s="246" t="s">
        <v>401</v>
      </c>
    </row>
    <row r="712" s="13" customFormat="1">
      <c r="A712" s="13"/>
      <c r="B712" s="236"/>
      <c r="C712" s="237"/>
      <c r="D712" s="238" t="s">
        <v>410</v>
      </c>
      <c r="E712" s="239" t="s">
        <v>19</v>
      </c>
      <c r="F712" s="240" t="s">
        <v>728</v>
      </c>
      <c r="G712" s="237"/>
      <c r="H712" s="239" t="s">
        <v>19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410</v>
      </c>
      <c r="AU712" s="246" t="s">
        <v>87</v>
      </c>
      <c r="AV712" s="13" t="s">
        <v>85</v>
      </c>
      <c r="AW712" s="13" t="s">
        <v>37</v>
      </c>
      <c r="AX712" s="13" t="s">
        <v>78</v>
      </c>
      <c r="AY712" s="246" t="s">
        <v>401</v>
      </c>
    </row>
    <row r="713" s="13" customFormat="1">
      <c r="A713" s="13"/>
      <c r="B713" s="236"/>
      <c r="C713" s="237"/>
      <c r="D713" s="238" t="s">
        <v>410</v>
      </c>
      <c r="E713" s="239" t="s">
        <v>19</v>
      </c>
      <c r="F713" s="240" t="s">
        <v>805</v>
      </c>
      <c r="G713" s="237"/>
      <c r="H713" s="239" t="s">
        <v>19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6" t="s">
        <v>410</v>
      </c>
      <c r="AU713" s="246" t="s">
        <v>87</v>
      </c>
      <c r="AV713" s="13" t="s">
        <v>85</v>
      </c>
      <c r="AW713" s="13" t="s">
        <v>37</v>
      </c>
      <c r="AX713" s="13" t="s">
        <v>78</v>
      </c>
      <c r="AY713" s="246" t="s">
        <v>401</v>
      </c>
    </row>
    <row r="714" s="14" customFormat="1">
      <c r="A714" s="14"/>
      <c r="B714" s="247"/>
      <c r="C714" s="248"/>
      <c r="D714" s="238" t="s">
        <v>410</v>
      </c>
      <c r="E714" s="249" t="s">
        <v>19</v>
      </c>
      <c r="F714" s="250" t="s">
        <v>846</v>
      </c>
      <c r="G714" s="248"/>
      <c r="H714" s="251">
        <v>4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7" t="s">
        <v>410</v>
      </c>
      <c r="AU714" s="257" t="s">
        <v>87</v>
      </c>
      <c r="AV714" s="14" t="s">
        <v>87</v>
      </c>
      <c r="AW714" s="14" t="s">
        <v>37</v>
      </c>
      <c r="AX714" s="14" t="s">
        <v>78</v>
      </c>
      <c r="AY714" s="257" t="s">
        <v>401</v>
      </c>
    </row>
    <row r="715" s="15" customFormat="1">
      <c r="A715" s="15"/>
      <c r="B715" s="258"/>
      <c r="C715" s="259"/>
      <c r="D715" s="238" t="s">
        <v>410</v>
      </c>
      <c r="E715" s="260" t="s">
        <v>19</v>
      </c>
      <c r="F715" s="261" t="s">
        <v>414</v>
      </c>
      <c r="G715" s="259"/>
      <c r="H715" s="262">
        <v>4</v>
      </c>
      <c r="I715" s="263"/>
      <c r="J715" s="259"/>
      <c r="K715" s="259"/>
      <c r="L715" s="264"/>
      <c r="M715" s="265"/>
      <c r="N715" s="266"/>
      <c r="O715" s="266"/>
      <c r="P715" s="266"/>
      <c r="Q715" s="266"/>
      <c r="R715" s="266"/>
      <c r="S715" s="266"/>
      <c r="T715" s="26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8" t="s">
        <v>410</v>
      </c>
      <c r="AU715" s="268" t="s">
        <v>87</v>
      </c>
      <c r="AV715" s="15" t="s">
        <v>102</v>
      </c>
      <c r="AW715" s="15" t="s">
        <v>37</v>
      </c>
      <c r="AX715" s="15" t="s">
        <v>85</v>
      </c>
      <c r="AY715" s="268" t="s">
        <v>401</v>
      </c>
    </row>
    <row r="716" s="2" customFormat="1" ht="37.8" customHeight="1">
      <c r="A716" s="40"/>
      <c r="B716" s="41"/>
      <c r="C716" s="218" t="s">
        <v>847</v>
      </c>
      <c r="D716" s="218" t="s">
        <v>403</v>
      </c>
      <c r="E716" s="219" t="s">
        <v>848</v>
      </c>
      <c r="F716" s="220" t="s">
        <v>849</v>
      </c>
      <c r="G716" s="221" t="s">
        <v>653</v>
      </c>
      <c r="H716" s="222">
        <v>1</v>
      </c>
      <c r="I716" s="223"/>
      <c r="J716" s="224">
        <f>ROUND(I716*H716,2)</f>
        <v>0</v>
      </c>
      <c r="K716" s="220" t="s">
        <v>406</v>
      </c>
      <c r="L716" s="46"/>
      <c r="M716" s="225" t="s">
        <v>19</v>
      </c>
      <c r="N716" s="226" t="s">
        <v>49</v>
      </c>
      <c r="O716" s="86"/>
      <c r="P716" s="227">
        <f>O716*H716</f>
        <v>0</v>
      </c>
      <c r="Q716" s="227">
        <v>0.057813999999999997</v>
      </c>
      <c r="R716" s="227">
        <f>Q716*H716</f>
        <v>0.057813999999999997</v>
      </c>
      <c r="S716" s="227">
        <v>0</v>
      </c>
      <c r="T716" s="22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9" t="s">
        <v>102</v>
      </c>
      <c r="AT716" s="229" t="s">
        <v>403</v>
      </c>
      <c r="AU716" s="229" t="s">
        <v>87</v>
      </c>
      <c r="AY716" s="19" t="s">
        <v>401</v>
      </c>
      <c r="BE716" s="230">
        <f>IF(N716="základní",J716,0)</f>
        <v>0</v>
      </c>
      <c r="BF716" s="230">
        <f>IF(N716="snížená",J716,0)</f>
        <v>0</v>
      </c>
      <c r="BG716" s="230">
        <f>IF(N716="zákl. přenesená",J716,0)</f>
        <v>0</v>
      </c>
      <c r="BH716" s="230">
        <f>IF(N716="sníž. přenesená",J716,0)</f>
        <v>0</v>
      </c>
      <c r="BI716" s="230">
        <f>IF(N716="nulová",J716,0)</f>
        <v>0</v>
      </c>
      <c r="BJ716" s="19" t="s">
        <v>85</v>
      </c>
      <c r="BK716" s="230">
        <f>ROUND(I716*H716,2)</f>
        <v>0</v>
      </c>
      <c r="BL716" s="19" t="s">
        <v>102</v>
      </c>
      <c r="BM716" s="229" t="s">
        <v>850</v>
      </c>
    </row>
    <row r="717" s="2" customFormat="1">
      <c r="A717" s="40"/>
      <c r="B717" s="41"/>
      <c r="C717" s="42"/>
      <c r="D717" s="231" t="s">
        <v>408</v>
      </c>
      <c r="E717" s="42"/>
      <c r="F717" s="232" t="s">
        <v>851</v>
      </c>
      <c r="G717" s="42"/>
      <c r="H717" s="42"/>
      <c r="I717" s="233"/>
      <c r="J717" s="42"/>
      <c r="K717" s="42"/>
      <c r="L717" s="46"/>
      <c r="M717" s="234"/>
      <c r="N717" s="235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408</v>
      </c>
      <c r="AU717" s="19" t="s">
        <v>87</v>
      </c>
    </row>
    <row r="718" s="13" customFormat="1">
      <c r="A718" s="13"/>
      <c r="B718" s="236"/>
      <c r="C718" s="237"/>
      <c r="D718" s="238" t="s">
        <v>410</v>
      </c>
      <c r="E718" s="239" t="s">
        <v>19</v>
      </c>
      <c r="F718" s="240" t="s">
        <v>634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410</v>
      </c>
      <c r="AU718" s="246" t="s">
        <v>87</v>
      </c>
      <c r="AV718" s="13" t="s">
        <v>85</v>
      </c>
      <c r="AW718" s="13" t="s">
        <v>37</v>
      </c>
      <c r="AX718" s="13" t="s">
        <v>78</v>
      </c>
      <c r="AY718" s="246" t="s">
        <v>401</v>
      </c>
    </row>
    <row r="719" s="13" customFormat="1">
      <c r="A719" s="13"/>
      <c r="B719" s="236"/>
      <c r="C719" s="237"/>
      <c r="D719" s="238" t="s">
        <v>410</v>
      </c>
      <c r="E719" s="239" t="s">
        <v>19</v>
      </c>
      <c r="F719" s="240" t="s">
        <v>728</v>
      </c>
      <c r="G719" s="237"/>
      <c r="H719" s="239" t="s">
        <v>19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410</v>
      </c>
      <c r="AU719" s="246" t="s">
        <v>87</v>
      </c>
      <c r="AV719" s="13" t="s">
        <v>85</v>
      </c>
      <c r="AW719" s="13" t="s">
        <v>37</v>
      </c>
      <c r="AX719" s="13" t="s">
        <v>78</v>
      </c>
      <c r="AY719" s="246" t="s">
        <v>401</v>
      </c>
    </row>
    <row r="720" s="13" customFormat="1">
      <c r="A720" s="13"/>
      <c r="B720" s="236"/>
      <c r="C720" s="237"/>
      <c r="D720" s="238" t="s">
        <v>410</v>
      </c>
      <c r="E720" s="239" t="s">
        <v>19</v>
      </c>
      <c r="F720" s="240" t="s">
        <v>805</v>
      </c>
      <c r="G720" s="237"/>
      <c r="H720" s="239" t="s">
        <v>19</v>
      </c>
      <c r="I720" s="241"/>
      <c r="J720" s="237"/>
      <c r="K720" s="237"/>
      <c r="L720" s="242"/>
      <c r="M720" s="243"/>
      <c r="N720" s="244"/>
      <c r="O720" s="244"/>
      <c r="P720" s="244"/>
      <c r="Q720" s="244"/>
      <c r="R720" s="244"/>
      <c r="S720" s="244"/>
      <c r="T720" s="24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6" t="s">
        <v>410</v>
      </c>
      <c r="AU720" s="246" t="s">
        <v>87</v>
      </c>
      <c r="AV720" s="13" t="s">
        <v>85</v>
      </c>
      <c r="AW720" s="13" t="s">
        <v>37</v>
      </c>
      <c r="AX720" s="13" t="s">
        <v>78</v>
      </c>
      <c r="AY720" s="246" t="s">
        <v>401</v>
      </c>
    </row>
    <row r="721" s="14" customFormat="1">
      <c r="A721" s="14"/>
      <c r="B721" s="247"/>
      <c r="C721" s="248"/>
      <c r="D721" s="238" t="s">
        <v>410</v>
      </c>
      <c r="E721" s="249" t="s">
        <v>19</v>
      </c>
      <c r="F721" s="250" t="s">
        <v>852</v>
      </c>
      <c r="G721" s="248"/>
      <c r="H721" s="251">
        <v>1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7" t="s">
        <v>410</v>
      </c>
      <c r="AU721" s="257" t="s">
        <v>87</v>
      </c>
      <c r="AV721" s="14" t="s">
        <v>87</v>
      </c>
      <c r="AW721" s="14" t="s">
        <v>37</v>
      </c>
      <c r="AX721" s="14" t="s">
        <v>78</v>
      </c>
      <c r="AY721" s="257" t="s">
        <v>401</v>
      </c>
    </row>
    <row r="722" s="15" customFormat="1">
      <c r="A722" s="15"/>
      <c r="B722" s="258"/>
      <c r="C722" s="259"/>
      <c r="D722" s="238" t="s">
        <v>410</v>
      </c>
      <c r="E722" s="260" t="s">
        <v>19</v>
      </c>
      <c r="F722" s="261" t="s">
        <v>414</v>
      </c>
      <c r="G722" s="259"/>
      <c r="H722" s="262">
        <v>1</v>
      </c>
      <c r="I722" s="263"/>
      <c r="J722" s="259"/>
      <c r="K722" s="259"/>
      <c r="L722" s="264"/>
      <c r="M722" s="265"/>
      <c r="N722" s="266"/>
      <c r="O722" s="266"/>
      <c r="P722" s="266"/>
      <c r="Q722" s="266"/>
      <c r="R722" s="266"/>
      <c r="S722" s="266"/>
      <c r="T722" s="267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8" t="s">
        <v>410</v>
      </c>
      <c r="AU722" s="268" t="s">
        <v>87</v>
      </c>
      <c r="AV722" s="15" t="s">
        <v>102</v>
      </c>
      <c r="AW722" s="15" t="s">
        <v>37</v>
      </c>
      <c r="AX722" s="15" t="s">
        <v>85</v>
      </c>
      <c r="AY722" s="268" t="s">
        <v>401</v>
      </c>
    </row>
    <row r="723" s="2" customFormat="1" ht="37.8" customHeight="1">
      <c r="A723" s="40"/>
      <c r="B723" s="41"/>
      <c r="C723" s="218" t="s">
        <v>853</v>
      </c>
      <c r="D723" s="218" t="s">
        <v>403</v>
      </c>
      <c r="E723" s="219" t="s">
        <v>854</v>
      </c>
      <c r="F723" s="220" t="s">
        <v>855</v>
      </c>
      <c r="G723" s="221" t="s">
        <v>653</v>
      </c>
      <c r="H723" s="222">
        <v>6</v>
      </c>
      <c r="I723" s="223"/>
      <c r="J723" s="224">
        <f>ROUND(I723*H723,2)</f>
        <v>0</v>
      </c>
      <c r="K723" s="220" t="s">
        <v>406</v>
      </c>
      <c r="L723" s="46"/>
      <c r="M723" s="225" t="s">
        <v>19</v>
      </c>
      <c r="N723" s="226" t="s">
        <v>49</v>
      </c>
      <c r="O723" s="86"/>
      <c r="P723" s="227">
        <f>O723*H723</f>
        <v>0</v>
      </c>
      <c r="Q723" s="227">
        <v>0.036547999999999997</v>
      </c>
      <c r="R723" s="227">
        <f>Q723*H723</f>
        <v>0.21928799999999998</v>
      </c>
      <c r="S723" s="227">
        <v>0</v>
      </c>
      <c r="T723" s="22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9" t="s">
        <v>102</v>
      </c>
      <c r="AT723" s="229" t="s">
        <v>403</v>
      </c>
      <c r="AU723" s="229" t="s">
        <v>87</v>
      </c>
      <c r="AY723" s="19" t="s">
        <v>401</v>
      </c>
      <c r="BE723" s="230">
        <f>IF(N723="základní",J723,0)</f>
        <v>0</v>
      </c>
      <c r="BF723" s="230">
        <f>IF(N723="snížená",J723,0)</f>
        <v>0</v>
      </c>
      <c r="BG723" s="230">
        <f>IF(N723="zákl. přenesená",J723,0)</f>
        <v>0</v>
      </c>
      <c r="BH723" s="230">
        <f>IF(N723="sníž. přenesená",J723,0)</f>
        <v>0</v>
      </c>
      <c r="BI723" s="230">
        <f>IF(N723="nulová",J723,0)</f>
        <v>0</v>
      </c>
      <c r="BJ723" s="19" t="s">
        <v>85</v>
      </c>
      <c r="BK723" s="230">
        <f>ROUND(I723*H723,2)</f>
        <v>0</v>
      </c>
      <c r="BL723" s="19" t="s">
        <v>102</v>
      </c>
      <c r="BM723" s="229" t="s">
        <v>856</v>
      </c>
    </row>
    <row r="724" s="2" customFormat="1">
      <c r="A724" s="40"/>
      <c r="B724" s="41"/>
      <c r="C724" s="42"/>
      <c r="D724" s="231" t="s">
        <v>408</v>
      </c>
      <c r="E724" s="42"/>
      <c r="F724" s="232" t="s">
        <v>857</v>
      </c>
      <c r="G724" s="42"/>
      <c r="H724" s="42"/>
      <c r="I724" s="233"/>
      <c r="J724" s="42"/>
      <c r="K724" s="42"/>
      <c r="L724" s="46"/>
      <c r="M724" s="234"/>
      <c r="N724" s="235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408</v>
      </c>
      <c r="AU724" s="19" t="s">
        <v>87</v>
      </c>
    </row>
    <row r="725" s="13" customFormat="1">
      <c r="A725" s="13"/>
      <c r="B725" s="236"/>
      <c r="C725" s="237"/>
      <c r="D725" s="238" t="s">
        <v>410</v>
      </c>
      <c r="E725" s="239" t="s">
        <v>19</v>
      </c>
      <c r="F725" s="240" t="s">
        <v>634</v>
      </c>
      <c r="G725" s="237"/>
      <c r="H725" s="239" t="s">
        <v>19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410</v>
      </c>
      <c r="AU725" s="246" t="s">
        <v>87</v>
      </c>
      <c r="AV725" s="13" t="s">
        <v>85</v>
      </c>
      <c r="AW725" s="13" t="s">
        <v>37</v>
      </c>
      <c r="AX725" s="13" t="s">
        <v>78</v>
      </c>
      <c r="AY725" s="246" t="s">
        <v>401</v>
      </c>
    </row>
    <row r="726" s="13" customFormat="1">
      <c r="A726" s="13"/>
      <c r="B726" s="236"/>
      <c r="C726" s="237"/>
      <c r="D726" s="238" t="s">
        <v>410</v>
      </c>
      <c r="E726" s="239" t="s">
        <v>19</v>
      </c>
      <c r="F726" s="240" t="s">
        <v>728</v>
      </c>
      <c r="G726" s="237"/>
      <c r="H726" s="239" t="s">
        <v>19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410</v>
      </c>
      <c r="AU726" s="246" t="s">
        <v>87</v>
      </c>
      <c r="AV726" s="13" t="s">
        <v>85</v>
      </c>
      <c r="AW726" s="13" t="s">
        <v>37</v>
      </c>
      <c r="AX726" s="13" t="s">
        <v>78</v>
      </c>
      <c r="AY726" s="246" t="s">
        <v>401</v>
      </c>
    </row>
    <row r="727" s="13" customFormat="1">
      <c r="A727" s="13"/>
      <c r="B727" s="236"/>
      <c r="C727" s="237"/>
      <c r="D727" s="238" t="s">
        <v>410</v>
      </c>
      <c r="E727" s="239" t="s">
        <v>19</v>
      </c>
      <c r="F727" s="240" t="s">
        <v>805</v>
      </c>
      <c r="G727" s="237"/>
      <c r="H727" s="239" t="s">
        <v>19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410</v>
      </c>
      <c r="AU727" s="246" t="s">
        <v>87</v>
      </c>
      <c r="AV727" s="13" t="s">
        <v>85</v>
      </c>
      <c r="AW727" s="13" t="s">
        <v>37</v>
      </c>
      <c r="AX727" s="13" t="s">
        <v>78</v>
      </c>
      <c r="AY727" s="246" t="s">
        <v>401</v>
      </c>
    </row>
    <row r="728" s="14" customFormat="1">
      <c r="A728" s="14"/>
      <c r="B728" s="247"/>
      <c r="C728" s="248"/>
      <c r="D728" s="238" t="s">
        <v>410</v>
      </c>
      <c r="E728" s="249" t="s">
        <v>19</v>
      </c>
      <c r="F728" s="250" t="s">
        <v>858</v>
      </c>
      <c r="G728" s="248"/>
      <c r="H728" s="251">
        <v>3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410</v>
      </c>
      <c r="AU728" s="257" t="s">
        <v>87</v>
      </c>
      <c r="AV728" s="14" t="s">
        <v>87</v>
      </c>
      <c r="AW728" s="14" t="s">
        <v>37</v>
      </c>
      <c r="AX728" s="14" t="s">
        <v>78</v>
      </c>
      <c r="AY728" s="257" t="s">
        <v>401</v>
      </c>
    </row>
    <row r="729" s="14" customFormat="1">
      <c r="A729" s="14"/>
      <c r="B729" s="247"/>
      <c r="C729" s="248"/>
      <c r="D729" s="238" t="s">
        <v>410</v>
      </c>
      <c r="E729" s="249" t="s">
        <v>19</v>
      </c>
      <c r="F729" s="250" t="s">
        <v>859</v>
      </c>
      <c r="G729" s="248"/>
      <c r="H729" s="251">
        <v>3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7" t="s">
        <v>410</v>
      </c>
      <c r="AU729" s="257" t="s">
        <v>87</v>
      </c>
      <c r="AV729" s="14" t="s">
        <v>87</v>
      </c>
      <c r="AW729" s="14" t="s">
        <v>37</v>
      </c>
      <c r="AX729" s="14" t="s">
        <v>78</v>
      </c>
      <c r="AY729" s="257" t="s">
        <v>401</v>
      </c>
    </row>
    <row r="730" s="15" customFormat="1">
      <c r="A730" s="15"/>
      <c r="B730" s="258"/>
      <c r="C730" s="259"/>
      <c r="D730" s="238" t="s">
        <v>410</v>
      </c>
      <c r="E730" s="260" t="s">
        <v>19</v>
      </c>
      <c r="F730" s="261" t="s">
        <v>414</v>
      </c>
      <c r="G730" s="259"/>
      <c r="H730" s="262">
        <v>6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8" t="s">
        <v>410</v>
      </c>
      <c r="AU730" s="268" t="s">
        <v>87</v>
      </c>
      <c r="AV730" s="15" t="s">
        <v>102</v>
      </c>
      <c r="AW730" s="15" t="s">
        <v>37</v>
      </c>
      <c r="AX730" s="15" t="s">
        <v>85</v>
      </c>
      <c r="AY730" s="268" t="s">
        <v>401</v>
      </c>
    </row>
    <row r="731" s="2" customFormat="1" ht="37.8" customHeight="1">
      <c r="A731" s="40"/>
      <c r="B731" s="41"/>
      <c r="C731" s="218" t="s">
        <v>860</v>
      </c>
      <c r="D731" s="218" t="s">
        <v>403</v>
      </c>
      <c r="E731" s="219" t="s">
        <v>861</v>
      </c>
      <c r="F731" s="220" t="s">
        <v>862</v>
      </c>
      <c r="G731" s="221" t="s">
        <v>653</v>
      </c>
      <c r="H731" s="222">
        <v>60</v>
      </c>
      <c r="I731" s="223"/>
      <c r="J731" s="224">
        <f>ROUND(I731*H731,2)</f>
        <v>0</v>
      </c>
      <c r="K731" s="220" t="s">
        <v>406</v>
      </c>
      <c r="L731" s="46"/>
      <c r="M731" s="225" t="s">
        <v>19</v>
      </c>
      <c r="N731" s="226" t="s">
        <v>49</v>
      </c>
      <c r="O731" s="86"/>
      <c r="P731" s="227">
        <f>O731*H731</f>
        <v>0</v>
      </c>
      <c r="Q731" s="227">
        <v>0.045547999999999998</v>
      </c>
      <c r="R731" s="227">
        <f>Q731*H731</f>
        <v>2.7328799999999998</v>
      </c>
      <c r="S731" s="227">
        <v>0</v>
      </c>
      <c r="T731" s="228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9" t="s">
        <v>102</v>
      </c>
      <c r="AT731" s="229" t="s">
        <v>403</v>
      </c>
      <c r="AU731" s="229" t="s">
        <v>87</v>
      </c>
      <c r="AY731" s="19" t="s">
        <v>401</v>
      </c>
      <c r="BE731" s="230">
        <f>IF(N731="základní",J731,0)</f>
        <v>0</v>
      </c>
      <c r="BF731" s="230">
        <f>IF(N731="snížená",J731,0)</f>
        <v>0</v>
      </c>
      <c r="BG731" s="230">
        <f>IF(N731="zákl. přenesená",J731,0)</f>
        <v>0</v>
      </c>
      <c r="BH731" s="230">
        <f>IF(N731="sníž. přenesená",J731,0)</f>
        <v>0</v>
      </c>
      <c r="BI731" s="230">
        <f>IF(N731="nulová",J731,0)</f>
        <v>0</v>
      </c>
      <c r="BJ731" s="19" t="s">
        <v>85</v>
      </c>
      <c r="BK731" s="230">
        <f>ROUND(I731*H731,2)</f>
        <v>0</v>
      </c>
      <c r="BL731" s="19" t="s">
        <v>102</v>
      </c>
      <c r="BM731" s="229" t="s">
        <v>863</v>
      </c>
    </row>
    <row r="732" s="2" customFormat="1">
      <c r="A732" s="40"/>
      <c r="B732" s="41"/>
      <c r="C732" s="42"/>
      <c r="D732" s="231" t="s">
        <v>408</v>
      </c>
      <c r="E732" s="42"/>
      <c r="F732" s="232" t="s">
        <v>864</v>
      </c>
      <c r="G732" s="42"/>
      <c r="H732" s="42"/>
      <c r="I732" s="233"/>
      <c r="J732" s="42"/>
      <c r="K732" s="42"/>
      <c r="L732" s="46"/>
      <c r="M732" s="234"/>
      <c r="N732" s="235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408</v>
      </c>
      <c r="AU732" s="19" t="s">
        <v>87</v>
      </c>
    </row>
    <row r="733" s="13" customFormat="1">
      <c r="A733" s="13"/>
      <c r="B733" s="236"/>
      <c r="C733" s="237"/>
      <c r="D733" s="238" t="s">
        <v>410</v>
      </c>
      <c r="E733" s="239" t="s">
        <v>19</v>
      </c>
      <c r="F733" s="240" t="s">
        <v>634</v>
      </c>
      <c r="G733" s="237"/>
      <c r="H733" s="239" t="s">
        <v>19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410</v>
      </c>
      <c r="AU733" s="246" t="s">
        <v>87</v>
      </c>
      <c r="AV733" s="13" t="s">
        <v>85</v>
      </c>
      <c r="AW733" s="13" t="s">
        <v>37</v>
      </c>
      <c r="AX733" s="13" t="s">
        <v>78</v>
      </c>
      <c r="AY733" s="246" t="s">
        <v>401</v>
      </c>
    </row>
    <row r="734" s="13" customFormat="1">
      <c r="A734" s="13"/>
      <c r="B734" s="236"/>
      <c r="C734" s="237"/>
      <c r="D734" s="238" t="s">
        <v>410</v>
      </c>
      <c r="E734" s="239" t="s">
        <v>19</v>
      </c>
      <c r="F734" s="240" t="s">
        <v>728</v>
      </c>
      <c r="G734" s="237"/>
      <c r="H734" s="239" t="s">
        <v>19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410</v>
      </c>
      <c r="AU734" s="246" t="s">
        <v>87</v>
      </c>
      <c r="AV734" s="13" t="s">
        <v>85</v>
      </c>
      <c r="AW734" s="13" t="s">
        <v>37</v>
      </c>
      <c r="AX734" s="13" t="s">
        <v>78</v>
      </c>
      <c r="AY734" s="246" t="s">
        <v>401</v>
      </c>
    </row>
    <row r="735" s="13" customFormat="1">
      <c r="A735" s="13"/>
      <c r="B735" s="236"/>
      <c r="C735" s="237"/>
      <c r="D735" s="238" t="s">
        <v>410</v>
      </c>
      <c r="E735" s="239" t="s">
        <v>19</v>
      </c>
      <c r="F735" s="240" t="s">
        <v>805</v>
      </c>
      <c r="G735" s="237"/>
      <c r="H735" s="239" t="s">
        <v>19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6" t="s">
        <v>410</v>
      </c>
      <c r="AU735" s="246" t="s">
        <v>87</v>
      </c>
      <c r="AV735" s="13" t="s">
        <v>85</v>
      </c>
      <c r="AW735" s="13" t="s">
        <v>37</v>
      </c>
      <c r="AX735" s="13" t="s">
        <v>78</v>
      </c>
      <c r="AY735" s="246" t="s">
        <v>401</v>
      </c>
    </row>
    <row r="736" s="14" customFormat="1">
      <c r="A736" s="14"/>
      <c r="B736" s="247"/>
      <c r="C736" s="248"/>
      <c r="D736" s="238" t="s">
        <v>410</v>
      </c>
      <c r="E736" s="249" t="s">
        <v>19</v>
      </c>
      <c r="F736" s="250" t="s">
        <v>865</v>
      </c>
      <c r="G736" s="248"/>
      <c r="H736" s="251">
        <v>60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7" t="s">
        <v>410</v>
      </c>
      <c r="AU736" s="257" t="s">
        <v>87</v>
      </c>
      <c r="AV736" s="14" t="s">
        <v>87</v>
      </c>
      <c r="AW736" s="14" t="s">
        <v>37</v>
      </c>
      <c r="AX736" s="14" t="s">
        <v>78</v>
      </c>
      <c r="AY736" s="257" t="s">
        <v>401</v>
      </c>
    </row>
    <row r="737" s="15" customFormat="1">
      <c r="A737" s="15"/>
      <c r="B737" s="258"/>
      <c r="C737" s="259"/>
      <c r="D737" s="238" t="s">
        <v>410</v>
      </c>
      <c r="E737" s="260" t="s">
        <v>19</v>
      </c>
      <c r="F737" s="261" t="s">
        <v>414</v>
      </c>
      <c r="G737" s="259"/>
      <c r="H737" s="262">
        <v>60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8" t="s">
        <v>410</v>
      </c>
      <c r="AU737" s="268" t="s">
        <v>87</v>
      </c>
      <c r="AV737" s="15" t="s">
        <v>102</v>
      </c>
      <c r="AW737" s="15" t="s">
        <v>37</v>
      </c>
      <c r="AX737" s="15" t="s">
        <v>85</v>
      </c>
      <c r="AY737" s="268" t="s">
        <v>401</v>
      </c>
    </row>
    <row r="738" s="2" customFormat="1" ht="37.8" customHeight="1">
      <c r="A738" s="40"/>
      <c r="B738" s="41"/>
      <c r="C738" s="218" t="s">
        <v>866</v>
      </c>
      <c r="D738" s="218" t="s">
        <v>403</v>
      </c>
      <c r="E738" s="219" t="s">
        <v>867</v>
      </c>
      <c r="F738" s="220" t="s">
        <v>868</v>
      </c>
      <c r="G738" s="221" t="s">
        <v>653</v>
      </c>
      <c r="H738" s="222">
        <v>15</v>
      </c>
      <c r="I738" s="223"/>
      <c r="J738" s="224">
        <f>ROUND(I738*H738,2)</f>
        <v>0</v>
      </c>
      <c r="K738" s="220" t="s">
        <v>406</v>
      </c>
      <c r="L738" s="46"/>
      <c r="M738" s="225" t="s">
        <v>19</v>
      </c>
      <c r="N738" s="226" t="s">
        <v>49</v>
      </c>
      <c r="O738" s="86"/>
      <c r="P738" s="227">
        <f>O738*H738</f>
        <v>0</v>
      </c>
      <c r="Q738" s="227">
        <v>0.054547999999999999</v>
      </c>
      <c r="R738" s="227">
        <f>Q738*H738</f>
        <v>0.81821999999999995</v>
      </c>
      <c r="S738" s="227">
        <v>0</v>
      </c>
      <c r="T738" s="22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9" t="s">
        <v>102</v>
      </c>
      <c r="AT738" s="229" t="s">
        <v>403</v>
      </c>
      <c r="AU738" s="229" t="s">
        <v>87</v>
      </c>
      <c r="AY738" s="19" t="s">
        <v>401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9" t="s">
        <v>85</v>
      </c>
      <c r="BK738" s="230">
        <f>ROUND(I738*H738,2)</f>
        <v>0</v>
      </c>
      <c r="BL738" s="19" t="s">
        <v>102</v>
      </c>
      <c r="BM738" s="229" t="s">
        <v>869</v>
      </c>
    </row>
    <row r="739" s="2" customFormat="1">
      <c r="A739" s="40"/>
      <c r="B739" s="41"/>
      <c r="C739" s="42"/>
      <c r="D739" s="231" t="s">
        <v>408</v>
      </c>
      <c r="E739" s="42"/>
      <c r="F739" s="232" t="s">
        <v>870</v>
      </c>
      <c r="G739" s="42"/>
      <c r="H739" s="42"/>
      <c r="I739" s="233"/>
      <c r="J739" s="42"/>
      <c r="K739" s="42"/>
      <c r="L739" s="46"/>
      <c r="M739" s="234"/>
      <c r="N739" s="235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408</v>
      </c>
      <c r="AU739" s="19" t="s">
        <v>87</v>
      </c>
    </row>
    <row r="740" s="13" customFormat="1">
      <c r="A740" s="13"/>
      <c r="B740" s="236"/>
      <c r="C740" s="237"/>
      <c r="D740" s="238" t="s">
        <v>410</v>
      </c>
      <c r="E740" s="239" t="s">
        <v>19</v>
      </c>
      <c r="F740" s="240" t="s">
        <v>634</v>
      </c>
      <c r="G740" s="237"/>
      <c r="H740" s="239" t="s">
        <v>19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410</v>
      </c>
      <c r="AU740" s="246" t="s">
        <v>87</v>
      </c>
      <c r="AV740" s="13" t="s">
        <v>85</v>
      </c>
      <c r="AW740" s="13" t="s">
        <v>37</v>
      </c>
      <c r="AX740" s="13" t="s">
        <v>78</v>
      </c>
      <c r="AY740" s="246" t="s">
        <v>401</v>
      </c>
    </row>
    <row r="741" s="13" customFormat="1">
      <c r="A741" s="13"/>
      <c r="B741" s="236"/>
      <c r="C741" s="237"/>
      <c r="D741" s="238" t="s">
        <v>410</v>
      </c>
      <c r="E741" s="239" t="s">
        <v>19</v>
      </c>
      <c r="F741" s="240" t="s">
        <v>728</v>
      </c>
      <c r="G741" s="237"/>
      <c r="H741" s="239" t="s">
        <v>19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410</v>
      </c>
      <c r="AU741" s="246" t="s">
        <v>87</v>
      </c>
      <c r="AV741" s="13" t="s">
        <v>85</v>
      </c>
      <c r="AW741" s="13" t="s">
        <v>37</v>
      </c>
      <c r="AX741" s="13" t="s">
        <v>78</v>
      </c>
      <c r="AY741" s="246" t="s">
        <v>401</v>
      </c>
    </row>
    <row r="742" s="13" customFormat="1">
      <c r="A742" s="13"/>
      <c r="B742" s="236"/>
      <c r="C742" s="237"/>
      <c r="D742" s="238" t="s">
        <v>410</v>
      </c>
      <c r="E742" s="239" t="s">
        <v>19</v>
      </c>
      <c r="F742" s="240" t="s">
        <v>805</v>
      </c>
      <c r="G742" s="237"/>
      <c r="H742" s="239" t="s">
        <v>19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410</v>
      </c>
      <c r="AU742" s="246" t="s">
        <v>87</v>
      </c>
      <c r="AV742" s="13" t="s">
        <v>85</v>
      </c>
      <c r="AW742" s="13" t="s">
        <v>37</v>
      </c>
      <c r="AX742" s="13" t="s">
        <v>78</v>
      </c>
      <c r="AY742" s="246" t="s">
        <v>401</v>
      </c>
    </row>
    <row r="743" s="14" customFormat="1">
      <c r="A743" s="14"/>
      <c r="B743" s="247"/>
      <c r="C743" s="248"/>
      <c r="D743" s="238" t="s">
        <v>410</v>
      </c>
      <c r="E743" s="249" t="s">
        <v>19</v>
      </c>
      <c r="F743" s="250" t="s">
        <v>871</v>
      </c>
      <c r="G743" s="248"/>
      <c r="H743" s="251">
        <v>3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7" t="s">
        <v>410</v>
      </c>
      <c r="AU743" s="257" t="s">
        <v>87</v>
      </c>
      <c r="AV743" s="14" t="s">
        <v>87</v>
      </c>
      <c r="AW743" s="14" t="s">
        <v>37</v>
      </c>
      <c r="AX743" s="14" t="s">
        <v>78</v>
      </c>
      <c r="AY743" s="257" t="s">
        <v>401</v>
      </c>
    </row>
    <row r="744" s="14" customFormat="1">
      <c r="A744" s="14"/>
      <c r="B744" s="247"/>
      <c r="C744" s="248"/>
      <c r="D744" s="238" t="s">
        <v>410</v>
      </c>
      <c r="E744" s="249" t="s">
        <v>19</v>
      </c>
      <c r="F744" s="250" t="s">
        <v>872</v>
      </c>
      <c r="G744" s="248"/>
      <c r="H744" s="251">
        <v>12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410</v>
      </c>
      <c r="AU744" s="257" t="s">
        <v>87</v>
      </c>
      <c r="AV744" s="14" t="s">
        <v>87</v>
      </c>
      <c r="AW744" s="14" t="s">
        <v>37</v>
      </c>
      <c r="AX744" s="14" t="s">
        <v>78</v>
      </c>
      <c r="AY744" s="257" t="s">
        <v>401</v>
      </c>
    </row>
    <row r="745" s="15" customFormat="1">
      <c r="A745" s="15"/>
      <c r="B745" s="258"/>
      <c r="C745" s="259"/>
      <c r="D745" s="238" t="s">
        <v>410</v>
      </c>
      <c r="E745" s="260" t="s">
        <v>19</v>
      </c>
      <c r="F745" s="261" t="s">
        <v>414</v>
      </c>
      <c r="G745" s="259"/>
      <c r="H745" s="262">
        <v>15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410</v>
      </c>
      <c r="AU745" s="268" t="s">
        <v>87</v>
      </c>
      <c r="AV745" s="15" t="s">
        <v>102</v>
      </c>
      <c r="AW745" s="15" t="s">
        <v>37</v>
      </c>
      <c r="AX745" s="15" t="s">
        <v>85</v>
      </c>
      <c r="AY745" s="268" t="s">
        <v>401</v>
      </c>
    </row>
    <row r="746" s="2" customFormat="1" ht="37.8" customHeight="1">
      <c r="A746" s="40"/>
      <c r="B746" s="41"/>
      <c r="C746" s="218" t="s">
        <v>873</v>
      </c>
      <c r="D746" s="218" t="s">
        <v>403</v>
      </c>
      <c r="E746" s="219" t="s">
        <v>874</v>
      </c>
      <c r="F746" s="220" t="s">
        <v>875</v>
      </c>
      <c r="G746" s="221" t="s">
        <v>653</v>
      </c>
      <c r="H746" s="222">
        <v>96</v>
      </c>
      <c r="I746" s="223"/>
      <c r="J746" s="224">
        <f>ROUND(I746*H746,2)</f>
        <v>0</v>
      </c>
      <c r="K746" s="220" t="s">
        <v>406</v>
      </c>
      <c r="L746" s="46"/>
      <c r="M746" s="225" t="s">
        <v>19</v>
      </c>
      <c r="N746" s="226" t="s">
        <v>49</v>
      </c>
      <c r="O746" s="86"/>
      <c r="P746" s="227">
        <f>O746*H746</f>
        <v>0</v>
      </c>
      <c r="Q746" s="227">
        <v>0.063547999999999993</v>
      </c>
      <c r="R746" s="227">
        <f>Q746*H746</f>
        <v>6.1006079999999994</v>
      </c>
      <c r="S746" s="227">
        <v>0</v>
      </c>
      <c r="T746" s="22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9" t="s">
        <v>102</v>
      </c>
      <c r="AT746" s="229" t="s">
        <v>403</v>
      </c>
      <c r="AU746" s="229" t="s">
        <v>87</v>
      </c>
      <c r="AY746" s="19" t="s">
        <v>401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19" t="s">
        <v>85</v>
      </c>
      <c r="BK746" s="230">
        <f>ROUND(I746*H746,2)</f>
        <v>0</v>
      </c>
      <c r="BL746" s="19" t="s">
        <v>102</v>
      </c>
      <c r="BM746" s="229" t="s">
        <v>876</v>
      </c>
    </row>
    <row r="747" s="2" customFormat="1">
      <c r="A747" s="40"/>
      <c r="B747" s="41"/>
      <c r="C747" s="42"/>
      <c r="D747" s="231" t="s">
        <v>408</v>
      </c>
      <c r="E747" s="42"/>
      <c r="F747" s="232" t="s">
        <v>877</v>
      </c>
      <c r="G747" s="42"/>
      <c r="H747" s="42"/>
      <c r="I747" s="233"/>
      <c r="J747" s="42"/>
      <c r="K747" s="42"/>
      <c r="L747" s="46"/>
      <c r="M747" s="234"/>
      <c r="N747" s="235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408</v>
      </c>
      <c r="AU747" s="19" t="s">
        <v>87</v>
      </c>
    </row>
    <row r="748" s="13" customFormat="1">
      <c r="A748" s="13"/>
      <c r="B748" s="236"/>
      <c r="C748" s="237"/>
      <c r="D748" s="238" t="s">
        <v>410</v>
      </c>
      <c r="E748" s="239" t="s">
        <v>19</v>
      </c>
      <c r="F748" s="240" t="s">
        <v>634</v>
      </c>
      <c r="G748" s="237"/>
      <c r="H748" s="239" t="s">
        <v>19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410</v>
      </c>
      <c r="AU748" s="246" t="s">
        <v>87</v>
      </c>
      <c r="AV748" s="13" t="s">
        <v>85</v>
      </c>
      <c r="AW748" s="13" t="s">
        <v>37</v>
      </c>
      <c r="AX748" s="13" t="s">
        <v>78</v>
      </c>
      <c r="AY748" s="246" t="s">
        <v>401</v>
      </c>
    </row>
    <row r="749" s="13" customFormat="1">
      <c r="A749" s="13"/>
      <c r="B749" s="236"/>
      <c r="C749" s="237"/>
      <c r="D749" s="238" t="s">
        <v>410</v>
      </c>
      <c r="E749" s="239" t="s">
        <v>19</v>
      </c>
      <c r="F749" s="240" t="s">
        <v>728</v>
      </c>
      <c r="G749" s="237"/>
      <c r="H749" s="239" t="s">
        <v>19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410</v>
      </c>
      <c r="AU749" s="246" t="s">
        <v>87</v>
      </c>
      <c r="AV749" s="13" t="s">
        <v>85</v>
      </c>
      <c r="AW749" s="13" t="s">
        <v>37</v>
      </c>
      <c r="AX749" s="13" t="s">
        <v>78</v>
      </c>
      <c r="AY749" s="246" t="s">
        <v>401</v>
      </c>
    </row>
    <row r="750" s="13" customFormat="1">
      <c r="A750" s="13"/>
      <c r="B750" s="236"/>
      <c r="C750" s="237"/>
      <c r="D750" s="238" t="s">
        <v>410</v>
      </c>
      <c r="E750" s="239" t="s">
        <v>19</v>
      </c>
      <c r="F750" s="240" t="s">
        <v>805</v>
      </c>
      <c r="G750" s="237"/>
      <c r="H750" s="239" t="s">
        <v>19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410</v>
      </c>
      <c r="AU750" s="246" t="s">
        <v>87</v>
      </c>
      <c r="AV750" s="13" t="s">
        <v>85</v>
      </c>
      <c r="AW750" s="13" t="s">
        <v>37</v>
      </c>
      <c r="AX750" s="13" t="s">
        <v>78</v>
      </c>
      <c r="AY750" s="246" t="s">
        <v>401</v>
      </c>
    </row>
    <row r="751" s="14" customFormat="1">
      <c r="A751" s="14"/>
      <c r="B751" s="247"/>
      <c r="C751" s="248"/>
      <c r="D751" s="238" t="s">
        <v>410</v>
      </c>
      <c r="E751" s="249" t="s">
        <v>19</v>
      </c>
      <c r="F751" s="250" t="s">
        <v>878</v>
      </c>
      <c r="G751" s="248"/>
      <c r="H751" s="251">
        <v>84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410</v>
      </c>
      <c r="AU751" s="257" t="s">
        <v>87</v>
      </c>
      <c r="AV751" s="14" t="s">
        <v>87</v>
      </c>
      <c r="AW751" s="14" t="s">
        <v>37</v>
      </c>
      <c r="AX751" s="14" t="s">
        <v>78</v>
      </c>
      <c r="AY751" s="257" t="s">
        <v>401</v>
      </c>
    </row>
    <row r="752" s="14" customFormat="1">
      <c r="A752" s="14"/>
      <c r="B752" s="247"/>
      <c r="C752" s="248"/>
      <c r="D752" s="238" t="s">
        <v>410</v>
      </c>
      <c r="E752" s="249" t="s">
        <v>19</v>
      </c>
      <c r="F752" s="250" t="s">
        <v>879</v>
      </c>
      <c r="G752" s="248"/>
      <c r="H752" s="251">
        <v>12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7" t="s">
        <v>410</v>
      </c>
      <c r="AU752" s="257" t="s">
        <v>87</v>
      </c>
      <c r="AV752" s="14" t="s">
        <v>87</v>
      </c>
      <c r="AW752" s="14" t="s">
        <v>37</v>
      </c>
      <c r="AX752" s="14" t="s">
        <v>78</v>
      </c>
      <c r="AY752" s="257" t="s">
        <v>401</v>
      </c>
    </row>
    <row r="753" s="15" customFormat="1">
      <c r="A753" s="15"/>
      <c r="B753" s="258"/>
      <c r="C753" s="259"/>
      <c r="D753" s="238" t="s">
        <v>410</v>
      </c>
      <c r="E753" s="260" t="s">
        <v>19</v>
      </c>
      <c r="F753" s="261" t="s">
        <v>414</v>
      </c>
      <c r="G753" s="259"/>
      <c r="H753" s="262">
        <v>96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8" t="s">
        <v>410</v>
      </c>
      <c r="AU753" s="268" t="s">
        <v>87</v>
      </c>
      <c r="AV753" s="15" t="s">
        <v>102</v>
      </c>
      <c r="AW753" s="15" t="s">
        <v>37</v>
      </c>
      <c r="AX753" s="15" t="s">
        <v>85</v>
      </c>
      <c r="AY753" s="268" t="s">
        <v>401</v>
      </c>
    </row>
    <row r="754" s="2" customFormat="1" ht="37.8" customHeight="1">
      <c r="A754" s="40"/>
      <c r="B754" s="41"/>
      <c r="C754" s="218" t="s">
        <v>880</v>
      </c>
      <c r="D754" s="218" t="s">
        <v>403</v>
      </c>
      <c r="E754" s="219" t="s">
        <v>881</v>
      </c>
      <c r="F754" s="220" t="s">
        <v>882</v>
      </c>
      <c r="G754" s="221" t="s">
        <v>653</v>
      </c>
      <c r="H754" s="222">
        <v>6</v>
      </c>
      <c r="I754" s="223"/>
      <c r="J754" s="224">
        <f>ROUND(I754*H754,2)</f>
        <v>0</v>
      </c>
      <c r="K754" s="220" t="s">
        <v>406</v>
      </c>
      <c r="L754" s="46"/>
      <c r="M754" s="225" t="s">
        <v>19</v>
      </c>
      <c r="N754" s="226" t="s">
        <v>49</v>
      </c>
      <c r="O754" s="86"/>
      <c r="P754" s="227">
        <f>O754*H754</f>
        <v>0</v>
      </c>
      <c r="Q754" s="227">
        <v>0.081848000000000004</v>
      </c>
      <c r="R754" s="227">
        <f>Q754*H754</f>
        <v>0.49108800000000002</v>
      </c>
      <c r="S754" s="227">
        <v>0</v>
      </c>
      <c r="T754" s="22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9" t="s">
        <v>102</v>
      </c>
      <c r="AT754" s="229" t="s">
        <v>403</v>
      </c>
      <c r="AU754" s="229" t="s">
        <v>87</v>
      </c>
      <c r="AY754" s="19" t="s">
        <v>401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9" t="s">
        <v>85</v>
      </c>
      <c r="BK754" s="230">
        <f>ROUND(I754*H754,2)</f>
        <v>0</v>
      </c>
      <c r="BL754" s="19" t="s">
        <v>102</v>
      </c>
      <c r="BM754" s="229" t="s">
        <v>883</v>
      </c>
    </row>
    <row r="755" s="2" customFormat="1">
      <c r="A755" s="40"/>
      <c r="B755" s="41"/>
      <c r="C755" s="42"/>
      <c r="D755" s="231" t="s">
        <v>408</v>
      </c>
      <c r="E755" s="42"/>
      <c r="F755" s="232" t="s">
        <v>884</v>
      </c>
      <c r="G755" s="42"/>
      <c r="H755" s="42"/>
      <c r="I755" s="233"/>
      <c r="J755" s="42"/>
      <c r="K755" s="42"/>
      <c r="L755" s="46"/>
      <c r="M755" s="234"/>
      <c r="N755" s="23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408</v>
      </c>
      <c r="AU755" s="19" t="s">
        <v>87</v>
      </c>
    </row>
    <row r="756" s="13" customFormat="1">
      <c r="A756" s="13"/>
      <c r="B756" s="236"/>
      <c r="C756" s="237"/>
      <c r="D756" s="238" t="s">
        <v>410</v>
      </c>
      <c r="E756" s="239" t="s">
        <v>19</v>
      </c>
      <c r="F756" s="240" t="s">
        <v>634</v>
      </c>
      <c r="G756" s="237"/>
      <c r="H756" s="239" t="s">
        <v>19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410</v>
      </c>
      <c r="AU756" s="246" t="s">
        <v>87</v>
      </c>
      <c r="AV756" s="13" t="s">
        <v>85</v>
      </c>
      <c r="AW756" s="13" t="s">
        <v>37</v>
      </c>
      <c r="AX756" s="13" t="s">
        <v>78</v>
      </c>
      <c r="AY756" s="246" t="s">
        <v>401</v>
      </c>
    </row>
    <row r="757" s="13" customFormat="1">
      <c r="A757" s="13"/>
      <c r="B757" s="236"/>
      <c r="C757" s="237"/>
      <c r="D757" s="238" t="s">
        <v>410</v>
      </c>
      <c r="E757" s="239" t="s">
        <v>19</v>
      </c>
      <c r="F757" s="240" t="s">
        <v>728</v>
      </c>
      <c r="G757" s="237"/>
      <c r="H757" s="239" t="s">
        <v>19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410</v>
      </c>
      <c r="AU757" s="246" t="s">
        <v>87</v>
      </c>
      <c r="AV757" s="13" t="s">
        <v>85</v>
      </c>
      <c r="AW757" s="13" t="s">
        <v>37</v>
      </c>
      <c r="AX757" s="13" t="s">
        <v>78</v>
      </c>
      <c r="AY757" s="246" t="s">
        <v>401</v>
      </c>
    </row>
    <row r="758" s="13" customFormat="1">
      <c r="A758" s="13"/>
      <c r="B758" s="236"/>
      <c r="C758" s="237"/>
      <c r="D758" s="238" t="s">
        <v>410</v>
      </c>
      <c r="E758" s="239" t="s">
        <v>19</v>
      </c>
      <c r="F758" s="240" t="s">
        <v>805</v>
      </c>
      <c r="G758" s="237"/>
      <c r="H758" s="239" t="s">
        <v>19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410</v>
      </c>
      <c r="AU758" s="246" t="s">
        <v>87</v>
      </c>
      <c r="AV758" s="13" t="s">
        <v>85</v>
      </c>
      <c r="AW758" s="13" t="s">
        <v>37</v>
      </c>
      <c r="AX758" s="13" t="s">
        <v>78</v>
      </c>
      <c r="AY758" s="246" t="s">
        <v>401</v>
      </c>
    </row>
    <row r="759" s="14" customFormat="1">
      <c r="A759" s="14"/>
      <c r="B759" s="247"/>
      <c r="C759" s="248"/>
      <c r="D759" s="238" t="s">
        <v>410</v>
      </c>
      <c r="E759" s="249" t="s">
        <v>19</v>
      </c>
      <c r="F759" s="250" t="s">
        <v>885</v>
      </c>
      <c r="G759" s="248"/>
      <c r="H759" s="251">
        <v>3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7" t="s">
        <v>410</v>
      </c>
      <c r="AU759" s="257" t="s">
        <v>87</v>
      </c>
      <c r="AV759" s="14" t="s">
        <v>87</v>
      </c>
      <c r="AW759" s="14" t="s">
        <v>37</v>
      </c>
      <c r="AX759" s="14" t="s">
        <v>78</v>
      </c>
      <c r="AY759" s="257" t="s">
        <v>401</v>
      </c>
    </row>
    <row r="760" s="14" customFormat="1">
      <c r="A760" s="14"/>
      <c r="B760" s="247"/>
      <c r="C760" s="248"/>
      <c r="D760" s="238" t="s">
        <v>410</v>
      </c>
      <c r="E760" s="249" t="s">
        <v>19</v>
      </c>
      <c r="F760" s="250" t="s">
        <v>886</v>
      </c>
      <c r="G760" s="248"/>
      <c r="H760" s="251">
        <v>3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410</v>
      </c>
      <c r="AU760" s="257" t="s">
        <v>87</v>
      </c>
      <c r="AV760" s="14" t="s">
        <v>87</v>
      </c>
      <c r="AW760" s="14" t="s">
        <v>37</v>
      </c>
      <c r="AX760" s="14" t="s">
        <v>78</v>
      </c>
      <c r="AY760" s="257" t="s">
        <v>401</v>
      </c>
    </row>
    <row r="761" s="15" customFormat="1">
      <c r="A761" s="15"/>
      <c r="B761" s="258"/>
      <c r="C761" s="259"/>
      <c r="D761" s="238" t="s">
        <v>410</v>
      </c>
      <c r="E761" s="260" t="s">
        <v>19</v>
      </c>
      <c r="F761" s="261" t="s">
        <v>414</v>
      </c>
      <c r="G761" s="259"/>
      <c r="H761" s="262">
        <v>6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410</v>
      </c>
      <c r="AU761" s="268" t="s">
        <v>87</v>
      </c>
      <c r="AV761" s="15" t="s">
        <v>102</v>
      </c>
      <c r="AW761" s="15" t="s">
        <v>37</v>
      </c>
      <c r="AX761" s="15" t="s">
        <v>85</v>
      </c>
      <c r="AY761" s="268" t="s">
        <v>401</v>
      </c>
    </row>
    <row r="762" s="2" customFormat="1" ht="37.8" customHeight="1">
      <c r="A762" s="40"/>
      <c r="B762" s="41"/>
      <c r="C762" s="218" t="s">
        <v>887</v>
      </c>
      <c r="D762" s="218" t="s">
        <v>403</v>
      </c>
      <c r="E762" s="219" t="s">
        <v>888</v>
      </c>
      <c r="F762" s="220" t="s">
        <v>889</v>
      </c>
      <c r="G762" s="221" t="s">
        <v>653</v>
      </c>
      <c r="H762" s="222">
        <v>21</v>
      </c>
      <c r="I762" s="223"/>
      <c r="J762" s="224">
        <f>ROUND(I762*H762,2)</f>
        <v>0</v>
      </c>
      <c r="K762" s="220" t="s">
        <v>406</v>
      </c>
      <c r="L762" s="46"/>
      <c r="M762" s="225" t="s">
        <v>19</v>
      </c>
      <c r="N762" s="226" t="s">
        <v>49</v>
      </c>
      <c r="O762" s="86"/>
      <c r="P762" s="227">
        <f>O762*H762</f>
        <v>0</v>
      </c>
      <c r="Q762" s="227">
        <v>0.091048000000000004</v>
      </c>
      <c r="R762" s="227">
        <f>Q762*H762</f>
        <v>1.9120080000000002</v>
      </c>
      <c r="S762" s="227">
        <v>0</v>
      </c>
      <c r="T762" s="22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9" t="s">
        <v>102</v>
      </c>
      <c r="AT762" s="229" t="s">
        <v>403</v>
      </c>
      <c r="AU762" s="229" t="s">
        <v>87</v>
      </c>
      <c r="AY762" s="19" t="s">
        <v>401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9" t="s">
        <v>85</v>
      </c>
      <c r="BK762" s="230">
        <f>ROUND(I762*H762,2)</f>
        <v>0</v>
      </c>
      <c r="BL762" s="19" t="s">
        <v>102</v>
      </c>
      <c r="BM762" s="229" t="s">
        <v>890</v>
      </c>
    </row>
    <row r="763" s="2" customFormat="1">
      <c r="A763" s="40"/>
      <c r="B763" s="41"/>
      <c r="C763" s="42"/>
      <c r="D763" s="231" t="s">
        <v>408</v>
      </c>
      <c r="E763" s="42"/>
      <c r="F763" s="232" t="s">
        <v>891</v>
      </c>
      <c r="G763" s="42"/>
      <c r="H763" s="42"/>
      <c r="I763" s="233"/>
      <c r="J763" s="42"/>
      <c r="K763" s="42"/>
      <c r="L763" s="46"/>
      <c r="M763" s="234"/>
      <c r="N763" s="235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408</v>
      </c>
      <c r="AU763" s="19" t="s">
        <v>87</v>
      </c>
    </row>
    <row r="764" s="13" customFormat="1">
      <c r="A764" s="13"/>
      <c r="B764" s="236"/>
      <c r="C764" s="237"/>
      <c r="D764" s="238" t="s">
        <v>410</v>
      </c>
      <c r="E764" s="239" t="s">
        <v>19</v>
      </c>
      <c r="F764" s="240" t="s">
        <v>634</v>
      </c>
      <c r="G764" s="237"/>
      <c r="H764" s="239" t="s">
        <v>19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410</v>
      </c>
      <c r="AU764" s="246" t="s">
        <v>87</v>
      </c>
      <c r="AV764" s="13" t="s">
        <v>85</v>
      </c>
      <c r="AW764" s="13" t="s">
        <v>37</v>
      </c>
      <c r="AX764" s="13" t="s">
        <v>78</v>
      </c>
      <c r="AY764" s="246" t="s">
        <v>401</v>
      </c>
    </row>
    <row r="765" s="13" customFormat="1">
      <c r="A765" s="13"/>
      <c r="B765" s="236"/>
      <c r="C765" s="237"/>
      <c r="D765" s="238" t="s">
        <v>410</v>
      </c>
      <c r="E765" s="239" t="s">
        <v>19</v>
      </c>
      <c r="F765" s="240" t="s">
        <v>728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410</v>
      </c>
      <c r="AU765" s="246" t="s">
        <v>87</v>
      </c>
      <c r="AV765" s="13" t="s">
        <v>85</v>
      </c>
      <c r="AW765" s="13" t="s">
        <v>37</v>
      </c>
      <c r="AX765" s="13" t="s">
        <v>78</v>
      </c>
      <c r="AY765" s="246" t="s">
        <v>401</v>
      </c>
    </row>
    <row r="766" s="13" customFormat="1">
      <c r="A766" s="13"/>
      <c r="B766" s="236"/>
      <c r="C766" s="237"/>
      <c r="D766" s="238" t="s">
        <v>410</v>
      </c>
      <c r="E766" s="239" t="s">
        <v>19</v>
      </c>
      <c r="F766" s="240" t="s">
        <v>805</v>
      </c>
      <c r="G766" s="237"/>
      <c r="H766" s="239" t="s">
        <v>19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410</v>
      </c>
      <c r="AU766" s="246" t="s">
        <v>87</v>
      </c>
      <c r="AV766" s="13" t="s">
        <v>85</v>
      </c>
      <c r="AW766" s="13" t="s">
        <v>37</v>
      </c>
      <c r="AX766" s="13" t="s">
        <v>78</v>
      </c>
      <c r="AY766" s="246" t="s">
        <v>401</v>
      </c>
    </row>
    <row r="767" s="14" customFormat="1">
      <c r="A767" s="14"/>
      <c r="B767" s="247"/>
      <c r="C767" s="248"/>
      <c r="D767" s="238" t="s">
        <v>410</v>
      </c>
      <c r="E767" s="249" t="s">
        <v>19</v>
      </c>
      <c r="F767" s="250" t="s">
        <v>892</v>
      </c>
      <c r="G767" s="248"/>
      <c r="H767" s="251">
        <v>6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410</v>
      </c>
      <c r="AU767" s="257" t="s">
        <v>87</v>
      </c>
      <c r="AV767" s="14" t="s">
        <v>87</v>
      </c>
      <c r="AW767" s="14" t="s">
        <v>37</v>
      </c>
      <c r="AX767" s="14" t="s">
        <v>78</v>
      </c>
      <c r="AY767" s="257" t="s">
        <v>401</v>
      </c>
    </row>
    <row r="768" s="14" customFormat="1">
      <c r="A768" s="14"/>
      <c r="B768" s="247"/>
      <c r="C768" s="248"/>
      <c r="D768" s="238" t="s">
        <v>410</v>
      </c>
      <c r="E768" s="249" t="s">
        <v>19</v>
      </c>
      <c r="F768" s="250" t="s">
        <v>893</v>
      </c>
      <c r="G768" s="248"/>
      <c r="H768" s="251">
        <v>9</v>
      </c>
      <c r="I768" s="252"/>
      <c r="J768" s="248"/>
      <c r="K768" s="248"/>
      <c r="L768" s="253"/>
      <c r="M768" s="254"/>
      <c r="N768" s="255"/>
      <c r="O768" s="255"/>
      <c r="P768" s="255"/>
      <c r="Q768" s="255"/>
      <c r="R768" s="255"/>
      <c r="S768" s="255"/>
      <c r="T768" s="25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7" t="s">
        <v>410</v>
      </c>
      <c r="AU768" s="257" t="s">
        <v>87</v>
      </c>
      <c r="AV768" s="14" t="s">
        <v>87</v>
      </c>
      <c r="AW768" s="14" t="s">
        <v>37</v>
      </c>
      <c r="AX768" s="14" t="s">
        <v>78</v>
      </c>
      <c r="AY768" s="257" t="s">
        <v>401</v>
      </c>
    </row>
    <row r="769" s="14" customFormat="1">
      <c r="A769" s="14"/>
      <c r="B769" s="247"/>
      <c r="C769" s="248"/>
      <c r="D769" s="238" t="s">
        <v>410</v>
      </c>
      <c r="E769" s="249" t="s">
        <v>19</v>
      </c>
      <c r="F769" s="250" t="s">
        <v>894</v>
      </c>
      <c r="G769" s="248"/>
      <c r="H769" s="251">
        <v>6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410</v>
      </c>
      <c r="AU769" s="257" t="s">
        <v>87</v>
      </c>
      <c r="AV769" s="14" t="s">
        <v>87</v>
      </c>
      <c r="AW769" s="14" t="s">
        <v>37</v>
      </c>
      <c r="AX769" s="14" t="s">
        <v>78</v>
      </c>
      <c r="AY769" s="257" t="s">
        <v>401</v>
      </c>
    </row>
    <row r="770" s="15" customFormat="1">
      <c r="A770" s="15"/>
      <c r="B770" s="258"/>
      <c r="C770" s="259"/>
      <c r="D770" s="238" t="s">
        <v>410</v>
      </c>
      <c r="E770" s="260" t="s">
        <v>19</v>
      </c>
      <c r="F770" s="261" t="s">
        <v>414</v>
      </c>
      <c r="G770" s="259"/>
      <c r="H770" s="262">
        <v>21</v>
      </c>
      <c r="I770" s="263"/>
      <c r="J770" s="259"/>
      <c r="K770" s="259"/>
      <c r="L770" s="264"/>
      <c r="M770" s="265"/>
      <c r="N770" s="266"/>
      <c r="O770" s="266"/>
      <c r="P770" s="266"/>
      <c r="Q770" s="266"/>
      <c r="R770" s="266"/>
      <c r="S770" s="266"/>
      <c r="T770" s="267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8" t="s">
        <v>410</v>
      </c>
      <c r="AU770" s="268" t="s">
        <v>87</v>
      </c>
      <c r="AV770" s="15" t="s">
        <v>102</v>
      </c>
      <c r="AW770" s="15" t="s">
        <v>37</v>
      </c>
      <c r="AX770" s="15" t="s">
        <v>85</v>
      </c>
      <c r="AY770" s="268" t="s">
        <v>401</v>
      </c>
    </row>
    <row r="771" s="2" customFormat="1" ht="37.8" customHeight="1">
      <c r="A771" s="40"/>
      <c r="B771" s="41"/>
      <c r="C771" s="218" t="s">
        <v>895</v>
      </c>
      <c r="D771" s="218" t="s">
        <v>403</v>
      </c>
      <c r="E771" s="219" t="s">
        <v>896</v>
      </c>
      <c r="F771" s="220" t="s">
        <v>897</v>
      </c>
      <c r="G771" s="221" t="s">
        <v>653</v>
      </c>
      <c r="H771" s="222">
        <v>27</v>
      </c>
      <c r="I771" s="223"/>
      <c r="J771" s="224">
        <f>ROUND(I771*H771,2)</f>
        <v>0</v>
      </c>
      <c r="K771" s="220" t="s">
        <v>406</v>
      </c>
      <c r="L771" s="46"/>
      <c r="M771" s="225" t="s">
        <v>19</v>
      </c>
      <c r="N771" s="226" t="s">
        <v>49</v>
      </c>
      <c r="O771" s="86"/>
      <c r="P771" s="227">
        <f>O771*H771</f>
        <v>0</v>
      </c>
      <c r="Q771" s="227">
        <v>0.10904800000000001</v>
      </c>
      <c r="R771" s="227">
        <f>Q771*H771</f>
        <v>2.944296</v>
      </c>
      <c r="S771" s="227">
        <v>0</v>
      </c>
      <c r="T771" s="22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9" t="s">
        <v>102</v>
      </c>
      <c r="AT771" s="229" t="s">
        <v>403</v>
      </c>
      <c r="AU771" s="229" t="s">
        <v>87</v>
      </c>
      <c r="AY771" s="19" t="s">
        <v>401</v>
      </c>
      <c r="BE771" s="230">
        <f>IF(N771="základní",J771,0)</f>
        <v>0</v>
      </c>
      <c r="BF771" s="230">
        <f>IF(N771="snížená",J771,0)</f>
        <v>0</v>
      </c>
      <c r="BG771" s="230">
        <f>IF(N771="zákl. přenesená",J771,0)</f>
        <v>0</v>
      </c>
      <c r="BH771" s="230">
        <f>IF(N771="sníž. přenesená",J771,0)</f>
        <v>0</v>
      </c>
      <c r="BI771" s="230">
        <f>IF(N771="nulová",J771,0)</f>
        <v>0</v>
      </c>
      <c r="BJ771" s="19" t="s">
        <v>85</v>
      </c>
      <c r="BK771" s="230">
        <f>ROUND(I771*H771,2)</f>
        <v>0</v>
      </c>
      <c r="BL771" s="19" t="s">
        <v>102</v>
      </c>
      <c r="BM771" s="229" t="s">
        <v>898</v>
      </c>
    </row>
    <row r="772" s="2" customFormat="1">
      <c r="A772" s="40"/>
      <c r="B772" s="41"/>
      <c r="C772" s="42"/>
      <c r="D772" s="231" t="s">
        <v>408</v>
      </c>
      <c r="E772" s="42"/>
      <c r="F772" s="232" t="s">
        <v>899</v>
      </c>
      <c r="G772" s="42"/>
      <c r="H772" s="42"/>
      <c r="I772" s="233"/>
      <c r="J772" s="42"/>
      <c r="K772" s="42"/>
      <c r="L772" s="46"/>
      <c r="M772" s="234"/>
      <c r="N772" s="235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408</v>
      </c>
      <c r="AU772" s="19" t="s">
        <v>87</v>
      </c>
    </row>
    <row r="773" s="13" customFormat="1">
      <c r="A773" s="13"/>
      <c r="B773" s="236"/>
      <c r="C773" s="237"/>
      <c r="D773" s="238" t="s">
        <v>410</v>
      </c>
      <c r="E773" s="239" t="s">
        <v>19</v>
      </c>
      <c r="F773" s="240" t="s">
        <v>634</v>
      </c>
      <c r="G773" s="237"/>
      <c r="H773" s="239" t="s">
        <v>19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410</v>
      </c>
      <c r="AU773" s="246" t="s">
        <v>87</v>
      </c>
      <c r="AV773" s="13" t="s">
        <v>85</v>
      </c>
      <c r="AW773" s="13" t="s">
        <v>37</v>
      </c>
      <c r="AX773" s="13" t="s">
        <v>78</v>
      </c>
      <c r="AY773" s="246" t="s">
        <v>401</v>
      </c>
    </row>
    <row r="774" s="13" customFormat="1">
      <c r="A774" s="13"/>
      <c r="B774" s="236"/>
      <c r="C774" s="237"/>
      <c r="D774" s="238" t="s">
        <v>410</v>
      </c>
      <c r="E774" s="239" t="s">
        <v>19</v>
      </c>
      <c r="F774" s="240" t="s">
        <v>728</v>
      </c>
      <c r="G774" s="237"/>
      <c r="H774" s="239" t="s">
        <v>19</v>
      </c>
      <c r="I774" s="241"/>
      <c r="J774" s="237"/>
      <c r="K774" s="237"/>
      <c r="L774" s="242"/>
      <c r="M774" s="243"/>
      <c r="N774" s="244"/>
      <c r="O774" s="244"/>
      <c r="P774" s="244"/>
      <c r="Q774" s="244"/>
      <c r="R774" s="244"/>
      <c r="S774" s="244"/>
      <c r="T774" s="24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6" t="s">
        <v>410</v>
      </c>
      <c r="AU774" s="246" t="s">
        <v>87</v>
      </c>
      <c r="AV774" s="13" t="s">
        <v>85</v>
      </c>
      <c r="AW774" s="13" t="s">
        <v>37</v>
      </c>
      <c r="AX774" s="13" t="s">
        <v>78</v>
      </c>
      <c r="AY774" s="246" t="s">
        <v>401</v>
      </c>
    </row>
    <row r="775" s="13" customFormat="1">
      <c r="A775" s="13"/>
      <c r="B775" s="236"/>
      <c r="C775" s="237"/>
      <c r="D775" s="238" t="s">
        <v>410</v>
      </c>
      <c r="E775" s="239" t="s">
        <v>19</v>
      </c>
      <c r="F775" s="240" t="s">
        <v>805</v>
      </c>
      <c r="G775" s="237"/>
      <c r="H775" s="239" t="s">
        <v>19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6" t="s">
        <v>410</v>
      </c>
      <c r="AU775" s="246" t="s">
        <v>87</v>
      </c>
      <c r="AV775" s="13" t="s">
        <v>85</v>
      </c>
      <c r="AW775" s="13" t="s">
        <v>37</v>
      </c>
      <c r="AX775" s="13" t="s">
        <v>78</v>
      </c>
      <c r="AY775" s="246" t="s">
        <v>401</v>
      </c>
    </row>
    <row r="776" s="14" customFormat="1">
      <c r="A776" s="14"/>
      <c r="B776" s="247"/>
      <c r="C776" s="248"/>
      <c r="D776" s="238" t="s">
        <v>410</v>
      </c>
      <c r="E776" s="249" t="s">
        <v>19</v>
      </c>
      <c r="F776" s="250" t="s">
        <v>900</v>
      </c>
      <c r="G776" s="248"/>
      <c r="H776" s="251">
        <v>27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7" t="s">
        <v>410</v>
      </c>
      <c r="AU776" s="257" t="s">
        <v>87</v>
      </c>
      <c r="AV776" s="14" t="s">
        <v>87</v>
      </c>
      <c r="AW776" s="14" t="s">
        <v>37</v>
      </c>
      <c r="AX776" s="14" t="s">
        <v>78</v>
      </c>
      <c r="AY776" s="257" t="s">
        <v>401</v>
      </c>
    </row>
    <row r="777" s="15" customFormat="1">
      <c r="A777" s="15"/>
      <c r="B777" s="258"/>
      <c r="C777" s="259"/>
      <c r="D777" s="238" t="s">
        <v>410</v>
      </c>
      <c r="E777" s="260" t="s">
        <v>19</v>
      </c>
      <c r="F777" s="261" t="s">
        <v>414</v>
      </c>
      <c r="G777" s="259"/>
      <c r="H777" s="262">
        <v>27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8" t="s">
        <v>410</v>
      </c>
      <c r="AU777" s="268" t="s">
        <v>87</v>
      </c>
      <c r="AV777" s="15" t="s">
        <v>102</v>
      </c>
      <c r="AW777" s="15" t="s">
        <v>37</v>
      </c>
      <c r="AX777" s="15" t="s">
        <v>85</v>
      </c>
      <c r="AY777" s="268" t="s">
        <v>401</v>
      </c>
    </row>
    <row r="778" s="2" customFormat="1" ht="21.75" customHeight="1">
      <c r="A778" s="40"/>
      <c r="B778" s="41"/>
      <c r="C778" s="218" t="s">
        <v>901</v>
      </c>
      <c r="D778" s="218" t="s">
        <v>403</v>
      </c>
      <c r="E778" s="219" t="s">
        <v>902</v>
      </c>
      <c r="F778" s="220" t="s">
        <v>903</v>
      </c>
      <c r="G778" s="221" t="s">
        <v>219</v>
      </c>
      <c r="H778" s="222">
        <v>10.976000000000001</v>
      </c>
      <c r="I778" s="223"/>
      <c r="J778" s="224">
        <f>ROUND(I778*H778,2)</f>
        <v>0</v>
      </c>
      <c r="K778" s="220" t="s">
        <v>406</v>
      </c>
      <c r="L778" s="46"/>
      <c r="M778" s="225" t="s">
        <v>19</v>
      </c>
      <c r="N778" s="226" t="s">
        <v>49</v>
      </c>
      <c r="O778" s="86"/>
      <c r="P778" s="227">
        <f>O778*H778</f>
        <v>0</v>
      </c>
      <c r="Q778" s="227">
        <v>2.5018773520000002</v>
      </c>
      <c r="R778" s="227">
        <f>Q778*H778</f>
        <v>27.460605815552004</v>
      </c>
      <c r="S778" s="227">
        <v>0</v>
      </c>
      <c r="T778" s="228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9" t="s">
        <v>102</v>
      </c>
      <c r="AT778" s="229" t="s">
        <v>403</v>
      </c>
      <c r="AU778" s="229" t="s">
        <v>87</v>
      </c>
      <c r="AY778" s="19" t="s">
        <v>401</v>
      </c>
      <c r="BE778" s="230">
        <f>IF(N778="základní",J778,0)</f>
        <v>0</v>
      </c>
      <c r="BF778" s="230">
        <f>IF(N778="snížená",J778,0)</f>
        <v>0</v>
      </c>
      <c r="BG778" s="230">
        <f>IF(N778="zákl. přenesená",J778,0)</f>
        <v>0</v>
      </c>
      <c r="BH778" s="230">
        <f>IF(N778="sníž. přenesená",J778,0)</f>
        <v>0</v>
      </c>
      <c r="BI778" s="230">
        <f>IF(N778="nulová",J778,0)</f>
        <v>0</v>
      </c>
      <c r="BJ778" s="19" t="s">
        <v>85</v>
      </c>
      <c r="BK778" s="230">
        <f>ROUND(I778*H778,2)</f>
        <v>0</v>
      </c>
      <c r="BL778" s="19" t="s">
        <v>102</v>
      </c>
      <c r="BM778" s="229" t="s">
        <v>904</v>
      </c>
    </row>
    <row r="779" s="2" customFormat="1">
      <c r="A779" s="40"/>
      <c r="B779" s="41"/>
      <c r="C779" s="42"/>
      <c r="D779" s="231" t="s">
        <v>408</v>
      </c>
      <c r="E779" s="42"/>
      <c r="F779" s="232" t="s">
        <v>905</v>
      </c>
      <c r="G779" s="42"/>
      <c r="H779" s="42"/>
      <c r="I779" s="233"/>
      <c r="J779" s="42"/>
      <c r="K779" s="42"/>
      <c r="L779" s="46"/>
      <c r="M779" s="234"/>
      <c r="N779" s="235"/>
      <c r="O779" s="86"/>
      <c r="P779" s="86"/>
      <c r="Q779" s="86"/>
      <c r="R779" s="86"/>
      <c r="S779" s="86"/>
      <c r="T779" s="87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408</v>
      </c>
      <c r="AU779" s="19" t="s">
        <v>87</v>
      </c>
    </row>
    <row r="780" s="13" customFormat="1">
      <c r="A780" s="13"/>
      <c r="B780" s="236"/>
      <c r="C780" s="237"/>
      <c r="D780" s="238" t="s">
        <v>410</v>
      </c>
      <c r="E780" s="239" t="s">
        <v>19</v>
      </c>
      <c r="F780" s="240" t="s">
        <v>906</v>
      </c>
      <c r="G780" s="237"/>
      <c r="H780" s="239" t="s">
        <v>19</v>
      </c>
      <c r="I780" s="241"/>
      <c r="J780" s="237"/>
      <c r="K780" s="237"/>
      <c r="L780" s="242"/>
      <c r="M780" s="243"/>
      <c r="N780" s="244"/>
      <c r="O780" s="244"/>
      <c r="P780" s="244"/>
      <c r="Q780" s="244"/>
      <c r="R780" s="244"/>
      <c r="S780" s="244"/>
      <c r="T780" s="24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6" t="s">
        <v>410</v>
      </c>
      <c r="AU780" s="246" t="s">
        <v>87</v>
      </c>
      <c r="AV780" s="13" t="s">
        <v>85</v>
      </c>
      <c r="AW780" s="13" t="s">
        <v>37</v>
      </c>
      <c r="AX780" s="13" t="s">
        <v>78</v>
      </c>
      <c r="AY780" s="246" t="s">
        <v>401</v>
      </c>
    </row>
    <row r="781" s="13" customFormat="1">
      <c r="A781" s="13"/>
      <c r="B781" s="236"/>
      <c r="C781" s="237"/>
      <c r="D781" s="238" t="s">
        <v>410</v>
      </c>
      <c r="E781" s="239" t="s">
        <v>19</v>
      </c>
      <c r="F781" s="240" t="s">
        <v>907</v>
      </c>
      <c r="G781" s="237"/>
      <c r="H781" s="239" t="s">
        <v>19</v>
      </c>
      <c r="I781" s="241"/>
      <c r="J781" s="237"/>
      <c r="K781" s="237"/>
      <c r="L781" s="242"/>
      <c r="M781" s="243"/>
      <c r="N781" s="244"/>
      <c r="O781" s="244"/>
      <c r="P781" s="244"/>
      <c r="Q781" s="244"/>
      <c r="R781" s="244"/>
      <c r="S781" s="244"/>
      <c r="T781" s="24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6" t="s">
        <v>410</v>
      </c>
      <c r="AU781" s="246" t="s">
        <v>87</v>
      </c>
      <c r="AV781" s="13" t="s">
        <v>85</v>
      </c>
      <c r="AW781" s="13" t="s">
        <v>37</v>
      </c>
      <c r="AX781" s="13" t="s">
        <v>78</v>
      </c>
      <c r="AY781" s="246" t="s">
        <v>401</v>
      </c>
    </row>
    <row r="782" s="14" customFormat="1">
      <c r="A782" s="14"/>
      <c r="B782" s="247"/>
      <c r="C782" s="248"/>
      <c r="D782" s="238" t="s">
        <v>410</v>
      </c>
      <c r="E782" s="249" t="s">
        <v>19</v>
      </c>
      <c r="F782" s="250" t="s">
        <v>908</v>
      </c>
      <c r="G782" s="248"/>
      <c r="H782" s="251">
        <v>0.26400000000000001</v>
      </c>
      <c r="I782" s="252"/>
      <c r="J782" s="248"/>
      <c r="K782" s="248"/>
      <c r="L782" s="253"/>
      <c r="M782" s="254"/>
      <c r="N782" s="255"/>
      <c r="O782" s="255"/>
      <c r="P782" s="255"/>
      <c r="Q782" s="255"/>
      <c r="R782" s="255"/>
      <c r="S782" s="255"/>
      <c r="T782" s="25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7" t="s">
        <v>410</v>
      </c>
      <c r="AU782" s="257" t="s">
        <v>87</v>
      </c>
      <c r="AV782" s="14" t="s">
        <v>87</v>
      </c>
      <c r="AW782" s="14" t="s">
        <v>37</v>
      </c>
      <c r="AX782" s="14" t="s">
        <v>78</v>
      </c>
      <c r="AY782" s="257" t="s">
        <v>401</v>
      </c>
    </row>
    <row r="783" s="14" customFormat="1">
      <c r="A783" s="14"/>
      <c r="B783" s="247"/>
      <c r="C783" s="248"/>
      <c r="D783" s="238" t="s">
        <v>410</v>
      </c>
      <c r="E783" s="249" t="s">
        <v>19</v>
      </c>
      <c r="F783" s="250" t="s">
        <v>909</v>
      </c>
      <c r="G783" s="248"/>
      <c r="H783" s="251">
        <v>1.4390000000000001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7" t="s">
        <v>410</v>
      </c>
      <c r="AU783" s="257" t="s">
        <v>87</v>
      </c>
      <c r="AV783" s="14" t="s">
        <v>87</v>
      </c>
      <c r="AW783" s="14" t="s">
        <v>37</v>
      </c>
      <c r="AX783" s="14" t="s">
        <v>78</v>
      </c>
      <c r="AY783" s="257" t="s">
        <v>401</v>
      </c>
    </row>
    <row r="784" s="14" customFormat="1">
      <c r="A784" s="14"/>
      <c r="B784" s="247"/>
      <c r="C784" s="248"/>
      <c r="D784" s="238" t="s">
        <v>410</v>
      </c>
      <c r="E784" s="249" t="s">
        <v>19</v>
      </c>
      <c r="F784" s="250" t="s">
        <v>910</v>
      </c>
      <c r="G784" s="248"/>
      <c r="H784" s="251">
        <v>0.28899999999999998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7" t="s">
        <v>410</v>
      </c>
      <c r="AU784" s="257" t="s">
        <v>87</v>
      </c>
      <c r="AV784" s="14" t="s">
        <v>87</v>
      </c>
      <c r="AW784" s="14" t="s">
        <v>37</v>
      </c>
      <c r="AX784" s="14" t="s">
        <v>78</v>
      </c>
      <c r="AY784" s="257" t="s">
        <v>401</v>
      </c>
    </row>
    <row r="785" s="14" customFormat="1">
      <c r="A785" s="14"/>
      <c r="B785" s="247"/>
      <c r="C785" s="248"/>
      <c r="D785" s="238" t="s">
        <v>410</v>
      </c>
      <c r="E785" s="249" t="s">
        <v>19</v>
      </c>
      <c r="F785" s="250" t="s">
        <v>911</v>
      </c>
      <c r="G785" s="248"/>
      <c r="H785" s="251">
        <v>0.54800000000000004</v>
      </c>
      <c r="I785" s="252"/>
      <c r="J785" s="248"/>
      <c r="K785" s="248"/>
      <c r="L785" s="253"/>
      <c r="M785" s="254"/>
      <c r="N785" s="255"/>
      <c r="O785" s="255"/>
      <c r="P785" s="255"/>
      <c r="Q785" s="255"/>
      <c r="R785" s="255"/>
      <c r="S785" s="255"/>
      <c r="T785" s="25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7" t="s">
        <v>410</v>
      </c>
      <c r="AU785" s="257" t="s">
        <v>87</v>
      </c>
      <c r="AV785" s="14" t="s">
        <v>87</v>
      </c>
      <c r="AW785" s="14" t="s">
        <v>37</v>
      </c>
      <c r="AX785" s="14" t="s">
        <v>78</v>
      </c>
      <c r="AY785" s="257" t="s">
        <v>401</v>
      </c>
    </row>
    <row r="786" s="14" customFormat="1">
      <c r="A786" s="14"/>
      <c r="B786" s="247"/>
      <c r="C786" s="248"/>
      <c r="D786" s="238" t="s">
        <v>410</v>
      </c>
      <c r="E786" s="249" t="s">
        <v>19</v>
      </c>
      <c r="F786" s="250" t="s">
        <v>912</v>
      </c>
      <c r="G786" s="248"/>
      <c r="H786" s="251">
        <v>0.27400000000000002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410</v>
      </c>
      <c r="AU786" s="257" t="s">
        <v>87</v>
      </c>
      <c r="AV786" s="14" t="s">
        <v>87</v>
      </c>
      <c r="AW786" s="14" t="s">
        <v>37</v>
      </c>
      <c r="AX786" s="14" t="s">
        <v>78</v>
      </c>
      <c r="AY786" s="257" t="s">
        <v>401</v>
      </c>
    </row>
    <row r="787" s="14" customFormat="1">
      <c r="A787" s="14"/>
      <c r="B787" s="247"/>
      <c r="C787" s="248"/>
      <c r="D787" s="238" t="s">
        <v>410</v>
      </c>
      <c r="E787" s="249" t="s">
        <v>19</v>
      </c>
      <c r="F787" s="250" t="s">
        <v>913</v>
      </c>
      <c r="G787" s="248"/>
      <c r="H787" s="251">
        <v>0.51800000000000002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7" t="s">
        <v>410</v>
      </c>
      <c r="AU787" s="257" t="s">
        <v>87</v>
      </c>
      <c r="AV787" s="14" t="s">
        <v>87</v>
      </c>
      <c r="AW787" s="14" t="s">
        <v>37</v>
      </c>
      <c r="AX787" s="14" t="s">
        <v>78</v>
      </c>
      <c r="AY787" s="257" t="s">
        <v>401</v>
      </c>
    </row>
    <row r="788" s="14" customFormat="1">
      <c r="A788" s="14"/>
      <c r="B788" s="247"/>
      <c r="C788" s="248"/>
      <c r="D788" s="238" t="s">
        <v>410</v>
      </c>
      <c r="E788" s="249" t="s">
        <v>19</v>
      </c>
      <c r="F788" s="250" t="s">
        <v>914</v>
      </c>
      <c r="G788" s="248"/>
      <c r="H788" s="251">
        <v>1.0580000000000001</v>
      </c>
      <c r="I788" s="252"/>
      <c r="J788" s="248"/>
      <c r="K788" s="248"/>
      <c r="L788" s="253"/>
      <c r="M788" s="254"/>
      <c r="N788" s="255"/>
      <c r="O788" s="255"/>
      <c r="P788" s="255"/>
      <c r="Q788" s="255"/>
      <c r="R788" s="255"/>
      <c r="S788" s="255"/>
      <c r="T788" s="25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7" t="s">
        <v>410</v>
      </c>
      <c r="AU788" s="257" t="s">
        <v>87</v>
      </c>
      <c r="AV788" s="14" t="s">
        <v>87</v>
      </c>
      <c r="AW788" s="14" t="s">
        <v>37</v>
      </c>
      <c r="AX788" s="14" t="s">
        <v>78</v>
      </c>
      <c r="AY788" s="257" t="s">
        <v>401</v>
      </c>
    </row>
    <row r="789" s="14" customFormat="1">
      <c r="A789" s="14"/>
      <c r="B789" s="247"/>
      <c r="C789" s="248"/>
      <c r="D789" s="238" t="s">
        <v>410</v>
      </c>
      <c r="E789" s="249" t="s">
        <v>19</v>
      </c>
      <c r="F789" s="250" t="s">
        <v>915</v>
      </c>
      <c r="G789" s="248"/>
      <c r="H789" s="251">
        <v>1.155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7" t="s">
        <v>410</v>
      </c>
      <c r="AU789" s="257" t="s">
        <v>87</v>
      </c>
      <c r="AV789" s="14" t="s">
        <v>87</v>
      </c>
      <c r="AW789" s="14" t="s">
        <v>37</v>
      </c>
      <c r="AX789" s="14" t="s">
        <v>78</v>
      </c>
      <c r="AY789" s="257" t="s">
        <v>401</v>
      </c>
    </row>
    <row r="790" s="14" customFormat="1">
      <c r="A790" s="14"/>
      <c r="B790" s="247"/>
      <c r="C790" s="248"/>
      <c r="D790" s="238" t="s">
        <v>410</v>
      </c>
      <c r="E790" s="249" t="s">
        <v>19</v>
      </c>
      <c r="F790" s="250" t="s">
        <v>916</v>
      </c>
      <c r="G790" s="248"/>
      <c r="H790" s="251">
        <v>1.7250000000000001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7" t="s">
        <v>410</v>
      </c>
      <c r="AU790" s="257" t="s">
        <v>87</v>
      </c>
      <c r="AV790" s="14" t="s">
        <v>87</v>
      </c>
      <c r="AW790" s="14" t="s">
        <v>37</v>
      </c>
      <c r="AX790" s="14" t="s">
        <v>78</v>
      </c>
      <c r="AY790" s="257" t="s">
        <v>401</v>
      </c>
    </row>
    <row r="791" s="14" customFormat="1">
      <c r="A791" s="14"/>
      <c r="B791" s="247"/>
      <c r="C791" s="248"/>
      <c r="D791" s="238" t="s">
        <v>410</v>
      </c>
      <c r="E791" s="249" t="s">
        <v>19</v>
      </c>
      <c r="F791" s="250" t="s">
        <v>917</v>
      </c>
      <c r="G791" s="248"/>
      <c r="H791" s="251">
        <v>0.77300000000000002</v>
      </c>
      <c r="I791" s="252"/>
      <c r="J791" s="248"/>
      <c r="K791" s="248"/>
      <c r="L791" s="253"/>
      <c r="M791" s="254"/>
      <c r="N791" s="255"/>
      <c r="O791" s="255"/>
      <c r="P791" s="255"/>
      <c r="Q791" s="255"/>
      <c r="R791" s="255"/>
      <c r="S791" s="255"/>
      <c r="T791" s="25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7" t="s">
        <v>410</v>
      </c>
      <c r="AU791" s="257" t="s">
        <v>87</v>
      </c>
      <c r="AV791" s="14" t="s">
        <v>87</v>
      </c>
      <c r="AW791" s="14" t="s">
        <v>37</v>
      </c>
      <c r="AX791" s="14" t="s">
        <v>78</v>
      </c>
      <c r="AY791" s="257" t="s">
        <v>401</v>
      </c>
    </row>
    <row r="792" s="14" customFormat="1">
      <c r="A792" s="14"/>
      <c r="B792" s="247"/>
      <c r="C792" s="248"/>
      <c r="D792" s="238" t="s">
        <v>410</v>
      </c>
      <c r="E792" s="249" t="s">
        <v>19</v>
      </c>
      <c r="F792" s="250" t="s">
        <v>918</v>
      </c>
      <c r="G792" s="248"/>
      <c r="H792" s="251">
        <v>1.153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410</v>
      </c>
      <c r="AU792" s="257" t="s">
        <v>87</v>
      </c>
      <c r="AV792" s="14" t="s">
        <v>87</v>
      </c>
      <c r="AW792" s="14" t="s">
        <v>37</v>
      </c>
      <c r="AX792" s="14" t="s">
        <v>78</v>
      </c>
      <c r="AY792" s="257" t="s">
        <v>401</v>
      </c>
    </row>
    <row r="793" s="14" customFormat="1">
      <c r="A793" s="14"/>
      <c r="B793" s="247"/>
      <c r="C793" s="248"/>
      <c r="D793" s="238" t="s">
        <v>410</v>
      </c>
      <c r="E793" s="249" t="s">
        <v>19</v>
      </c>
      <c r="F793" s="250" t="s">
        <v>919</v>
      </c>
      <c r="G793" s="248"/>
      <c r="H793" s="251">
        <v>0.65300000000000002</v>
      </c>
      <c r="I793" s="252"/>
      <c r="J793" s="248"/>
      <c r="K793" s="248"/>
      <c r="L793" s="253"/>
      <c r="M793" s="254"/>
      <c r="N793" s="255"/>
      <c r="O793" s="255"/>
      <c r="P793" s="255"/>
      <c r="Q793" s="255"/>
      <c r="R793" s="255"/>
      <c r="S793" s="255"/>
      <c r="T793" s="25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7" t="s">
        <v>410</v>
      </c>
      <c r="AU793" s="257" t="s">
        <v>87</v>
      </c>
      <c r="AV793" s="14" t="s">
        <v>87</v>
      </c>
      <c r="AW793" s="14" t="s">
        <v>37</v>
      </c>
      <c r="AX793" s="14" t="s">
        <v>78</v>
      </c>
      <c r="AY793" s="257" t="s">
        <v>401</v>
      </c>
    </row>
    <row r="794" s="14" customFormat="1">
      <c r="A794" s="14"/>
      <c r="B794" s="247"/>
      <c r="C794" s="248"/>
      <c r="D794" s="238" t="s">
        <v>410</v>
      </c>
      <c r="E794" s="249" t="s">
        <v>19</v>
      </c>
      <c r="F794" s="250" t="s">
        <v>920</v>
      </c>
      <c r="G794" s="248"/>
      <c r="H794" s="251">
        <v>1.127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7" t="s">
        <v>410</v>
      </c>
      <c r="AU794" s="257" t="s">
        <v>87</v>
      </c>
      <c r="AV794" s="14" t="s">
        <v>87</v>
      </c>
      <c r="AW794" s="14" t="s">
        <v>37</v>
      </c>
      <c r="AX794" s="14" t="s">
        <v>78</v>
      </c>
      <c r="AY794" s="257" t="s">
        <v>401</v>
      </c>
    </row>
    <row r="795" s="15" customFormat="1">
      <c r="A795" s="15"/>
      <c r="B795" s="258"/>
      <c r="C795" s="259"/>
      <c r="D795" s="238" t="s">
        <v>410</v>
      </c>
      <c r="E795" s="260" t="s">
        <v>19</v>
      </c>
      <c r="F795" s="261" t="s">
        <v>414</v>
      </c>
      <c r="G795" s="259"/>
      <c r="H795" s="262">
        <v>10.976000000000001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8" t="s">
        <v>410</v>
      </c>
      <c r="AU795" s="268" t="s">
        <v>87</v>
      </c>
      <c r="AV795" s="15" t="s">
        <v>102</v>
      </c>
      <c r="AW795" s="15" t="s">
        <v>37</v>
      </c>
      <c r="AX795" s="15" t="s">
        <v>85</v>
      </c>
      <c r="AY795" s="268" t="s">
        <v>401</v>
      </c>
    </row>
    <row r="796" s="2" customFormat="1" ht="37.8" customHeight="1">
      <c r="A796" s="40"/>
      <c r="B796" s="41"/>
      <c r="C796" s="218" t="s">
        <v>921</v>
      </c>
      <c r="D796" s="218" t="s">
        <v>403</v>
      </c>
      <c r="E796" s="219" t="s">
        <v>922</v>
      </c>
      <c r="F796" s="220" t="s">
        <v>923</v>
      </c>
      <c r="G796" s="221" t="s">
        <v>178</v>
      </c>
      <c r="H796" s="222">
        <v>107.41</v>
      </c>
      <c r="I796" s="223"/>
      <c r="J796" s="224">
        <f>ROUND(I796*H796,2)</f>
        <v>0</v>
      </c>
      <c r="K796" s="220" t="s">
        <v>406</v>
      </c>
      <c r="L796" s="46"/>
      <c r="M796" s="225" t="s">
        <v>19</v>
      </c>
      <c r="N796" s="226" t="s">
        <v>49</v>
      </c>
      <c r="O796" s="86"/>
      <c r="P796" s="227">
        <f>O796*H796</f>
        <v>0</v>
      </c>
      <c r="Q796" s="227">
        <v>0.0098385</v>
      </c>
      <c r="R796" s="227">
        <f>Q796*H796</f>
        <v>1.0567532849999999</v>
      </c>
      <c r="S796" s="227">
        <v>0</v>
      </c>
      <c r="T796" s="228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9" t="s">
        <v>102</v>
      </c>
      <c r="AT796" s="229" t="s">
        <v>403</v>
      </c>
      <c r="AU796" s="229" t="s">
        <v>87</v>
      </c>
      <c r="AY796" s="19" t="s">
        <v>401</v>
      </c>
      <c r="BE796" s="230">
        <f>IF(N796="základní",J796,0)</f>
        <v>0</v>
      </c>
      <c r="BF796" s="230">
        <f>IF(N796="snížená",J796,0)</f>
        <v>0</v>
      </c>
      <c r="BG796" s="230">
        <f>IF(N796="zákl. přenesená",J796,0)</f>
        <v>0</v>
      </c>
      <c r="BH796" s="230">
        <f>IF(N796="sníž. přenesená",J796,0)</f>
        <v>0</v>
      </c>
      <c r="BI796" s="230">
        <f>IF(N796="nulová",J796,0)</f>
        <v>0</v>
      </c>
      <c r="BJ796" s="19" t="s">
        <v>85</v>
      </c>
      <c r="BK796" s="230">
        <f>ROUND(I796*H796,2)</f>
        <v>0</v>
      </c>
      <c r="BL796" s="19" t="s">
        <v>102</v>
      </c>
      <c r="BM796" s="229" t="s">
        <v>924</v>
      </c>
    </row>
    <row r="797" s="2" customFormat="1">
      <c r="A797" s="40"/>
      <c r="B797" s="41"/>
      <c r="C797" s="42"/>
      <c r="D797" s="231" t="s">
        <v>408</v>
      </c>
      <c r="E797" s="42"/>
      <c r="F797" s="232" t="s">
        <v>925</v>
      </c>
      <c r="G797" s="42"/>
      <c r="H797" s="42"/>
      <c r="I797" s="233"/>
      <c r="J797" s="42"/>
      <c r="K797" s="42"/>
      <c r="L797" s="46"/>
      <c r="M797" s="234"/>
      <c r="N797" s="235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408</v>
      </c>
      <c r="AU797" s="19" t="s">
        <v>87</v>
      </c>
    </row>
    <row r="798" s="13" customFormat="1">
      <c r="A798" s="13"/>
      <c r="B798" s="236"/>
      <c r="C798" s="237"/>
      <c r="D798" s="238" t="s">
        <v>410</v>
      </c>
      <c r="E798" s="239" t="s">
        <v>19</v>
      </c>
      <c r="F798" s="240" t="s">
        <v>906</v>
      </c>
      <c r="G798" s="237"/>
      <c r="H798" s="239" t="s">
        <v>19</v>
      </c>
      <c r="I798" s="241"/>
      <c r="J798" s="237"/>
      <c r="K798" s="237"/>
      <c r="L798" s="242"/>
      <c r="M798" s="243"/>
      <c r="N798" s="244"/>
      <c r="O798" s="244"/>
      <c r="P798" s="244"/>
      <c r="Q798" s="244"/>
      <c r="R798" s="244"/>
      <c r="S798" s="244"/>
      <c r="T798" s="24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6" t="s">
        <v>410</v>
      </c>
      <c r="AU798" s="246" t="s">
        <v>87</v>
      </c>
      <c r="AV798" s="13" t="s">
        <v>85</v>
      </c>
      <c r="AW798" s="13" t="s">
        <v>37</v>
      </c>
      <c r="AX798" s="13" t="s">
        <v>78</v>
      </c>
      <c r="AY798" s="246" t="s">
        <v>401</v>
      </c>
    </row>
    <row r="799" s="13" customFormat="1">
      <c r="A799" s="13"/>
      <c r="B799" s="236"/>
      <c r="C799" s="237"/>
      <c r="D799" s="238" t="s">
        <v>410</v>
      </c>
      <c r="E799" s="239" t="s">
        <v>19</v>
      </c>
      <c r="F799" s="240" t="s">
        <v>926</v>
      </c>
      <c r="G799" s="237"/>
      <c r="H799" s="239" t="s">
        <v>19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410</v>
      </c>
      <c r="AU799" s="246" t="s">
        <v>87</v>
      </c>
      <c r="AV799" s="13" t="s">
        <v>85</v>
      </c>
      <c r="AW799" s="13" t="s">
        <v>37</v>
      </c>
      <c r="AX799" s="13" t="s">
        <v>78</v>
      </c>
      <c r="AY799" s="246" t="s">
        <v>401</v>
      </c>
    </row>
    <row r="800" s="13" customFormat="1">
      <c r="A800" s="13"/>
      <c r="B800" s="236"/>
      <c r="C800" s="237"/>
      <c r="D800" s="238" t="s">
        <v>410</v>
      </c>
      <c r="E800" s="239" t="s">
        <v>19</v>
      </c>
      <c r="F800" s="240" t="s">
        <v>907</v>
      </c>
      <c r="G800" s="237"/>
      <c r="H800" s="239" t="s">
        <v>19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410</v>
      </c>
      <c r="AU800" s="246" t="s">
        <v>87</v>
      </c>
      <c r="AV800" s="13" t="s">
        <v>85</v>
      </c>
      <c r="AW800" s="13" t="s">
        <v>37</v>
      </c>
      <c r="AX800" s="13" t="s">
        <v>78</v>
      </c>
      <c r="AY800" s="246" t="s">
        <v>401</v>
      </c>
    </row>
    <row r="801" s="13" customFormat="1">
      <c r="A801" s="13"/>
      <c r="B801" s="236"/>
      <c r="C801" s="237"/>
      <c r="D801" s="238" t="s">
        <v>410</v>
      </c>
      <c r="E801" s="239" t="s">
        <v>19</v>
      </c>
      <c r="F801" s="240" t="s">
        <v>906</v>
      </c>
      <c r="G801" s="237"/>
      <c r="H801" s="239" t="s">
        <v>19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410</v>
      </c>
      <c r="AU801" s="246" t="s">
        <v>87</v>
      </c>
      <c r="AV801" s="13" t="s">
        <v>85</v>
      </c>
      <c r="AW801" s="13" t="s">
        <v>37</v>
      </c>
      <c r="AX801" s="13" t="s">
        <v>78</v>
      </c>
      <c r="AY801" s="246" t="s">
        <v>401</v>
      </c>
    </row>
    <row r="802" s="13" customFormat="1">
      <c r="A802" s="13"/>
      <c r="B802" s="236"/>
      <c r="C802" s="237"/>
      <c r="D802" s="238" t="s">
        <v>410</v>
      </c>
      <c r="E802" s="239" t="s">
        <v>19</v>
      </c>
      <c r="F802" s="240" t="s">
        <v>907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410</v>
      </c>
      <c r="AU802" s="246" t="s">
        <v>87</v>
      </c>
      <c r="AV802" s="13" t="s">
        <v>85</v>
      </c>
      <c r="AW802" s="13" t="s">
        <v>37</v>
      </c>
      <c r="AX802" s="13" t="s">
        <v>78</v>
      </c>
      <c r="AY802" s="246" t="s">
        <v>401</v>
      </c>
    </row>
    <row r="803" s="14" customFormat="1">
      <c r="A803" s="14"/>
      <c r="B803" s="247"/>
      <c r="C803" s="248"/>
      <c r="D803" s="238" t="s">
        <v>410</v>
      </c>
      <c r="E803" s="249" t="s">
        <v>19</v>
      </c>
      <c r="F803" s="250" t="s">
        <v>927</v>
      </c>
      <c r="G803" s="248"/>
      <c r="H803" s="251">
        <v>2.8199999999999998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410</v>
      </c>
      <c r="AU803" s="257" t="s">
        <v>87</v>
      </c>
      <c r="AV803" s="14" t="s">
        <v>87</v>
      </c>
      <c r="AW803" s="14" t="s">
        <v>37</v>
      </c>
      <c r="AX803" s="14" t="s">
        <v>78</v>
      </c>
      <c r="AY803" s="257" t="s">
        <v>401</v>
      </c>
    </row>
    <row r="804" s="14" customFormat="1">
      <c r="A804" s="14"/>
      <c r="B804" s="247"/>
      <c r="C804" s="248"/>
      <c r="D804" s="238" t="s">
        <v>410</v>
      </c>
      <c r="E804" s="249" t="s">
        <v>19</v>
      </c>
      <c r="F804" s="250" t="s">
        <v>928</v>
      </c>
      <c r="G804" s="248"/>
      <c r="H804" s="251">
        <v>15.352</v>
      </c>
      <c r="I804" s="252"/>
      <c r="J804" s="248"/>
      <c r="K804" s="248"/>
      <c r="L804" s="253"/>
      <c r="M804" s="254"/>
      <c r="N804" s="255"/>
      <c r="O804" s="255"/>
      <c r="P804" s="255"/>
      <c r="Q804" s="255"/>
      <c r="R804" s="255"/>
      <c r="S804" s="255"/>
      <c r="T804" s="25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7" t="s">
        <v>410</v>
      </c>
      <c r="AU804" s="257" t="s">
        <v>87</v>
      </c>
      <c r="AV804" s="14" t="s">
        <v>87</v>
      </c>
      <c r="AW804" s="14" t="s">
        <v>37</v>
      </c>
      <c r="AX804" s="14" t="s">
        <v>78</v>
      </c>
      <c r="AY804" s="257" t="s">
        <v>401</v>
      </c>
    </row>
    <row r="805" s="14" customFormat="1">
      <c r="A805" s="14"/>
      <c r="B805" s="247"/>
      <c r="C805" s="248"/>
      <c r="D805" s="238" t="s">
        <v>410</v>
      </c>
      <c r="E805" s="249" t="s">
        <v>19</v>
      </c>
      <c r="F805" s="250" t="s">
        <v>929</v>
      </c>
      <c r="G805" s="248"/>
      <c r="H805" s="251">
        <v>2.75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7" t="s">
        <v>410</v>
      </c>
      <c r="AU805" s="257" t="s">
        <v>87</v>
      </c>
      <c r="AV805" s="14" t="s">
        <v>87</v>
      </c>
      <c r="AW805" s="14" t="s">
        <v>37</v>
      </c>
      <c r="AX805" s="14" t="s">
        <v>78</v>
      </c>
      <c r="AY805" s="257" t="s">
        <v>401</v>
      </c>
    </row>
    <row r="806" s="14" customFormat="1">
      <c r="A806" s="14"/>
      <c r="B806" s="247"/>
      <c r="C806" s="248"/>
      <c r="D806" s="238" t="s">
        <v>410</v>
      </c>
      <c r="E806" s="249" t="s">
        <v>19</v>
      </c>
      <c r="F806" s="250" t="s">
        <v>930</v>
      </c>
      <c r="G806" s="248"/>
      <c r="H806" s="251">
        <v>4.7450000000000001</v>
      </c>
      <c r="I806" s="252"/>
      <c r="J806" s="248"/>
      <c r="K806" s="248"/>
      <c r="L806" s="253"/>
      <c r="M806" s="254"/>
      <c r="N806" s="255"/>
      <c r="O806" s="255"/>
      <c r="P806" s="255"/>
      <c r="Q806" s="255"/>
      <c r="R806" s="255"/>
      <c r="S806" s="255"/>
      <c r="T806" s="25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7" t="s">
        <v>410</v>
      </c>
      <c r="AU806" s="257" t="s">
        <v>87</v>
      </c>
      <c r="AV806" s="14" t="s">
        <v>87</v>
      </c>
      <c r="AW806" s="14" t="s">
        <v>37</v>
      </c>
      <c r="AX806" s="14" t="s">
        <v>78</v>
      </c>
      <c r="AY806" s="257" t="s">
        <v>401</v>
      </c>
    </row>
    <row r="807" s="14" customFormat="1">
      <c r="A807" s="14"/>
      <c r="B807" s="247"/>
      <c r="C807" s="248"/>
      <c r="D807" s="238" t="s">
        <v>410</v>
      </c>
      <c r="E807" s="249" t="s">
        <v>19</v>
      </c>
      <c r="F807" s="250" t="s">
        <v>931</v>
      </c>
      <c r="G807" s="248"/>
      <c r="H807" s="251">
        <v>2.9199999999999999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7" t="s">
        <v>410</v>
      </c>
      <c r="AU807" s="257" t="s">
        <v>87</v>
      </c>
      <c r="AV807" s="14" t="s">
        <v>87</v>
      </c>
      <c r="AW807" s="14" t="s">
        <v>37</v>
      </c>
      <c r="AX807" s="14" t="s">
        <v>78</v>
      </c>
      <c r="AY807" s="257" t="s">
        <v>401</v>
      </c>
    </row>
    <row r="808" s="14" customFormat="1">
      <c r="A808" s="14"/>
      <c r="B808" s="247"/>
      <c r="C808" s="248"/>
      <c r="D808" s="238" t="s">
        <v>410</v>
      </c>
      <c r="E808" s="249" t="s">
        <v>19</v>
      </c>
      <c r="F808" s="250" t="s">
        <v>932</v>
      </c>
      <c r="G808" s="248"/>
      <c r="H808" s="251">
        <v>5.5199999999999996</v>
      </c>
      <c r="I808" s="252"/>
      <c r="J808" s="248"/>
      <c r="K808" s="248"/>
      <c r="L808" s="253"/>
      <c r="M808" s="254"/>
      <c r="N808" s="255"/>
      <c r="O808" s="255"/>
      <c r="P808" s="255"/>
      <c r="Q808" s="255"/>
      <c r="R808" s="255"/>
      <c r="S808" s="255"/>
      <c r="T808" s="25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7" t="s">
        <v>410</v>
      </c>
      <c r="AU808" s="257" t="s">
        <v>87</v>
      </c>
      <c r="AV808" s="14" t="s">
        <v>87</v>
      </c>
      <c r="AW808" s="14" t="s">
        <v>37</v>
      </c>
      <c r="AX808" s="14" t="s">
        <v>78</v>
      </c>
      <c r="AY808" s="257" t="s">
        <v>401</v>
      </c>
    </row>
    <row r="809" s="14" customFormat="1">
      <c r="A809" s="14"/>
      <c r="B809" s="247"/>
      <c r="C809" s="248"/>
      <c r="D809" s="238" t="s">
        <v>410</v>
      </c>
      <c r="E809" s="249" t="s">
        <v>19</v>
      </c>
      <c r="F809" s="250" t="s">
        <v>933</v>
      </c>
      <c r="G809" s="248"/>
      <c r="H809" s="251">
        <v>9.1649999999999991</v>
      </c>
      <c r="I809" s="252"/>
      <c r="J809" s="248"/>
      <c r="K809" s="248"/>
      <c r="L809" s="253"/>
      <c r="M809" s="254"/>
      <c r="N809" s="255"/>
      <c r="O809" s="255"/>
      <c r="P809" s="255"/>
      <c r="Q809" s="255"/>
      <c r="R809" s="255"/>
      <c r="S809" s="255"/>
      <c r="T809" s="25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7" t="s">
        <v>410</v>
      </c>
      <c r="AU809" s="257" t="s">
        <v>87</v>
      </c>
      <c r="AV809" s="14" t="s">
        <v>87</v>
      </c>
      <c r="AW809" s="14" t="s">
        <v>37</v>
      </c>
      <c r="AX809" s="14" t="s">
        <v>78</v>
      </c>
      <c r="AY809" s="257" t="s">
        <v>401</v>
      </c>
    </row>
    <row r="810" s="14" customFormat="1">
      <c r="A810" s="14"/>
      <c r="B810" s="247"/>
      <c r="C810" s="248"/>
      <c r="D810" s="238" t="s">
        <v>410</v>
      </c>
      <c r="E810" s="249" t="s">
        <v>19</v>
      </c>
      <c r="F810" s="250" t="s">
        <v>934</v>
      </c>
      <c r="G810" s="248"/>
      <c r="H810" s="251">
        <v>10.01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410</v>
      </c>
      <c r="AU810" s="257" t="s">
        <v>87</v>
      </c>
      <c r="AV810" s="14" t="s">
        <v>87</v>
      </c>
      <c r="AW810" s="14" t="s">
        <v>37</v>
      </c>
      <c r="AX810" s="14" t="s">
        <v>78</v>
      </c>
      <c r="AY810" s="257" t="s">
        <v>401</v>
      </c>
    </row>
    <row r="811" s="14" customFormat="1">
      <c r="A811" s="14"/>
      <c r="B811" s="247"/>
      <c r="C811" s="248"/>
      <c r="D811" s="238" t="s">
        <v>410</v>
      </c>
      <c r="E811" s="249" t="s">
        <v>19</v>
      </c>
      <c r="F811" s="250" t="s">
        <v>935</v>
      </c>
      <c r="G811" s="248"/>
      <c r="H811" s="251">
        <v>18.399999999999999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7" t="s">
        <v>410</v>
      </c>
      <c r="AU811" s="257" t="s">
        <v>87</v>
      </c>
      <c r="AV811" s="14" t="s">
        <v>87</v>
      </c>
      <c r="AW811" s="14" t="s">
        <v>37</v>
      </c>
      <c r="AX811" s="14" t="s">
        <v>78</v>
      </c>
      <c r="AY811" s="257" t="s">
        <v>401</v>
      </c>
    </row>
    <row r="812" s="14" customFormat="1">
      <c r="A812" s="14"/>
      <c r="B812" s="247"/>
      <c r="C812" s="248"/>
      <c r="D812" s="238" t="s">
        <v>410</v>
      </c>
      <c r="E812" s="249" t="s">
        <v>19</v>
      </c>
      <c r="F812" s="250" t="s">
        <v>936</v>
      </c>
      <c r="G812" s="248"/>
      <c r="H812" s="251">
        <v>6.6980000000000004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410</v>
      </c>
      <c r="AU812" s="257" t="s">
        <v>87</v>
      </c>
      <c r="AV812" s="14" t="s">
        <v>87</v>
      </c>
      <c r="AW812" s="14" t="s">
        <v>37</v>
      </c>
      <c r="AX812" s="14" t="s">
        <v>78</v>
      </c>
      <c r="AY812" s="257" t="s">
        <v>401</v>
      </c>
    </row>
    <row r="813" s="14" customFormat="1">
      <c r="A813" s="14"/>
      <c r="B813" s="247"/>
      <c r="C813" s="248"/>
      <c r="D813" s="238" t="s">
        <v>410</v>
      </c>
      <c r="E813" s="249" t="s">
        <v>19</v>
      </c>
      <c r="F813" s="250" t="s">
        <v>937</v>
      </c>
      <c r="G813" s="248"/>
      <c r="H813" s="251">
        <v>12.300000000000001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7" t="s">
        <v>410</v>
      </c>
      <c r="AU813" s="257" t="s">
        <v>87</v>
      </c>
      <c r="AV813" s="14" t="s">
        <v>87</v>
      </c>
      <c r="AW813" s="14" t="s">
        <v>37</v>
      </c>
      <c r="AX813" s="14" t="s">
        <v>78</v>
      </c>
      <c r="AY813" s="257" t="s">
        <v>401</v>
      </c>
    </row>
    <row r="814" s="14" customFormat="1">
      <c r="A814" s="14"/>
      <c r="B814" s="247"/>
      <c r="C814" s="248"/>
      <c r="D814" s="238" t="s">
        <v>410</v>
      </c>
      <c r="E814" s="249" t="s">
        <v>19</v>
      </c>
      <c r="F814" s="250" t="s">
        <v>938</v>
      </c>
      <c r="G814" s="248"/>
      <c r="H814" s="251">
        <v>6.96</v>
      </c>
      <c r="I814" s="252"/>
      <c r="J814" s="248"/>
      <c r="K814" s="248"/>
      <c r="L814" s="253"/>
      <c r="M814" s="254"/>
      <c r="N814" s="255"/>
      <c r="O814" s="255"/>
      <c r="P814" s="255"/>
      <c r="Q814" s="255"/>
      <c r="R814" s="255"/>
      <c r="S814" s="255"/>
      <c r="T814" s="25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7" t="s">
        <v>410</v>
      </c>
      <c r="AU814" s="257" t="s">
        <v>87</v>
      </c>
      <c r="AV814" s="14" t="s">
        <v>87</v>
      </c>
      <c r="AW814" s="14" t="s">
        <v>37</v>
      </c>
      <c r="AX814" s="14" t="s">
        <v>78</v>
      </c>
      <c r="AY814" s="257" t="s">
        <v>401</v>
      </c>
    </row>
    <row r="815" s="14" customFormat="1">
      <c r="A815" s="14"/>
      <c r="B815" s="247"/>
      <c r="C815" s="248"/>
      <c r="D815" s="238" t="s">
        <v>410</v>
      </c>
      <c r="E815" s="249" t="s">
        <v>19</v>
      </c>
      <c r="F815" s="250" t="s">
        <v>939</v>
      </c>
      <c r="G815" s="248"/>
      <c r="H815" s="251">
        <v>9.7699999999999996</v>
      </c>
      <c r="I815" s="252"/>
      <c r="J815" s="248"/>
      <c r="K815" s="248"/>
      <c r="L815" s="253"/>
      <c r="M815" s="254"/>
      <c r="N815" s="255"/>
      <c r="O815" s="255"/>
      <c r="P815" s="255"/>
      <c r="Q815" s="255"/>
      <c r="R815" s="255"/>
      <c r="S815" s="255"/>
      <c r="T815" s="25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7" t="s">
        <v>410</v>
      </c>
      <c r="AU815" s="257" t="s">
        <v>87</v>
      </c>
      <c r="AV815" s="14" t="s">
        <v>87</v>
      </c>
      <c r="AW815" s="14" t="s">
        <v>37</v>
      </c>
      <c r="AX815" s="14" t="s">
        <v>78</v>
      </c>
      <c r="AY815" s="257" t="s">
        <v>401</v>
      </c>
    </row>
    <row r="816" s="15" customFormat="1">
      <c r="A816" s="15"/>
      <c r="B816" s="258"/>
      <c r="C816" s="259"/>
      <c r="D816" s="238" t="s">
        <v>410</v>
      </c>
      <c r="E816" s="260" t="s">
        <v>184</v>
      </c>
      <c r="F816" s="261" t="s">
        <v>414</v>
      </c>
      <c r="G816" s="259"/>
      <c r="H816" s="262">
        <v>107.40999999999998</v>
      </c>
      <c r="I816" s="263"/>
      <c r="J816" s="259"/>
      <c r="K816" s="259"/>
      <c r="L816" s="264"/>
      <c r="M816" s="265"/>
      <c r="N816" s="266"/>
      <c r="O816" s="266"/>
      <c r="P816" s="266"/>
      <c r="Q816" s="266"/>
      <c r="R816" s="266"/>
      <c r="S816" s="266"/>
      <c r="T816" s="267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8" t="s">
        <v>410</v>
      </c>
      <c r="AU816" s="268" t="s">
        <v>87</v>
      </c>
      <c r="AV816" s="15" t="s">
        <v>102</v>
      </c>
      <c r="AW816" s="15" t="s">
        <v>37</v>
      </c>
      <c r="AX816" s="15" t="s">
        <v>85</v>
      </c>
      <c r="AY816" s="268" t="s">
        <v>401</v>
      </c>
    </row>
    <row r="817" s="2" customFormat="1" ht="37.8" customHeight="1">
      <c r="A817" s="40"/>
      <c r="B817" s="41"/>
      <c r="C817" s="218" t="s">
        <v>940</v>
      </c>
      <c r="D817" s="218" t="s">
        <v>403</v>
      </c>
      <c r="E817" s="219" t="s">
        <v>941</v>
      </c>
      <c r="F817" s="220" t="s">
        <v>942</v>
      </c>
      <c r="G817" s="221" t="s">
        <v>178</v>
      </c>
      <c r="H817" s="222">
        <v>107.41</v>
      </c>
      <c r="I817" s="223"/>
      <c r="J817" s="224">
        <f>ROUND(I817*H817,2)</f>
        <v>0</v>
      </c>
      <c r="K817" s="220" t="s">
        <v>406</v>
      </c>
      <c r="L817" s="46"/>
      <c r="M817" s="225" t="s">
        <v>19</v>
      </c>
      <c r="N817" s="226" t="s">
        <v>49</v>
      </c>
      <c r="O817" s="86"/>
      <c r="P817" s="227">
        <f>O817*H817</f>
        <v>0</v>
      </c>
      <c r="Q817" s="227">
        <v>0</v>
      </c>
      <c r="R817" s="227">
        <f>Q817*H817</f>
        <v>0</v>
      </c>
      <c r="S817" s="227">
        <v>0</v>
      </c>
      <c r="T817" s="228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9" t="s">
        <v>102</v>
      </c>
      <c r="AT817" s="229" t="s">
        <v>403</v>
      </c>
      <c r="AU817" s="229" t="s">
        <v>87</v>
      </c>
      <c r="AY817" s="19" t="s">
        <v>401</v>
      </c>
      <c r="BE817" s="230">
        <f>IF(N817="základní",J817,0)</f>
        <v>0</v>
      </c>
      <c r="BF817" s="230">
        <f>IF(N817="snížená",J817,0)</f>
        <v>0</v>
      </c>
      <c r="BG817" s="230">
        <f>IF(N817="zákl. přenesená",J817,0)</f>
        <v>0</v>
      </c>
      <c r="BH817" s="230">
        <f>IF(N817="sníž. přenesená",J817,0)</f>
        <v>0</v>
      </c>
      <c r="BI817" s="230">
        <f>IF(N817="nulová",J817,0)</f>
        <v>0</v>
      </c>
      <c r="BJ817" s="19" t="s">
        <v>85</v>
      </c>
      <c r="BK817" s="230">
        <f>ROUND(I817*H817,2)</f>
        <v>0</v>
      </c>
      <c r="BL817" s="19" t="s">
        <v>102</v>
      </c>
      <c r="BM817" s="229" t="s">
        <v>943</v>
      </c>
    </row>
    <row r="818" s="2" customFormat="1">
      <c r="A818" s="40"/>
      <c r="B818" s="41"/>
      <c r="C818" s="42"/>
      <c r="D818" s="231" t="s">
        <v>408</v>
      </c>
      <c r="E818" s="42"/>
      <c r="F818" s="232" t="s">
        <v>944</v>
      </c>
      <c r="G818" s="42"/>
      <c r="H818" s="42"/>
      <c r="I818" s="233"/>
      <c r="J818" s="42"/>
      <c r="K818" s="42"/>
      <c r="L818" s="46"/>
      <c r="M818" s="234"/>
      <c r="N818" s="235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408</v>
      </c>
      <c r="AU818" s="19" t="s">
        <v>87</v>
      </c>
    </row>
    <row r="819" s="14" customFormat="1">
      <c r="A819" s="14"/>
      <c r="B819" s="247"/>
      <c r="C819" s="248"/>
      <c r="D819" s="238" t="s">
        <v>410</v>
      </c>
      <c r="E819" s="249" t="s">
        <v>19</v>
      </c>
      <c r="F819" s="250" t="s">
        <v>184</v>
      </c>
      <c r="G819" s="248"/>
      <c r="H819" s="251">
        <v>107.41</v>
      </c>
      <c r="I819" s="252"/>
      <c r="J819" s="248"/>
      <c r="K819" s="248"/>
      <c r="L819" s="253"/>
      <c r="M819" s="254"/>
      <c r="N819" s="255"/>
      <c r="O819" s="255"/>
      <c r="P819" s="255"/>
      <c r="Q819" s="255"/>
      <c r="R819" s="255"/>
      <c r="S819" s="255"/>
      <c r="T819" s="25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7" t="s">
        <v>410</v>
      </c>
      <c r="AU819" s="257" t="s">
        <v>87</v>
      </c>
      <c r="AV819" s="14" t="s">
        <v>87</v>
      </c>
      <c r="AW819" s="14" t="s">
        <v>37</v>
      </c>
      <c r="AX819" s="14" t="s">
        <v>78</v>
      </c>
      <c r="AY819" s="257" t="s">
        <v>401</v>
      </c>
    </row>
    <row r="820" s="15" customFormat="1">
      <c r="A820" s="15"/>
      <c r="B820" s="258"/>
      <c r="C820" s="259"/>
      <c r="D820" s="238" t="s">
        <v>410</v>
      </c>
      <c r="E820" s="260" t="s">
        <v>19</v>
      </c>
      <c r="F820" s="261" t="s">
        <v>414</v>
      </c>
      <c r="G820" s="259"/>
      <c r="H820" s="262">
        <v>107.41</v>
      </c>
      <c r="I820" s="263"/>
      <c r="J820" s="259"/>
      <c r="K820" s="259"/>
      <c r="L820" s="264"/>
      <c r="M820" s="265"/>
      <c r="N820" s="266"/>
      <c r="O820" s="266"/>
      <c r="P820" s="266"/>
      <c r="Q820" s="266"/>
      <c r="R820" s="266"/>
      <c r="S820" s="266"/>
      <c r="T820" s="267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8" t="s">
        <v>410</v>
      </c>
      <c r="AU820" s="268" t="s">
        <v>87</v>
      </c>
      <c r="AV820" s="15" t="s">
        <v>102</v>
      </c>
      <c r="AW820" s="15" t="s">
        <v>37</v>
      </c>
      <c r="AX820" s="15" t="s">
        <v>85</v>
      </c>
      <c r="AY820" s="268" t="s">
        <v>401</v>
      </c>
    </row>
    <row r="821" s="2" customFormat="1" ht="33" customHeight="1">
      <c r="A821" s="40"/>
      <c r="B821" s="41"/>
      <c r="C821" s="218" t="s">
        <v>945</v>
      </c>
      <c r="D821" s="218" t="s">
        <v>403</v>
      </c>
      <c r="E821" s="219" t="s">
        <v>946</v>
      </c>
      <c r="F821" s="220" t="s">
        <v>947</v>
      </c>
      <c r="G821" s="221" t="s">
        <v>548</v>
      </c>
      <c r="H821" s="222">
        <v>1.3180000000000001</v>
      </c>
      <c r="I821" s="223"/>
      <c r="J821" s="224">
        <f>ROUND(I821*H821,2)</f>
        <v>0</v>
      </c>
      <c r="K821" s="220" t="s">
        <v>406</v>
      </c>
      <c r="L821" s="46"/>
      <c r="M821" s="225" t="s">
        <v>19</v>
      </c>
      <c r="N821" s="226" t="s">
        <v>49</v>
      </c>
      <c r="O821" s="86"/>
      <c r="P821" s="227">
        <f>O821*H821</f>
        <v>0</v>
      </c>
      <c r="Q821" s="227">
        <v>1.04575178</v>
      </c>
      <c r="R821" s="227">
        <f>Q821*H821</f>
        <v>1.3783008460400001</v>
      </c>
      <c r="S821" s="227">
        <v>0</v>
      </c>
      <c r="T821" s="228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9" t="s">
        <v>102</v>
      </c>
      <c r="AT821" s="229" t="s">
        <v>403</v>
      </c>
      <c r="AU821" s="229" t="s">
        <v>87</v>
      </c>
      <c r="AY821" s="19" t="s">
        <v>401</v>
      </c>
      <c r="BE821" s="230">
        <f>IF(N821="základní",J821,0)</f>
        <v>0</v>
      </c>
      <c r="BF821" s="230">
        <f>IF(N821="snížená",J821,0)</f>
        <v>0</v>
      </c>
      <c r="BG821" s="230">
        <f>IF(N821="zákl. přenesená",J821,0)</f>
        <v>0</v>
      </c>
      <c r="BH821" s="230">
        <f>IF(N821="sníž. přenesená",J821,0)</f>
        <v>0</v>
      </c>
      <c r="BI821" s="230">
        <f>IF(N821="nulová",J821,0)</f>
        <v>0</v>
      </c>
      <c r="BJ821" s="19" t="s">
        <v>85</v>
      </c>
      <c r="BK821" s="230">
        <f>ROUND(I821*H821,2)</f>
        <v>0</v>
      </c>
      <c r="BL821" s="19" t="s">
        <v>102</v>
      </c>
      <c r="BM821" s="229" t="s">
        <v>948</v>
      </c>
    </row>
    <row r="822" s="2" customFormat="1">
      <c r="A822" s="40"/>
      <c r="B822" s="41"/>
      <c r="C822" s="42"/>
      <c r="D822" s="231" t="s">
        <v>408</v>
      </c>
      <c r="E822" s="42"/>
      <c r="F822" s="232" t="s">
        <v>949</v>
      </c>
      <c r="G822" s="42"/>
      <c r="H822" s="42"/>
      <c r="I822" s="233"/>
      <c r="J822" s="42"/>
      <c r="K822" s="42"/>
      <c r="L822" s="46"/>
      <c r="M822" s="234"/>
      <c r="N822" s="235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408</v>
      </c>
      <c r="AU822" s="19" t="s">
        <v>87</v>
      </c>
    </row>
    <row r="823" s="13" customFormat="1">
      <c r="A823" s="13"/>
      <c r="B823" s="236"/>
      <c r="C823" s="237"/>
      <c r="D823" s="238" t="s">
        <v>410</v>
      </c>
      <c r="E823" s="239" t="s">
        <v>19</v>
      </c>
      <c r="F823" s="240" t="s">
        <v>906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410</v>
      </c>
      <c r="AU823" s="246" t="s">
        <v>87</v>
      </c>
      <c r="AV823" s="13" t="s">
        <v>85</v>
      </c>
      <c r="AW823" s="13" t="s">
        <v>37</v>
      </c>
      <c r="AX823" s="13" t="s">
        <v>78</v>
      </c>
      <c r="AY823" s="246" t="s">
        <v>401</v>
      </c>
    </row>
    <row r="824" s="13" customFormat="1">
      <c r="A824" s="13"/>
      <c r="B824" s="236"/>
      <c r="C824" s="237"/>
      <c r="D824" s="238" t="s">
        <v>410</v>
      </c>
      <c r="E824" s="239" t="s">
        <v>19</v>
      </c>
      <c r="F824" s="240" t="s">
        <v>926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410</v>
      </c>
      <c r="AU824" s="246" t="s">
        <v>87</v>
      </c>
      <c r="AV824" s="13" t="s">
        <v>85</v>
      </c>
      <c r="AW824" s="13" t="s">
        <v>37</v>
      </c>
      <c r="AX824" s="13" t="s">
        <v>78</v>
      </c>
      <c r="AY824" s="246" t="s">
        <v>401</v>
      </c>
    </row>
    <row r="825" s="13" customFormat="1">
      <c r="A825" s="13"/>
      <c r="B825" s="236"/>
      <c r="C825" s="237"/>
      <c r="D825" s="238" t="s">
        <v>410</v>
      </c>
      <c r="E825" s="239" t="s">
        <v>19</v>
      </c>
      <c r="F825" s="240" t="s">
        <v>635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410</v>
      </c>
      <c r="AU825" s="246" t="s">
        <v>87</v>
      </c>
      <c r="AV825" s="13" t="s">
        <v>85</v>
      </c>
      <c r="AW825" s="13" t="s">
        <v>37</v>
      </c>
      <c r="AX825" s="13" t="s">
        <v>78</v>
      </c>
      <c r="AY825" s="246" t="s">
        <v>401</v>
      </c>
    </row>
    <row r="826" s="13" customFormat="1">
      <c r="A826" s="13"/>
      <c r="B826" s="236"/>
      <c r="C826" s="237"/>
      <c r="D826" s="238" t="s">
        <v>410</v>
      </c>
      <c r="E826" s="239" t="s">
        <v>19</v>
      </c>
      <c r="F826" s="240" t="s">
        <v>950</v>
      </c>
      <c r="G826" s="237"/>
      <c r="H826" s="239" t="s">
        <v>19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410</v>
      </c>
      <c r="AU826" s="246" t="s">
        <v>87</v>
      </c>
      <c r="AV826" s="13" t="s">
        <v>85</v>
      </c>
      <c r="AW826" s="13" t="s">
        <v>37</v>
      </c>
      <c r="AX826" s="13" t="s">
        <v>78</v>
      </c>
      <c r="AY826" s="246" t="s">
        <v>401</v>
      </c>
    </row>
    <row r="827" s="13" customFormat="1">
      <c r="A827" s="13"/>
      <c r="B827" s="236"/>
      <c r="C827" s="237"/>
      <c r="D827" s="238" t="s">
        <v>410</v>
      </c>
      <c r="E827" s="239" t="s">
        <v>19</v>
      </c>
      <c r="F827" s="240" t="s">
        <v>907</v>
      </c>
      <c r="G827" s="237"/>
      <c r="H827" s="239" t="s">
        <v>19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410</v>
      </c>
      <c r="AU827" s="246" t="s">
        <v>87</v>
      </c>
      <c r="AV827" s="13" t="s">
        <v>85</v>
      </c>
      <c r="AW827" s="13" t="s">
        <v>37</v>
      </c>
      <c r="AX827" s="13" t="s">
        <v>78</v>
      </c>
      <c r="AY827" s="246" t="s">
        <v>401</v>
      </c>
    </row>
    <row r="828" s="14" customFormat="1">
      <c r="A828" s="14"/>
      <c r="B828" s="247"/>
      <c r="C828" s="248"/>
      <c r="D828" s="238" t="s">
        <v>410</v>
      </c>
      <c r="E828" s="249" t="s">
        <v>19</v>
      </c>
      <c r="F828" s="250" t="s">
        <v>951</v>
      </c>
      <c r="G828" s="248"/>
      <c r="H828" s="251">
        <v>0.032000000000000001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410</v>
      </c>
      <c r="AU828" s="257" t="s">
        <v>87</v>
      </c>
      <c r="AV828" s="14" t="s">
        <v>87</v>
      </c>
      <c r="AW828" s="14" t="s">
        <v>37</v>
      </c>
      <c r="AX828" s="14" t="s">
        <v>78</v>
      </c>
      <c r="AY828" s="257" t="s">
        <v>401</v>
      </c>
    </row>
    <row r="829" s="14" customFormat="1">
      <c r="A829" s="14"/>
      <c r="B829" s="247"/>
      <c r="C829" s="248"/>
      <c r="D829" s="238" t="s">
        <v>410</v>
      </c>
      <c r="E829" s="249" t="s">
        <v>19</v>
      </c>
      <c r="F829" s="250" t="s">
        <v>952</v>
      </c>
      <c r="G829" s="248"/>
      <c r="H829" s="251">
        <v>0.17299999999999999</v>
      </c>
      <c r="I829" s="252"/>
      <c r="J829" s="248"/>
      <c r="K829" s="248"/>
      <c r="L829" s="253"/>
      <c r="M829" s="254"/>
      <c r="N829" s="255"/>
      <c r="O829" s="255"/>
      <c r="P829" s="255"/>
      <c r="Q829" s="255"/>
      <c r="R829" s="255"/>
      <c r="S829" s="255"/>
      <c r="T829" s="25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7" t="s">
        <v>410</v>
      </c>
      <c r="AU829" s="257" t="s">
        <v>87</v>
      </c>
      <c r="AV829" s="14" t="s">
        <v>87</v>
      </c>
      <c r="AW829" s="14" t="s">
        <v>37</v>
      </c>
      <c r="AX829" s="14" t="s">
        <v>78</v>
      </c>
      <c r="AY829" s="257" t="s">
        <v>401</v>
      </c>
    </row>
    <row r="830" s="14" customFormat="1">
      <c r="A830" s="14"/>
      <c r="B830" s="247"/>
      <c r="C830" s="248"/>
      <c r="D830" s="238" t="s">
        <v>410</v>
      </c>
      <c r="E830" s="249" t="s">
        <v>19</v>
      </c>
      <c r="F830" s="250" t="s">
        <v>953</v>
      </c>
      <c r="G830" s="248"/>
      <c r="H830" s="251">
        <v>0.035000000000000003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410</v>
      </c>
      <c r="AU830" s="257" t="s">
        <v>87</v>
      </c>
      <c r="AV830" s="14" t="s">
        <v>87</v>
      </c>
      <c r="AW830" s="14" t="s">
        <v>37</v>
      </c>
      <c r="AX830" s="14" t="s">
        <v>78</v>
      </c>
      <c r="AY830" s="257" t="s">
        <v>401</v>
      </c>
    </row>
    <row r="831" s="14" customFormat="1">
      <c r="A831" s="14"/>
      <c r="B831" s="247"/>
      <c r="C831" s="248"/>
      <c r="D831" s="238" t="s">
        <v>410</v>
      </c>
      <c r="E831" s="249" t="s">
        <v>19</v>
      </c>
      <c r="F831" s="250" t="s">
        <v>954</v>
      </c>
      <c r="G831" s="248"/>
      <c r="H831" s="251">
        <v>0.066000000000000003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7" t="s">
        <v>410</v>
      </c>
      <c r="AU831" s="257" t="s">
        <v>87</v>
      </c>
      <c r="AV831" s="14" t="s">
        <v>87</v>
      </c>
      <c r="AW831" s="14" t="s">
        <v>37</v>
      </c>
      <c r="AX831" s="14" t="s">
        <v>78</v>
      </c>
      <c r="AY831" s="257" t="s">
        <v>401</v>
      </c>
    </row>
    <row r="832" s="14" customFormat="1">
      <c r="A832" s="14"/>
      <c r="B832" s="247"/>
      <c r="C832" s="248"/>
      <c r="D832" s="238" t="s">
        <v>410</v>
      </c>
      <c r="E832" s="249" t="s">
        <v>19</v>
      </c>
      <c r="F832" s="250" t="s">
        <v>955</v>
      </c>
      <c r="G832" s="248"/>
      <c r="H832" s="251">
        <v>0.033000000000000002</v>
      </c>
      <c r="I832" s="252"/>
      <c r="J832" s="248"/>
      <c r="K832" s="248"/>
      <c r="L832" s="253"/>
      <c r="M832" s="254"/>
      <c r="N832" s="255"/>
      <c r="O832" s="255"/>
      <c r="P832" s="255"/>
      <c r="Q832" s="255"/>
      <c r="R832" s="255"/>
      <c r="S832" s="255"/>
      <c r="T832" s="25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7" t="s">
        <v>410</v>
      </c>
      <c r="AU832" s="257" t="s">
        <v>87</v>
      </c>
      <c r="AV832" s="14" t="s">
        <v>87</v>
      </c>
      <c r="AW832" s="14" t="s">
        <v>37</v>
      </c>
      <c r="AX832" s="14" t="s">
        <v>78</v>
      </c>
      <c r="AY832" s="257" t="s">
        <v>401</v>
      </c>
    </row>
    <row r="833" s="14" customFormat="1">
      <c r="A833" s="14"/>
      <c r="B833" s="247"/>
      <c r="C833" s="248"/>
      <c r="D833" s="238" t="s">
        <v>410</v>
      </c>
      <c r="E833" s="249" t="s">
        <v>19</v>
      </c>
      <c r="F833" s="250" t="s">
        <v>956</v>
      </c>
      <c r="G833" s="248"/>
      <c r="H833" s="251">
        <v>0.062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7" t="s">
        <v>410</v>
      </c>
      <c r="AU833" s="257" t="s">
        <v>87</v>
      </c>
      <c r="AV833" s="14" t="s">
        <v>87</v>
      </c>
      <c r="AW833" s="14" t="s">
        <v>37</v>
      </c>
      <c r="AX833" s="14" t="s">
        <v>78</v>
      </c>
      <c r="AY833" s="257" t="s">
        <v>401</v>
      </c>
    </row>
    <row r="834" s="14" customFormat="1">
      <c r="A834" s="14"/>
      <c r="B834" s="247"/>
      <c r="C834" s="248"/>
      <c r="D834" s="238" t="s">
        <v>410</v>
      </c>
      <c r="E834" s="249" t="s">
        <v>19</v>
      </c>
      <c r="F834" s="250" t="s">
        <v>957</v>
      </c>
      <c r="G834" s="248"/>
      <c r="H834" s="251">
        <v>0.127</v>
      </c>
      <c r="I834" s="252"/>
      <c r="J834" s="248"/>
      <c r="K834" s="248"/>
      <c r="L834" s="253"/>
      <c r="M834" s="254"/>
      <c r="N834" s="255"/>
      <c r="O834" s="255"/>
      <c r="P834" s="255"/>
      <c r="Q834" s="255"/>
      <c r="R834" s="255"/>
      <c r="S834" s="255"/>
      <c r="T834" s="25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7" t="s">
        <v>410</v>
      </c>
      <c r="AU834" s="257" t="s">
        <v>87</v>
      </c>
      <c r="AV834" s="14" t="s">
        <v>87</v>
      </c>
      <c r="AW834" s="14" t="s">
        <v>37</v>
      </c>
      <c r="AX834" s="14" t="s">
        <v>78</v>
      </c>
      <c r="AY834" s="257" t="s">
        <v>401</v>
      </c>
    </row>
    <row r="835" s="14" customFormat="1">
      <c r="A835" s="14"/>
      <c r="B835" s="247"/>
      <c r="C835" s="248"/>
      <c r="D835" s="238" t="s">
        <v>410</v>
      </c>
      <c r="E835" s="249" t="s">
        <v>19</v>
      </c>
      <c r="F835" s="250" t="s">
        <v>958</v>
      </c>
      <c r="G835" s="248"/>
      <c r="H835" s="251">
        <v>0.13900000000000001</v>
      </c>
      <c r="I835" s="252"/>
      <c r="J835" s="248"/>
      <c r="K835" s="248"/>
      <c r="L835" s="253"/>
      <c r="M835" s="254"/>
      <c r="N835" s="255"/>
      <c r="O835" s="255"/>
      <c r="P835" s="255"/>
      <c r="Q835" s="255"/>
      <c r="R835" s="255"/>
      <c r="S835" s="255"/>
      <c r="T835" s="25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7" t="s">
        <v>410</v>
      </c>
      <c r="AU835" s="257" t="s">
        <v>87</v>
      </c>
      <c r="AV835" s="14" t="s">
        <v>87</v>
      </c>
      <c r="AW835" s="14" t="s">
        <v>37</v>
      </c>
      <c r="AX835" s="14" t="s">
        <v>78</v>
      </c>
      <c r="AY835" s="257" t="s">
        <v>401</v>
      </c>
    </row>
    <row r="836" s="14" customFormat="1">
      <c r="A836" s="14"/>
      <c r="B836" s="247"/>
      <c r="C836" s="248"/>
      <c r="D836" s="238" t="s">
        <v>410</v>
      </c>
      <c r="E836" s="249" t="s">
        <v>19</v>
      </c>
      <c r="F836" s="250" t="s">
        <v>959</v>
      </c>
      <c r="G836" s="248"/>
      <c r="H836" s="251">
        <v>0.20699999999999999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7" t="s">
        <v>410</v>
      </c>
      <c r="AU836" s="257" t="s">
        <v>87</v>
      </c>
      <c r="AV836" s="14" t="s">
        <v>87</v>
      </c>
      <c r="AW836" s="14" t="s">
        <v>37</v>
      </c>
      <c r="AX836" s="14" t="s">
        <v>78</v>
      </c>
      <c r="AY836" s="257" t="s">
        <v>401</v>
      </c>
    </row>
    <row r="837" s="14" customFormat="1">
      <c r="A837" s="14"/>
      <c r="B837" s="247"/>
      <c r="C837" s="248"/>
      <c r="D837" s="238" t="s">
        <v>410</v>
      </c>
      <c r="E837" s="249" t="s">
        <v>19</v>
      </c>
      <c r="F837" s="250" t="s">
        <v>960</v>
      </c>
      <c r="G837" s="248"/>
      <c r="H837" s="251">
        <v>0.092999999999999999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410</v>
      </c>
      <c r="AU837" s="257" t="s">
        <v>87</v>
      </c>
      <c r="AV837" s="14" t="s">
        <v>87</v>
      </c>
      <c r="AW837" s="14" t="s">
        <v>37</v>
      </c>
      <c r="AX837" s="14" t="s">
        <v>78</v>
      </c>
      <c r="AY837" s="257" t="s">
        <v>401</v>
      </c>
    </row>
    <row r="838" s="14" customFormat="1">
      <c r="A838" s="14"/>
      <c r="B838" s="247"/>
      <c r="C838" s="248"/>
      <c r="D838" s="238" t="s">
        <v>410</v>
      </c>
      <c r="E838" s="249" t="s">
        <v>19</v>
      </c>
      <c r="F838" s="250" t="s">
        <v>961</v>
      </c>
      <c r="G838" s="248"/>
      <c r="H838" s="251">
        <v>0.13800000000000001</v>
      </c>
      <c r="I838" s="252"/>
      <c r="J838" s="248"/>
      <c r="K838" s="248"/>
      <c r="L838" s="253"/>
      <c r="M838" s="254"/>
      <c r="N838" s="255"/>
      <c r="O838" s="255"/>
      <c r="P838" s="255"/>
      <c r="Q838" s="255"/>
      <c r="R838" s="255"/>
      <c r="S838" s="255"/>
      <c r="T838" s="256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7" t="s">
        <v>410</v>
      </c>
      <c r="AU838" s="257" t="s">
        <v>87</v>
      </c>
      <c r="AV838" s="14" t="s">
        <v>87</v>
      </c>
      <c r="AW838" s="14" t="s">
        <v>37</v>
      </c>
      <c r="AX838" s="14" t="s">
        <v>78</v>
      </c>
      <c r="AY838" s="257" t="s">
        <v>401</v>
      </c>
    </row>
    <row r="839" s="14" customFormat="1">
      <c r="A839" s="14"/>
      <c r="B839" s="247"/>
      <c r="C839" s="248"/>
      <c r="D839" s="238" t="s">
        <v>410</v>
      </c>
      <c r="E839" s="249" t="s">
        <v>19</v>
      </c>
      <c r="F839" s="250" t="s">
        <v>962</v>
      </c>
      <c r="G839" s="248"/>
      <c r="H839" s="251">
        <v>0.078</v>
      </c>
      <c r="I839" s="252"/>
      <c r="J839" s="248"/>
      <c r="K839" s="248"/>
      <c r="L839" s="253"/>
      <c r="M839" s="254"/>
      <c r="N839" s="255"/>
      <c r="O839" s="255"/>
      <c r="P839" s="255"/>
      <c r="Q839" s="255"/>
      <c r="R839" s="255"/>
      <c r="S839" s="255"/>
      <c r="T839" s="25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7" t="s">
        <v>410</v>
      </c>
      <c r="AU839" s="257" t="s">
        <v>87</v>
      </c>
      <c r="AV839" s="14" t="s">
        <v>87</v>
      </c>
      <c r="AW839" s="14" t="s">
        <v>37</v>
      </c>
      <c r="AX839" s="14" t="s">
        <v>78</v>
      </c>
      <c r="AY839" s="257" t="s">
        <v>401</v>
      </c>
    </row>
    <row r="840" s="14" customFormat="1">
      <c r="A840" s="14"/>
      <c r="B840" s="247"/>
      <c r="C840" s="248"/>
      <c r="D840" s="238" t="s">
        <v>410</v>
      </c>
      <c r="E840" s="249" t="s">
        <v>19</v>
      </c>
      <c r="F840" s="250" t="s">
        <v>963</v>
      </c>
      <c r="G840" s="248"/>
      <c r="H840" s="251">
        <v>0.13500000000000001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410</v>
      </c>
      <c r="AU840" s="257" t="s">
        <v>87</v>
      </c>
      <c r="AV840" s="14" t="s">
        <v>87</v>
      </c>
      <c r="AW840" s="14" t="s">
        <v>37</v>
      </c>
      <c r="AX840" s="14" t="s">
        <v>78</v>
      </c>
      <c r="AY840" s="257" t="s">
        <v>401</v>
      </c>
    </row>
    <row r="841" s="15" customFormat="1">
      <c r="A841" s="15"/>
      <c r="B841" s="258"/>
      <c r="C841" s="259"/>
      <c r="D841" s="238" t="s">
        <v>410</v>
      </c>
      <c r="E841" s="260" t="s">
        <v>19</v>
      </c>
      <c r="F841" s="261" t="s">
        <v>414</v>
      </c>
      <c r="G841" s="259"/>
      <c r="H841" s="262">
        <v>1.3180000000000001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410</v>
      </c>
      <c r="AU841" s="268" t="s">
        <v>87</v>
      </c>
      <c r="AV841" s="15" t="s">
        <v>102</v>
      </c>
      <c r="AW841" s="15" t="s">
        <v>37</v>
      </c>
      <c r="AX841" s="15" t="s">
        <v>85</v>
      </c>
      <c r="AY841" s="268" t="s">
        <v>401</v>
      </c>
    </row>
    <row r="842" s="2" customFormat="1" ht="37.8" customHeight="1">
      <c r="A842" s="40"/>
      <c r="B842" s="41"/>
      <c r="C842" s="218" t="s">
        <v>964</v>
      </c>
      <c r="D842" s="218" t="s">
        <v>403</v>
      </c>
      <c r="E842" s="219" t="s">
        <v>965</v>
      </c>
      <c r="F842" s="220" t="s">
        <v>966</v>
      </c>
      <c r="G842" s="221" t="s">
        <v>548</v>
      </c>
      <c r="H842" s="222">
        <v>0.023</v>
      </c>
      <c r="I842" s="223"/>
      <c r="J842" s="224">
        <f>ROUND(I842*H842,2)</f>
        <v>0</v>
      </c>
      <c r="K842" s="220" t="s">
        <v>406</v>
      </c>
      <c r="L842" s="46"/>
      <c r="M842" s="225" t="s">
        <v>19</v>
      </c>
      <c r="N842" s="226" t="s">
        <v>49</v>
      </c>
      <c r="O842" s="86"/>
      <c r="P842" s="227">
        <f>O842*H842</f>
        <v>0</v>
      </c>
      <c r="Q842" s="227">
        <v>0.019536000000000001</v>
      </c>
      <c r="R842" s="227">
        <f>Q842*H842</f>
        <v>0.00044932800000000003</v>
      </c>
      <c r="S842" s="227">
        <v>0</v>
      </c>
      <c r="T842" s="22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9" t="s">
        <v>102</v>
      </c>
      <c r="AT842" s="229" t="s">
        <v>403</v>
      </c>
      <c r="AU842" s="229" t="s">
        <v>87</v>
      </c>
      <c r="AY842" s="19" t="s">
        <v>401</v>
      </c>
      <c r="BE842" s="230">
        <f>IF(N842="základní",J842,0)</f>
        <v>0</v>
      </c>
      <c r="BF842" s="230">
        <f>IF(N842="snížená",J842,0)</f>
        <v>0</v>
      </c>
      <c r="BG842" s="230">
        <f>IF(N842="zákl. přenesená",J842,0)</f>
        <v>0</v>
      </c>
      <c r="BH842" s="230">
        <f>IF(N842="sníž. přenesená",J842,0)</f>
        <v>0</v>
      </c>
      <c r="BI842" s="230">
        <f>IF(N842="nulová",J842,0)</f>
        <v>0</v>
      </c>
      <c r="BJ842" s="19" t="s">
        <v>85</v>
      </c>
      <c r="BK842" s="230">
        <f>ROUND(I842*H842,2)</f>
        <v>0</v>
      </c>
      <c r="BL842" s="19" t="s">
        <v>102</v>
      </c>
      <c r="BM842" s="229" t="s">
        <v>967</v>
      </c>
    </row>
    <row r="843" s="2" customFormat="1">
      <c r="A843" s="40"/>
      <c r="B843" s="41"/>
      <c r="C843" s="42"/>
      <c r="D843" s="231" t="s">
        <v>408</v>
      </c>
      <c r="E843" s="42"/>
      <c r="F843" s="232" t="s">
        <v>968</v>
      </c>
      <c r="G843" s="42"/>
      <c r="H843" s="42"/>
      <c r="I843" s="233"/>
      <c r="J843" s="42"/>
      <c r="K843" s="42"/>
      <c r="L843" s="46"/>
      <c r="M843" s="234"/>
      <c r="N843" s="235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408</v>
      </c>
      <c r="AU843" s="19" t="s">
        <v>87</v>
      </c>
    </row>
    <row r="844" s="13" customFormat="1">
      <c r="A844" s="13"/>
      <c r="B844" s="236"/>
      <c r="C844" s="237"/>
      <c r="D844" s="238" t="s">
        <v>410</v>
      </c>
      <c r="E844" s="239" t="s">
        <v>19</v>
      </c>
      <c r="F844" s="240" t="s">
        <v>634</v>
      </c>
      <c r="G844" s="237"/>
      <c r="H844" s="239" t="s">
        <v>19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6" t="s">
        <v>410</v>
      </c>
      <c r="AU844" s="246" t="s">
        <v>87</v>
      </c>
      <c r="AV844" s="13" t="s">
        <v>85</v>
      </c>
      <c r="AW844" s="13" t="s">
        <v>37</v>
      </c>
      <c r="AX844" s="13" t="s">
        <v>78</v>
      </c>
      <c r="AY844" s="246" t="s">
        <v>401</v>
      </c>
    </row>
    <row r="845" s="13" customFormat="1">
      <c r="A845" s="13"/>
      <c r="B845" s="236"/>
      <c r="C845" s="237"/>
      <c r="D845" s="238" t="s">
        <v>410</v>
      </c>
      <c r="E845" s="239" t="s">
        <v>19</v>
      </c>
      <c r="F845" s="240" t="s">
        <v>728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410</v>
      </c>
      <c r="AU845" s="246" t="s">
        <v>87</v>
      </c>
      <c r="AV845" s="13" t="s">
        <v>85</v>
      </c>
      <c r="AW845" s="13" t="s">
        <v>37</v>
      </c>
      <c r="AX845" s="13" t="s">
        <v>78</v>
      </c>
      <c r="AY845" s="246" t="s">
        <v>401</v>
      </c>
    </row>
    <row r="846" s="13" customFormat="1">
      <c r="A846" s="13"/>
      <c r="B846" s="236"/>
      <c r="C846" s="237"/>
      <c r="D846" s="238" t="s">
        <v>410</v>
      </c>
      <c r="E846" s="239" t="s">
        <v>19</v>
      </c>
      <c r="F846" s="240" t="s">
        <v>805</v>
      </c>
      <c r="G846" s="237"/>
      <c r="H846" s="239" t="s">
        <v>19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6" t="s">
        <v>410</v>
      </c>
      <c r="AU846" s="246" t="s">
        <v>87</v>
      </c>
      <c r="AV846" s="13" t="s">
        <v>85</v>
      </c>
      <c r="AW846" s="13" t="s">
        <v>37</v>
      </c>
      <c r="AX846" s="13" t="s">
        <v>78</v>
      </c>
      <c r="AY846" s="246" t="s">
        <v>401</v>
      </c>
    </row>
    <row r="847" s="14" customFormat="1">
      <c r="A847" s="14"/>
      <c r="B847" s="247"/>
      <c r="C847" s="248"/>
      <c r="D847" s="238" t="s">
        <v>410</v>
      </c>
      <c r="E847" s="249" t="s">
        <v>19</v>
      </c>
      <c r="F847" s="250" t="s">
        <v>969</v>
      </c>
      <c r="G847" s="248"/>
      <c r="H847" s="251">
        <v>0.010999999999999999</v>
      </c>
      <c r="I847" s="252"/>
      <c r="J847" s="248"/>
      <c r="K847" s="248"/>
      <c r="L847" s="253"/>
      <c r="M847" s="254"/>
      <c r="N847" s="255"/>
      <c r="O847" s="255"/>
      <c r="P847" s="255"/>
      <c r="Q847" s="255"/>
      <c r="R847" s="255"/>
      <c r="S847" s="255"/>
      <c r="T847" s="25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7" t="s">
        <v>410</v>
      </c>
      <c r="AU847" s="257" t="s">
        <v>87</v>
      </c>
      <c r="AV847" s="14" t="s">
        <v>87</v>
      </c>
      <c r="AW847" s="14" t="s">
        <v>37</v>
      </c>
      <c r="AX847" s="14" t="s">
        <v>78</v>
      </c>
      <c r="AY847" s="257" t="s">
        <v>401</v>
      </c>
    </row>
    <row r="848" s="14" customFormat="1">
      <c r="A848" s="14"/>
      <c r="B848" s="247"/>
      <c r="C848" s="248"/>
      <c r="D848" s="238" t="s">
        <v>410</v>
      </c>
      <c r="E848" s="249" t="s">
        <v>19</v>
      </c>
      <c r="F848" s="250" t="s">
        <v>970</v>
      </c>
      <c r="G848" s="248"/>
      <c r="H848" s="251">
        <v>0.0030000000000000001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410</v>
      </c>
      <c r="AU848" s="257" t="s">
        <v>87</v>
      </c>
      <c r="AV848" s="14" t="s">
        <v>87</v>
      </c>
      <c r="AW848" s="14" t="s">
        <v>37</v>
      </c>
      <c r="AX848" s="14" t="s">
        <v>78</v>
      </c>
      <c r="AY848" s="257" t="s">
        <v>401</v>
      </c>
    </row>
    <row r="849" s="14" customFormat="1">
      <c r="A849" s="14"/>
      <c r="B849" s="247"/>
      <c r="C849" s="248"/>
      <c r="D849" s="238" t="s">
        <v>410</v>
      </c>
      <c r="E849" s="249" t="s">
        <v>19</v>
      </c>
      <c r="F849" s="250" t="s">
        <v>971</v>
      </c>
      <c r="G849" s="248"/>
      <c r="H849" s="251">
        <v>0.002</v>
      </c>
      <c r="I849" s="252"/>
      <c r="J849" s="248"/>
      <c r="K849" s="248"/>
      <c r="L849" s="253"/>
      <c r="M849" s="254"/>
      <c r="N849" s="255"/>
      <c r="O849" s="255"/>
      <c r="P849" s="255"/>
      <c r="Q849" s="255"/>
      <c r="R849" s="255"/>
      <c r="S849" s="255"/>
      <c r="T849" s="25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7" t="s">
        <v>410</v>
      </c>
      <c r="AU849" s="257" t="s">
        <v>87</v>
      </c>
      <c r="AV849" s="14" t="s">
        <v>87</v>
      </c>
      <c r="AW849" s="14" t="s">
        <v>37</v>
      </c>
      <c r="AX849" s="14" t="s">
        <v>78</v>
      </c>
      <c r="AY849" s="257" t="s">
        <v>401</v>
      </c>
    </row>
    <row r="850" s="14" customFormat="1">
      <c r="A850" s="14"/>
      <c r="B850" s="247"/>
      <c r="C850" s="248"/>
      <c r="D850" s="238" t="s">
        <v>410</v>
      </c>
      <c r="E850" s="249" t="s">
        <v>19</v>
      </c>
      <c r="F850" s="250" t="s">
        <v>972</v>
      </c>
      <c r="G850" s="248"/>
      <c r="H850" s="251">
        <v>0.002</v>
      </c>
      <c r="I850" s="252"/>
      <c r="J850" s="248"/>
      <c r="K850" s="248"/>
      <c r="L850" s="253"/>
      <c r="M850" s="254"/>
      <c r="N850" s="255"/>
      <c r="O850" s="255"/>
      <c r="P850" s="255"/>
      <c r="Q850" s="255"/>
      <c r="R850" s="255"/>
      <c r="S850" s="255"/>
      <c r="T850" s="25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7" t="s">
        <v>410</v>
      </c>
      <c r="AU850" s="257" t="s">
        <v>87</v>
      </c>
      <c r="AV850" s="14" t="s">
        <v>87</v>
      </c>
      <c r="AW850" s="14" t="s">
        <v>37</v>
      </c>
      <c r="AX850" s="14" t="s">
        <v>78</v>
      </c>
      <c r="AY850" s="257" t="s">
        <v>401</v>
      </c>
    </row>
    <row r="851" s="14" customFormat="1">
      <c r="A851" s="14"/>
      <c r="B851" s="247"/>
      <c r="C851" s="248"/>
      <c r="D851" s="238" t="s">
        <v>410</v>
      </c>
      <c r="E851" s="249" t="s">
        <v>19</v>
      </c>
      <c r="F851" s="250" t="s">
        <v>973</v>
      </c>
      <c r="G851" s="248"/>
      <c r="H851" s="251">
        <v>0.0050000000000000001</v>
      </c>
      <c r="I851" s="252"/>
      <c r="J851" s="248"/>
      <c r="K851" s="248"/>
      <c r="L851" s="253"/>
      <c r="M851" s="254"/>
      <c r="N851" s="255"/>
      <c r="O851" s="255"/>
      <c r="P851" s="255"/>
      <c r="Q851" s="255"/>
      <c r="R851" s="255"/>
      <c r="S851" s="255"/>
      <c r="T851" s="25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7" t="s">
        <v>410</v>
      </c>
      <c r="AU851" s="257" t="s">
        <v>87</v>
      </c>
      <c r="AV851" s="14" t="s">
        <v>87</v>
      </c>
      <c r="AW851" s="14" t="s">
        <v>37</v>
      </c>
      <c r="AX851" s="14" t="s">
        <v>78</v>
      </c>
      <c r="AY851" s="257" t="s">
        <v>401</v>
      </c>
    </row>
    <row r="852" s="15" customFormat="1">
      <c r="A852" s="15"/>
      <c r="B852" s="258"/>
      <c r="C852" s="259"/>
      <c r="D852" s="238" t="s">
        <v>410</v>
      </c>
      <c r="E852" s="260" t="s">
        <v>19</v>
      </c>
      <c r="F852" s="261" t="s">
        <v>414</v>
      </c>
      <c r="G852" s="259"/>
      <c r="H852" s="262">
        <v>0.023000000000000003</v>
      </c>
      <c r="I852" s="263"/>
      <c r="J852" s="259"/>
      <c r="K852" s="259"/>
      <c r="L852" s="264"/>
      <c r="M852" s="265"/>
      <c r="N852" s="266"/>
      <c r="O852" s="266"/>
      <c r="P852" s="266"/>
      <c r="Q852" s="266"/>
      <c r="R852" s="266"/>
      <c r="S852" s="266"/>
      <c r="T852" s="267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8" t="s">
        <v>410</v>
      </c>
      <c r="AU852" s="268" t="s">
        <v>87</v>
      </c>
      <c r="AV852" s="15" t="s">
        <v>102</v>
      </c>
      <c r="AW852" s="15" t="s">
        <v>37</v>
      </c>
      <c r="AX852" s="15" t="s">
        <v>85</v>
      </c>
      <c r="AY852" s="268" t="s">
        <v>401</v>
      </c>
    </row>
    <row r="853" s="2" customFormat="1" ht="24.15" customHeight="1">
      <c r="A853" s="40"/>
      <c r="B853" s="41"/>
      <c r="C853" s="280" t="s">
        <v>974</v>
      </c>
      <c r="D853" s="280" t="s">
        <v>808</v>
      </c>
      <c r="E853" s="281" t="s">
        <v>975</v>
      </c>
      <c r="F853" s="282" t="s">
        <v>976</v>
      </c>
      <c r="G853" s="283" t="s">
        <v>548</v>
      </c>
      <c r="H853" s="284">
        <v>0.025000000000000001</v>
      </c>
      <c r="I853" s="285"/>
      <c r="J853" s="286">
        <f>ROUND(I853*H853,2)</f>
        <v>0</v>
      </c>
      <c r="K853" s="282" t="s">
        <v>406</v>
      </c>
      <c r="L853" s="287"/>
      <c r="M853" s="288" t="s">
        <v>19</v>
      </c>
      <c r="N853" s="289" t="s">
        <v>49</v>
      </c>
      <c r="O853" s="86"/>
      <c r="P853" s="227">
        <f>O853*H853</f>
        <v>0</v>
      </c>
      <c r="Q853" s="227">
        <v>1</v>
      </c>
      <c r="R853" s="227">
        <f>Q853*H853</f>
        <v>0.025000000000000001</v>
      </c>
      <c r="S853" s="227">
        <v>0</v>
      </c>
      <c r="T853" s="22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9" t="s">
        <v>487</v>
      </c>
      <c r="AT853" s="229" t="s">
        <v>808</v>
      </c>
      <c r="AU853" s="229" t="s">
        <v>87</v>
      </c>
      <c r="AY853" s="19" t="s">
        <v>401</v>
      </c>
      <c r="BE853" s="230">
        <f>IF(N853="základní",J853,0)</f>
        <v>0</v>
      </c>
      <c r="BF853" s="230">
        <f>IF(N853="snížená",J853,0)</f>
        <v>0</v>
      </c>
      <c r="BG853" s="230">
        <f>IF(N853="zákl. přenesená",J853,0)</f>
        <v>0</v>
      </c>
      <c r="BH853" s="230">
        <f>IF(N853="sníž. přenesená",J853,0)</f>
        <v>0</v>
      </c>
      <c r="BI853" s="230">
        <f>IF(N853="nulová",J853,0)</f>
        <v>0</v>
      </c>
      <c r="BJ853" s="19" t="s">
        <v>85</v>
      </c>
      <c r="BK853" s="230">
        <f>ROUND(I853*H853,2)</f>
        <v>0</v>
      </c>
      <c r="BL853" s="19" t="s">
        <v>102</v>
      </c>
      <c r="BM853" s="229" t="s">
        <v>977</v>
      </c>
    </row>
    <row r="854" s="13" customFormat="1">
      <c r="A854" s="13"/>
      <c r="B854" s="236"/>
      <c r="C854" s="237"/>
      <c r="D854" s="238" t="s">
        <v>410</v>
      </c>
      <c r="E854" s="239" t="s">
        <v>19</v>
      </c>
      <c r="F854" s="240" t="s">
        <v>634</v>
      </c>
      <c r="G854" s="237"/>
      <c r="H854" s="239" t="s">
        <v>19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6" t="s">
        <v>410</v>
      </c>
      <c r="AU854" s="246" t="s">
        <v>87</v>
      </c>
      <c r="AV854" s="13" t="s">
        <v>85</v>
      </c>
      <c r="AW854" s="13" t="s">
        <v>37</v>
      </c>
      <c r="AX854" s="13" t="s">
        <v>78</v>
      </c>
      <c r="AY854" s="246" t="s">
        <v>401</v>
      </c>
    </row>
    <row r="855" s="13" customFormat="1">
      <c r="A855" s="13"/>
      <c r="B855" s="236"/>
      <c r="C855" s="237"/>
      <c r="D855" s="238" t="s">
        <v>410</v>
      </c>
      <c r="E855" s="239" t="s">
        <v>19</v>
      </c>
      <c r="F855" s="240" t="s">
        <v>728</v>
      </c>
      <c r="G855" s="237"/>
      <c r="H855" s="239" t="s">
        <v>19</v>
      </c>
      <c r="I855" s="241"/>
      <c r="J855" s="237"/>
      <c r="K855" s="237"/>
      <c r="L855" s="242"/>
      <c r="M855" s="243"/>
      <c r="N855" s="244"/>
      <c r="O855" s="244"/>
      <c r="P855" s="244"/>
      <c r="Q855" s="244"/>
      <c r="R855" s="244"/>
      <c r="S855" s="244"/>
      <c r="T855" s="24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6" t="s">
        <v>410</v>
      </c>
      <c r="AU855" s="246" t="s">
        <v>87</v>
      </c>
      <c r="AV855" s="13" t="s">
        <v>85</v>
      </c>
      <c r="AW855" s="13" t="s">
        <v>37</v>
      </c>
      <c r="AX855" s="13" t="s">
        <v>78</v>
      </c>
      <c r="AY855" s="246" t="s">
        <v>401</v>
      </c>
    </row>
    <row r="856" s="13" customFormat="1">
      <c r="A856" s="13"/>
      <c r="B856" s="236"/>
      <c r="C856" s="237"/>
      <c r="D856" s="238" t="s">
        <v>410</v>
      </c>
      <c r="E856" s="239" t="s">
        <v>19</v>
      </c>
      <c r="F856" s="240" t="s">
        <v>805</v>
      </c>
      <c r="G856" s="237"/>
      <c r="H856" s="239" t="s">
        <v>19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6" t="s">
        <v>410</v>
      </c>
      <c r="AU856" s="246" t="s">
        <v>87</v>
      </c>
      <c r="AV856" s="13" t="s">
        <v>85</v>
      </c>
      <c r="AW856" s="13" t="s">
        <v>37</v>
      </c>
      <c r="AX856" s="13" t="s">
        <v>78</v>
      </c>
      <c r="AY856" s="246" t="s">
        <v>401</v>
      </c>
    </row>
    <row r="857" s="14" customFormat="1">
      <c r="A857" s="14"/>
      <c r="B857" s="247"/>
      <c r="C857" s="248"/>
      <c r="D857" s="238" t="s">
        <v>410</v>
      </c>
      <c r="E857" s="249" t="s">
        <v>19</v>
      </c>
      <c r="F857" s="250" t="s">
        <v>969</v>
      </c>
      <c r="G857" s="248"/>
      <c r="H857" s="251">
        <v>0.010999999999999999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7" t="s">
        <v>410</v>
      </c>
      <c r="AU857" s="257" t="s">
        <v>87</v>
      </c>
      <c r="AV857" s="14" t="s">
        <v>87</v>
      </c>
      <c r="AW857" s="14" t="s">
        <v>37</v>
      </c>
      <c r="AX857" s="14" t="s">
        <v>78</v>
      </c>
      <c r="AY857" s="257" t="s">
        <v>401</v>
      </c>
    </row>
    <row r="858" s="14" customFormat="1">
      <c r="A858" s="14"/>
      <c r="B858" s="247"/>
      <c r="C858" s="248"/>
      <c r="D858" s="238" t="s">
        <v>410</v>
      </c>
      <c r="E858" s="249" t="s">
        <v>19</v>
      </c>
      <c r="F858" s="250" t="s">
        <v>970</v>
      </c>
      <c r="G858" s="248"/>
      <c r="H858" s="251">
        <v>0.0030000000000000001</v>
      </c>
      <c r="I858" s="252"/>
      <c r="J858" s="248"/>
      <c r="K858" s="248"/>
      <c r="L858" s="253"/>
      <c r="M858" s="254"/>
      <c r="N858" s="255"/>
      <c r="O858" s="255"/>
      <c r="P858" s="255"/>
      <c r="Q858" s="255"/>
      <c r="R858" s="255"/>
      <c r="S858" s="255"/>
      <c r="T858" s="25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7" t="s">
        <v>410</v>
      </c>
      <c r="AU858" s="257" t="s">
        <v>87</v>
      </c>
      <c r="AV858" s="14" t="s">
        <v>87</v>
      </c>
      <c r="AW858" s="14" t="s">
        <v>37</v>
      </c>
      <c r="AX858" s="14" t="s">
        <v>78</v>
      </c>
      <c r="AY858" s="257" t="s">
        <v>401</v>
      </c>
    </row>
    <row r="859" s="14" customFormat="1">
      <c r="A859" s="14"/>
      <c r="B859" s="247"/>
      <c r="C859" s="248"/>
      <c r="D859" s="238" t="s">
        <v>410</v>
      </c>
      <c r="E859" s="249" t="s">
        <v>19</v>
      </c>
      <c r="F859" s="250" t="s">
        <v>971</v>
      </c>
      <c r="G859" s="248"/>
      <c r="H859" s="251">
        <v>0.002</v>
      </c>
      <c r="I859" s="252"/>
      <c r="J859" s="248"/>
      <c r="K859" s="248"/>
      <c r="L859" s="253"/>
      <c r="M859" s="254"/>
      <c r="N859" s="255"/>
      <c r="O859" s="255"/>
      <c r="P859" s="255"/>
      <c r="Q859" s="255"/>
      <c r="R859" s="255"/>
      <c r="S859" s="255"/>
      <c r="T859" s="25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7" t="s">
        <v>410</v>
      </c>
      <c r="AU859" s="257" t="s">
        <v>87</v>
      </c>
      <c r="AV859" s="14" t="s">
        <v>87</v>
      </c>
      <c r="AW859" s="14" t="s">
        <v>37</v>
      </c>
      <c r="AX859" s="14" t="s">
        <v>78</v>
      </c>
      <c r="AY859" s="257" t="s">
        <v>401</v>
      </c>
    </row>
    <row r="860" s="14" customFormat="1">
      <c r="A860" s="14"/>
      <c r="B860" s="247"/>
      <c r="C860" s="248"/>
      <c r="D860" s="238" t="s">
        <v>410</v>
      </c>
      <c r="E860" s="249" t="s">
        <v>19</v>
      </c>
      <c r="F860" s="250" t="s">
        <v>972</v>
      </c>
      <c r="G860" s="248"/>
      <c r="H860" s="251">
        <v>0.002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7" t="s">
        <v>410</v>
      </c>
      <c r="AU860" s="257" t="s">
        <v>87</v>
      </c>
      <c r="AV860" s="14" t="s">
        <v>87</v>
      </c>
      <c r="AW860" s="14" t="s">
        <v>37</v>
      </c>
      <c r="AX860" s="14" t="s">
        <v>78</v>
      </c>
      <c r="AY860" s="257" t="s">
        <v>401</v>
      </c>
    </row>
    <row r="861" s="14" customFormat="1">
      <c r="A861" s="14"/>
      <c r="B861" s="247"/>
      <c r="C861" s="248"/>
      <c r="D861" s="238" t="s">
        <v>410</v>
      </c>
      <c r="E861" s="249" t="s">
        <v>19</v>
      </c>
      <c r="F861" s="250" t="s">
        <v>973</v>
      </c>
      <c r="G861" s="248"/>
      <c r="H861" s="251">
        <v>0.0050000000000000001</v>
      </c>
      <c r="I861" s="252"/>
      <c r="J861" s="248"/>
      <c r="K861" s="248"/>
      <c r="L861" s="253"/>
      <c r="M861" s="254"/>
      <c r="N861" s="255"/>
      <c r="O861" s="255"/>
      <c r="P861" s="255"/>
      <c r="Q861" s="255"/>
      <c r="R861" s="255"/>
      <c r="S861" s="255"/>
      <c r="T861" s="25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7" t="s">
        <v>410</v>
      </c>
      <c r="AU861" s="257" t="s">
        <v>87</v>
      </c>
      <c r="AV861" s="14" t="s">
        <v>87</v>
      </c>
      <c r="AW861" s="14" t="s">
        <v>37</v>
      </c>
      <c r="AX861" s="14" t="s">
        <v>78</v>
      </c>
      <c r="AY861" s="257" t="s">
        <v>401</v>
      </c>
    </row>
    <row r="862" s="15" customFormat="1">
      <c r="A862" s="15"/>
      <c r="B862" s="258"/>
      <c r="C862" s="259"/>
      <c r="D862" s="238" t="s">
        <v>410</v>
      </c>
      <c r="E862" s="260" t="s">
        <v>19</v>
      </c>
      <c r="F862" s="261" t="s">
        <v>414</v>
      </c>
      <c r="G862" s="259"/>
      <c r="H862" s="262">
        <v>0.023000000000000003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8" t="s">
        <v>410</v>
      </c>
      <c r="AU862" s="268" t="s">
        <v>87</v>
      </c>
      <c r="AV862" s="15" t="s">
        <v>102</v>
      </c>
      <c r="AW862" s="15" t="s">
        <v>37</v>
      </c>
      <c r="AX862" s="15" t="s">
        <v>78</v>
      </c>
      <c r="AY862" s="268" t="s">
        <v>401</v>
      </c>
    </row>
    <row r="863" s="14" customFormat="1">
      <c r="A863" s="14"/>
      <c r="B863" s="247"/>
      <c r="C863" s="248"/>
      <c r="D863" s="238" t="s">
        <v>410</v>
      </c>
      <c r="E863" s="249" t="s">
        <v>19</v>
      </c>
      <c r="F863" s="250" t="s">
        <v>978</v>
      </c>
      <c r="G863" s="248"/>
      <c r="H863" s="251">
        <v>0.025000000000000001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7" t="s">
        <v>410</v>
      </c>
      <c r="AU863" s="257" t="s">
        <v>87</v>
      </c>
      <c r="AV863" s="14" t="s">
        <v>87</v>
      </c>
      <c r="AW863" s="14" t="s">
        <v>37</v>
      </c>
      <c r="AX863" s="14" t="s">
        <v>85</v>
      </c>
      <c r="AY863" s="257" t="s">
        <v>401</v>
      </c>
    </row>
    <row r="864" s="2" customFormat="1" ht="33" customHeight="1">
      <c r="A864" s="40"/>
      <c r="B864" s="41"/>
      <c r="C864" s="218" t="s">
        <v>979</v>
      </c>
      <c r="D864" s="218" t="s">
        <v>403</v>
      </c>
      <c r="E864" s="219" t="s">
        <v>980</v>
      </c>
      <c r="F864" s="220" t="s">
        <v>981</v>
      </c>
      <c r="G864" s="221" t="s">
        <v>228</v>
      </c>
      <c r="H864" s="222">
        <v>6</v>
      </c>
      <c r="I864" s="223"/>
      <c r="J864" s="224">
        <f>ROUND(I864*H864,2)</f>
        <v>0</v>
      </c>
      <c r="K864" s="220" t="s">
        <v>406</v>
      </c>
      <c r="L864" s="46"/>
      <c r="M864" s="225" t="s">
        <v>19</v>
      </c>
      <c r="N864" s="226" t="s">
        <v>49</v>
      </c>
      <c r="O864" s="86"/>
      <c r="P864" s="227">
        <f>O864*H864</f>
        <v>0</v>
      </c>
      <c r="Q864" s="227">
        <v>0.0001875</v>
      </c>
      <c r="R864" s="227">
        <f>Q864*H864</f>
        <v>0.0011250000000000001</v>
      </c>
      <c r="S864" s="227">
        <v>0</v>
      </c>
      <c r="T864" s="228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9" t="s">
        <v>102</v>
      </c>
      <c r="AT864" s="229" t="s">
        <v>403</v>
      </c>
      <c r="AU864" s="229" t="s">
        <v>87</v>
      </c>
      <c r="AY864" s="19" t="s">
        <v>401</v>
      </c>
      <c r="BE864" s="230">
        <f>IF(N864="základní",J864,0)</f>
        <v>0</v>
      </c>
      <c r="BF864" s="230">
        <f>IF(N864="snížená",J864,0)</f>
        <v>0</v>
      </c>
      <c r="BG864" s="230">
        <f>IF(N864="zákl. přenesená",J864,0)</f>
        <v>0</v>
      </c>
      <c r="BH864" s="230">
        <f>IF(N864="sníž. přenesená",J864,0)</f>
        <v>0</v>
      </c>
      <c r="BI864" s="230">
        <f>IF(N864="nulová",J864,0)</f>
        <v>0</v>
      </c>
      <c r="BJ864" s="19" t="s">
        <v>85</v>
      </c>
      <c r="BK864" s="230">
        <f>ROUND(I864*H864,2)</f>
        <v>0</v>
      </c>
      <c r="BL864" s="19" t="s">
        <v>102</v>
      </c>
      <c r="BM864" s="229" t="s">
        <v>982</v>
      </c>
    </row>
    <row r="865" s="2" customFormat="1">
      <c r="A865" s="40"/>
      <c r="B865" s="41"/>
      <c r="C865" s="42"/>
      <c r="D865" s="231" t="s">
        <v>408</v>
      </c>
      <c r="E865" s="42"/>
      <c r="F865" s="232" t="s">
        <v>983</v>
      </c>
      <c r="G865" s="42"/>
      <c r="H865" s="42"/>
      <c r="I865" s="233"/>
      <c r="J865" s="42"/>
      <c r="K865" s="42"/>
      <c r="L865" s="46"/>
      <c r="M865" s="234"/>
      <c r="N865" s="235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408</v>
      </c>
      <c r="AU865" s="19" t="s">
        <v>87</v>
      </c>
    </row>
    <row r="866" s="13" customFormat="1">
      <c r="A866" s="13"/>
      <c r="B866" s="236"/>
      <c r="C866" s="237"/>
      <c r="D866" s="238" t="s">
        <v>410</v>
      </c>
      <c r="E866" s="239" t="s">
        <v>19</v>
      </c>
      <c r="F866" s="240" t="s">
        <v>634</v>
      </c>
      <c r="G866" s="237"/>
      <c r="H866" s="239" t="s">
        <v>19</v>
      </c>
      <c r="I866" s="241"/>
      <c r="J866" s="237"/>
      <c r="K866" s="237"/>
      <c r="L866" s="242"/>
      <c r="M866" s="243"/>
      <c r="N866" s="244"/>
      <c r="O866" s="244"/>
      <c r="P866" s="244"/>
      <c r="Q866" s="244"/>
      <c r="R866" s="244"/>
      <c r="S866" s="244"/>
      <c r="T866" s="24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6" t="s">
        <v>410</v>
      </c>
      <c r="AU866" s="246" t="s">
        <v>87</v>
      </c>
      <c r="AV866" s="13" t="s">
        <v>85</v>
      </c>
      <c r="AW866" s="13" t="s">
        <v>37</v>
      </c>
      <c r="AX866" s="13" t="s">
        <v>78</v>
      </c>
      <c r="AY866" s="246" t="s">
        <v>401</v>
      </c>
    </row>
    <row r="867" s="13" customFormat="1">
      <c r="A867" s="13"/>
      <c r="B867" s="236"/>
      <c r="C867" s="237"/>
      <c r="D867" s="238" t="s">
        <v>410</v>
      </c>
      <c r="E867" s="239" t="s">
        <v>19</v>
      </c>
      <c r="F867" s="240" t="s">
        <v>728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410</v>
      </c>
      <c r="AU867" s="246" t="s">
        <v>87</v>
      </c>
      <c r="AV867" s="13" t="s">
        <v>85</v>
      </c>
      <c r="AW867" s="13" t="s">
        <v>37</v>
      </c>
      <c r="AX867" s="13" t="s">
        <v>78</v>
      </c>
      <c r="AY867" s="246" t="s">
        <v>401</v>
      </c>
    </row>
    <row r="868" s="13" customFormat="1">
      <c r="A868" s="13"/>
      <c r="B868" s="236"/>
      <c r="C868" s="237"/>
      <c r="D868" s="238" t="s">
        <v>410</v>
      </c>
      <c r="E868" s="239" t="s">
        <v>19</v>
      </c>
      <c r="F868" s="240" t="s">
        <v>805</v>
      </c>
      <c r="G868" s="237"/>
      <c r="H868" s="239" t="s">
        <v>19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410</v>
      </c>
      <c r="AU868" s="246" t="s">
        <v>87</v>
      </c>
      <c r="AV868" s="13" t="s">
        <v>85</v>
      </c>
      <c r="AW868" s="13" t="s">
        <v>37</v>
      </c>
      <c r="AX868" s="13" t="s">
        <v>78</v>
      </c>
      <c r="AY868" s="246" t="s">
        <v>401</v>
      </c>
    </row>
    <row r="869" s="14" customFormat="1">
      <c r="A869" s="14"/>
      <c r="B869" s="247"/>
      <c r="C869" s="248"/>
      <c r="D869" s="238" t="s">
        <v>410</v>
      </c>
      <c r="E869" s="249" t="s">
        <v>19</v>
      </c>
      <c r="F869" s="250" t="s">
        <v>984</v>
      </c>
      <c r="G869" s="248"/>
      <c r="H869" s="251">
        <v>1</v>
      </c>
      <c r="I869" s="252"/>
      <c r="J869" s="248"/>
      <c r="K869" s="248"/>
      <c r="L869" s="253"/>
      <c r="M869" s="254"/>
      <c r="N869" s="255"/>
      <c r="O869" s="255"/>
      <c r="P869" s="255"/>
      <c r="Q869" s="255"/>
      <c r="R869" s="255"/>
      <c r="S869" s="255"/>
      <c r="T869" s="256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7" t="s">
        <v>410</v>
      </c>
      <c r="AU869" s="257" t="s">
        <v>87</v>
      </c>
      <c r="AV869" s="14" t="s">
        <v>87</v>
      </c>
      <c r="AW869" s="14" t="s">
        <v>37</v>
      </c>
      <c r="AX869" s="14" t="s">
        <v>78</v>
      </c>
      <c r="AY869" s="257" t="s">
        <v>401</v>
      </c>
    </row>
    <row r="870" s="14" customFormat="1">
      <c r="A870" s="14"/>
      <c r="B870" s="247"/>
      <c r="C870" s="248"/>
      <c r="D870" s="238" t="s">
        <v>410</v>
      </c>
      <c r="E870" s="249" t="s">
        <v>19</v>
      </c>
      <c r="F870" s="250" t="s">
        <v>985</v>
      </c>
      <c r="G870" s="248"/>
      <c r="H870" s="251">
        <v>5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7" t="s">
        <v>410</v>
      </c>
      <c r="AU870" s="257" t="s">
        <v>87</v>
      </c>
      <c r="AV870" s="14" t="s">
        <v>87</v>
      </c>
      <c r="AW870" s="14" t="s">
        <v>37</v>
      </c>
      <c r="AX870" s="14" t="s">
        <v>78</v>
      </c>
      <c r="AY870" s="257" t="s">
        <v>401</v>
      </c>
    </row>
    <row r="871" s="15" customFormat="1">
      <c r="A871" s="15"/>
      <c r="B871" s="258"/>
      <c r="C871" s="259"/>
      <c r="D871" s="238" t="s">
        <v>410</v>
      </c>
      <c r="E871" s="260" t="s">
        <v>19</v>
      </c>
      <c r="F871" s="261" t="s">
        <v>414</v>
      </c>
      <c r="G871" s="259"/>
      <c r="H871" s="262">
        <v>6</v>
      </c>
      <c r="I871" s="263"/>
      <c r="J871" s="259"/>
      <c r="K871" s="259"/>
      <c r="L871" s="264"/>
      <c r="M871" s="265"/>
      <c r="N871" s="266"/>
      <c r="O871" s="266"/>
      <c r="P871" s="266"/>
      <c r="Q871" s="266"/>
      <c r="R871" s="266"/>
      <c r="S871" s="266"/>
      <c r="T871" s="267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68" t="s">
        <v>410</v>
      </c>
      <c r="AU871" s="268" t="s">
        <v>87</v>
      </c>
      <c r="AV871" s="15" t="s">
        <v>102</v>
      </c>
      <c r="AW871" s="15" t="s">
        <v>37</v>
      </c>
      <c r="AX871" s="15" t="s">
        <v>85</v>
      </c>
      <c r="AY871" s="268" t="s">
        <v>401</v>
      </c>
    </row>
    <row r="872" s="2" customFormat="1" ht="24.15" customHeight="1">
      <c r="A872" s="40"/>
      <c r="B872" s="41"/>
      <c r="C872" s="218" t="s">
        <v>986</v>
      </c>
      <c r="D872" s="218" t="s">
        <v>403</v>
      </c>
      <c r="E872" s="219" t="s">
        <v>987</v>
      </c>
      <c r="F872" s="220" t="s">
        <v>988</v>
      </c>
      <c r="G872" s="221" t="s">
        <v>228</v>
      </c>
      <c r="H872" s="222">
        <v>27</v>
      </c>
      <c r="I872" s="223"/>
      <c r="J872" s="224">
        <f>ROUND(I872*H872,2)</f>
        <v>0</v>
      </c>
      <c r="K872" s="220" t="s">
        <v>406</v>
      </c>
      <c r="L872" s="46"/>
      <c r="M872" s="225" t="s">
        <v>19</v>
      </c>
      <c r="N872" s="226" t="s">
        <v>49</v>
      </c>
      <c r="O872" s="86"/>
      <c r="P872" s="227">
        <f>O872*H872</f>
        <v>0</v>
      </c>
      <c r="Q872" s="227">
        <v>0.00029999999999999997</v>
      </c>
      <c r="R872" s="227">
        <f>Q872*H872</f>
        <v>0.0080999999999999996</v>
      </c>
      <c r="S872" s="227">
        <v>0</v>
      </c>
      <c r="T872" s="22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9" t="s">
        <v>102</v>
      </c>
      <c r="AT872" s="229" t="s">
        <v>403</v>
      </c>
      <c r="AU872" s="229" t="s">
        <v>87</v>
      </c>
      <c r="AY872" s="19" t="s">
        <v>401</v>
      </c>
      <c r="BE872" s="230">
        <f>IF(N872="základní",J872,0)</f>
        <v>0</v>
      </c>
      <c r="BF872" s="230">
        <f>IF(N872="snížená",J872,0)</f>
        <v>0</v>
      </c>
      <c r="BG872" s="230">
        <f>IF(N872="zákl. přenesená",J872,0)</f>
        <v>0</v>
      </c>
      <c r="BH872" s="230">
        <f>IF(N872="sníž. přenesená",J872,0)</f>
        <v>0</v>
      </c>
      <c r="BI872" s="230">
        <f>IF(N872="nulová",J872,0)</f>
        <v>0</v>
      </c>
      <c r="BJ872" s="19" t="s">
        <v>85</v>
      </c>
      <c r="BK872" s="230">
        <f>ROUND(I872*H872,2)</f>
        <v>0</v>
      </c>
      <c r="BL872" s="19" t="s">
        <v>102</v>
      </c>
      <c r="BM872" s="229" t="s">
        <v>989</v>
      </c>
    </row>
    <row r="873" s="2" customFormat="1">
      <c r="A873" s="40"/>
      <c r="B873" s="41"/>
      <c r="C873" s="42"/>
      <c r="D873" s="231" t="s">
        <v>408</v>
      </c>
      <c r="E873" s="42"/>
      <c r="F873" s="232" t="s">
        <v>990</v>
      </c>
      <c r="G873" s="42"/>
      <c r="H873" s="42"/>
      <c r="I873" s="233"/>
      <c r="J873" s="42"/>
      <c r="K873" s="42"/>
      <c r="L873" s="46"/>
      <c r="M873" s="234"/>
      <c r="N873" s="235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408</v>
      </c>
      <c r="AU873" s="19" t="s">
        <v>87</v>
      </c>
    </row>
    <row r="874" s="13" customFormat="1">
      <c r="A874" s="13"/>
      <c r="B874" s="236"/>
      <c r="C874" s="237"/>
      <c r="D874" s="238" t="s">
        <v>410</v>
      </c>
      <c r="E874" s="239" t="s">
        <v>19</v>
      </c>
      <c r="F874" s="240" t="s">
        <v>634</v>
      </c>
      <c r="G874" s="237"/>
      <c r="H874" s="239" t="s">
        <v>19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6" t="s">
        <v>410</v>
      </c>
      <c r="AU874" s="246" t="s">
        <v>87</v>
      </c>
      <c r="AV874" s="13" t="s">
        <v>85</v>
      </c>
      <c r="AW874" s="13" t="s">
        <v>37</v>
      </c>
      <c r="AX874" s="13" t="s">
        <v>78</v>
      </c>
      <c r="AY874" s="246" t="s">
        <v>401</v>
      </c>
    </row>
    <row r="875" s="13" customFormat="1">
      <c r="A875" s="13"/>
      <c r="B875" s="236"/>
      <c r="C875" s="237"/>
      <c r="D875" s="238" t="s">
        <v>410</v>
      </c>
      <c r="E875" s="239" t="s">
        <v>19</v>
      </c>
      <c r="F875" s="240" t="s">
        <v>728</v>
      </c>
      <c r="G875" s="237"/>
      <c r="H875" s="239" t="s">
        <v>19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6" t="s">
        <v>410</v>
      </c>
      <c r="AU875" s="246" t="s">
        <v>87</v>
      </c>
      <c r="AV875" s="13" t="s">
        <v>85</v>
      </c>
      <c r="AW875" s="13" t="s">
        <v>37</v>
      </c>
      <c r="AX875" s="13" t="s">
        <v>78</v>
      </c>
      <c r="AY875" s="246" t="s">
        <v>401</v>
      </c>
    </row>
    <row r="876" s="13" customFormat="1">
      <c r="A876" s="13"/>
      <c r="B876" s="236"/>
      <c r="C876" s="237"/>
      <c r="D876" s="238" t="s">
        <v>410</v>
      </c>
      <c r="E876" s="239" t="s">
        <v>19</v>
      </c>
      <c r="F876" s="240" t="s">
        <v>805</v>
      </c>
      <c r="G876" s="237"/>
      <c r="H876" s="239" t="s">
        <v>19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6" t="s">
        <v>410</v>
      </c>
      <c r="AU876" s="246" t="s">
        <v>87</v>
      </c>
      <c r="AV876" s="13" t="s">
        <v>85</v>
      </c>
      <c r="AW876" s="13" t="s">
        <v>37</v>
      </c>
      <c r="AX876" s="13" t="s">
        <v>78</v>
      </c>
      <c r="AY876" s="246" t="s">
        <v>401</v>
      </c>
    </row>
    <row r="877" s="14" customFormat="1">
      <c r="A877" s="14"/>
      <c r="B877" s="247"/>
      <c r="C877" s="248"/>
      <c r="D877" s="238" t="s">
        <v>410</v>
      </c>
      <c r="E877" s="249" t="s">
        <v>19</v>
      </c>
      <c r="F877" s="250" t="s">
        <v>991</v>
      </c>
      <c r="G877" s="248"/>
      <c r="H877" s="251">
        <v>27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7" t="s">
        <v>410</v>
      </c>
      <c r="AU877" s="257" t="s">
        <v>87</v>
      </c>
      <c r="AV877" s="14" t="s">
        <v>87</v>
      </c>
      <c r="AW877" s="14" t="s">
        <v>37</v>
      </c>
      <c r="AX877" s="14" t="s">
        <v>78</v>
      </c>
      <c r="AY877" s="257" t="s">
        <v>401</v>
      </c>
    </row>
    <row r="878" s="15" customFormat="1">
      <c r="A878" s="15"/>
      <c r="B878" s="258"/>
      <c r="C878" s="259"/>
      <c r="D878" s="238" t="s">
        <v>410</v>
      </c>
      <c r="E878" s="260" t="s">
        <v>19</v>
      </c>
      <c r="F878" s="261" t="s">
        <v>414</v>
      </c>
      <c r="G878" s="259"/>
      <c r="H878" s="262">
        <v>27</v>
      </c>
      <c r="I878" s="263"/>
      <c r="J878" s="259"/>
      <c r="K878" s="259"/>
      <c r="L878" s="264"/>
      <c r="M878" s="265"/>
      <c r="N878" s="266"/>
      <c r="O878" s="266"/>
      <c r="P878" s="266"/>
      <c r="Q878" s="266"/>
      <c r="R878" s="266"/>
      <c r="S878" s="266"/>
      <c r="T878" s="267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8" t="s">
        <v>410</v>
      </c>
      <c r="AU878" s="268" t="s">
        <v>87</v>
      </c>
      <c r="AV878" s="15" t="s">
        <v>102</v>
      </c>
      <c r="AW878" s="15" t="s">
        <v>37</v>
      </c>
      <c r="AX878" s="15" t="s">
        <v>85</v>
      </c>
      <c r="AY878" s="268" t="s">
        <v>401</v>
      </c>
    </row>
    <row r="879" s="2" customFormat="1" ht="24.15" customHeight="1">
      <c r="A879" s="40"/>
      <c r="B879" s="41"/>
      <c r="C879" s="218" t="s">
        <v>992</v>
      </c>
      <c r="D879" s="218" t="s">
        <v>403</v>
      </c>
      <c r="E879" s="219" t="s">
        <v>993</v>
      </c>
      <c r="F879" s="220" t="s">
        <v>994</v>
      </c>
      <c r="G879" s="221" t="s">
        <v>228</v>
      </c>
      <c r="H879" s="222">
        <v>13.5</v>
      </c>
      <c r="I879" s="223"/>
      <c r="J879" s="224">
        <f>ROUND(I879*H879,2)</f>
        <v>0</v>
      </c>
      <c r="K879" s="220" t="s">
        <v>406</v>
      </c>
      <c r="L879" s="46"/>
      <c r="M879" s="225" t="s">
        <v>19</v>
      </c>
      <c r="N879" s="226" t="s">
        <v>49</v>
      </c>
      <c r="O879" s="86"/>
      <c r="P879" s="227">
        <f>O879*H879</f>
        <v>0</v>
      </c>
      <c r="Q879" s="227">
        <v>0.00033750000000000002</v>
      </c>
      <c r="R879" s="227">
        <f>Q879*H879</f>
        <v>0.0045562500000000004</v>
      </c>
      <c r="S879" s="227">
        <v>0</v>
      </c>
      <c r="T879" s="22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9" t="s">
        <v>102</v>
      </c>
      <c r="AT879" s="229" t="s">
        <v>403</v>
      </c>
      <c r="AU879" s="229" t="s">
        <v>87</v>
      </c>
      <c r="AY879" s="19" t="s">
        <v>401</v>
      </c>
      <c r="BE879" s="230">
        <f>IF(N879="základní",J879,0)</f>
        <v>0</v>
      </c>
      <c r="BF879" s="230">
        <f>IF(N879="snížená",J879,0)</f>
        <v>0</v>
      </c>
      <c r="BG879" s="230">
        <f>IF(N879="zákl. přenesená",J879,0)</f>
        <v>0</v>
      </c>
      <c r="BH879" s="230">
        <f>IF(N879="sníž. přenesená",J879,0)</f>
        <v>0</v>
      </c>
      <c r="BI879" s="230">
        <f>IF(N879="nulová",J879,0)</f>
        <v>0</v>
      </c>
      <c r="BJ879" s="19" t="s">
        <v>85</v>
      </c>
      <c r="BK879" s="230">
        <f>ROUND(I879*H879,2)</f>
        <v>0</v>
      </c>
      <c r="BL879" s="19" t="s">
        <v>102</v>
      </c>
      <c r="BM879" s="229" t="s">
        <v>995</v>
      </c>
    </row>
    <row r="880" s="2" customFormat="1">
      <c r="A880" s="40"/>
      <c r="B880" s="41"/>
      <c r="C880" s="42"/>
      <c r="D880" s="231" t="s">
        <v>408</v>
      </c>
      <c r="E880" s="42"/>
      <c r="F880" s="232" t="s">
        <v>996</v>
      </c>
      <c r="G880" s="42"/>
      <c r="H880" s="42"/>
      <c r="I880" s="233"/>
      <c r="J880" s="42"/>
      <c r="K880" s="42"/>
      <c r="L880" s="46"/>
      <c r="M880" s="234"/>
      <c r="N880" s="235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408</v>
      </c>
      <c r="AU880" s="19" t="s">
        <v>87</v>
      </c>
    </row>
    <row r="881" s="13" customFormat="1">
      <c r="A881" s="13"/>
      <c r="B881" s="236"/>
      <c r="C881" s="237"/>
      <c r="D881" s="238" t="s">
        <v>410</v>
      </c>
      <c r="E881" s="239" t="s">
        <v>19</v>
      </c>
      <c r="F881" s="240" t="s">
        <v>634</v>
      </c>
      <c r="G881" s="237"/>
      <c r="H881" s="239" t="s">
        <v>19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410</v>
      </c>
      <c r="AU881" s="246" t="s">
        <v>87</v>
      </c>
      <c r="AV881" s="13" t="s">
        <v>85</v>
      </c>
      <c r="AW881" s="13" t="s">
        <v>37</v>
      </c>
      <c r="AX881" s="13" t="s">
        <v>78</v>
      </c>
      <c r="AY881" s="246" t="s">
        <v>401</v>
      </c>
    </row>
    <row r="882" s="13" customFormat="1">
      <c r="A882" s="13"/>
      <c r="B882" s="236"/>
      <c r="C882" s="237"/>
      <c r="D882" s="238" t="s">
        <v>410</v>
      </c>
      <c r="E882" s="239" t="s">
        <v>19</v>
      </c>
      <c r="F882" s="240" t="s">
        <v>728</v>
      </c>
      <c r="G882" s="237"/>
      <c r="H882" s="239" t="s">
        <v>19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6" t="s">
        <v>410</v>
      </c>
      <c r="AU882" s="246" t="s">
        <v>87</v>
      </c>
      <c r="AV882" s="13" t="s">
        <v>85</v>
      </c>
      <c r="AW882" s="13" t="s">
        <v>37</v>
      </c>
      <c r="AX882" s="13" t="s">
        <v>78</v>
      </c>
      <c r="AY882" s="246" t="s">
        <v>401</v>
      </c>
    </row>
    <row r="883" s="13" customFormat="1">
      <c r="A883" s="13"/>
      <c r="B883" s="236"/>
      <c r="C883" s="237"/>
      <c r="D883" s="238" t="s">
        <v>410</v>
      </c>
      <c r="E883" s="239" t="s">
        <v>19</v>
      </c>
      <c r="F883" s="240" t="s">
        <v>805</v>
      </c>
      <c r="G883" s="237"/>
      <c r="H883" s="239" t="s">
        <v>19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6" t="s">
        <v>410</v>
      </c>
      <c r="AU883" s="246" t="s">
        <v>87</v>
      </c>
      <c r="AV883" s="13" t="s">
        <v>85</v>
      </c>
      <c r="AW883" s="13" t="s">
        <v>37</v>
      </c>
      <c r="AX883" s="13" t="s">
        <v>78</v>
      </c>
      <c r="AY883" s="246" t="s">
        <v>401</v>
      </c>
    </row>
    <row r="884" s="14" customFormat="1">
      <c r="A884" s="14"/>
      <c r="B884" s="247"/>
      <c r="C884" s="248"/>
      <c r="D884" s="238" t="s">
        <v>410</v>
      </c>
      <c r="E884" s="249" t="s">
        <v>19</v>
      </c>
      <c r="F884" s="250" t="s">
        <v>997</v>
      </c>
      <c r="G884" s="248"/>
      <c r="H884" s="251">
        <v>5</v>
      </c>
      <c r="I884" s="252"/>
      <c r="J884" s="248"/>
      <c r="K884" s="248"/>
      <c r="L884" s="253"/>
      <c r="M884" s="254"/>
      <c r="N884" s="255"/>
      <c r="O884" s="255"/>
      <c r="P884" s="255"/>
      <c r="Q884" s="255"/>
      <c r="R884" s="255"/>
      <c r="S884" s="255"/>
      <c r="T884" s="25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7" t="s">
        <v>410</v>
      </c>
      <c r="AU884" s="257" t="s">
        <v>87</v>
      </c>
      <c r="AV884" s="14" t="s">
        <v>87</v>
      </c>
      <c r="AW884" s="14" t="s">
        <v>37</v>
      </c>
      <c r="AX884" s="14" t="s">
        <v>78</v>
      </c>
      <c r="AY884" s="257" t="s">
        <v>401</v>
      </c>
    </row>
    <row r="885" s="14" customFormat="1">
      <c r="A885" s="14"/>
      <c r="B885" s="247"/>
      <c r="C885" s="248"/>
      <c r="D885" s="238" t="s">
        <v>410</v>
      </c>
      <c r="E885" s="249" t="s">
        <v>19</v>
      </c>
      <c r="F885" s="250" t="s">
        <v>998</v>
      </c>
      <c r="G885" s="248"/>
      <c r="H885" s="251">
        <v>7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7" t="s">
        <v>410</v>
      </c>
      <c r="AU885" s="257" t="s">
        <v>87</v>
      </c>
      <c r="AV885" s="14" t="s">
        <v>87</v>
      </c>
      <c r="AW885" s="14" t="s">
        <v>37</v>
      </c>
      <c r="AX885" s="14" t="s">
        <v>78</v>
      </c>
      <c r="AY885" s="257" t="s">
        <v>401</v>
      </c>
    </row>
    <row r="886" s="14" customFormat="1">
      <c r="A886" s="14"/>
      <c r="B886" s="247"/>
      <c r="C886" s="248"/>
      <c r="D886" s="238" t="s">
        <v>410</v>
      </c>
      <c r="E886" s="249" t="s">
        <v>19</v>
      </c>
      <c r="F886" s="250" t="s">
        <v>999</v>
      </c>
      <c r="G886" s="248"/>
      <c r="H886" s="251">
        <v>1.5</v>
      </c>
      <c r="I886" s="252"/>
      <c r="J886" s="248"/>
      <c r="K886" s="248"/>
      <c r="L886" s="253"/>
      <c r="M886" s="254"/>
      <c r="N886" s="255"/>
      <c r="O886" s="255"/>
      <c r="P886" s="255"/>
      <c r="Q886" s="255"/>
      <c r="R886" s="255"/>
      <c r="S886" s="255"/>
      <c r="T886" s="256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7" t="s">
        <v>410</v>
      </c>
      <c r="AU886" s="257" t="s">
        <v>87</v>
      </c>
      <c r="AV886" s="14" t="s">
        <v>87</v>
      </c>
      <c r="AW886" s="14" t="s">
        <v>37</v>
      </c>
      <c r="AX886" s="14" t="s">
        <v>78</v>
      </c>
      <c r="AY886" s="257" t="s">
        <v>401</v>
      </c>
    </row>
    <row r="887" s="15" customFormat="1">
      <c r="A887" s="15"/>
      <c r="B887" s="258"/>
      <c r="C887" s="259"/>
      <c r="D887" s="238" t="s">
        <v>410</v>
      </c>
      <c r="E887" s="260" t="s">
        <v>19</v>
      </c>
      <c r="F887" s="261" t="s">
        <v>414</v>
      </c>
      <c r="G887" s="259"/>
      <c r="H887" s="262">
        <v>13.5</v>
      </c>
      <c r="I887" s="263"/>
      <c r="J887" s="259"/>
      <c r="K887" s="259"/>
      <c r="L887" s="264"/>
      <c r="M887" s="265"/>
      <c r="N887" s="266"/>
      <c r="O887" s="266"/>
      <c r="P887" s="266"/>
      <c r="Q887" s="266"/>
      <c r="R887" s="266"/>
      <c r="S887" s="266"/>
      <c r="T887" s="267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8" t="s">
        <v>410</v>
      </c>
      <c r="AU887" s="268" t="s">
        <v>87</v>
      </c>
      <c r="AV887" s="15" t="s">
        <v>102</v>
      </c>
      <c r="AW887" s="15" t="s">
        <v>37</v>
      </c>
      <c r="AX887" s="15" t="s">
        <v>85</v>
      </c>
      <c r="AY887" s="268" t="s">
        <v>401</v>
      </c>
    </row>
    <row r="888" s="2" customFormat="1" ht="37.8" customHeight="1">
      <c r="A888" s="40"/>
      <c r="B888" s="41"/>
      <c r="C888" s="218" t="s">
        <v>1000</v>
      </c>
      <c r="D888" s="218" t="s">
        <v>403</v>
      </c>
      <c r="E888" s="219" t="s">
        <v>1001</v>
      </c>
      <c r="F888" s="220" t="s">
        <v>1002</v>
      </c>
      <c r="G888" s="221" t="s">
        <v>219</v>
      </c>
      <c r="H888" s="222">
        <v>3.101</v>
      </c>
      <c r="I888" s="223"/>
      <c r="J888" s="224">
        <f>ROUND(I888*H888,2)</f>
        <v>0</v>
      </c>
      <c r="K888" s="220" t="s">
        <v>406</v>
      </c>
      <c r="L888" s="46"/>
      <c r="M888" s="225" t="s">
        <v>19</v>
      </c>
      <c r="N888" s="226" t="s">
        <v>49</v>
      </c>
      <c r="O888" s="86"/>
      <c r="P888" s="227">
        <f>O888*H888</f>
        <v>0</v>
      </c>
      <c r="Q888" s="227">
        <v>2.5018699999999998</v>
      </c>
      <c r="R888" s="227">
        <f>Q888*H888</f>
        <v>7.7582988699999991</v>
      </c>
      <c r="S888" s="227">
        <v>0</v>
      </c>
      <c r="T888" s="22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9" t="s">
        <v>102</v>
      </c>
      <c r="AT888" s="229" t="s">
        <v>403</v>
      </c>
      <c r="AU888" s="229" t="s">
        <v>87</v>
      </c>
      <c r="AY888" s="19" t="s">
        <v>401</v>
      </c>
      <c r="BE888" s="230">
        <f>IF(N888="základní",J888,0)</f>
        <v>0</v>
      </c>
      <c r="BF888" s="230">
        <f>IF(N888="snížená",J888,0)</f>
        <v>0</v>
      </c>
      <c r="BG888" s="230">
        <f>IF(N888="zákl. přenesená",J888,0)</f>
        <v>0</v>
      </c>
      <c r="BH888" s="230">
        <f>IF(N888="sníž. přenesená",J888,0)</f>
        <v>0</v>
      </c>
      <c r="BI888" s="230">
        <f>IF(N888="nulová",J888,0)</f>
        <v>0</v>
      </c>
      <c r="BJ888" s="19" t="s">
        <v>85</v>
      </c>
      <c r="BK888" s="230">
        <f>ROUND(I888*H888,2)</f>
        <v>0</v>
      </c>
      <c r="BL888" s="19" t="s">
        <v>102</v>
      </c>
      <c r="BM888" s="229" t="s">
        <v>1003</v>
      </c>
    </row>
    <row r="889" s="2" customFormat="1">
      <c r="A889" s="40"/>
      <c r="B889" s="41"/>
      <c r="C889" s="42"/>
      <c r="D889" s="231" t="s">
        <v>408</v>
      </c>
      <c r="E889" s="42"/>
      <c r="F889" s="232" t="s">
        <v>1004</v>
      </c>
      <c r="G889" s="42"/>
      <c r="H889" s="42"/>
      <c r="I889" s="233"/>
      <c r="J889" s="42"/>
      <c r="K889" s="42"/>
      <c r="L889" s="46"/>
      <c r="M889" s="234"/>
      <c r="N889" s="235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408</v>
      </c>
      <c r="AU889" s="19" t="s">
        <v>87</v>
      </c>
    </row>
    <row r="890" s="13" customFormat="1">
      <c r="A890" s="13"/>
      <c r="B890" s="236"/>
      <c r="C890" s="237"/>
      <c r="D890" s="238" t="s">
        <v>410</v>
      </c>
      <c r="E890" s="239" t="s">
        <v>19</v>
      </c>
      <c r="F890" s="240" t="s">
        <v>634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410</v>
      </c>
      <c r="AU890" s="246" t="s">
        <v>87</v>
      </c>
      <c r="AV890" s="13" t="s">
        <v>85</v>
      </c>
      <c r="AW890" s="13" t="s">
        <v>37</v>
      </c>
      <c r="AX890" s="13" t="s">
        <v>78</v>
      </c>
      <c r="AY890" s="246" t="s">
        <v>401</v>
      </c>
    </row>
    <row r="891" s="13" customFormat="1">
      <c r="A891" s="13"/>
      <c r="B891" s="236"/>
      <c r="C891" s="237"/>
      <c r="D891" s="238" t="s">
        <v>410</v>
      </c>
      <c r="E891" s="239" t="s">
        <v>19</v>
      </c>
      <c r="F891" s="240" t="s">
        <v>728</v>
      </c>
      <c r="G891" s="237"/>
      <c r="H891" s="239" t="s">
        <v>19</v>
      </c>
      <c r="I891" s="241"/>
      <c r="J891" s="237"/>
      <c r="K891" s="237"/>
      <c r="L891" s="242"/>
      <c r="M891" s="243"/>
      <c r="N891" s="244"/>
      <c r="O891" s="244"/>
      <c r="P891" s="244"/>
      <c r="Q891" s="244"/>
      <c r="R891" s="244"/>
      <c r="S891" s="244"/>
      <c r="T891" s="24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6" t="s">
        <v>410</v>
      </c>
      <c r="AU891" s="246" t="s">
        <v>87</v>
      </c>
      <c r="AV891" s="13" t="s">
        <v>85</v>
      </c>
      <c r="AW891" s="13" t="s">
        <v>37</v>
      </c>
      <c r="AX891" s="13" t="s">
        <v>78</v>
      </c>
      <c r="AY891" s="246" t="s">
        <v>401</v>
      </c>
    </row>
    <row r="892" s="13" customFormat="1">
      <c r="A892" s="13"/>
      <c r="B892" s="236"/>
      <c r="C892" s="237"/>
      <c r="D892" s="238" t="s">
        <v>410</v>
      </c>
      <c r="E892" s="239" t="s">
        <v>19</v>
      </c>
      <c r="F892" s="240" t="s">
        <v>776</v>
      </c>
      <c r="G892" s="237"/>
      <c r="H892" s="239" t="s">
        <v>19</v>
      </c>
      <c r="I892" s="241"/>
      <c r="J892" s="237"/>
      <c r="K892" s="237"/>
      <c r="L892" s="242"/>
      <c r="M892" s="243"/>
      <c r="N892" s="244"/>
      <c r="O892" s="244"/>
      <c r="P892" s="244"/>
      <c r="Q892" s="244"/>
      <c r="R892" s="244"/>
      <c r="S892" s="244"/>
      <c r="T892" s="24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6" t="s">
        <v>410</v>
      </c>
      <c r="AU892" s="246" t="s">
        <v>87</v>
      </c>
      <c r="AV892" s="13" t="s">
        <v>85</v>
      </c>
      <c r="AW892" s="13" t="s">
        <v>37</v>
      </c>
      <c r="AX892" s="13" t="s">
        <v>78</v>
      </c>
      <c r="AY892" s="246" t="s">
        <v>401</v>
      </c>
    </row>
    <row r="893" s="13" customFormat="1">
      <c r="A893" s="13"/>
      <c r="B893" s="236"/>
      <c r="C893" s="237"/>
      <c r="D893" s="238" t="s">
        <v>410</v>
      </c>
      <c r="E893" s="239" t="s">
        <v>19</v>
      </c>
      <c r="F893" s="240" t="s">
        <v>419</v>
      </c>
      <c r="G893" s="237"/>
      <c r="H893" s="239" t="s">
        <v>19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6" t="s">
        <v>410</v>
      </c>
      <c r="AU893" s="246" t="s">
        <v>87</v>
      </c>
      <c r="AV893" s="13" t="s">
        <v>85</v>
      </c>
      <c r="AW893" s="13" t="s">
        <v>37</v>
      </c>
      <c r="AX893" s="13" t="s">
        <v>78</v>
      </c>
      <c r="AY893" s="246" t="s">
        <v>401</v>
      </c>
    </row>
    <row r="894" s="14" customFormat="1">
      <c r="A894" s="14"/>
      <c r="B894" s="247"/>
      <c r="C894" s="248"/>
      <c r="D894" s="238" t="s">
        <v>410</v>
      </c>
      <c r="E894" s="249" t="s">
        <v>19</v>
      </c>
      <c r="F894" s="250" t="s">
        <v>777</v>
      </c>
      <c r="G894" s="248"/>
      <c r="H894" s="251">
        <v>2.9430000000000001</v>
      </c>
      <c r="I894" s="252"/>
      <c r="J894" s="248"/>
      <c r="K894" s="248"/>
      <c r="L894" s="253"/>
      <c r="M894" s="254"/>
      <c r="N894" s="255"/>
      <c r="O894" s="255"/>
      <c r="P894" s="255"/>
      <c r="Q894" s="255"/>
      <c r="R894" s="255"/>
      <c r="S894" s="255"/>
      <c r="T894" s="25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7" t="s">
        <v>410</v>
      </c>
      <c r="AU894" s="257" t="s">
        <v>87</v>
      </c>
      <c r="AV894" s="14" t="s">
        <v>87</v>
      </c>
      <c r="AW894" s="14" t="s">
        <v>37</v>
      </c>
      <c r="AX894" s="14" t="s">
        <v>78</v>
      </c>
      <c r="AY894" s="257" t="s">
        <v>401</v>
      </c>
    </row>
    <row r="895" s="14" customFormat="1">
      <c r="A895" s="14"/>
      <c r="B895" s="247"/>
      <c r="C895" s="248"/>
      <c r="D895" s="238" t="s">
        <v>410</v>
      </c>
      <c r="E895" s="249" t="s">
        <v>19</v>
      </c>
      <c r="F895" s="250" t="s">
        <v>1005</v>
      </c>
      <c r="G895" s="248"/>
      <c r="H895" s="251">
        <v>0.158</v>
      </c>
      <c r="I895" s="252"/>
      <c r="J895" s="248"/>
      <c r="K895" s="248"/>
      <c r="L895" s="253"/>
      <c r="M895" s="254"/>
      <c r="N895" s="255"/>
      <c r="O895" s="255"/>
      <c r="P895" s="255"/>
      <c r="Q895" s="255"/>
      <c r="R895" s="255"/>
      <c r="S895" s="255"/>
      <c r="T895" s="25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7" t="s">
        <v>410</v>
      </c>
      <c r="AU895" s="257" t="s">
        <v>87</v>
      </c>
      <c r="AV895" s="14" t="s">
        <v>87</v>
      </c>
      <c r="AW895" s="14" t="s">
        <v>37</v>
      </c>
      <c r="AX895" s="14" t="s">
        <v>78</v>
      </c>
      <c r="AY895" s="257" t="s">
        <v>401</v>
      </c>
    </row>
    <row r="896" s="15" customFormat="1">
      <c r="A896" s="15"/>
      <c r="B896" s="258"/>
      <c r="C896" s="259"/>
      <c r="D896" s="238" t="s">
        <v>410</v>
      </c>
      <c r="E896" s="260" t="s">
        <v>19</v>
      </c>
      <c r="F896" s="261" t="s">
        <v>414</v>
      </c>
      <c r="G896" s="259"/>
      <c r="H896" s="262">
        <v>3.101</v>
      </c>
      <c r="I896" s="263"/>
      <c r="J896" s="259"/>
      <c r="K896" s="259"/>
      <c r="L896" s="264"/>
      <c r="M896" s="265"/>
      <c r="N896" s="266"/>
      <c r="O896" s="266"/>
      <c r="P896" s="266"/>
      <c r="Q896" s="266"/>
      <c r="R896" s="266"/>
      <c r="S896" s="266"/>
      <c r="T896" s="267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68" t="s">
        <v>410</v>
      </c>
      <c r="AU896" s="268" t="s">
        <v>87</v>
      </c>
      <c r="AV896" s="15" t="s">
        <v>102</v>
      </c>
      <c r="AW896" s="15" t="s">
        <v>37</v>
      </c>
      <c r="AX896" s="15" t="s">
        <v>85</v>
      </c>
      <c r="AY896" s="268" t="s">
        <v>401</v>
      </c>
    </row>
    <row r="897" s="2" customFormat="1" ht="37.8" customHeight="1">
      <c r="A897" s="40"/>
      <c r="B897" s="41"/>
      <c r="C897" s="218" t="s">
        <v>1006</v>
      </c>
      <c r="D897" s="218" t="s">
        <v>403</v>
      </c>
      <c r="E897" s="219" t="s">
        <v>1007</v>
      </c>
      <c r="F897" s="220" t="s">
        <v>1008</v>
      </c>
      <c r="G897" s="221" t="s">
        <v>178</v>
      </c>
      <c r="H897" s="222">
        <v>2.8780000000000001</v>
      </c>
      <c r="I897" s="223"/>
      <c r="J897" s="224">
        <f>ROUND(I897*H897,2)</f>
        <v>0</v>
      </c>
      <c r="K897" s="220" t="s">
        <v>406</v>
      </c>
      <c r="L897" s="46"/>
      <c r="M897" s="225" t="s">
        <v>19</v>
      </c>
      <c r="N897" s="226" t="s">
        <v>49</v>
      </c>
      <c r="O897" s="86"/>
      <c r="P897" s="227">
        <f>O897*H897</f>
        <v>0</v>
      </c>
      <c r="Q897" s="227">
        <v>0.0027487499999999999</v>
      </c>
      <c r="R897" s="227">
        <f>Q897*H897</f>
        <v>0.0079109025000000006</v>
      </c>
      <c r="S897" s="227">
        <v>0</v>
      </c>
      <c r="T897" s="22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9" t="s">
        <v>102</v>
      </c>
      <c r="AT897" s="229" t="s">
        <v>403</v>
      </c>
      <c r="AU897" s="229" t="s">
        <v>87</v>
      </c>
      <c r="AY897" s="19" t="s">
        <v>401</v>
      </c>
      <c r="BE897" s="230">
        <f>IF(N897="základní",J897,0)</f>
        <v>0</v>
      </c>
      <c r="BF897" s="230">
        <f>IF(N897="snížená",J897,0)</f>
        <v>0</v>
      </c>
      <c r="BG897" s="230">
        <f>IF(N897="zákl. přenesená",J897,0)</f>
        <v>0</v>
      </c>
      <c r="BH897" s="230">
        <f>IF(N897="sníž. přenesená",J897,0)</f>
        <v>0</v>
      </c>
      <c r="BI897" s="230">
        <f>IF(N897="nulová",J897,0)</f>
        <v>0</v>
      </c>
      <c r="BJ897" s="19" t="s">
        <v>85</v>
      </c>
      <c r="BK897" s="230">
        <f>ROUND(I897*H897,2)</f>
        <v>0</v>
      </c>
      <c r="BL897" s="19" t="s">
        <v>102</v>
      </c>
      <c r="BM897" s="229" t="s">
        <v>1009</v>
      </c>
    </row>
    <row r="898" s="2" customFormat="1">
      <c r="A898" s="40"/>
      <c r="B898" s="41"/>
      <c r="C898" s="42"/>
      <c r="D898" s="231" t="s">
        <v>408</v>
      </c>
      <c r="E898" s="42"/>
      <c r="F898" s="232" t="s">
        <v>1010</v>
      </c>
      <c r="G898" s="42"/>
      <c r="H898" s="42"/>
      <c r="I898" s="233"/>
      <c r="J898" s="42"/>
      <c r="K898" s="42"/>
      <c r="L898" s="46"/>
      <c r="M898" s="234"/>
      <c r="N898" s="235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408</v>
      </c>
      <c r="AU898" s="19" t="s">
        <v>87</v>
      </c>
    </row>
    <row r="899" s="13" customFormat="1">
      <c r="A899" s="13"/>
      <c r="B899" s="236"/>
      <c r="C899" s="237"/>
      <c r="D899" s="238" t="s">
        <v>410</v>
      </c>
      <c r="E899" s="239" t="s">
        <v>19</v>
      </c>
      <c r="F899" s="240" t="s">
        <v>634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410</v>
      </c>
      <c r="AU899" s="246" t="s">
        <v>87</v>
      </c>
      <c r="AV899" s="13" t="s">
        <v>85</v>
      </c>
      <c r="AW899" s="13" t="s">
        <v>37</v>
      </c>
      <c r="AX899" s="13" t="s">
        <v>78</v>
      </c>
      <c r="AY899" s="246" t="s">
        <v>401</v>
      </c>
    </row>
    <row r="900" s="13" customFormat="1">
      <c r="A900" s="13"/>
      <c r="B900" s="236"/>
      <c r="C900" s="237"/>
      <c r="D900" s="238" t="s">
        <v>410</v>
      </c>
      <c r="E900" s="239" t="s">
        <v>19</v>
      </c>
      <c r="F900" s="240" t="s">
        <v>728</v>
      </c>
      <c r="G900" s="237"/>
      <c r="H900" s="239" t="s">
        <v>19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6" t="s">
        <v>410</v>
      </c>
      <c r="AU900" s="246" t="s">
        <v>87</v>
      </c>
      <c r="AV900" s="13" t="s">
        <v>85</v>
      </c>
      <c r="AW900" s="13" t="s">
        <v>37</v>
      </c>
      <c r="AX900" s="13" t="s">
        <v>78</v>
      </c>
      <c r="AY900" s="246" t="s">
        <v>401</v>
      </c>
    </row>
    <row r="901" s="13" customFormat="1">
      <c r="A901" s="13"/>
      <c r="B901" s="236"/>
      <c r="C901" s="237"/>
      <c r="D901" s="238" t="s">
        <v>410</v>
      </c>
      <c r="E901" s="239" t="s">
        <v>19</v>
      </c>
      <c r="F901" s="240" t="s">
        <v>776</v>
      </c>
      <c r="G901" s="237"/>
      <c r="H901" s="239" t="s">
        <v>19</v>
      </c>
      <c r="I901" s="241"/>
      <c r="J901" s="237"/>
      <c r="K901" s="237"/>
      <c r="L901" s="242"/>
      <c r="M901" s="243"/>
      <c r="N901" s="244"/>
      <c r="O901" s="244"/>
      <c r="P901" s="244"/>
      <c r="Q901" s="244"/>
      <c r="R901" s="244"/>
      <c r="S901" s="244"/>
      <c r="T901" s="24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6" t="s">
        <v>410</v>
      </c>
      <c r="AU901" s="246" t="s">
        <v>87</v>
      </c>
      <c r="AV901" s="13" t="s">
        <v>85</v>
      </c>
      <c r="AW901" s="13" t="s">
        <v>37</v>
      </c>
      <c r="AX901" s="13" t="s">
        <v>78</v>
      </c>
      <c r="AY901" s="246" t="s">
        <v>401</v>
      </c>
    </row>
    <row r="902" s="13" customFormat="1">
      <c r="A902" s="13"/>
      <c r="B902" s="236"/>
      <c r="C902" s="237"/>
      <c r="D902" s="238" t="s">
        <v>410</v>
      </c>
      <c r="E902" s="239" t="s">
        <v>19</v>
      </c>
      <c r="F902" s="240" t="s">
        <v>419</v>
      </c>
      <c r="G902" s="237"/>
      <c r="H902" s="239" t="s">
        <v>19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6" t="s">
        <v>410</v>
      </c>
      <c r="AU902" s="246" t="s">
        <v>87</v>
      </c>
      <c r="AV902" s="13" t="s">
        <v>85</v>
      </c>
      <c r="AW902" s="13" t="s">
        <v>37</v>
      </c>
      <c r="AX902" s="13" t="s">
        <v>78</v>
      </c>
      <c r="AY902" s="246" t="s">
        <v>401</v>
      </c>
    </row>
    <row r="903" s="14" customFormat="1">
      <c r="A903" s="14"/>
      <c r="B903" s="247"/>
      <c r="C903" s="248"/>
      <c r="D903" s="238" t="s">
        <v>410</v>
      </c>
      <c r="E903" s="249" t="s">
        <v>19</v>
      </c>
      <c r="F903" s="250" t="s">
        <v>1011</v>
      </c>
      <c r="G903" s="248"/>
      <c r="H903" s="251">
        <v>2.8780000000000001</v>
      </c>
      <c r="I903" s="252"/>
      <c r="J903" s="248"/>
      <c r="K903" s="248"/>
      <c r="L903" s="253"/>
      <c r="M903" s="254"/>
      <c r="N903" s="255"/>
      <c r="O903" s="255"/>
      <c r="P903" s="255"/>
      <c r="Q903" s="255"/>
      <c r="R903" s="255"/>
      <c r="S903" s="255"/>
      <c r="T903" s="25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7" t="s">
        <v>410</v>
      </c>
      <c r="AU903" s="257" t="s">
        <v>87</v>
      </c>
      <c r="AV903" s="14" t="s">
        <v>87</v>
      </c>
      <c r="AW903" s="14" t="s">
        <v>37</v>
      </c>
      <c r="AX903" s="14" t="s">
        <v>78</v>
      </c>
      <c r="AY903" s="257" t="s">
        <v>401</v>
      </c>
    </row>
    <row r="904" s="15" customFormat="1">
      <c r="A904" s="15"/>
      <c r="B904" s="258"/>
      <c r="C904" s="259"/>
      <c r="D904" s="238" t="s">
        <v>410</v>
      </c>
      <c r="E904" s="260" t="s">
        <v>190</v>
      </c>
      <c r="F904" s="261" t="s">
        <v>414</v>
      </c>
      <c r="G904" s="259"/>
      <c r="H904" s="262">
        <v>2.8780000000000001</v>
      </c>
      <c r="I904" s="263"/>
      <c r="J904" s="259"/>
      <c r="K904" s="259"/>
      <c r="L904" s="264"/>
      <c r="M904" s="265"/>
      <c r="N904" s="266"/>
      <c r="O904" s="266"/>
      <c r="P904" s="266"/>
      <c r="Q904" s="266"/>
      <c r="R904" s="266"/>
      <c r="S904" s="266"/>
      <c r="T904" s="267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8" t="s">
        <v>410</v>
      </c>
      <c r="AU904" s="268" t="s">
        <v>87</v>
      </c>
      <c r="AV904" s="15" t="s">
        <v>102</v>
      </c>
      <c r="AW904" s="15" t="s">
        <v>37</v>
      </c>
      <c r="AX904" s="15" t="s">
        <v>85</v>
      </c>
      <c r="AY904" s="268" t="s">
        <v>401</v>
      </c>
    </row>
    <row r="905" s="2" customFormat="1" ht="44.25" customHeight="1">
      <c r="A905" s="40"/>
      <c r="B905" s="41"/>
      <c r="C905" s="218" t="s">
        <v>1012</v>
      </c>
      <c r="D905" s="218" t="s">
        <v>403</v>
      </c>
      <c r="E905" s="219" t="s">
        <v>1013</v>
      </c>
      <c r="F905" s="220" t="s">
        <v>1014</v>
      </c>
      <c r="G905" s="221" t="s">
        <v>178</v>
      </c>
      <c r="H905" s="222">
        <v>2.8780000000000001</v>
      </c>
      <c r="I905" s="223"/>
      <c r="J905" s="224">
        <f>ROUND(I905*H905,2)</f>
        <v>0</v>
      </c>
      <c r="K905" s="220" t="s">
        <v>406</v>
      </c>
      <c r="L905" s="46"/>
      <c r="M905" s="225" t="s">
        <v>19</v>
      </c>
      <c r="N905" s="226" t="s">
        <v>49</v>
      </c>
      <c r="O905" s="86"/>
      <c r="P905" s="227">
        <f>O905*H905</f>
        <v>0</v>
      </c>
      <c r="Q905" s="227">
        <v>0</v>
      </c>
      <c r="R905" s="227">
        <f>Q905*H905</f>
        <v>0</v>
      </c>
      <c r="S905" s="227">
        <v>0</v>
      </c>
      <c r="T905" s="22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9" t="s">
        <v>102</v>
      </c>
      <c r="AT905" s="229" t="s">
        <v>403</v>
      </c>
      <c r="AU905" s="229" t="s">
        <v>87</v>
      </c>
      <c r="AY905" s="19" t="s">
        <v>401</v>
      </c>
      <c r="BE905" s="230">
        <f>IF(N905="základní",J905,0)</f>
        <v>0</v>
      </c>
      <c r="BF905" s="230">
        <f>IF(N905="snížená",J905,0)</f>
        <v>0</v>
      </c>
      <c r="BG905" s="230">
        <f>IF(N905="zákl. přenesená",J905,0)</f>
        <v>0</v>
      </c>
      <c r="BH905" s="230">
        <f>IF(N905="sníž. přenesená",J905,0)</f>
        <v>0</v>
      </c>
      <c r="BI905" s="230">
        <f>IF(N905="nulová",J905,0)</f>
        <v>0</v>
      </c>
      <c r="BJ905" s="19" t="s">
        <v>85</v>
      </c>
      <c r="BK905" s="230">
        <f>ROUND(I905*H905,2)</f>
        <v>0</v>
      </c>
      <c r="BL905" s="19" t="s">
        <v>102</v>
      </c>
      <c r="BM905" s="229" t="s">
        <v>1015</v>
      </c>
    </row>
    <row r="906" s="2" customFormat="1">
      <c r="A906" s="40"/>
      <c r="B906" s="41"/>
      <c r="C906" s="42"/>
      <c r="D906" s="231" t="s">
        <v>408</v>
      </c>
      <c r="E906" s="42"/>
      <c r="F906" s="232" t="s">
        <v>1016</v>
      </c>
      <c r="G906" s="42"/>
      <c r="H906" s="42"/>
      <c r="I906" s="233"/>
      <c r="J906" s="42"/>
      <c r="K906" s="42"/>
      <c r="L906" s="46"/>
      <c r="M906" s="234"/>
      <c r="N906" s="235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408</v>
      </c>
      <c r="AU906" s="19" t="s">
        <v>87</v>
      </c>
    </row>
    <row r="907" s="14" customFormat="1">
      <c r="A907" s="14"/>
      <c r="B907" s="247"/>
      <c r="C907" s="248"/>
      <c r="D907" s="238" t="s">
        <v>410</v>
      </c>
      <c r="E907" s="249" t="s">
        <v>19</v>
      </c>
      <c r="F907" s="250" t="s">
        <v>190</v>
      </c>
      <c r="G907" s="248"/>
      <c r="H907" s="251">
        <v>2.8780000000000001</v>
      </c>
      <c r="I907" s="252"/>
      <c r="J907" s="248"/>
      <c r="K907" s="248"/>
      <c r="L907" s="253"/>
      <c r="M907" s="254"/>
      <c r="N907" s="255"/>
      <c r="O907" s="255"/>
      <c r="P907" s="255"/>
      <c r="Q907" s="255"/>
      <c r="R907" s="255"/>
      <c r="S907" s="255"/>
      <c r="T907" s="25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7" t="s">
        <v>410</v>
      </c>
      <c r="AU907" s="257" t="s">
        <v>87</v>
      </c>
      <c r="AV907" s="14" t="s">
        <v>87</v>
      </c>
      <c r="AW907" s="14" t="s">
        <v>37</v>
      </c>
      <c r="AX907" s="14" t="s">
        <v>78</v>
      </c>
      <c r="AY907" s="257" t="s">
        <v>401</v>
      </c>
    </row>
    <row r="908" s="15" customFormat="1">
      <c r="A908" s="15"/>
      <c r="B908" s="258"/>
      <c r="C908" s="259"/>
      <c r="D908" s="238" t="s">
        <v>410</v>
      </c>
      <c r="E908" s="260" t="s">
        <v>19</v>
      </c>
      <c r="F908" s="261" t="s">
        <v>414</v>
      </c>
      <c r="G908" s="259"/>
      <c r="H908" s="262">
        <v>2.8780000000000001</v>
      </c>
      <c r="I908" s="263"/>
      <c r="J908" s="259"/>
      <c r="K908" s="259"/>
      <c r="L908" s="264"/>
      <c r="M908" s="265"/>
      <c r="N908" s="266"/>
      <c r="O908" s="266"/>
      <c r="P908" s="266"/>
      <c r="Q908" s="266"/>
      <c r="R908" s="266"/>
      <c r="S908" s="266"/>
      <c r="T908" s="267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8" t="s">
        <v>410</v>
      </c>
      <c r="AU908" s="268" t="s">
        <v>87</v>
      </c>
      <c r="AV908" s="15" t="s">
        <v>102</v>
      </c>
      <c r="AW908" s="15" t="s">
        <v>37</v>
      </c>
      <c r="AX908" s="15" t="s">
        <v>85</v>
      </c>
      <c r="AY908" s="268" t="s">
        <v>401</v>
      </c>
    </row>
    <row r="909" s="2" customFormat="1" ht="37.8" customHeight="1">
      <c r="A909" s="40"/>
      <c r="B909" s="41"/>
      <c r="C909" s="218" t="s">
        <v>1017</v>
      </c>
      <c r="D909" s="218" t="s">
        <v>403</v>
      </c>
      <c r="E909" s="219" t="s">
        <v>1018</v>
      </c>
      <c r="F909" s="220" t="s">
        <v>1019</v>
      </c>
      <c r="G909" s="221" t="s">
        <v>178</v>
      </c>
      <c r="H909" s="222">
        <v>23.544</v>
      </c>
      <c r="I909" s="223"/>
      <c r="J909" s="224">
        <f>ROUND(I909*H909,2)</f>
        <v>0</v>
      </c>
      <c r="K909" s="220" t="s">
        <v>406</v>
      </c>
      <c r="L909" s="46"/>
      <c r="M909" s="225" t="s">
        <v>19</v>
      </c>
      <c r="N909" s="226" t="s">
        <v>49</v>
      </c>
      <c r="O909" s="86"/>
      <c r="P909" s="227">
        <f>O909*H909</f>
        <v>0</v>
      </c>
      <c r="Q909" s="227">
        <v>0.0021970499999999999</v>
      </c>
      <c r="R909" s="227">
        <f>Q909*H909</f>
        <v>0.051727345199999997</v>
      </c>
      <c r="S909" s="227">
        <v>0</v>
      </c>
      <c r="T909" s="228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9" t="s">
        <v>102</v>
      </c>
      <c r="AT909" s="229" t="s">
        <v>403</v>
      </c>
      <c r="AU909" s="229" t="s">
        <v>87</v>
      </c>
      <c r="AY909" s="19" t="s">
        <v>401</v>
      </c>
      <c r="BE909" s="230">
        <f>IF(N909="základní",J909,0)</f>
        <v>0</v>
      </c>
      <c r="BF909" s="230">
        <f>IF(N909="snížená",J909,0)</f>
        <v>0</v>
      </c>
      <c r="BG909" s="230">
        <f>IF(N909="zákl. přenesená",J909,0)</f>
        <v>0</v>
      </c>
      <c r="BH909" s="230">
        <f>IF(N909="sníž. přenesená",J909,0)</f>
        <v>0</v>
      </c>
      <c r="BI909" s="230">
        <f>IF(N909="nulová",J909,0)</f>
        <v>0</v>
      </c>
      <c r="BJ909" s="19" t="s">
        <v>85</v>
      </c>
      <c r="BK909" s="230">
        <f>ROUND(I909*H909,2)</f>
        <v>0</v>
      </c>
      <c r="BL909" s="19" t="s">
        <v>102</v>
      </c>
      <c r="BM909" s="229" t="s">
        <v>1020</v>
      </c>
    </row>
    <row r="910" s="2" customFormat="1">
      <c r="A910" s="40"/>
      <c r="B910" s="41"/>
      <c r="C910" s="42"/>
      <c r="D910" s="231" t="s">
        <v>408</v>
      </c>
      <c r="E910" s="42"/>
      <c r="F910" s="232" t="s">
        <v>1021</v>
      </c>
      <c r="G910" s="42"/>
      <c r="H910" s="42"/>
      <c r="I910" s="233"/>
      <c r="J910" s="42"/>
      <c r="K910" s="42"/>
      <c r="L910" s="46"/>
      <c r="M910" s="234"/>
      <c r="N910" s="235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408</v>
      </c>
      <c r="AU910" s="19" t="s">
        <v>87</v>
      </c>
    </row>
    <row r="911" s="13" customFormat="1">
      <c r="A911" s="13"/>
      <c r="B911" s="236"/>
      <c r="C911" s="237"/>
      <c r="D911" s="238" t="s">
        <v>410</v>
      </c>
      <c r="E911" s="239" t="s">
        <v>19</v>
      </c>
      <c r="F911" s="240" t="s">
        <v>634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410</v>
      </c>
      <c r="AU911" s="246" t="s">
        <v>87</v>
      </c>
      <c r="AV911" s="13" t="s">
        <v>85</v>
      </c>
      <c r="AW911" s="13" t="s">
        <v>37</v>
      </c>
      <c r="AX911" s="13" t="s">
        <v>78</v>
      </c>
      <c r="AY911" s="246" t="s">
        <v>401</v>
      </c>
    </row>
    <row r="912" s="13" customFormat="1">
      <c r="A912" s="13"/>
      <c r="B912" s="236"/>
      <c r="C912" s="237"/>
      <c r="D912" s="238" t="s">
        <v>410</v>
      </c>
      <c r="E912" s="239" t="s">
        <v>19</v>
      </c>
      <c r="F912" s="240" t="s">
        <v>728</v>
      </c>
      <c r="G912" s="237"/>
      <c r="H912" s="239" t="s">
        <v>19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410</v>
      </c>
      <c r="AU912" s="246" t="s">
        <v>87</v>
      </c>
      <c r="AV912" s="13" t="s">
        <v>85</v>
      </c>
      <c r="AW912" s="13" t="s">
        <v>37</v>
      </c>
      <c r="AX912" s="13" t="s">
        <v>78</v>
      </c>
      <c r="AY912" s="246" t="s">
        <v>401</v>
      </c>
    </row>
    <row r="913" s="13" customFormat="1">
      <c r="A913" s="13"/>
      <c r="B913" s="236"/>
      <c r="C913" s="237"/>
      <c r="D913" s="238" t="s">
        <v>410</v>
      </c>
      <c r="E913" s="239" t="s">
        <v>19</v>
      </c>
      <c r="F913" s="240" t="s">
        <v>776</v>
      </c>
      <c r="G913" s="237"/>
      <c r="H913" s="239" t="s">
        <v>19</v>
      </c>
      <c r="I913" s="241"/>
      <c r="J913" s="237"/>
      <c r="K913" s="237"/>
      <c r="L913" s="242"/>
      <c r="M913" s="243"/>
      <c r="N913" s="244"/>
      <c r="O913" s="244"/>
      <c r="P913" s="244"/>
      <c r="Q913" s="244"/>
      <c r="R913" s="244"/>
      <c r="S913" s="244"/>
      <c r="T913" s="24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6" t="s">
        <v>410</v>
      </c>
      <c r="AU913" s="246" t="s">
        <v>87</v>
      </c>
      <c r="AV913" s="13" t="s">
        <v>85</v>
      </c>
      <c r="AW913" s="13" t="s">
        <v>37</v>
      </c>
      <c r="AX913" s="13" t="s">
        <v>78</v>
      </c>
      <c r="AY913" s="246" t="s">
        <v>401</v>
      </c>
    </row>
    <row r="914" s="13" customFormat="1">
      <c r="A914" s="13"/>
      <c r="B914" s="236"/>
      <c r="C914" s="237"/>
      <c r="D914" s="238" t="s">
        <v>410</v>
      </c>
      <c r="E914" s="239" t="s">
        <v>19</v>
      </c>
      <c r="F914" s="240" t="s">
        <v>419</v>
      </c>
      <c r="G914" s="237"/>
      <c r="H914" s="239" t="s">
        <v>19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6" t="s">
        <v>410</v>
      </c>
      <c r="AU914" s="246" t="s">
        <v>87</v>
      </c>
      <c r="AV914" s="13" t="s">
        <v>85</v>
      </c>
      <c r="AW914" s="13" t="s">
        <v>37</v>
      </c>
      <c r="AX914" s="13" t="s">
        <v>78</v>
      </c>
      <c r="AY914" s="246" t="s">
        <v>401</v>
      </c>
    </row>
    <row r="915" s="14" customFormat="1">
      <c r="A915" s="14"/>
      <c r="B915" s="247"/>
      <c r="C915" s="248"/>
      <c r="D915" s="238" t="s">
        <v>410</v>
      </c>
      <c r="E915" s="249" t="s">
        <v>19</v>
      </c>
      <c r="F915" s="250" t="s">
        <v>1022</v>
      </c>
      <c r="G915" s="248"/>
      <c r="H915" s="251">
        <v>23.544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7" t="s">
        <v>410</v>
      </c>
      <c r="AU915" s="257" t="s">
        <v>87</v>
      </c>
      <c r="AV915" s="14" t="s">
        <v>87</v>
      </c>
      <c r="AW915" s="14" t="s">
        <v>37</v>
      </c>
      <c r="AX915" s="14" t="s">
        <v>78</v>
      </c>
      <c r="AY915" s="257" t="s">
        <v>401</v>
      </c>
    </row>
    <row r="916" s="15" customFormat="1">
      <c r="A916" s="15"/>
      <c r="B916" s="258"/>
      <c r="C916" s="259"/>
      <c r="D916" s="238" t="s">
        <v>410</v>
      </c>
      <c r="E916" s="260" t="s">
        <v>180</v>
      </c>
      <c r="F916" s="261" t="s">
        <v>414</v>
      </c>
      <c r="G916" s="259"/>
      <c r="H916" s="262">
        <v>23.544</v>
      </c>
      <c r="I916" s="263"/>
      <c r="J916" s="259"/>
      <c r="K916" s="259"/>
      <c r="L916" s="264"/>
      <c r="M916" s="265"/>
      <c r="N916" s="266"/>
      <c r="O916" s="266"/>
      <c r="P916" s="266"/>
      <c r="Q916" s="266"/>
      <c r="R916" s="266"/>
      <c r="S916" s="266"/>
      <c r="T916" s="267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8" t="s">
        <v>410</v>
      </c>
      <c r="AU916" s="268" t="s">
        <v>87</v>
      </c>
      <c r="AV916" s="15" t="s">
        <v>102</v>
      </c>
      <c r="AW916" s="15" t="s">
        <v>37</v>
      </c>
      <c r="AX916" s="15" t="s">
        <v>85</v>
      </c>
      <c r="AY916" s="268" t="s">
        <v>401</v>
      </c>
    </row>
    <row r="917" s="2" customFormat="1" ht="37.8" customHeight="1">
      <c r="A917" s="40"/>
      <c r="B917" s="41"/>
      <c r="C917" s="218" t="s">
        <v>1023</v>
      </c>
      <c r="D917" s="218" t="s">
        <v>403</v>
      </c>
      <c r="E917" s="219" t="s">
        <v>1024</v>
      </c>
      <c r="F917" s="220" t="s">
        <v>1025</v>
      </c>
      <c r="G917" s="221" t="s">
        <v>178</v>
      </c>
      <c r="H917" s="222">
        <v>23.544</v>
      </c>
      <c r="I917" s="223"/>
      <c r="J917" s="224">
        <f>ROUND(I917*H917,2)</f>
        <v>0</v>
      </c>
      <c r="K917" s="220" t="s">
        <v>406</v>
      </c>
      <c r="L917" s="46"/>
      <c r="M917" s="225" t="s">
        <v>19</v>
      </c>
      <c r="N917" s="226" t="s">
        <v>49</v>
      </c>
      <c r="O917" s="86"/>
      <c r="P917" s="227">
        <f>O917*H917</f>
        <v>0</v>
      </c>
      <c r="Q917" s="227">
        <v>0</v>
      </c>
      <c r="R917" s="227">
        <f>Q917*H917</f>
        <v>0</v>
      </c>
      <c r="S917" s="227">
        <v>0</v>
      </c>
      <c r="T917" s="22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9" t="s">
        <v>102</v>
      </c>
      <c r="AT917" s="229" t="s">
        <v>403</v>
      </c>
      <c r="AU917" s="229" t="s">
        <v>87</v>
      </c>
      <c r="AY917" s="19" t="s">
        <v>401</v>
      </c>
      <c r="BE917" s="230">
        <f>IF(N917="základní",J917,0)</f>
        <v>0</v>
      </c>
      <c r="BF917" s="230">
        <f>IF(N917="snížená",J917,0)</f>
        <v>0</v>
      </c>
      <c r="BG917" s="230">
        <f>IF(N917="zákl. přenesená",J917,0)</f>
        <v>0</v>
      </c>
      <c r="BH917" s="230">
        <f>IF(N917="sníž. přenesená",J917,0)</f>
        <v>0</v>
      </c>
      <c r="BI917" s="230">
        <f>IF(N917="nulová",J917,0)</f>
        <v>0</v>
      </c>
      <c r="BJ917" s="19" t="s">
        <v>85</v>
      </c>
      <c r="BK917" s="230">
        <f>ROUND(I917*H917,2)</f>
        <v>0</v>
      </c>
      <c r="BL917" s="19" t="s">
        <v>102</v>
      </c>
      <c r="BM917" s="229" t="s">
        <v>1026</v>
      </c>
    </row>
    <row r="918" s="2" customFormat="1">
      <c r="A918" s="40"/>
      <c r="B918" s="41"/>
      <c r="C918" s="42"/>
      <c r="D918" s="231" t="s">
        <v>408</v>
      </c>
      <c r="E918" s="42"/>
      <c r="F918" s="232" t="s">
        <v>1027</v>
      </c>
      <c r="G918" s="42"/>
      <c r="H918" s="42"/>
      <c r="I918" s="233"/>
      <c r="J918" s="42"/>
      <c r="K918" s="42"/>
      <c r="L918" s="46"/>
      <c r="M918" s="234"/>
      <c r="N918" s="235"/>
      <c r="O918" s="86"/>
      <c r="P918" s="86"/>
      <c r="Q918" s="86"/>
      <c r="R918" s="86"/>
      <c r="S918" s="86"/>
      <c r="T918" s="87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T918" s="19" t="s">
        <v>408</v>
      </c>
      <c r="AU918" s="19" t="s">
        <v>87</v>
      </c>
    </row>
    <row r="919" s="14" customFormat="1">
      <c r="A919" s="14"/>
      <c r="B919" s="247"/>
      <c r="C919" s="248"/>
      <c r="D919" s="238" t="s">
        <v>410</v>
      </c>
      <c r="E919" s="249" t="s">
        <v>19</v>
      </c>
      <c r="F919" s="250" t="s">
        <v>180</v>
      </c>
      <c r="G919" s="248"/>
      <c r="H919" s="251">
        <v>23.544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410</v>
      </c>
      <c r="AU919" s="257" t="s">
        <v>87</v>
      </c>
      <c r="AV919" s="14" t="s">
        <v>87</v>
      </c>
      <c r="AW919" s="14" t="s">
        <v>37</v>
      </c>
      <c r="AX919" s="14" t="s">
        <v>78</v>
      </c>
      <c r="AY919" s="257" t="s">
        <v>401</v>
      </c>
    </row>
    <row r="920" s="15" customFormat="1">
      <c r="A920" s="15"/>
      <c r="B920" s="258"/>
      <c r="C920" s="259"/>
      <c r="D920" s="238" t="s">
        <v>410</v>
      </c>
      <c r="E920" s="260" t="s">
        <v>19</v>
      </c>
      <c r="F920" s="261" t="s">
        <v>414</v>
      </c>
      <c r="G920" s="259"/>
      <c r="H920" s="262">
        <v>23.544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8" t="s">
        <v>410</v>
      </c>
      <c r="AU920" s="268" t="s">
        <v>87</v>
      </c>
      <c r="AV920" s="15" t="s">
        <v>102</v>
      </c>
      <c r="AW920" s="15" t="s">
        <v>37</v>
      </c>
      <c r="AX920" s="15" t="s">
        <v>85</v>
      </c>
      <c r="AY920" s="268" t="s">
        <v>401</v>
      </c>
    </row>
    <row r="921" s="2" customFormat="1" ht="44.25" customHeight="1">
      <c r="A921" s="40"/>
      <c r="B921" s="41"/>
      <c r="C921" s="218" t="s">
        <v>1028</v>
      </c>
      <c r="D921" s="218" t="s">
        <v>403</v>
      </c>
      <c r="E921" s="219" t="s">
        <v>1029</v>
      </c>
      <c r="F921" s="220" t="s">
        <v>1030</v>
      </c>
      <c r="G921" s="221" t="s">
        <v>548</v>
      </c>
      <c r="H921" s="222">
        <v>0.77600000000000002</v>
      </c>
      <c r="I921" s="223"/>
      <c r="J921" s="224">
        <f>ROUND(I921*H921,2)</f>
        <v>0</v>
      </c>
      <c r="K921" s="220" t="s">
        <v>406</v>
      </c>
      <c r="L921" s="46"/>
      <c r="M921" s="225" t="s">
        <v>19</v>
      </c>
      <c r="N921" s="226" t="s">
        <v>49</v>
      </c>
      <c r="O921" s="86"/>
      <c r="P921" s="227">
        <f>O921*H921</f>
        <v>0</v>
      </c>
      <c r="Q921" s="227">
        <v>1.0523719</v>
      </c>
      <c r="R921" s="227">
        <f>Q921*H921</f>
        <v>0.81664059440000003</v>
      </c>
      <c r="S921" s="227">
        <v>0</v>
      </c>
      <c r="T921" s="22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9" t="s">
        <v>102</v>
      </c>
      <c r="AT921" s="229" t="s">
        <v>403</v>
      </c>
      <c r="AU921" s="229" t="s">
        <v>87</v>
      </c>
      <c r="AY921" s="19" t="s">
        <v>401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9" t="s">
        <v>85</v>
      </c>
      <c r="BK921" s="230">
        <f>ROUND(I921*H921,2)</f>
        <v>0</v>
      </c>
      <c r="BL921" s="19" t="s">
        <v>102</v>
      </c>
      <c r="BM921" s="229" t="s">
        <v>1031</v>
      </c>
    </row>
    <row r="922" s="2" customFormat="1">
      <c r="A922" s="40"/>
      <c r="B922" s="41"/>
      <c r="C922" s="42"/>
      <c r="D922" s="231" t="s">
        <v>408</v>
      </c>
      <c r="E922" s="42"/>
      <c r="F922" s="232" t="s">
        <v>1032</v>
      </c>
      <c r="G922" s="42"/>
      <c r="H922" s="42"/>
      <c r="I922" s="233"/>
      <c r="J922" s="42"/>
      <c r="K922" s="42"/>
      <c r="L922" s="46"/>
      <c r="M922" s="234"/>
      <c r="N922" s="23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408</v>
      </c>
      <c r="AU922" s="19" t="s">
        <v>87</v>
      </c>
    </row>
    <row r="923" s="13" customFormat="1">
      <c r="A923" s="13"/>
      <c r="B923" s="236"/>
      <c r="C923" s="237"/>
      <c r="D923" s="238" t="s">
        <v>410</v>
      </c>
      <c r="E923" s="239" t="s">
        <v>19</v>
      </c>
      <c r="F923" s="240" t="s">
        <v>635</v>
      </c>
      <c r="G923" s="237"/>
      <c r="H923" s="239" t="s">
        <v>19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6" t="s">
        <v>410</v>
      </c>
      <c r="AU923" s="246" t="s">
        <v>87</v>
      </c>
      <c r="AV923" s="13" t="s">
        <v>85</v>
      </c>
      <c r="AW923" s="13" t="s">
        <v>37</v>
      </c>
      <c r="AX923" s="13" t="s">
        <v>78</v>
      </c>
      <c r="AY923" s="246" t="s">
        <v>401</v>
      </c>
    </row>
    <row r="924" s="13" customFormat="1">
      <c r="A924" s="13"/>
      <c r="B924" s="236"/>
      <c r="C924" s="237"/>
      <c r="D924" s="238" t="s">
        <v>410</v>
      </c>
      <c r="E924" s="239" t="s">
        <v>19</v>
      </c>
      <c r="F924" s="240" t="s">
        <v>1033</v>
      </c>
      <c r="G924" s="237"/>
      <c r="H924" s="239" t="s">
        <v>19</v>
      </c>
      <c r="I924" s="241"/>
      <c r="J924" s="237"/>
      <c r="K924" s="237"/>
      <c r="L924" s="242"/>
      <c r="M924" s="243"/>
      <c r="N924" s="244"/>
      <c r="O924" s="244"/>
      <c r="P924" s="244"/>
      <c r="Q924" s="244"/>
      <c r="R924" s="244"/>
      <c r="S924" s="244"/>
      <c r="T924" s="24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6" t="s">
        <v>410</v>
      </c>
      <c r="AU924" s="246" t="s">
        <v>87</v>
      </c>
      <c r="AV924" s="13" t="s">
        <v>85</v>
      </c>
      <c r="AW924" s="13" t="s">
        <v>37</v>
      </c>
      <c r="AX924" s="13" t="s">
        <v>78</v>
      </c>
      <c r="AY924" s="246" t="s">
        <v>401</v>
      </c>
    </row>
    <row r="925" s="14" customFormat="1">
      <c r="A925" s="14"/>
      <c r="B925" s="247"/>
      <c r="C925" s="248"/>
      <c r="D925" s="238" t="s">
        <v>410</v>
      </c>
      <c r="E925" s="249" t="s">
        <v>19</v>
      </c>
      <c r="F925" s="250" t="s">
        <v>799</v>
      </c>
      <c r="G925" s="248"/>
      <c r="H925" s="251">
        <v>0.73599999999999999</v>
      </c>
      <c r="I925" s="252"/>
      <c r="J925" s="248"/>
      <c r="K925" s="248"/>
      <c r="L925" s="253"/>
      <c r="M925" s="254"/>
      <c r="N925" s="255"/>
      <c r="O925" s="255"/>
      <c r="P925" s="255"/>
      <c r="Q925" s="255"/>
      <c r="R925" s="255"/>
      <c r="S925" s="255"/>
      <c r="T925" s="25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7" t="s">
        <v>410</v>
      </c>
      <c r="AU925" s="257" t="s">
        <v>87</v>
      </c>
      <c r="AV925" s="14" t="s">
        <v>87</v>
      </c>
      <c r="AW925" s="14" t="s">
        <v>37</v>
      </c>
      <c r="AX925" s="14" t="s">
        <v>78</v>
      </c>
      <c r="AY925" s="257" t="s">
        <v>401</v>
      </c>
    </row>
    <row r="926" s="14" customFormat="1">
      <c r="A926" s="14"/>
      <c r="B926" s="247"/>
      <c r="C926" s="248"/>
      <c r="D926" s="238" t="s">
        <v>410</v>
      </c>
      <c r="E926" s="249" t="s">
        <v>19</v>
      </c>
      <c r="F926" s="250" t="s">
        <v>1034</v>
      </c>
      <c r="G926" s="248"/>
      <c r="H926" s="251">
        <v>0.040000000000000001</v>
      </c>
      <c r="I926" s="252"/>
      <c r="J926" s="248"/>
      <c r="K926" s="248"/>
      <c r="L926" s="253"/>
      <c r="M926" s="254"/>
      <c r="N926" s="255"/>
      <c r="O926" s="255"/>
      <c r="P926" s="255"/>
      <c r="Q926" s="255"/>
      <c r="R926" s="255"/>
      <c r="S926" s="255"/>
      <c r="T926" s="25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7" t="s">
        <v>410</v>
      </c>
      <c r="AU926" s="257" t="s">
        <v>87</v>
      </c>
      <c r="AV926" s="14" t="s">
        <v>87</v>
      </c>
      <c r="AW926" s="14" t="s">
        <v>37</v>
      </c>
      <c r="AX926" s="14" t="s">
        <v>78</v>
      </c>
      <c r="AY926" s="257" t="s">
        <v>401</v>
      </c>
    </row>
    <row r="927" s="15" customFormat="1">
      <c r="A927" s="15"/>
      <c r="B927" s="258"/>
      <c r="C927" s="259"/>
      <c r="D927" s="238" t="s">
        <v>410</v>
      </c>
      <c r="E927" s="260" t="s">
        <v>19</v>
      </c>
      <c r="F927" s="261" t="s">
        <v>414</v>
      </c>
      <c r="G927" s="259"/>
      <c r="H927" s="262">
        <v>0.77600000000000002</v>
      </c>
      <c r="I927" s="263"/>
      <c r="J927" s="259"/>
      <c r="K927" s="259"/>
      <c r="L927" s="264"/>
      <c r="M927" s="265"/>
      <c r="N927" s="266"/>
      <c r="O927" s="266"/>
      <c r="P927" s="266"/>
      <c r="Q927" s="266"/>
      <c r="R927" s="266"/>
      <c r="S927" s="266"/>
      <c r="T927" s="267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8" t="s">
        <v>410</v>
      </c>
      <c r="AU927" s="268" t="s">
        <v>87</v>
      </c>
      <c r="AV927" s="15" t="s">
        <v>102</v>
      </c>
      <c r="AW927" s="15" t="s">
        <v>37</v>
      </c>
      <c r="AX927" s="15" t="s">
        <v>85</v>
      </c>
      <c r="AY927" s="268" t="s">
        <v>401</v>
      </c>
    </row>
    <row r="928" s="2" customFormat="1" ht="49.05" customHeight="1">
      <c r="A928" s="40"/>
      <c r="B928" s="41"/>
      <c r="C928" s="218" t="s">
        <v>1035</v>
      </c>
      <c r="D928" s="218" t="s">
        <v>403</v>
      </c>
      <c r="E928" s="219" t="s">
        <v>1036</v>
      </c>
      <c r="F928" s="220" t="s">
        <v>1037</v>
      </c>
      <c r="G928" s="221" t="s">
        <v>653</v>
      </c>
      <c r="H928" s="222">
        <v>4</v>
      </c>
      <c r="I928" s="223"/>
      <c r="J928" s="224">
        <f>ROUND(I928*H928,2)</f>
        <v>0</v>
      </c>
      <c r="K928" s="220" t="s">
        <v>1038</v>
      </c>
      <c r="L928" s="46"/>
      <c r="M928" s="225" t="s">
        <v>19</v>
      </c>
      <c r="N928" s="226" t="s">
        <v>49</v>
      </c>
      <c r="O928" s="86"/>
      <c r="P928" s="227">
        <f>O928*H928</f>
        <v>0</v>
      </c>
      <c r="Q928" s="227">
        <v>0.12329</v>
      </c>
      <c r="R928" s="227">
        <f>Q928*H928</f>
        <v>0.49315999999999999</v>
      </c>
      <c r="S928" s="227">
        <v>0</v>
      </c>
      <c r="T928" s="22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9" t="s">
        <v>102</v>
      </c>
      <c r="AT928" s="229" t="s">
        <v>403</v>
      </c>
      <c r="AU928" s="229" t="s">
        <v>87</v>
      </c>
      <c r="AY928" s="19" t="s">
        <v>401</v>
      </c>
      <c r="BE928" s="230">
        <f>IF(N928="základní",J928,0)</f>
        <v>0</v>
      </c>
      <c r="BF928" s="230">
        <f>IF(N928="snížená",J928,0)</f>
        <v>0</v>
      </c>
      <c r="BG928" s="230">
        <f>IF(N928="zákl. přenesená",J928,0)</f>
        <v>0</v>
      </c>
      <c r="BH928" s="230">
        <f>IF(N928="sníž. přenesená",J928,0)</f>
        <v>0</v>
      </c>
      <c r="BI928" s="230">
        <f>IF(N928="nulová",J928,0)</f>
        <v>0</v>
      </c>
      <c r="BJ928" s="19" t="s">
        <v>85</v>
      </c>
      <c r="BK928" s="230">
        <f>ROUND(I928*H928,2)</f>
        <v>0</v>
      </c>
      <c r="BL928" s="19" t="s">
        <v>102</v>
      </c>
      <c r="BM928" s="229" t="s">
        <v>1039</v>
      </c>
    </row>
    <row r="929" s="2" customFormat="1">
      <c r="A929" s="40"/>
      <c r="B929" s="41"/>
      <c r="C929" s="42"/>
      <c r="D929" s="231" t="s">
        <v>408</v>
      </c>
      <c r="E929" s="42"/>
      <c r="F929" s="232" t="s">
        <v>1040</v>
      </c>
      <c r="G929" s="42"/>
      <c r="H929" s="42"/>
      <c r="I929" s="233"/>
      <c r="J929" s="42"/>
      <c r="K929" s="42"/>
      <c r="L929" s="46"/>
      <c r="M929" s="234"/>
      <c r="N929" s="235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408</v>
      </c>
      <c r="AU929" s="19" t="s">
        <v>87</v>
      </c>
    </row>
    <row r="930" s="13" customFormat="1">
      <c r="A930" s="13"/>
      <c r="B930" s="236"/>
      <c r="C930" s="237"/>
      <c r="D930" s="238" t="s">
        <v>410</v>
      </c>
      <c r="E930" s="239" t="s">
        <v>19</v>
      </c>
      <c r="F930" s="240" t="s">
        <v>635</v>
      </c>
      <c r="G930" s="237"/>
      <c r="H930" s="239" t="s">
        <v>19</v>
      </c>
      <c r="I930" s="241"/>
      <c r="J930" s="237"/>
      <c r="K930" s="237"/>
      <c r="L930" s="242"/>
      <c r="M930" s="243"/>
      <c r="N930" s="244"/>
      <c r="O930" s="244"/>
      <c r="P930" s="244"/>
      <c r="Q930" s="244"/>
      <c r="R930" s="244"/>
      <c r="S930" s="244"/>
      <c r="T930" s="24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6" t="s">
        <v>410</v>
      </c>
      <c r="AU930" s="246" t="s">
        <v>87</v>
      </c>
      <c r="AV930" s="13" t="s">
        <v>85</v>
      </c>
      <c r="AW930" s="13" t="s">
        <v>37</v>
      </c>
      <c r="AX930" s="13" t="s">
        <v>78</v>
      </c>
      <c r="AY930" s="246" t="s">
        <v>401</v>
      </c>
    </row>
    <row r="931" s="13" customFormat="1">
      <c r="A931" s="13"/>
      <c r="B931" s="236"/>
      <c r="C931" s="237"/>
      <c r="D931" s="238" t="s">
        <v>410</v>
      </c>
      <c r="E931" s="239" t="s">
        <v>19</v>
      </c>
      <c r="F931" s="240" t="s">
        <v>1041</v>
      </c>
      <c r="G931" s="237"/>
      <c r="H931" s="239" t="s">
        <v>19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410</v>
      </c>
      <c r="AU931" s="246" t="s">
        <v>87</v>
      </c>
      <c r="AV931" s="13" t="s">
        <v>85</v>
      </c>
      <c r="AW931" s="13" t="s">
        <v>37</v>
      </c>
      <c r="AX931" s="13" t="s">
        <v>78</v>
      </c>
      <c r="AY931" s="246" t="s">
        <v>401</v>
      </c>
    </row>
    <row r="932" s="14" customFormat="1">
      <c r="A932" s="14"/>
      <c r="B932" s="247"/>
      <c r="C932" s="248"/>
      <c r="D932" s="238" t="s">
        <v>410</v>
      </c>
      <c r="E932" s="249" t="s">
        <v>19</v>
      </c>
      <c r="F932" s="250" t="s">
        <v>102</v>
      </c>
      <c r="G932" s="248"/>
      <c r="H932" s="251">
        <v>4</v>
      </c>
      <c r="I932" s="252"/>
      <c r="J932" s="248"/>
      <c r="K932" s="248"/>
      <c r="L932" s="253"/>
      <c r="M932" s="254"/>
      <c r="N932" s="255"/>
      <c r="O932" s="255"/>
      <c r="P932" s="255"/>
      <c r="Q932" s="255"/>
      <c r="R932" s="255"/>
      <c r="S932" s="255"/>
      <c r="T932" s="25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7" t="s">
        <v>410</v>
      </c>
      <c r="AU932" s="257" t="s">
        <v>87</v>
      </c>
      <c r="AV932" s="14" t="s">
        <v>87</v>
      </c>
      <c r="AW932" s="14" t="s">
        <v>37</v>
      </c>
      <c r="AX932" s="14" t="s">
        <v>78</v>
      </c>
      <c r="AY932" s="257" t="s">
        <v>401</v>
      </c>
    </row>
    <row r="933" s="15" customFormat="1">
      <c r="A933" s="15"/>
      <c r="B933" s="258"/>
      <c r="C933" s="259"/>
      <c r="D933" s="238" t="s">
        <v>410</v>
      </c>
      <c r="E933" s="260" t="s">
        <v>19</v>
      </c>
      <c r="F933" s="261" t="s">
        <v>414</v>
      </c>
      <c r="G933" s="259"/>
      <c r="H933" s="262">
        <v>4</v>
      </c>
      <c r="I933" s="263"/>
      <c r="J933" s="259"/>
      <c r="K933" s="259"/>
      <c r="L933" s="264"/>
      <c r="M933" s="265"/>
      <c r="N933" s="266"/>
      <c r="O933" s="266"/>
      <c r="P933" s="266"/>
      <c r="Q933" s="266"/>
      <c r="R933" s="266"/>
      <c r="S933" s="266"/>
      <c r="T933" s="267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8" t="s">
        <v>410</v>
      </c>
      <c r="AU933" s="268" t="s">
        <v>87</v>
      </c>
      <c r="AV933" s="15" t="s">
        <v>102</v>
      </c>
      <c r="AW933" s="15" t="s">
        <v>37</v>
      </c>
      <c r="AX933" s="15" t="s">
        <v>85</v>
      </c>
      <c r="AY933" s="268" t="s">
        <v>401</v>
      </c>
    </row>
    <row r="934" s="2" customFormat="1" ht="37.8" customHeight="1">
      <c r="A934" s="40"/>
      <c r="B934" s="41"/>
      <c r="C934" s="218" t="s">
        <v>1042</v>
      </c>
      <c r="D934" s="218" t="s">
        <v>403</v>
      </c>
      <c r="E934" s="219" t="s">
        <v>1043</v>
      </c>
      <c r="F934" s="220" t="s">
        <v>1044</v>
      </c>
      <c r="G934" s="221" t="s">
        <v>178</v>
      </c>
      <c r="H934" s="222">
        <v>1.1259999999999999</v>
      </c>
      <c r="I934" s="223"/>
      <c r="J934" s="224">
        <f>ROUND(I934*H934,2)</f>
        <v>0</v>
      </c>
      <c r="K934" s="220" t="s">
        <v>406</v>
      </c>
      <c r="L934" s="46"/>
      <c r="M934" s="225" t="s">
        <v>19</v>
      </c>
      <c r="N934" s="226" t="s">
        <v>49</v>
      </c>
      <c r="O934" s="86"/>
      <c r="P934" s="227">
        <f>O934*H934</f>
        <v>0</v>
      </c>
      <c r="Q934" s="227">
        <v>0.068479999999999999</v>
      </c>
      <c r="R934" s="227">
        <f>Q934*H934</f>
        <v>0.077108479999999993</v>
      </c>
      <c r="S934" s="227">
        <v>0</v>
      </c>
      <c r="T934" s="22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9" t="s">
        <v>102</v>
      </c>
      <c r="AT934" s="229" t="s">
        <v>403</v>
      </c>
      <c r="AU934" s="229" t="s">
        <v>87</v>
      </c>
      <c r="AY934" s="19" t="s">
        <v>401</v>
      </c>
      <c r="BE934" s="230">
        <f>IF(N934="základní",J934,0)</f>
        <v>0</v>
      </c>
      <c r="BF934" s="230">
        <f>IF(N934="snížená",J934,0)</f>
        <v>0</v>
      </c>
      <c r="BG934" s="230">
        <f>IF(N934="zákl. přenesená",J934,0)</f>
        <v>0</v>
      </c>
      <c r="BH934" s="230">
        <f>IF(N934="sníž. přenesená",J934,0)</f>
        <v>0</v>
      </c>
      <c r="BI934" s="230">
        <f>IF(N934="nulová",J934,0)</f>
        <v>0</v>
      </c>
      <c r="BJ934" s="19" t="s">
        <v>85</v>
      </c>
      <c r="BK934" s="230">
        <f>ROUND(I934*H934,2)</f>
        <v>0</v>
      </c>
      <c r="BL934" s="19" t="s">
        <v>102</v>
      </c>
      <c r="BM934" s="229" t="s">
        <v>1045</v>
      </c>
    </row>
    <row r="935" s="2" customFormat="1">
      <c r="A935" s="40"/>
      <c r="B935" s="41"/>
      <c r="C935" s="42"/>
      <c r="D935" s="231" t="s">
        <v>408</v>
      </c>
      <c r="E935" s="42"/>
      <c r="F935" s="232" t="s">
        <v>1046</v>
      </c>
      <c r="G935" s="42"/>
      <c r="H935" s="42"/>
      <c r="I935" s="233"/>
      <c r="J935" s="42"/>
      <c r="K935" s="42"/>
      <c r="L935" s="46"/>
      <c r="M935" s="234"/>
      <c r="N935" s="235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408</v>
      </c>
      <c r="AU935" s="19" t="s">
        <v>87</v>
      </c>
    </row>
    <row r="936" s="13" customFormat="1">
      <c r="A936" s="13"/>
      <c r="B936" s="236"/>
      <c r="C936" s="237"/>
      <c r="D936" s="238" t="s">
        <v>410</v>
      </c>
      <c r="E936" s="239" t="s">
        <v>19</v>
      </c>
      <c r="F936" s="240" t="s">
        <v>634</v>
      </c>
      <c r="G936" s="237"/>
      <c r="H936" s="239" t="s">
        <v>19</v>
      </c>
      <c r="I936" s="241"/>
      <c r="J936" s="237"/>
      <c r="K936" s="237"/>
      <c r="L936" s="242"/>
      <c r="M936" s="243"/>
      <c r="N936" s="244"/>
      <c r="O936" s="244"/>
      <c r="P936" s="244"/>
      <c r="Q936" s="244"/>
      <c r="R936" s="244"/>
      <c r="S936" s="244"/>
      <c r="T936" s="24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6" t="s">
        <v>410</v>
      </c>
      <c r="AU936" s="246" t="s">
        <v>87</v>
      </c>
      <c r="AV936" s="13" t="s">
        <v>85</v>
      </c>
      <c r="AW936" s="13" t="s">
        <v>37</v>
      </c>
      <c r="AX936" s="13" t="s">
        <v>78</v>
      </c>
      <c r="AY936" s="246" t="s">
        <v>401</v>
      </c>
    </row>
    <row r="937" s="13" customFormat="1">
      <c r="A937" s="13"/>
      <c r="B937" s="236"/>
      <c r="C937" s="237"/>
      <c r="D937" s="238" t="s">
        <v>410</v>
      </c>
      <c r="E937" s="239" t="s">
        <v>19</v>
      </c>
      <c r="F937" s="240" t="s">
        <v>728</v>
      </c>
      <c r="G937" s="237"/>
      <c r="H937" s="239" t="s">
        <v>19</v>
      </c>
      <c r="I937" s="241"/>
      <c r="J937" s="237"/>
      <c r="K937" s="237"/>
      <c r="L937" s="242"/>
      <c r="M937" s="243"/>
      <c r="N937" s="244"/>
      <c r="O937" s="244"/>
      <c r="P937" s="244"/>
      <c r="Q937" s="244"/>
      <c r="R937" s="244"/>
      <c r="S937" s="244"/>
      <c r="T937" s="24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6" t="s">
        <v>410</v>
      </c>
      <c r="AU937" s="246" t="s">
        <v>87</v>
      </c>
      <c r="AV937" s="13" t="s">
        <v>85</v>
      </c>
      <c r="AW937" s="13" t="s">
        <v>37</v>
      </c>
      <c r="AX937" s="13" t="s">
        <v>78</v>
      </c>
      <c r="AY937" s="246" t="s">
        <v>401</v>
      </c>
    </row>
    <row r="938" s="13" customFormat="1">
      <c r="A938" s="13"/>
      <c r="B938" s="236"/>
      <c r="C938" s="237"/>
      <c r="D938" s="238" t="s">
        <v>410</v>
      </c>
      <c r="E938" s="239" t="s">
        <v>19</v>
      </c>
      <c r="F938" s="240" t="s">
        <v>419</v>
      </c>
      <c r="G938" s="237"/>
      <c r="H938" s="239" t="s">
        <v>19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6" t="s">
        <v>410</v>
      </c>
      <c r="AU938" s="246" t="s">
        <v>87</v>
      </c>
      <c r="AV938" s="13" t="s">
        <v>85</v>
      </c>
      <c r="AW938" s="13" t="s">
        <v>37</v>
      </c>
      <c r="AX938" s="13" t="s">
        <v>78</v>
      </c>
      <c r="AY938" s="246" t="s">
        <v>401</v>
      </c>
    </row>
    <row r="939" s="13" customFormat="1">
      <c r="A939" s="13"/>
      <c r="B939" s="236"/>
      <c r="C939" s="237"/>
      <c r="D939" s="238" t="s">
        <v>410</v>
      </c>
      <c r="E939" s="239" t="s">
        <v>19</v>
      </c>
      <c r="F939" s="240" t="s">
        <v>741</v>
      </c>
      <c r="G939" s="237"/>
      <c r="H939" s="239" t="s">
        <v>19</v>
      </c>
      <c r="I939" s="241"/>
      <c r="J939" s="237"/>
      <c r="K939" s="237"/>
      <c r="L939" s="242"/>
      <c r="M939" s="243"/>
      <c r="N939" s="244"/>
      <c r="O939" s="244"/>
      <c r="P939" s="244"/>
      <c r="Q939" s="244"/>
      <c r="R939" s="244"/>
      <c r="S939" s="244"/>
      <c r="T939" s="24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6" t="s">
        <v>410</v>
      </c>
      <c r="AU939" s="246" t="s">
        <v>87</v>
      </c>
      <c r="AV939" s="13" t="s">
        <v>85</v>
      </c>
      <c r="AW939" s="13" t="s">
        <v>37</v>
      </c>
      <c r="AX939" s="13" t="s">
        <v>78</v>
      </c>
      <c r="AY939" s="246" t="s">
        <v>401</v>
      </c>
    </row>
    <row r="940" s="14" customFormat="1">
      <c r="A940" s="14"/>
      <c r="B940" s="247"/>
      <c r="C940" s="248"/>
      <c r="D940" s="238" t="s">
        <v>410</v>
      </c>
      <c r="E940" s="249" t="s">
        <v>19</v>
      </c>
      <c r="F940" s="250" t="s">
        <v>1047</v>
      </c>
      <c r="G940" s="248"/>
      <c r="H940" s="251">
        <v>0.56299999999999994</v>
      </c>
      <c r="I940" s="252"/>
      <c r="J940" s="248"/>
      <c r="K940" s="248"/>
      <c r="L940" s="253"/>
      <c r="M940" s="254"/>
      <c r="N940" s="255"/>
      <c r="O940" s="255"/>
      <c r="P940" s="255"/>
      <c r="Q940" s="255"/>
      <c r="R940" s="255"/>
      <c r="S940" s="255"/>
      <c r="T940" s="256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7" t="s">
        <v>410</v>
      </c>
      <c r="AU940" s="257" t="s">
        <v>87</v>
      </c>
      <c r="AV940" s="14" t="s">
        <v>87</v>
      </c>
      <c r="AW940" s="14" t="s">
        <v>37</v>
      </c>
      <c r="AX940" s="14" t="s">
        <v>78</v>
      </c>
      <c r="AY940" s="257" t="s">
        <v>401</v>
      </c>
    </row>
    <row r="941" s="13" customFormat="1">
      <c r="A941" s="13"/>
      <c r="B941" s="236"/>
      <c r="C941" s="237"/>
      <c r="D941" s="238" t="s">
        <v>410</v>
      </c>
      <c r="E941" s="239" t="s">
        <v>19</v>
      </c>
      <c r="F941" s="240" t="s">
        <v>745</v>
      </c>
      <c r="G941" s="237"/>
      <c r="H941" s="239" t="s">
        <v>19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6" t="s">
        <v>410</v>
      </c>
      <c r="AU941" s="246" t="s">
        <v>87</v>
      </c>
      <c r="AV941" s="13" t="s">
        <v>85</v>
      </c>
      <c r="AW941" s="13" t="s">
        <v>37</v>
      </c>
      <c r="AX941" s="13" t="s">
        <v>78</v>
      </c>
      <c r="AY941" s="246" t="s">
        <v>401</v>
      </c>
    </row>
    <row r="942" s="14" customFormat="1">
      <c r="A942" s="14"/>
      <c r="B942" s="247"/>
      <c r="C942" s="248"/>
      <c r="D942" s="238" t="s">
        <v>410</v>
      </c>
      <c r="E942" s="249" t="s">
        <v>19</v>
      </c>
      <c r="F942" s="250" t="s">
        <v>1047</v>
      </c>
      <c r="G942" s="248"/>
      <c r="H942" s="251">
        <v>0.56299999999999994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7" t="s">
        <v>410</v>
      </c>
      <c r="AU942" s="257" t="s">
        <v>87</v>
      </c>
      <c r="AV942" s="14" t="s">
        <v>87</v>
      </c>
      <c r="AW942" s="14" t="s">
        <v>37</v>
      </c>
      <c r="AX942" s="14" t="s">
        <v>78</v>
      </c>
      <c r="AY942" s="257" t="s">
        <v>401</v>
      </c>
    </row>
    <row r="943" s="15" customFormat="1">
      <c r="A943" s="15"/>
      <c r="B943" s="258"/>
      <c r="C943" s="259"/>
      <c r="D943" s="238" t="s">
        <v>410</v>
      </c>
      <c r="E943" s="260" t="s">
        <v>19</v>
      </c>
      <c r="F943" s="261" t="s">
        <v>414</v>
      </c>
      <c r="G943" s="259"/>
      <c r="H943" s="262">
        <v>1.1259999999999999</v>
      </c>
      <c r="I943" s="263"/>
      <c r="J943" s="259"/>
      <c r="K943" s="259"/>
      <c r="L943" s="264"/>
      <c r="M943" s="265"/>
      <c r="N943" s="266"/>
      <c r="O943" s="266"/>
      <c r="P943" s="266"/>
      <c r="Q943" s="266"/>
      <c r="R943" s="266"/>
      <c r="S943" s="266"/>
      <c r="T943" s="267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8" t="s">
        <v>410</v>
      </c>
      <c r="AU943" s="268" t="s">
        <v>87</v>
      </c>
      <c r="AV943" s="15" t="s">
        <v>102</v>
      </c>
      <c r="AW943" s="15" t="s">
        <v>37</v>
      </c>
      <c r="AX943" s="15" t="s">
        <v>85</v>
      </c>
      <c r="AY943" s="268" t="s">
        <v>401</v>
      </c>
    </row>
    <row r="944" s="2" customFormat="1" ht="37.8" customHeight="1">
      <c r="A944" s="40"/>
      <c r="B944" s="41"/>
      <c r="C944" s="218" t="s">
        <v>1048</v>
      </c>
      <c r="D944" s="218" t="s">
        <v>403</v>
      </c>
      <c r="E944" s="219" t="s">
        <v>1049</v>
      </c>
      <c r="F944" s="220" t="s">
        <v>1050</v>
      </c>
      <c r="G944" s="221" t="s">
        <v>178</v>
      </c>
      <c r="H944" s="222">
        <v>43.235999999999997</v>
      </c>
      <c r="I944" s="223"/>
      <c r="J944" s="224">
        <f>ROUND(I944*H944,2)</f>
        <v>0</v>
      </c>
      <c r="K944" s="220" t="s">
        <v>406</v>
      </c>
      <c r="L944" s="46"/>
      <c r="M944" s="225" t="s">
        <v>19</v>
      </c>
      <c r="N944" s="226" t="s">
        <v>49</v>
      </c>
      <c r="O944" s="86"/>
      <c r="P944" s="227">
        <f>O944*H944</f>
        <v>0</v>
      </c>
      <c r="Q944" s="227">
        <v>0.094480999999999996</v>
      </c>
      <c r="R944" s="227">
        <f>Q944*H944</f>
        <v>4.0849805159999999</v>
      </c>
      <c r="S944" s="227">
        <v>0</v>
      </c>
      <c r="T944" s="228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9" t="s">
        <v>102</v>
      </c>
      <c r="AT944" s="229" t="s">
        <v>403</v>
      </c>
      <c r="AU944" s="229" t="s">
        <v>87</v>
      </c>
      <c r="AY944" s="19" t="s">
        <v>401</v>
      </c>
      <c r="BE944" s="230">
        <f>IF(N944="základní",J944,0)</f>
        <v>0</v>
      </c>
      <c r="BF944" s="230">
        <f>IF(N944="snížená",J944,0)</f>
        <v>0</v>
      </c>
      <c r="BG944" s="230">
        <f>IF(N944="zákl. přenesená",J944,0)</f>
        <v>0</v>
      </c>
      <c r="BH944" s="230">
        <f>IF(N944="sníž. přenesená",J944,0)</f>
        <v>0</v>
      </c>
      <c r="BI944" s="230">
        <f>IF(N944="nulová",J944,0)</f>
        <v>0</v>
      </c>
      <c r="BJ944" s="19" t="s">
        <v>85</v>
      </c>
      <c r="BK944" s="230">
        <f>ROUND(I944*H944,2)</f>
        <v>0</v>
      </c>
      <c r="BL944" s="19" t="s">
        <v>102</v>
      </c>
      <c r="BM944" s="229" t="s">
        <v>1051</v>
      </c>
    </row>
    <row r="945" s="2" customFormat="1">
      <c r="A945" s="40"/>
      <c r="B945" s="41"/>
      <c r="C945" s="42"/>
      <c r="D945" s="231" t="s">
        <v>408</v>
      </c>
      <c r="E945" s="42"/>
      <c r="F945" s="232" t="s">
        <v>1052</v>
      </c>
      <c r="G945" s="42"/>
      <c r="H945" s="42"/>
      <c r="I945" s="233"/>
      <c r="J945" s="42"/>
      <c r="K945" s="42"/>
      <c r="L945" s="46"/>
      <c r="M945" s="234"/>
      <c r="N945" s="235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408</v>
      </c>
      <c r="AU945" s="19" t="s">
        <v>87</v>
      </c>
    </row>
    <row r="946" s="13" customFormat="1">
      <c r="A946" s="13"/>
      <c r="B946" s="236"/>
      <c r="C946" s="237"/>
      <c r="D946" s="238" t="s">
        <v>410</v>
      </c>
      <c r="E946" s="239" t="s">
        <v>19</v>
      </c>
      <c r="F946" s="240" t="s">
        <v>634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410</v>
      </c>
      <c r="AU946" s="246" t="s">
        <v>87</v>
      </c>
      <c r="AV946" s="13" t="s">
        <v>85</v>
      </c>
      <c r="AW946" s="13" t="s">
        <v>37</v>
      </c>
      <c r="AX946" s="13" t="s">
        <v>78</v>
      </c>
      <c r="AY946" s="246" t="s">
        <v>401</v>
      </c>
    </row>
    <row r="947" s="13" customFormat="1">
      <c r="A947" s="13"/>
      <c r="B947" s="236"/>
      <c r="C947" s="237"/>
      <c r="D947" s="238" t="s">
        <v>410</v>
      </c>
      <c r="E947" s="239" t="s">
        <v>19</v>
      </c>
      <c r="F947" s="240" t="s">
        <v>728</v>
      </c>
      <c r="G947" s="237"/>
      <c r="H947" s="239" t="s">
        <v>19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6" t="s">
        <v>410</v>
      </c>
      <c r="AU947" s="246" t="s">
        <v>87</v>
      </c>
      <c r="AV947" s="13" t="s">
        <v>85</v>
      </c>
      <c r="AW947" s="13" t="s">
        <v>37</v>
      </c>
      <c r="AX947" s="13" t="s">
        <v>78</v>
      </c>
      <c r="AY947" s="246" t="s">
        <v>401</v>
      </c>
    </row>
    <row r="948" s="13" customFormat="1">
      <c r="A948" s="13"/>
      <c r="B948" s="236"/>
      <c r="C948" s="237"/>
      <c r="D948" s="238" t="s">
        <v>410</v>
      </c>
      <c r="E948" s="239" t="s">
        <v>19</v>
      </c>
      <c r="F948" s="240" t="s">
        <v>419</v>
      </c>
      <c r="G948" s="237"/>
      <c r="H948" s="239" t="s">
        <v>19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6" t="s">
        <v>410</v>
      </c>
      <c r="AU948" s="246" t="s">
        <v>87</v>
      </c>
      <c r="AV948" s="13" t="s">
        <v>85</v>
      </c>
      <c r="AW948" s="13" t="s">
        <v>37</v>
      </c>
      <c r="AX948" s="13" t="s">
        <v>78</v>
      </c>
      <c r="AY948" s="246" t="s">
        <v>401</v>
      </c>
    </row>
    <row r="949" s="13" customFormat="1">
      <c r="A949" s="13"/>
      <c r="B949" s="236"/>
      <c r="C949" s="237"/>
      <c r="D949" s="238" t="s">
        <v>410</v>
      </c>
      <c r="E949" s="239" t="s">
        <v>19</v>
      </c>
      <c r="F949" s="240" t="s">
        <v>741</v>
      </c>
      <c r="G949" s="237"/>
      <c r="H949" s="239" t="s">
        <v>19</v>
      </c>
      <c r="I949" s="241"/>
      <c r="J949" s="237"/>
      <c r="K949" s="237"/>
      <c r="L949" s="242"/>
      <c r="M949" s="243"/>
      <c r="N949" s="244"/>
      <c r="O949" s="244"/>
      <c r="P949" s="244"/>
      <c r="Q949" s="244"/>
      <c r="R949" s="244"/>
      <c r="S949" s="244"/>
      <c r="T949" s="24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6" t="s">
        <v>410</v>
      </c>
      <c r="AU949" s="246" t="s">
        <v>87</v>
      </c>
      <c r="AV949" s="13" t="s">
        <v>85</v>
      </c>
      <c r="AW949" s="13" t="s">
        <v>37</v>
      </c>
      <c r="AX949" s="13" t="s">
        <v>78</v>
      </c>
      <c r="AY949" s="246" t="s">
        <v>401</v>
      </c>
    </row>
    <row r="950" s="14" customFormat="1">
      <c r="A950" s="14"/>
      <c r="B950" s="247"/>
      <c r="C950" s="248"/>
      <c r="D950" s="238" t="s">
        <v>410</v>
      </c>
      <c r="E950" s="249" t="s">
        <v>19</v>
      </c>
      <c r="F950" s="250" t="s">
        <v>1053</v>
      </c>
      <c r="G950" s="248"/>
      <c r="H950" s="251">
        <v>15.355</v>
      </c>
      <c r="I950" s="252"/>
      <c r="J950" s="248"/>
      <c r="K950" s="248"/>
      <c r="L950" s="253"/>
      <c r="M950" s="254"/>
      <c r="N950" s="255"/>
      <c r="O950" s="255"/>
      <c r="P950" s="255"/>
      <c r="Q950" s="255"/>
      <c r="R950" s="255"/>
      <c r="S950" s="255"/>
      <c r="T950" s="25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7" t="s">
        <v>410</v>
      </c>
      <c r="AU950" s="257" t="s">
        <v>87</v>
      </c>
      <c r="AV950" s="14" t="s">
        <v>87</v>
      </c>
      <c r="AW950" s="14" t="s">
        <v>37</v>
      </c>
      <c r="AX950" s="14" t="s">
        <v>78</v>
      </c>
      <c r="AY950" s="257" t="s">
        <v>401</v>
      </c>
    </row>
    <row r="951" s="14" customFormat="1">
      <c r="A951" s="14"/>
      <c r="B951" s="247"/>
      <c r="C951" s="248"/>
      <c r="D951" s="238" t="s">
        <v>410</v>
      </c>
      <c r="E951" s="249" t="s">
        <v>19</v>
      </c>
      <c r="F951" s="250" t="s">
        <v>1054</v>
      </c>
      <c r="G951" s="248"/>
      <c r="H951" s="251">
        <v>4.9320000000000004</v>
      </c>
      <c r="I951" s="252"/>
      <c r="J951" s="248"/>
      <c r="K951" s="248"/>
      <c r="L951" s="253"/>
      <c r="M951" s="254"/>
      <c r="N951" s="255"/>
      <c r="O951" s="255"/>
      <c r="P951" s="255"/>
      <c r="Q951" s="255"/>
      <c r="R951" s="255"/>
      <c r="S951" s="255"/>
      <c r="T951" s="25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7" t="s">
        <v>410</v>
      </c>
      <c r="AU951" s="257" t="s">
        <v>87</v>
      </c>
      <c r="AV951" s="14" t="s">
        <v>87</v>
      </c>
      <c r="AW951" s="14" t="s">
        <v>37</v>
      </c>
      <c r="AX951" s="14" t="s">
        <v>78</v>
      </c>
      <c r="AY951" s="257" t="s">
        <v>401</v>
      </c>
    </row>
    <row r="952" s="13" customFormat="1">
      <c r="A952" s="13"/>
      <c r="B952" s="236"/>
      <c r="C952" s="237"/>
      <c r="D952" s="238" t="s">
        <v>410</v>
      </c>
      <c r="E952" s="239" t="s">
        <v>19</v>
      </c>
      <c r="F952" s="240" t="s">
        <v>745</v>
      </c>
      <c r="G952" s="237"/>
      <c r="H952" s="239" t="s">
        <v>19</v>
      </c>
      <c r="I952" s="241"/>
      <c r="J952" s="237"/>
      <c r="K952" s="237"/>
      <c r="L952" s="242"/>
      <c r="M952" s="243"/>
      <c r="N952" s="244"/>
      <c r="O952" s="244"/>
      <c r="P952" s="244"/>
      <c r="Q952" s="244"/>
      <c r="R952" s="244"/>
      <c r="S952" s="244"/>
      <c r="T952" s="24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6" t="s">
        <v>410</v>
      </c>
      <c r="AU952" s="246" t="s">
        <v>87</v>
      </c>
      <c r="AV952" s="13" t="s">
        <v>85</v>
      </c>
      <c r="AW952" s="13" t="s">
        <v>37</v>
      </c>
      <c r="AX952" s="13" t="s">
        <v>78</v>
      </c>
      <c r="AY952" s="246" t="s">
        <v>401</v>
      </c>
    </row>
    <row r="953" s="14" customFormat="1">
      <c r="A953" s="14"/>
      <c r="B953" s="247"/>
      <c r="C953" s="248"/>
      <c r="D953" s="238" t="s">
        <v>410</v>
      </c>
      <c r="E953" s="249" t="s">
        <v>19</v>
      </c>
      <c r="F953" s="250" t="s">
        <v>1055</v>
      </c>
      <c r="G953" s="248"/>
      <c r="H953" s="251">
        <v>31.169</v>
      </c>
      <c r="I953" s="252"/>
      <c r="J953" s="248"/>
      <c r="K953" s="248"/>
      <c r="L953" s="253"/>
      <c r="M953" s="254"/>
      <c r="N953" s="255"/>
      <c r="O953" s="255"/>
      <c r="P953" s="255"/>
      <c r="Q953" s="255"/>
      <c r="R953" s="255"/>
      <c r="S953" s="255"/>
      <c r="T953" s="25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7" t="s">
        <v>410</v>
      </c>
      <c r="AU953" s="257" t="s">
        <v>87</v>
      </c>
      <c r="AV953" s="14" t="s">
        <v>87</v>
      </c>
      <c r="AW953" s="14" t="s">
        <v>37</v>
      </c>
      <c r="AX953" s="14" t="s">
        <v>78</v>
      </c>
      <c r="AY953" s="257" t="s">
        <v>401</v>
      </c>
    </row>
    <row r="954" s="14" customFormat="1">
      <c r="A954" s="14"/>
      <c r="B954" s="247"/>
      <c r="C954" s="248"/>
      <c r="D954" s="238" t="s">
        <v>410</v>
      </c>
      <c r="E954" s="249" t="s">
        <v>19</v>
      </c>
      <c r="F954" s="250" t="s">
        <v>1056</v>
      </c>
      <c r="G954" s="248"/>
      <c r="H954" s="251">
        <v>-8.2200000000000006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7" t="s">
        <v>410</v>
      </c>
      <c r="AU954" s="257" t="s">
        <v>87</v>
      </c>
      <c r="AV954" s="14" t="s">
        <v>87</v>
      </c>
      <c r="AW954" s="14" t="s">
        <v>37</v>
      </c>
      <c r="AX954" s="14" t="s">
        <v>78</v>
      </c>
      <c r="AY954" s="257" t="s">
        <v>401</v>
      </c>
    </row>
    <row r="955" s="16" customFormat="1">
      <c r="A955" s="16"/>
      <c r="B955" s="269"/>
      <c r="C955" s="270"/>
      <c r="D955" s="238" t="s">
        <v>410</v>
      </c>
      <c r="E955" s="271" t="s">
        <v>19</v>
      </c>
      <c r="F955" s="272" t="s">
        <v>440</v>
      </c>
      <c r="G955" s="270"/>
      <c r="H955" s="273">
        <v>43.236000000000004</v>
      </c>
      <c r="I955" s="274"/>
      <c r="J955" s="270"/>
      <c r="K955" s="270"/>
      <c r="L955" s="275"/>
      <c r="M955" s="276"/>
      <c r="N955" s="277"/>
      <c r="O955" s="277"/>
      <c r="P955" s="277"/>
      <c r="Q955" s="277"/>
      <c r="R955" s="277"/>
      <c r="S955" s="277"/>
      <c r="T955" s="278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79" t="s">
        <v>410</v>
      </c>
      <c r="AU955" s="279" t="s">
        <v>87</v>
      </c>
      <c r="AV955" s="16" t="s">
        <v>95</v>
      </c>
      <c r="AW955" s="16" t="s">
        <v>37</v>
      </c>
      <c r="AX955" s="16" t="s">
        <v>78</v>
      </c>
      <c r="AY955" s="279" t="s">
        <v>401</v>
      </c>
    </row>
    <row r="956" s="15" customFormat="1">
      <c r="A956" s="15"/>
      <c r="B956" s="258"/>
      <c r="C956" s="259"/>
      <c r="D956" s="238" t="s">
        <v>410</v>
      </c>
      <c r="E956" s="260" t="s">
        <v>19</v>
      </c>
      <c r="F956" s="261" t="s">
        <v>414</v>
      </c>
      <c r="G956" s="259"/>
      <c r="H956" s="262">
        <v>43.236000000000004</v>
      </c>
      <c r="I956" s="263"/>
      <c r="J956" s="259"/>
      <c r="K956" s="259"/>
      <c r="L956" s="264"/>
      <c r="M956" s="265"/>
      <c r="N956" s="266"/>
      <c r="O956" s="266"/>
      <c r="P956" s="266"/>
      <c r="Q956" s="266"/>
      <c r="R956" s="266"/>
      <c r="S956" s="266"/>
      <c r="T956" s="267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8" t="s">
        <v>410</v>
      </c>
      <c r="AU956" s="268" t="s">
        <v>87</v>
      </c>
      <c r="AV956" s="15" t="s">
        <v>102</v>
      </c>
      <c r="AW956" s="15" t="s">
        <v>37</v>
      </c>
      <c r="AX956" s="15" t="s">
        <v>85</v>
      </c>
      <c r="AY956" s="268" t="s">
        <v>401</v>
      </c>
    </row>
    <row r="957" s="2" customFormat="1" ht="37.8" customHeight="1">
      <c r="A957" s="40"/>
      <c r="B957" s="41"/>
      <c r="C957" s="218" t="s">
        <v>1057</v>
      </c>
      <c r="D957" s="218" t="s">
        <v>403</v>
      </c>
      <c r="E957" s="219" t="s">
        <v>1058</v>
      </c>
      <c r="F957" s="220" t="s">
        <v>1059</v>
      </c>
      <c r="G957" s="221" t="s">
        <v>178</v>
      </c>
      <c r="H957" s="222">
        <v>585.64599999999996</v>
      </c>
      <c r="I957" s="223"/>
      <c r="J957" s="224">
        <f>ROUND(I957*H957,2)</f>
        <v>0</v>
      </c>
      <c r="K957" s="220" t="s">
        <v>406</v>
      </c>
      <c r="L957" s="46"/>
      <c r="M957" s="225" t="s">
        <v>19</v>
      </c>
      <c r="N957" s="226" t="s">
        <v>49</v>
      </c>
      <c r="O957" s="86"/>
      <c r="P957" s="227">
        <f>O957*H957</f>
        <v>0</v>
      </c>
      <c r="Q957" s="227">
        <v>0.113955</v>
      </c>
      <c r="R957" s="227">
        <f>Q957*H957</f>
        <v>66.737289929999989</v>
      </c>
      <c r="S957" s="227">
        <v>0</v>
      </c>
      <c r="T957" s="228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9" t="s">
        <v>102</v>
      </c>
      <c r="AT957" s="229" t="s">
        <v>403</v>
      </c>
      <c r="AU957" s="229" t="s">
        <v>87</v>
      </c>
      <c r="AY957" s="19" t="s">
        <v>401</v>
      </c>
      <c r="BE957" s="230">
        <f>IF(N957="základní",J957,0)</f>
        <v>0</v>
      </c>
      <c r="BF957" s="230">
        <f>IF(N957="snížená",J957,0)</f>
        <v>0</v>
      </c>
      <c r="BG957" s="230">
        <f>IF(N957="zákl. přenesená",J957,0)</f>
        <v>0</v>
      </c>
      <c r="BH957" s="230">
        <f>IF(N957="sníž. přenesená",J957,0)</f>
        <v>0</v>
      </c>
      <c r="BI957" s="230">
        <f>IF(N957="nulová",J957,0)</f>
        <v>0</v>
      </c>
      <c r="BJ957" s="19" t="s">
        <v>85</v>
      </c>
      <c r="BK957" s="230">
        <f>ROUND(I957*H957,2)</f>
        <v>0</v>
      </c>
      <c r="BL957" s="19" t="s">
        <v>102</v>
      </c>
      <c r="BM957" s="229" t="s">
        <v>1060</v>
      </c>
    </row>
    <row r="958" s="2" customFormat="1">
      <c r="A958" s="40"/>
      <c r="B958" s="41"/>
      <c r="C958" s="42"/>
      <c r="D958" s="231" t="s">
        <v>408</v>
      </c>
      <c r="E958" s="42"/>
      <c r="F958" s="232" t="s">
        <v>1061</v>
      </c>
      <c r="G958" s="42"/>
      <c r="H958" s="42"/>
      <c r="I958" s="233"/>
      <c r="J958" s="42"/>
      <c r="K958" s="42"/>
      <c r="L958" s="46"/>
      <c r="M958" s="234"/>
      <c r="N958" s="235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408</v>
      </c>
      <c r="AU958" s="19" t="s">
        <v>87</v>
      </c>
    </row>
    <row r="959" s="13" customFormat="1">
      <c r="A959" s="13"/>
      <c r="B959" s="236"/>
      <c r="C959" s="237"/>
      <c r="D959" s="238" t="s">
        <v>410</v>
      </c>
      <c r="E959" s="239" t="s">
        <v>19</v>
      </c>
      <c r="F959" s="240" t="s">
        <v>634</v>
      </c>
      <c r="G959" s="237"/>
      <c r="H959" s="239" t="s">
        <v>19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6" t="s">
        <v>410</v>
      </c>
      <c r="AU959" s="246" t="s">
        <v>87</v>
      </c>
      <c r="AV959" s="13" t="s">
        <v>85</v>
      </c>
      <c r="AW959" s="13" t="s">
        <v>37</v>
      </c>
      <c r="AX959" s="13" t="s">
        <v>78</v>
      </c>
      <c r="AY959" s="246" t="s">
        <v>401</v>
      </c>
    </row>
    <row r="960" s="13" customFormat="1">
      <c r="A960" s="13"/>
      <c r="B960" s="236"/>
      <c r="C960" s="237"/>
      <c r="D960" s="238" t="s">
        <v>410</v>
      </c>
      <c r="E960" s="239" t="s">
        <v>19</v>
      </c>
      <c r="F960" s="240" t="s">
        <v>728</v>
      </c>
      <c r="G960" s="237"/>
      <c r="H960" s="239" t="s">
        <v>19</v>
      </c>
      <c r="I960" s="241"/>
      <c r="J960" s="237"/>
      <c r="K960" s="237"/>
      <c r="L960" s="242"/>
      <c r="M960" s="243"/>
      <c r="N960" s="244"/>
      <c r="O960" s="244"/>
      <c r="P960" s="244"/>
      <c r="Q960" s="244"/>
      <c r="R960" s="244"/>
      <c r="S960" s="244"/>
      <c r="T960" s="24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6" t="s">
        <v>410</v>
      </c>
      <c r="AU960" s="246" t="s">
        <v>87</v>
      </c>
      <c r="AV960" s="13" t="s">
        <v>85</v>
      </c>
      <c r="AW960" s="13" t="s">
        <v>37</v>
      </c>
      <c r="AX960" s="13" t="s">
        <v>78</v>
      </c>
      <c r="AY960" s="246" t="s">
        <v>401</v>
      </c>
    </row>
    <row r="961" s="13" customFormat="1">
      <c r="A961" s="13"/>
      <c r="B961" s="236"/>
      <c r="C961" s="237"/>
      <c r="D961" s="238" t="s">
        <v>410</v>
      </c>
      <c r="E961" s="239" t="s">
        <v>19</v>
      </c>
      <c r="F961" s="240" t="s">
        <v>419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410</v>
      </c>
      <c r="AU961" s="246" t="s">
        <v>87</v>
      </c>
      <c r="AV961" s="13" t="s">
        <v>85</v>
      </c>
      <c r="AW961" s="13" t="s">
        <v>37</v>
      </c>
      <c r="AX961" s="13" t="s">
        <v>78</v>
      </c>
      <c r="AY961" s="246" t="s">
        <v>401</v>
      </c>
    </row>
    <row r="962" s="13" customFormat="1">
      <c r="A962" s="13"/>
      <c r="B962" s="236"/>
      <c r="C962" s="237"/>
      <c r="D962" s="238" t="s">
        <v>410</v>
      </c>
      <c r="E962" s="239" t="s">
        <v>19</v>
      </c>
      <c r="F962" s="240" t="s">
        <v>741</v>
      </c>
      <c r="G962" s="237"/>
      <c r="H962" s="239" t="s">
        <v>19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6" t="s">
        <v>410</v>
      </c>
      <c r="AU962" s="246" t="s">
        <v>87</v>
      </c>
      <c r="AV962" s="13" t="s">
        <v>85</v>
      </c>
      <c r="AW962" s="13" t="s">
        <v>37</v>
      </c>
      <c r="AX962" s="13" t="s">
        <v>78</v>
      </c>
      <c r="AY962" s="246" t="s">
        <v>401</v>
      </c>
    </row>
    <row r="963" s="14" customFormat="1">
      <c r="A963" s="14"/>
      <c r="B963" s="247"/>
      <c r="C963" s="248"/>
      <c r="D963" s="238" t="s">
        <v>410</v>
      </c>
      <c r="E963" s="249" t="s">
        <v>19</v>
      </c>
      <c r="F963" s="250" t="s">
        <v>1062</v>
      </c>
      <c r="G963" s="248"/>
      <c r="H963" s="251">
        <v>382.786</v>
      </c>
      <c r="I963" s="252"/>
      <c r="J963" s="248"/>
      <c r="K963" s="248"/>
      <c r="L963" s="253"/>
      <c r="M963" s="254"/>
      <c r="N963" s="255"/>
      <c r="O963" s="255"/>
      <c r="P963" s="255"/>
      <c r="Q963" s="255"/>
      <c r="R963" s="255"/>
      <c r="S963" s="255"/>
      <c r="T963" s="25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7" t="s">
        <v>410</v>
      </c>
      <c r="AU963" s="257" t="s">
        <v>87</v>
      </c>
      <c r="AV963" s="14" t="s">
        <v>87</v>
      </c>
      <c r="AW963" s="14" t="s">
        <v>37</v>
      </c>
      <c r="AX963" s="14" t="s">
        <v>78</v>
      </c>
      <c r="AY963" s="257" t="s">
        <v>401</v>
      </c>
    </row>
    <row r="964" s="14" customFormat="1">
      <c r="A964" s="14"/>
      <c r="B964" s="247"/>
      <c r="C964" s="248"/>
      <c r="D964" s="238" t="s">
        <v>410</v>
      </c>
      <c r="E964" s="249" t="s">
        <v>19</v>
      </c>
      <c r="F964" s="250" t="s">
        <v>1063</v>
      </c>
      <c r="G964" s="248"/>
      <c r="H964" s="251">
        <v>-45.048000000000002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7" t="s">
        <v>410</v>
      </c>
      <c r="AU964" s="257" t="s">
        <v>87</v>
      </c>
      <c r="AV964" s="14" t="s">
        <v>87</v>
      </c>
      <c r="AW964" s="14" t="s">
        <v>37</v>
      </c>
      <c r="AX964" s="14" t="s">
        <v>78</v>
      </c>
      <c r="AY964" s="257" t="s">
        <v>401</v>
      </c>
    </row>
    <row r="965" s="14" customFormat="1">
      <c r="A965" s="14"/>
      <c r="B965" s="247"/>
      <c r="C965" s="248"/>
      <c r="D965" s="238" t="s">
        <v>410</v>
      </c>
      <c r="E965" s="249" t="s">
        <v>19</v>
      </c>
      <c r="F965" s="250" t="s">
        <v>1064</v>
      </c>
      <c r="G965" s="248"/>
      <c r="H965" s="251">
        <v>88.682000000000002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410</v>
      </c>
      <c r="AU965" s="257" t="s">
        <v>87</v>
      </c>
      <c r="AV965" s="14" t="s">
        <v>87</v>
      </c>
      <c r="AW965" s="14" t="s">
        <v>37</v>
      </c>
      <c r="AX965" s="14" t="s">
        <v>78</v>
      </c>
      <c r="AY965" s="257" t="s">
        <v>401</v>
      </c>
    </row>
    <row r="966" s="14" customFormat="1">
      <c r="A966" s="14"/>
      <c r="B966" s="247"/>
      <c r="C966" s="248"/>
      <c r="D966" s="238" t="s">
        <v>410</v>
      </c>
      <c r="E966" s="249" t="s">
        <v>19</v>
      </c>
      <c r="F966" s="250" t="s">
        <v>1065</v>
      </c>
      <c r="G966" s="248"/>
      <c r="H966" s="251">
        <v>-4.633</v>
      </c>
      <c r="I966" s="252"/>
      <c r="J966" s="248"/>
      <c r="K966" s="248"/>
      <c r="L966" s="253"/>
      <c r="M966" s="254"/>
      <c r="N966" s="255"/>
      <c r="O966" s="255"/>
      <c r="P966" s="255"/>
      <c r="Q966" s="255"/>
      <c r="R966" s="255"/>
      <c r="S966" s="255"/>
      <c r="T966" s="256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7" t="s">
        <v>410</v>
      </c>
      <c r="AU966" s="257" t="s">
        <v>87</v>
      </c>
      <c r="AV966" s="14" t="s">
        <v>87</v>
      </c>
      <c r="AW966" s="14" t="s">
        <v>37</v>
      </c>
      <c r="AX966" s="14" t="s">
        <v>78</v>
      </c>
      <c r="AY966" s="257" t="s">
        <v>401</v>
      </c>
    </row>
    <row r="967" s="14" customFormat="1">
      <c r="A967" s="14"/>
      <c r="B967" s="247"/>
      <c r="C967" s="248"/>
      <c r="D967" s="238" t="s">
        <v>410</v>
      </c>
      <c r="E967" s="249" t="s">
        <v>19</v>
      </c>
      <c r="F967" s="250" t="s">
        <v>1066</v>
      </c>
      <c r="G967" s="248"/>
      <c r="H967" s="251">
        <v>1.6220000000000001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7" t="s">
        <v>410</v>
      </c>
      <c r="AU967" s="257" t="s">
        <v>87</v>
      </c>
      <c r="AV967" s="14" t="s">
        <v>87</v>
      </c>
      <c r="AW967" s="14" t="s">
        <v>37</v>
      </c>
      <c r="AX967" s="14" t="s">
        <v>78</v>
      </c>
      <c r="AY967" s="257" t="s">
        <v>401</v>
      </c>
    </row>
    <row r="968" s="16" customFormat="1">
      <c r="A968" s="16"/>
      <c r="B968" s="269"/>
      <c r="C968" s="270"/>
      <c r="D968" s="238" t="s">
        <v>410</v>
      </c>
      <c r="E968" s="271" t="s">
        <v>19</v>
      </c>
      <c r="F968" s="272" t="s">
        <v>440</v>
      </c>
      <c r="G968" s="270"/>
      <c r="H968" s="273">
        <v>423.40900000000005</v>
      </c>
      <c r="I968" s="274"/>
      <c r="J968" s="270"/>
      <c r="K968" s="270"/>
      <c r="L968" s="275"/>
      <c r="M968" s="276"/>
      <c r="N968" s="277"/>
      <c r="O968" s="277"/>
      <c r="P968" s="277"/>
      <c r="Q968" s="277"/>
      <c r="R968" s="277"/>
      <c r="S968" s="277"/>
      <c r="T968" s="278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79" t="s">
        <v>410</v>
      </c>
      <c r="AU968" s="279" t="s">
        <v>87</v>
      </c>
      <c r="AV968" s="16" t="s">
        <v>95</v>
      </c>
      <c r="AW968" s="16" t="s">
        <v>37</v>
      </c>
      <c r="AX968" s="16" t="s">
        <v>78</v>
      </c>
      <c r="AY968" s="279" t="s">
        <v>401</v>
      </c>
    </row>
    <row r="969" s="13" customFormat="1">
      <c r="A969" s="13"/>
      <c r="B969" s="236"/>
      <c r="C969" s="237"/>
      <c r="D969" s="238" t="s">
        <v>410</v>
      </c>
      <c r="E969" s="239" t="s">
        <v>19</v>
      </c>
      <c r="F969" s="240" t="s">
        <v>745</v>
      </c>
      <c r="G969" s="237"/>
      <c r="H969" s="239" t="s">
        <v>19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6" t="s">
        <v>410</v>
      </c>
      <c r="AU969" s="246" t="s">
        <v>87</v>
      </c>
      <c r="AV969" s="13" t="s">
        <v>85</v>
      </c>
      <c r="AW969" s="13" t="s">
        <v>37</v>
      </c>
      <c r="AX969" s="13" t="s">
        <v>78</v>
      </c>
      <c r="AY969" s="246" t="s">
        <v>401</v>
      </c>
    </row>
    <row r="970" s="14" customFormat="1">
      <c r="A970" s="14"/>
      <c r="B970" s="247"/>
      <c r="C970" s="248"/>
      <c r="D970" s="238" t="s">
        <v>410</v>
      </c>
      <c r="E970" s="249" t="s">
        <v>19</v>
      </c>
      <c r="F970" s="250" t="s">
        <v>1067</v>
      </c>
      <c r="G970" s="248"/>
      <c r="H970" s="251">
        <v>182.82900000000001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7" t="s">
        <v>410</v>
      </c>
      <c r="AU970" s="257" t="s">
        <v>87</v>
      </c>
      <c r="AV970" s="14" t="s">
        <v>87</v>
      </c>
      <c r="AW970" s="14" t="s">
        <v>37</v>
      </c>
      <c r="AX970" s="14" t="s">
        <v>78</v>
      </c>
      <c r="AY970" s="257" t="s">
        <v>401</v>
      </c>
    </row>
    <row r="971" s="14" customFormat="1">
      <c r="A971" s="14"/>
      <c r="B971" s="247"/>
      <c r="C971" s="248"/>
      <c r="D971" s="238" t="s">
        <v>410</v>
      </c>
      <c r="E971" s="249" t="s">
        <v>19</v>
      </c>
      <c r="F971" s="250" t="s">
        <v>1068</v>
      </c>
      <c r="G971" s="248"/>
      <c r="H971" s="251">
        <v>-21.402999999999999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7" t="s">
        <v>410</v>
      </c>
      <c r="AU971" s="257" t="s">
        <v>87</v>
      </c>
      <c r="AV971" s="14" t="s">
        <v>87</v>
      </c>
      <c r="AW971" s="14" t="s">
        <v>37</v>
      </c>
      <c r="AX971" s="14" t="s">
        <v>78</v>
      </c>
      <c r="AY971" s="257" t="s">
        <v>401</v>
      </c>
    </row>
    <row r="972" s="14" customFormat="1">
      <c r="A972" s="14"/>
      <c r="B972" s="247"/>
      <c r="C972" s="248"/>
      <c r="D972" s="238" t="s">
        <v>410</v>
      </c>
      <c r="E972" s="249" t="s">
        <v>19</v>
      </c>
      <c r="F972" s="250" t="s">
        <v>1069</v>
      </c>
      <c r="G972" s="248"/>
      <c r="H972" s="251">
        <v>0.81100000000000005</v>
      </c>
      <c r="I972" s="252"/>
      <c r="J972" s="248"/>
      <c r="K972" s="248"/>
      <c r="L972" s="253"/>
      <c r="M972" s="254"/>
      <c r="N972" s="255"/>
      <c r="O972" s="255"/>
      <c r="P972" s="255"/>
      <c r="Q972" s="255"/>
      <c r="R972" s="255"/>
      <c r="S972" s="255"/>
      <c r="T972" s="256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7" t="s">
        <v>410</v>
      </c>
      <c r="AU972" s="257" t="s">
        <v>87</v>
      </c>
      <c r="AV972" s="14" t="s">
        <v>87</v>
      </c>
      <c r="AW972" s="14" t="s">
        <v>37</v>
      </c>
      <c r="AX972" s="14" t="s">
        <v>78</v>
      </c>
      <c r="AY972" s="257" t="s">
        <v>401</v>
      </c>
    </row>
    <row r="973" s="16" customFormat="1">
      <c r="A973" s="16"/>
      <c r="B973" s="269"/>
      <c r="C973" s="270"/>
      <c r="D973" s="238" t="s">
        <v>410</v>
      </c>
      <c r="E973" s="271" t="s">
        <v>19</v>
      </c>
      <c r="F973" s="272" t="s">
        <v>440</v>
      </c>
      <c r="G973" s="270"/>
      <c r="H973" s="273">
        <v>162.23700000000002</v>
      </c>
      <c r="I973" s="274"/>
      <c r="J973" s="270"/>
      <c r="K973" s="270"/>
      <c r="L973" s="275"/>
      <c r="M973" s="276"/>
      <c r="N973" s="277"/>
      <c r="O973" s="277"/>
      <c r="P973" s="277"/>
      <c r="Q973" s="277"/>
      <c r="R973" s="277"/>
      <c r="S973" s="277"/>
      <c r="T973" s="278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279" t="s">
        <v>410</v>
      </c>
      <c r="AU973" s="279" t="s">
        <v>87</v>
      </c>
      <c r="AV973" s="16" t="s">
        <v>95</v>
      </c>
      <c r="AW973" s="16" t="s">
        <v>37</v>
      </c>
      <c r="AX973" s="16" t="s">
        <v>78</v>
      </c>
      <c r="AY973" s="279" t="s">
        <v>401</v>
      </c>
    </row>
    <row r="974" s="15" customFormat="1">
      <c r="A974" s="15"/>
      <c r="B974" s="258"/>
      <c r="C974" s="259"/>
      <c r="D974" s="238" t="s">
        <v>410</v>
      </c>
      <c r="E974" s="260" t="s">
        <v>19</v>
      </c>
      <c r="F974" s="261" t="s">
        <v>414</v>
      </c>
      <c r="G974" s="259"/>
      <c r="H974" s="262">
        <v>585.64600000000007</v>
      </c>
      <c r="I974" s="263"/>
      <c r="J974" s="259"/>
      <c r="K974" s="259"/>
      <c r="L974" s="264"/>
      <c r="M974" s="265"/>
      <c r="N974" s="266"/>
      <c r="O974" s="266"/>
      <c r="P974" s="266"/>
      <c r="Q974" s="266"/>
      <c r="R974" s="266"/>
      <c r="S974" s="266"/>
      <c r="T974" s="267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8" t="s">
        <v>410</v>
      </c>
      <c r="AU974" s="268" t="s">
        <v>87</v>
      </c>
      <c r="AV974" s="15" t="s">
        <v>102</v>
      </c>
      <c r="AW974" s="15" t="s">
        <v>37</v>
      </c>
      <c r="AX974" s="15" t="s">
        <v>85</v>
      </c>
      <c r="AY974" s="268" t="s">
        <v>401</v>
      </c>
    </row>
    <row r="975" s="2" customFormat="1" ht="24.15" customHeight="1">
      <c r="A975" s="40"/>
      <c r="B975" s="41"/>
      <c r="C975" s="218" t="s">
        <v>1070</v>
      </c>
      <c r="D975" s="218" t="s">
        <v>403</v>
      </c>
      <c r="E975" s="219" t="s">
        <v>1071</v>
      </c>
      <c r="F975" s="220" t="s">
        <v>1072</v>
      </c>
      <c r="G975" s="221" t="s">
        <v>228</v>
      </c>
      <c r="H975" s="222">
        <v>276</v>
      </c>
      <c r="I975" s="223"/>
      <c r="J975" s="224">
        <f>ROUND(I975*H975,2)</f>
        <v>0</v>
      </c>
      <c r="K975" s="220" t="s">
        <v>19</v>
      </c>
      <c r="L975" s="46"/>
      <c r="M975" s="225" t="s">
        <v>19</v>
      </c>
      <c r="N975" s="226" t="s">
        <v>49</v>
      </c>
      <c r="O975" s="86"/>
      <c r="P975" s="227">
        <f>O975*H975</f>
        <v>0</v>
      </c>
      <c r="Q975" s="227">
        <v>0.00012999999999999999</v>
      </c>
      <c r="R975" s="227">
        <f>Q975*H975</f>
        <v>0.035879999999999995</v>
      </c>
      <c r="S975" s="227">
        <v>0</v>
      </c>
      <c r="T975" s="22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9" t="s">
        <v>102</v>
      </c>
      <c r="AT975" s="229" t="s">
        <v>403</v>
      </c>
      <c r="AU975" s="229" t="s">
        <v>87</v>
      </c>
      <c r="AY975" s="19" t="s">
        <v>401</v>
      </c>
      <c r="BE975" s="230">
        <f>IF(N975="základní",J975,0)</f>
        <v>0</v>
      </c>
      <c r="BF975" s="230">
        <f>IF(N975="snížená",J975,0)</f>
        <v>0</v>
      </c>
      <c r="BG975" s="230">
        <f>IF(N975="zákl. přenesená",J975,0)</f>
        <v>0</v>
      </c>
      <c r="BH975" s="230">
        <f>IF(N975="sníž. přenesená",J975,0)</f>
        <v>0</v>
      </c>
      <c r="BI975" s="230">
        <f>IF(N975="nulová",J975,0)</f>
        <v>0</v>
      </c>
      <c r="BJ975" s="19" t="s">
        <v>85</v>
      </c>
      <c r="BK975" s="230">
        <f>ROUND(I975*H975,2)</f>
        <v>0</v>
      </c>
      <c r="BL975" s="19" t="s">
        <v>102</v>
      </c>
      <c r="BM975" s="229" t="s">
        <v>1073</v>
      </c>
    </row>
    <row r="976" s="14" customFormat="1">
      <c r="A976" s="14"/>
      <c r="B976" s="247"/>
      <c r="C976" s="248"/>
      <c r="D976" s="238" t="s">
        <v>410</v>
      </c>
      <c r="E976" s="249" t="s">
        <v>19</v>
      </c>
      <c r="F976" s="250" t="s">
        <v>1074</v>
      </c>
      <c r="G976" s="248"/>
      <c r="H976" s="251">
        <v>276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410</v>
      </c>
      <c r="AU976" s="257" t="s">
        <v>87</v>
      </c>
      <c r="AV976" s="14" t="s">
        <v>87</v>
      </c>
      <c r="AW976" s="14" t="s">
        <v>37</v>
      </c>
      <c r="AX976" s="14" t="s">
        <v>78</v>
      </c>
      <c r="AY976" s="257" t="s">
        <v>401</v>
      </c>
    </row>
    <row r="977" s="15" customFormat="1">
      <c r="A977" s="15"/>
      <c r="B977" s="258"/>
      <c r="C977" s="259"/>
      <c r="D977" s="238" t="s">
        <v>410</v>
      </c>
      <c r="E977" s="260" t="s">
        <v>19</v>
      </c>
      <c r="F977" s="261" t="s">
        <v>414</v>
      </c>
      <c r="G977" s="259"/>
      <c r="H977" s="262">
        <v>276</v>
      </c>
      <c r="I977" s="263"/>
      <c r="J977" s="259"/>
      <c r="K977" s="259"/>
      <c r="L977" s="264"/>
      <c r="M977" s="265"/>
      <c r="N977" s="266"/>
      <c r="O977" s="266"/>
      <c r="P977" s="266"/>
      <c r="Q977" s="266"/>
      <c r="R977" s="266"/>
      <c r="S977" s="266"/>
      <c r="T977" s="267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8" t="s">
        <v>410</v>
      </c>
      <c r="AU977" s="268" t="s">
        <v>87</v>
      </c>
      <c r="AV977" s="15" t="s">
        <v>102</v>
      </c>
      <c r="AW977" s="15" t="s">
        <v>37</v>
      </c>
      <c r="AX977" s="15" t="s">
        <v>85</v>
      </c>
      <c r="AY977" s="268" t="s">
        <v>401</v>
      </c>
    </row>
    <row r="978" s="2" customFormat="1" ht="44.25" customHeight="1">
      <c r="A978" s="40"/>
      <c r="B978" s="41"/>
      <c r="C978" s="218" t="s">
        <v>1075</v>
      </c>
      <c r="D978" s="218" t="s">
        <v>403</v>
      </c>
      <c r="E978" s="219" t="s">
        <v>1076</v>
      </c>
      <c r="F978" s="220" t="s">
        <v>1077</v>
      </c>
      <c r="G978" s="221" t="s">
        <v>219</v>
      </c>
      <c r="H978" s="222">
        <v>12.728</v>
      </c>
      <c r="I978" s="223"/>
      <c r="J978" s="224">
        <f>ROUND(I978*H978,2)</f>
        <v>0</v>
      </c>
      <c r="K978" s="220" t="s">
        <v>406</v>
      </c>
      <c r="L978" s="46"/>
      <c r="M978" s="225" t="s">
        <v>19</v>
      </c>
      <c r="N978" s="226" t="s">
        <v>49</v>
      </c>
      <c r="O978" s="86"/>
      <c r="P978" s="227">
        <f>O978*H978</f>
        <v>0</v>
      </c>
      <c r="Q978" s="227">
        <v>0</v>
      </c>
      <c r="R978" s="227">
        <f>Q978*H978</f>
        <v>0</v>
      </c>
      <c r="S978" s="227">
        <v>0</v>
      </c>
      <c r="T978" s="228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9" t="s">
        <v>102</v>
      </c>
      <c r="AT978" s="229" t="s">
        <v>403</v>
      </c>
      <c r="AU978" s="229" t="s">
        <v>87</v>
      </c>
      <c r="AY978" s="19" t="s">
        <v>401</v>
      </c>
      <c r="BE978" s="230">
        <f>IF(N978="základní",J978,0)</f>
        <v>0</v>
      </c>
      <c r="BF978" s="230">
        <f>IF(N978="snížená",J978,0)</f>
        <v>0</v>
      </c>
      <c r="BG978" s="230">
        <f>IF(N978="zákl. přenesená",J978,0)</f>
        <v>0</v>
      </c>
      <c r="BH978" s="230">
        <f>IF(N978="sníž. přenesená",J978,0)</f>
        <v>0</v>
      </c>
      <c r="BI978" s="230">
        <f>IF(N978="nulová",J978,0)</f>
        <v>0</v>
      </c>
      <c r="BJ978" s="19" t="s">
        <v>85</v>
      </c>
      <c r="BK978" s="230">
        <f>ROUND(I978*H978,2)</f>
        <v>0</v>
      </c>
      <c r="BL978" s="19" t="s">
        <v>102</v>
      </c>
      <c r="BM978" s="229" t="s">
        <v>1078</v>
      </c>
    </row>
    <row r="979" s="2" customFormat="1">
      <c r="A979" s="40"/>
      <c r="B979" s="41"/>
      <c r="C979" s="42"/>
      <c r="D979" s="231" t="s">
        <v>408</v>
      </c>
      <c r="E979" s="42"/>
      <c r="F979" s="232" t="s">
        <v>1079</v>
      </c>
      <c r="G979" s="42"/>
      <c r="H979" s="42"/>
      <c r="I979" s="233"/>
      <c r="J979" s="42"/>
      <c r="K979" s="42"/>
      <c r="L979" s="46"/>
      <c r="M979" s="234"/>
      <c r="N979" s="235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408</v>
      </c>
      <c r="AU979" s="19" t="s">
        <v>87</v>
      </c>
    </row>
    <row r="980" s="13" customFormat="1">
      <c r="A980" s="13"/>
      <c r="B980" s="236"/>
      <c r="C980" s="237"/>
      <c r="D980" s="238" t="s">
        <v>410</v>
      </c>
      <c r="E980" s="239" t="s">
        <v>19</v>
      </c>
      <c r="F980" s="240" t="s">
        <v>741</v>
      </c>
      <c r="G980" s="237"/>
      <c r="H980" s="239" t="s">
        <v>19</v>
      </c>
      <c r="I980" s="241"/>
      <c r="J980" s="237"/>
      <c r="K980" s="237"/>
      <c r="L980" s="242"/>
      <c r="M980" s="243"/>
      <c r="N980" s="244"/>
      <c r="O980" s="244"/>
      <c r="P980" s="244"/>
      <c r="Q980" s="244"/>
      <c r="R980" s="244"/>
      <c r="S980" s="244"/>
      <c r="T980" s="24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6" t="s">
        <v>410</v>
      </c>
      <c r="AU980" s="246" t="s">
        <v>87</v>
      </c>
      <c r="AV980" s="13" t="s">
        <v>85</v>
      </c>
      <c r="AW980" s="13" t="s">
        <v>37</v>
      </c>
      <c r="AX980" s="13" t="s">
        <v>78</v>
      </c>
      <c r="AY980" s="246" t="s">
        <v>401</v>
      </c>
    </row>
    <row r="981" s="14" customFormat="1">
      <c r="A981" s="14"/>
      <c r="B981" s="247"/>
      <c r="C981" s="248"/>
      <c r="D981" s="238" t="s">
        <v>410</v>
      </c>
      <c r="E981" s="249" t="s">
        <v>19</v>
      </c>
      <c r="F981" s="250" t="s">
        <v>1080</v>
      </c>
      <c r="G981" s="248"/>
      <c r="H981" s="251">
        <v>12.728</v>
      </c>
      <c r="I981" s="252"/>
      <c r="J981" s="248"/>
      <c r="K981" s="248"/>
      <c r="L981" s="253"/>
      <c r="M981" s="254"/>
      <c r="N981" s="255"/>
      <c r="O981" s="255"/>
      <c r="P981" s="255"/>
      <c r="Q981" s="255"/>
      <c r="R981" s="255"/>
      <c r="S981" s="255"/>
      <c r="T981" s="25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7" t="s">
        <v>410</v>
      </c>
      <c r="AU981" s="257" t="s">
        <v>87</v>
      </c>
      <c r="AV981" s="14" t="s">
        <v>87</v>
      </c>
      <c r="AW981" s="14" t="s">
        <v>37</v>
      </c>
      <c r="AX981" s="14" t="s">
        <v>78</v>
      </c>
      <c r="AY981" s="257" t="s">
        <v>401</v>
      </c>
    </row>
    <row r="982" s="15" customFormat="1">
      <c r="A982" s="15"/>
      <c r="B982" s="258"/>
      <c r="C982" s="259"/>
      <c r="D982" s="238" t="s">
        <v>410</v>
      </c>
      <c r="E982" s="260" t="s">
        <v>19</v>
      </c>
      <c r="F982" s="261" t="s">
        <v>414</v>
      </c>
      <c r="G982" s="259"/>
      <c r="H982" s="262">
        <v>12.728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8" t="s">
        <v>410</v>
      </c>
      <c r="AU982" s="268" t="s">
        <v>87</v>
      </c>
      <c r="AV982" s="15" t="s">
        <v>102</v>
      </c>
      <c r="AW982" s="15" t="s">
        <v>37</v>
      </c>
      <c r="AX982" s="15" t="s">
        <v>85</v>
      </c>
      <c r="AY982" s="268" t="s">
        <v>401</v>
      </c>
    </row>
    <row r="983" s="2" customFormat="1" ht="24.15" customHeight="1">
      <c r="A983" s="40"/>
      <c r="B983" s="41"/>
      <c r="C983" s="280" t="s">
        <v>1081</v>
      </c>
      <c r="D983" s="280" t="s">
        <v>808</v>
      </c>
      <c r="E983" s="281" t="s">
        <v>1082</v>
      </c>
      <c r="F983" s="282" t="s">
        <v>1083</v>
      </c>
      <c r="G983" s="283" t="s">
        <v>219</v>
      </c>
      <c r="H983" s="284">
        <v>13.364000000000001</v>
      </c>
      <c r="I983" s="285"/>
      <c r="J983" s="286">
        <f>ROUND(I983*H983,2)</f>
        <v>0</v>
      </c>
      <c r="K983" s="282" t="s">
        <v>406</v>
      </c>
      <c r="L983" s="287"/>
      <c r="M983" s="288" t="s">
        <v>19</v>
      </c>
      <c r="N983" s="289" t="s">
        <v>49</v>
      </c>
      <c r="O983" s="86"/>
      <c r="P983" s="227">
        <f>O983*H983</f>
        <v>0</v>
      </c>
      <c r="Q983" s="227">
        <v>0.031539999999999999</v>
      </c>
      <c r="R983" s="227">
        <f>Q983*H983</f>
        <v>0.42150056000000002</v>
      </c>
      <c r="S983" s="227">
        <v>0</v>
      </c>
      <c r="T983" s="22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9" t="s">
        <v>487</v>
      </c>
      <c r="AT983" s="229" t="s">
        <v>808</v>
      </c>
      <c r="AU983" s="229" t="s">
        <v>87</v>
      </c>
      <c r="AY983" s="19" t="s">
        <v>401</v>
      </c>
      <c r="BE983" s="230">
        <f>IF(N983="základní",J983,0)</f>
        <v>0</v>
      </c>
      <c r="BF983" s="230">
        <f>IF(N983="snížená",J983,0)</f>
        <v>0</v>
      </c>
      <c r="BG983" s="230">
        <f>IF(N983="zákl. přenesená",J983,0)</f>
        <v>0</v>
      </c>
      <c r="BH983" s="230">
        <f>IF(N983="sníž. přenesená",J983,0)</f>
        <v>0</v>
      </c>
      <c r="BI983" s="230">
        <f>IF(N983="nulová",J983,0)</f>
        <v>0</v>
      </c>
      <c r="BJ983" s="19" t="s">
        <v>85</v>
      </c>
      <c r="BK983" s="230">
        <f>ROUND(I983*H983,2)</f>
        <v>0</v>
      </c>
      <c r="BL983" s="19" t="s">
        <v>102</v>
      </c>
      <c r="BM983" s="229" t="s">
        <v>1084</v>
      </c>
    </row>
    <row r="984" s="13" customFormat="1">
      <c r="A984" s="13"/>
      <c r="B984" s="236"/>
      <c r="C984" s="237"/>
      <c r="D984" s="238" t="s">
        <v>410</v>
      </c>
      <c r="E984" s="239" t="s">
        <v>19</v>
      </c>
      <c r="F984" s="240" t="s">
        <v>741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410</v>
      </c>
      <c r="AU984" s="246" t="s">
        <v>87</v>
      </c>
      <c r="AV984" s="13" t="s">
        <v>85</v>
      </c>
      <c r="AW984" s="13" t="s">
        <v>37</v>
      </c>
      <c r="AX984" s="13" t="s">
        <v>78</v>
      </c>
      <c r="AY984" s="246" t="s">
        <v>401</v>
      </c>
    </row>
    <row r="985" s="14" customFormat="1">
      <c r="A985" s="14"/>
      <c r="B985" s="247"/>
      <c r="C985" s="248"/>
      <c r="D985" s="238" t="s">
        <v>410</v>
      </c>
      <c r="E985" s="249" t="s">
        <v>19</v>
      </c>
      <c r="F985" s="250" t="s">
        <v>1080</v>
      </c>
      <c r="G985" s="248"/>
      <c r="H985" s="251">
        <v>12.728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410</v>
      </c>
      <c r="AU985" s="257" t="s">
        <v>87</v>
      </c>
      <c r="AV985" s="14" t="s">
        <v>87</v>
      </c>
      <c r="AW985" s="14" t="s">
        <v>37</v>
      </c>
      <c r="AX985" s="14" t="s">
        <v>78</v>
      </c>
      <c r="AY985" s="257" t="s">
        <v>401</v>
      </c>
    </row>
    <row r="986" s="15" customFormat="1">
      <c r="A986" s="15"/>
      <c r="B986" s="258"/>
      <c r="C986" s="259"/>
      <c r="D986" s="238" t="s">
        <v>410</v>
      </c>
      <c r="E986" s="260" t="s">
        <v>19</v>
      </c>
      <c r="F986" s="261" t="s">
        <v>414</v>
      </c>
      <c r="G986" s="259"/>
      <c r="H986" s="262">
        <v>12.728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410</v>
      </c>
      <c r="AU986" s="268" t="s">
        <v>87</v>
      </c>
      <c r="AV986" s="15" t="s">
        <v>102</v>
      </c>
      <c r="AW986" s="15" t="s">
        <v>37</v>
      </c>
      <c r="AX986" s="15" t="s">
        <v>78</v>
      </c>
      <c r="AY986" s="268" t="s">
        <v>401</v>
      </c>
    </row>
    <row r="987" s="14" customFormat="1">
      <c r="A987" s="14"/>
      <c r="B987" s="247"/>
      <c r="C987" s="248"/>
      <c r="D987" s="238" t="s">
        <v>410</v>
      </c>
      <c r="E987" s="249" t="s">
        <v>19</v>
      </c>
      <c r="F987" s="250" t="s">
        <v>1085</v>
      </c>
      <c r="G987" s="248"/>
      <c r="H987" s="251">
        <v>13.364000000000001</v>
      </c>
      <c r="I987" s="252"/>
      <c r="J987" s="248"/>
      <c r="K987" s="248"/>
      <c r="L987" s="253"/>
      <c r="M987" s="254"/>
      <c r="N987" s="255"/>
      <c r="O987" s="255"/>
      <c r="P987" s="255"/>
      <c r="Q987" s="255"/>
      <c r="R987" s="255"/>
      <c r="S987" s="255"/>
      <c r="T987" s="25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7" t="s">
        <v>410</v>
      </c>
      <c r="AU987" s="257" t="s">
        <v>87</v>
      </c>
      <c r="AV987" s="14" t="s">
        <v>87</v>
      </c>
      <c r="AW987" s="14" t="s">
        <v>37</v>
      </c>
      <c r="AX987" s="14" t="s">
        <v>85</v>
      </c>
      <c r="AY987" s="257" t="s">
        <v>401</v>
      </c>
    </row>
    <row r="988" s="2" customFormat="1" ht="16.5" customHeight="1">
      <c r="A988" s="40"/>
      <c r="B988" s="41"/>
      <c r="C988" s="280" t="s">
        <v>1086</v>
      </c>
      <c r="D988" s="280" t="s">
        <v>808</v>
      </c>
      <c r="E988" s="281" t="s">
        <v>1087</v>
      </c>
      <c r="F988" s="282" t="s">
        <v>1088</v>
      </c>
      <c r="G988" s="283" t="s">
        <v>548</v>
      </c>
      <c r="H988" s="284">
        <v>40.093000000000004</v>
      </c>
      <c r="I988" s="285"/>
      <c r="J988" s="286">
        <f>ROUND(I988*H988,2)</f>
        <v>0</v>
      </c>
      <c r="K988" s="282" t="s">
        <v>19</v>
      </c>
      <c r="L988" s="287"/>
      <c r="M988" s="288" t="s">
        <v>19</v>
      </c>
      <c r="N988" s="289" t="s">
        <v>49</v>
      </c>
      <c r="O988" s="86"/>
      <c r="P988" s="227">
        <f>O988*H988</f>
        <v>0</v>
      </c>
      <c r="Q988" s="227">
        <v>1</v>
      </c>
      <c r="R988" s="227">
        <f>Q988*H988</f>
        <v>40.093000000000004</v>
      </c>
      <c r="S988" s="227">
        <v>0</v>
      </c>
      <c r="T988" s="22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9" t="s">
        <v>487</v>
      </c>
      <c r="AT988" s="229" t="s">
        <v>808</v>
      </c>
      <c r="AU988" s="229" t="s">
        <v>87</v>
      </c>
      <c r="AY988" s="19" t="s">
        <v>401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19" t="s">
        <v>85</v>
      </c>
      <c r="BK988" s="230">
        <f>ROUND(I988*H988,2)</f>
        <v>0</v>
      </c>
      <c r="BL988" s="19" t="s">
        <v>102</v>
      </c>
      <c r="BM988" s="229" t="s">
        <v>1089</v>
      </c>
    </row>
    <row r="989" s="13" customFormat="1">
      <c r="A989" s="13"/>
      <c r="B989" s="236"/>
      <c r="C989" s="237"/>
      <c r="D989" s="238" t="s">
        <v>410</v>
      </c>
      <c r="E989" s="239" t="s">
        <v>19</v>
      </c>
      <c r="F989" s="240" t="s">
        <v>741</v>
      </c>
      <c r="G989" s="237"/>
      <c r="H989" s="239" t="s">
        <v>19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6" t="s">
        <v>410</v>
      </c>
      <c r="AU989" s="246" t="s">
        <v>87</v>
      </c>
      <c r="AV989" s="13" t="s">
        <v>85</v>
      </c>
      <c r="AW989" s="13" t="s">
        <v>37</v>
      </c>
      <c r="AX989" s="13" t="s">
        <v>78</v>
      </c>
      <c r="AY989" s="246" t="s">
        <v>401</v>
      </c>
    </row>
    <row r="990" s="14" customFormat="1">
      <c r="A990" s="14"/>
      <c r="B990" s="247"/>
      <c r="C990" s="248"/>
      <c r="D990" s="238" t="s">
        <v>410</v>
      </c>
      <c r="E990" s="249" t="s">
        <v>19</v>
      </c>
      <c r="F990" s="250" t="s">
        <v>1080</v>
      </c>
      <c r="G990" s="248"/>
      <c r="H990" s="251">
        <v>12.728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7" t="s">
        <v>410</v>
      </c>
      <c r="AU990" s="257" t="s">
        <v>87</v>
      </c>
      <c r="AV990" s="14" t="s">
        <v>87</v>
      </c>
      <c r="AW990" s="14" t="s">
        <v>37</v>
      </c>
      <c r="AX990" s="14" t="s">
        <v>78</v>
      </c>
      <c r="AY990" s="257" t="s">
        <v>401</v>
      </c>
    </row>
    <row r="991" s="15" customFormat="1">
      <c r="A991" s="15"/>
      <c r="B991" s="258"/>
      <c r="C991" s="259"/>
      <c r="D991" s="238" t="s">
        <v>410</v>
      </c>
      <c r="E991" s="260" t="s">
        <v>19</v>
      </c>
      <c r="F991" s="261" t="s">
        <v>414</v>
      </c>
      <c r="G991" s="259"/>
      <c r="H991" s="262">
        <v>12.728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8" t="s">
        <v>410</v>
      </c>
      <c r="AU991" s="268" t="s">
        <v>87</v>
      </c>
      <c r="AV991" s="15" t="s">
        <v>102</v>
      </c>
      <c r="AW991" s="15" t="s">
        <v>37</v>
      </c>
      <c r="AX991" s="15" t="s">
        <v>78</v>
      </c>
      <c r="AY991" s="268" t="s">
        <v>401</v>
      </c>
    </row>
    <row r="992" s="14" customFormat="1">
      <c r="A992" s="14"/>
      <c r="B992" s="247"/>
      <c r="C992" s="248"/>
      <c r="D992" s="238" t="s">
        <v>410</v>
      </c>
      <c r="E992" s="249" t="s">
        <v>19</v>
      </c>
      <c r="F992" s="250" t="s">
        <v>1090</v>
      </c>
      <c r="G992" s="248"/>
      <c r="H992" s="251">
        <v>40.093000000000004</v>
      </c>
      <c r="I992" s="252"/>
      <c r="J992" s="248"/>
      <c r="K992" s="248"/>
      <c r="L992" s="253"/>
      <c r="M992" s="254"/>
      <c r="N992" s="255"/>
      <c r="O992" s="255"/>
      <c r="P992" s="255"/>
      <c r="Q992" s="255"/>
      <c r="R992" s="255"/>
      <c r="S992" s="255"/>
      <c r="T992" s="25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7" t="s">
        <v>410</v>
      </c>
      <c r="AU992" s="257" t="s">
        <v>87</v>
      </c>
      <c r="AV992" s="14" t="s">
        <v>87</v>
      </c>
      <c r="AW992" s="14" t="s">
        <v>37</v>
      </c>
      <c r="AX992" s="14" t="s">
        <v>85</v>
      </c>
      <c r="AY992" s="257" t="s">
        <v>401</v>
      </c>
    </row>
    <row r="993" s="12" customFormat="1" ht="22.8" customHeight="1">
      <c r="A993" s="12"/>
      <c r="B993" s="202"/>
      <c r="C993" s="203"/>
      <c r="D993" s="204" t="s">
        <v>77</v>
      </c>
      <c r="E993" s="216" t="s">
        <v>102</v>
      </c>
      <c r="F993" s="216" t="s">
        <v>1091</v>
      </c>
      <c r="G993" s="203"/>
      <c r="H993" s="203"/>
      <c r="I993" s="206"/>
      <c r="J993" s="217">
        <f>BK993</f>
        <v>0</v>
      </c>
      <c r="K993" s="203"/>
      <c r="L993" s="208"/>
      <c r="M993" s="209"/>
      <c r="N993" s="210"/>
      <c r="O993" s="210"/>
      <c r="P993" s="211">
        <f>SUM(P994:P1154)</f>
        <v>0</v>
      </c>
      <c r="Q993" s="210"/>
      <c r="R993" s="211">
        <f>SUM(R994:R1154)</f>
        <v>1063.3999728927961</v>
      </c>
      <c r="S993" s="210"/>
      <c r="T993" s="212">
        <f>SUM(T994:T1154)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13" t="s">
        <v>85</v>
      </c>
      <c r="AT993" s="214" t="s">
        <v>77</v>
      </c>
      <c r="AU993" s="214" t="s">
        <v>85</v>
      </c>
      <c r="AY993" s="213" t="s">
        <v>401</v>
      </c>
      <c r="BK993" s="215">
        <f>SUM(BK994:BK1154)</f>
        <v>0</v>
      </c>
    </row>
    <row r="994" s="2" customFormat="1" ht="49.05" customHeight="1">
      <c r="A994" s="40"/>
      <c r="B994" s="41"/>
      <c r="C994" s="218" t="s">
        <v>1092</v>
      </c>
      <c r="D994" s="218" t="s">
        <v>403</v>
      </c>
      <c r="E994" s="219" t="s">
        <v>1093</v>
      </c>
      <c r="F994" s="220" t="s">
        <v>1094</v>
      </c>
      <c r="G994" s="221" t="s">
        <v>219</v>
      </c>
      <c r="H994" s="222">
        <v>345.45600000000002</v>
      </c>
      <c r="I994" s="223"/>
      <c r="J994" s="224">
        <f>ROUND(I994*H994,2)</f>
        <v>0</v>
      </c>
      <c r="K994" s="220" t="s">
        <v>406</v>
      </c>
      <c r="L994" s="46"/>
      <c r="M994" s="225" t="s">
        <v>19</v>
      </c>
      <c r="N994" s="226" t="s">
        <v>49</v>
      </c>
      <c r="O994" s="86"/>
      <c r="P994" s="227">
        <f>O994*H994</f>
        <v>0</v>
      </c>
      <c r="Q994" s="227">
        <v>2.5020099999999998</v>
      </c>
      <c r="R994" s="227">
        <f>Q994*H994</f>
        <v>864.33436656000003</v>
      </c>
      <c r="S994" s="227">
        <v>0</v>
      </c>
      <c r="T994" s="22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9" t="s">
        <v>102</v>
      </c>
      <c r="AT994" s="229" t="s">
        <v>403</v>
      </c>
      <c r="AU994" s="229" t="s">
        <v>87</v>
      </c>
      <c r="AY994" s="19" t="s">
        <v>401</v>
      </c>
      <c r="BE994" s="230">
        <f>IF(N994="základní",J994,0)</f>
        <v>0</v>
      </c>
      <c r="BF994" s="230">
        <f>IF(N994="snížená",J994,0)</f>
        <v>0</v>
      </c>
      <c r="BG994" s="230">
        <f>IF(N994="zákl. přenesená",J994,0)</f>
        <v>0</v>
      </c>
      <c r="BH994" s="230">
        <f>IF(N994="sníž. přenesená",J994,0)</f>
        <v>0</v>
      </c>
      <c r="BI994" s="230">
        <f>IF(N994="nulová",J994,0)</f>
        <v>0</v>
      </c>
      <c r="BJ994" s="19" t="s">
        <v>85</v>
      </c>
      <c r="BK994" s="230">
        <f>ROUND(I994*H994,2)</f>
        <v>0</v>
      </c>
      <c r="BL994" s="19" t="s">
        <v>102</v>
      </c>
      <c r="BM994" s="229" t="s">
        <v>1095</v>
      </c>
    </row>
    <row r="995" s="2" customFormat="1">
      <c r="A995" s="40"/>
      <c r="B995" s="41"/>
      <c r="C995" s="42"/>
      <c r="D995" s="231" t="s">
        <v>408</v>
      </c>
      <c r="E995" s="42"/>
      <c r="F995" s="232" t="s">
        <v>1096</v>
      </c>
      <c r="G995" s="42"/>
      <c r="H995" s="42"/>
      <c r="I995" s="233"/>
      <c r="J995" s="42"/>
      <c r="K995" s="42"/>
      <c r="L995" s="46"/>
      <c r="M995" s="234"/>
      <c r="N995" s="235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408</v>
      </c>
      <c r="AU995" s="19" t="s">
        <v>87</v>
      </c>
    </row>
    <row r="996" s="13" customFormat="1">
      <c r="A996" s="13"/>
      <c r="B996" s="236"/>
      <c r="C996" s="237"/>
      <c r="D996" s="238" t="s">
        <v>410</v>
      </c>
      <c r="E996" s="239" t="s">
        <v>19</v>
      </c>
      <c r="F996" s="240" t="s">
        <v>635</v>
      </c>
      <c r="G996" s="237"/>
      <c r="H996" s="239" t="s">
        <v>19</v>
      </c>
      <c r="I996" s="241"/>
      <c r="J996" s="237"/>
      <c r="K996" s="237"/>
      <c r="L996" s="242"/>
      <c r="M996" s="243"/>
      <c r="N996" s="244"/>
      <c r="O996" s="244"/>
      <c r="P996" s="244"/>
      <c r="Q996" s="244"/>
      <c r="R996" s="244"/>
      <c r="S996" s="244"/>
      <c r="T996" s="24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6" t="s">
        <v>410</v>
      </c>
      <c r="AU996" s="246" t="s">
        <v>87</v>
      </c>
      <c r="AV996" s="13" t="s">
        <v>85</v>
      </c>
      <c r="AW996" s="13" t="s">
        <v>37</v>
      </c>
      <c r="AX996" s="13" t="s">
        <v>78</v>
      </c>
      <c r="AY996" s="246" t="s">
        <v>401</v>
      </c>
    </row>
    <row r="997" s="13" customFormat="1">
      <c r="A997" s="13"/>
      <c r="B997" s="236"/>
      <c r="C997" s="237"/>
      <c r="D997" s="238" t="s">
        <v>410</v>
      </c>
      <c r="E997" s="239" t="s">
        <v>19</v>
      </c>
      <c r="F997" s="240" t="s">
        <v>1041</v>
      </c>
      <c r="G997" s="237"/>
      <c r="H997" s="239" t="s">
        <v>19</v>
      </c>
      <c r="I997" s="241"/>
      <c r="J997" s="237"/>
      <c r="K997" s="237"/>
      <c r="L997" s="242"/>
      <c r="M997" s="243"/>
      <c r="N997" s="244"/>
      <c r="O997" s="244"/>
      <c r="P997" s="244"/>
      <c r="Q997" s="244"/>
      <c r="R997" s="244"/>
      <c r="S997" s="244"/>
      <c r="T997" s="24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6" t="s">
        <v>410</v>
      </c>
      <c r="AU997" s="246" t="s">
        <v>87</v>
      </c>
      <c r="AV997" s="13" t="s">
        <v>85</v>
      </c>
      <c r="AW997" s="13" t="s">
        <v>37</v>
      </c>
      <c r="AX997" s="13" t="s">
        <v>78</v>
      </c>
      <c r="AY997" s="246" t="s">
        <v>401</v>
      </c>
    </row>
    <row r="998" s="14" customFormat="1">
      <c r="A998" s="14"/>
      <c r="B998" s="247"/>
      <c r="C998" s="248"/>
      <c r="D998" s="238" t="s">
        <v>410</v>
      </c>
      <c r="E998" s="249" t="s">
        <v>19</v>
      </c>
      <c r="F998" s="250" t="s">
        <v>1097</v>
      </c>
      <c r="G998" s="248"/>
      <c r="H998" s="251">
        <v>299.71600000000001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410</v>
      </c>
      <c r="AU998" s="257" t="s">
        <v>87</v>
      </c>
      <c r="AV998" s="14" t="s">
        <v>87</v>
      </c>
      <c r="AW998" s="14" t="s">
        <v>37</v>
      </c>
      <c r="AX998" s="14" t="s">
        <v>78</v>
      </c>
      <c r="AY998" s="257" t="s">
        <v>401</v>
      </c>
    </row>
    <row r="999" s="13" customFormat="1">
      <c r="A999" s="13"/>
      <c r="B999" s="236"/>
      <c r="C999" s="237"/>
      <c r="D999" s="238" t="s">
        <v>410</v>
      </c>
      <c r="E999" s="239" t="s">
        <v>19</v>
      </c>
      <c r="F999" s="240" t="s">
        <v>1098</v>
      </c>
      <c r="G999" s="237"/>
      <c r="H999" s="239" t="s">
        <v>19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6" t="s">
        <v>410</v>
      </c>
      <c r="AU999" s="246" t="s">
        <v>87</v>
      </c>
      <c r="AV999" s="13" t="s">
        <v>85</v>
      </c>
      <c r="AW999" s="13" t="s">
        <v>37</v>
      </c>
      <c r="AX999" s="13" t="s">
        <v>78</v>
      </c>
      <c r="AY999" s="246" t="s">
        <v>401</v>
      </c>
    </row>
    <row r="1000" s="14" customFormat="1">
      <c r="A1000" s="14"/>
      <c r="B1000" s="247"/>
      <c r="C1000" s="248"/>
      <c r="D1000" s="238" t="s">
        <v>410</v>
      </c>
      <c r="E1000" s="249" t="s">
        <v>19</v>
      </c>
      <c r="F1000" s="250" t="s">
        <v>1099</v>
      </c>
      <c r="G1000" s="248"/>
      <c r="H1000" s="251">
        <v>44.700000000000003</v>
      </c>
      <c r="I1000" s="252"/>
      <c r="J1000" s="248"/>
      <c r="K1000" s="248"/>
      <c r="L1000" s="253"/>
      <c r="M1000" s="254"/>
      <c r="N1000" s="255"/>
      <c r="O1000" s="255"/>
      <c r="P1000" s="255"/>
      <c r="Q1000" s="255"/>
      <c r="R1000" s="255"/>
      <c r="S1000" s="255"/>
      <c r="T1000" s="256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7" t="s">
        <v>410</v>
      </c>
      <c r="AU1000" s="257" t="s">
        <v>87</v>
      </c>
      <c r="AV1000" s="14" t="s">
        <v>87</v>
      </c>
      <c r="AW1000" s="14" t="s">
        <v>37</v>
      </c>
      <c r="AX1000" s="14" t="s">
        <v>78</v>
      </c>
      <c r="AY1000" s="257" t="s">
        <v>401</v>
      </c>
    </row>
    <row r="1001" s="14" customFormat="1">
      <c r="A1001" s="14"/>
      <c r="B1001" s="247"/>
      <c r="C1001" s="248"/>
      <c r="D1001" s="238" t="s">
        <v>410</v>
      </c>
      <c r="E1001" s="249" t="s">
        <v>19</v>
      </c>
      <c r="F1001" s="250" t="s">
        <v>1100</v>
      </c>
      <c r="G1001" s="248"/>
      <c r="H1001" s="251">
        <v>1.04</v>
      </c>
      <c r="I1001" s="252"/>
      <c r="J1001" s="248"/>
      <c r="K1001" s="248"/>
      <c r="L1001" s="253"/>
      <c r="M1001" s="254"/>
      <c r="N1001" s="255"/>
      <c r="O1001" s="255"/>
      <c r="P1001" s="255"/>
      <c r="Q1001" s="255"/>
      <c r="R1001" s="255"/>
      <c r="S1001" s="255"/>
      <c r="T1001" s="256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7" t="s">
        <v>410</v>
      </c>
      <c r="AU1001" s="257" t="s">
        <v>87</v>
      </c>
      <c r="AV1001" s="14" t="s">
        <v>87</v>
      </c>
      <c r="AW1001" s="14" t="s">
        <v>37</v>
      </c>
      <c r="AX1001" s="14" t="s">
        <v>78</v>
      </c>
      <c r="AY1001" s="257" t="s">
        <v>401</v>
      </c>
    </row>
    <row r="1002" s="15" customFormat="1">
      <c r="A1002" s="15"/>
      <c r="B1002" s="258"/>
      <c r="C1002" s="259"/>
      <c r="D1002" s="238" t="s">
        <v>410</v>
      </c>
      <c r="E1002" s="260" t="s">
        <v>19</v>
      </c>
      <c r="F1002" s="261" t="s">
        <v>414</v>
      </c>
      <c r="G1002" s="259"/>
      <c r="H1002" s="262">
        <v>345.45600000000002</v>
      </c>
      <c r="I1002" s="263"/>
      <c r="J1002" s="259"/>
      <c r="K1002" s="259"/>
      <c r="L1002" s="264"/>
      <c r="M1002" s="265"/>
      <c r="N1002" s="266"/>
      <c r="O1002" s="266"/>
      <c r="P1002" s="266"/>
      <c r="Q1002" s="266"/>
      <c r="R1002" s="266"/>
      <c r="S1002" s="266"/>
      <c r="T1002" s="267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8" t="s">
        <v>410</v>
      </c>
      <c r="AU1002" s="268" t="s">
        <v>87</v>
      </c>
      <c r="AV1002" s="15" t="s">
        <v>102</v>
      </c>
      <c r="AW1002" s="15" t="s">
        <v>37</v>
      </c>
      <c r="AX1002" s="15" t="s">
        <v>85</v>
      </c>
      <c r="AY1002" s="268" t="s">
        <v>401</v>
      </c>
    </row>
    <row r="1003" s="2" customFormat="1" ht="37.8" customHeight="1">
      <c r="A1003" s="40"/>
      <c r="B1003" s="41"/>
      <c r="C1003" s="218" t="s">
        <v>1101</v>
      </c>
      <c r="D1003" s="218" t="s">
        <v>403</v>
      </c>
      <c r="E1003" s="219" t="s">
        <v>1102</v>
      </c>
      <c r="F1003" s="220" t="s">
        <v>1103</v>
      </c>
      <c r="G1003" s="221" t="s">
        <v>178</v>
      </c>
      <c r="H1003" s="222">
        <v>1812.058</v>
      </c>
      <c r="I1003" s="223"/>
      <c r="J1003" s="224">
        <f>ROUND(I1003*H1003,2)</f>
        <v>0</v>
      </c>
      <c r="K1003" s="220" t="s">
        <v>406</v>
      </c>
      <c r="L1003" s="46"/>
      <c r="M1003" s="225" t="s">
        <v>19</v>
      </c>
      <c r="N1003" s="226" t="s">
        <v>49</v>
      </c>
      <c r="O1003" s="86"/>
      <c r="P1003" s="227">
        <f>O1003*H1003</f>
        <v>0</v>
      </c>
      <c r="Q1003" s="227">
        <v>0.0053261999999999997</v>
      </c>
      <c r="R1003" s="227">
        <f>Q1003*H1003</f>
        <v>9.651383319599999</v>
      </c>
      <c r="S1003" s="227">
        <v>0</v>
      </c>
      <c r="T1003" s="22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9" t="s">
        <v>102</v>
      </c>
      <c r="AT1003" s="229" t="s">
        <v>403</v>
      </c>
      <c r="AU1003" s="229" t="s">
        <v>87</v>
      </c>
      <c r="AY1003" s="19" t="s">
        <v>401</v>
      </c>
      <c r="BE1003" s="230">
        <f>IF(N1003="základní",J1003,0)</f>
        <v>0</v>
      </c>
      <c r="BF1003" s="230">
        <f>IF(N1003="snížená",J1003,0)</f>
        <v>0</v>
      </c>
      <c r="BG1003" s="230">
        <f>IF(N1003="zákl. přenesená",J1003,0)</f>
        <v>0</v>
      </c>
      <c r="BH1003" s="230">
        <f>IF(N1003="sníž. přenesená",J1003,0)</f>
        <v>0</v>
      </c>
      <c r="BI1003" s="230">
        <f>IF(N1003="nulová",J1003,0)</f>
        <v>0</v>
      </c>
      <c r="BJ1003" s="19" t="s">
        <v>85</v>
      </c>
      <c r="BK1003" s="230">
        <f>ROUND(I1003*H1003,2)</f>
        <v>0</v>
      </c>
      <c r="BL1003" s="19" t="s">
        <v>102</v>
      </c>
      <c r="BM1003" s="229" t="s">
        <v>1104</v>
      </c>
    </row>
    <row r="1004" s="2" customFormat="1">
      <c r="A1004" s="40"/>
      <c r="B1004" s="41"/>
      <c r="C1004" s="42"/>
      <c r="D1004" s="231" t="s">
        <v>408</v>
      </c>
      <c r="E1004" s="42"/>
      <c r="F1004" s="232" t="s">
        <v>1105</v>
      </c>
      <c r="G1004" s="42"/>
      <c r="H1004" s="42"/>
      <c r="I1004" s="233"/>
      <c r="J1004" s="42"/>
      <c r="K1004" s="42"/>
      <c r="L1004" s="46"/>
      <c r="M1004" s="234"/>
      <c r="N1004" s="235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408</v>
      </c>
      <c r="AU1004" s="19" t="s">
        <v>87</v>
      </c>
    </row>
    <row r="1005" s="13" customFormat="1">
      <c r="A1005" s="13"/>
      <c r="B1005" s="236"/>
      <c r="C1005" s="237"/>
      <c r="D1005" s="238" t="s">
        <v>410</v>
      </c>
      <c r="E1005" s="239" t="s">
        <v>19</v>
      </c>
      <c r="F1005" s="240" t="s">
        <v>635</v>
      </c>
      <c r="G1005" s="237"/>
      <c r="H1005" s="239" t="s">
        <v>19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6" t="s">
        <v>410</v>
      </c>
      <c r="AU1005" s="246" t="s">
        <v>87</v>
      </c>
      <c r="AV1005" s="13" t="s">
        <v>85</v>
      </c>
      <c r="AW1005" s="13" t="s">
        <v>37</v>
      </c>
      <c r="AX1005" s="13" t="s">
        <v>78</v>
      </c>
      <c r="AY1005" s="246" t="s">
        <v>401</v>
      </c>
    </row>
    <row r="1006" s="13" customFormat="1">
      <c r="A1006" s="13"/>
      <c r="B1006" s="236"/>
      <c r="C1006" s="237"/>
      <c r="D1006" s="238" t="s">
        <v>410</v>
      </c>
      <c r="E1006" s="239" t="s">
        <v>19</v>
      </c>
      <c r="F1006" s="240" t="s">
        <v>1041</v>
      </c>
      <c r="G1006" s="237"/>
      <c r="H1006" s="239" t="s">
        <v>19</v>
      </c>
      <c r="I1006" s="241"/>
      <c r="J1006" s="237"/>
      <c r="K1006" s="237"/>
      <c r="L1006" s="242"/>
      <c r="M1006" s="243"/>
      <c r="N1006" s="244"/>
      <c r="O1006" s="244"/>
      <c r="P1006" s="244"/>
      <c r="Q1006" s="244"/>
      <c r="R1006" s="244"/>
      <c r="S1006" s="244"/>
      <c r="T1006" s="24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6" t="s">
        <v>410</v>
      </c>
      <c r="AU1006" s="246" t="s">
        <v>87</v>
      </c>
      <c r="AV1006" s="13" t="s">
        <v>85</v>
      </c>
      <c r="AW1006" s="13" t="s">
        <v>37</v>
      </c>
      <c r="AX1006" s="13" t="s">
        <v>78</v>
      </c>
      <c r="AY1006" s="246" t="s">
        <v>401</v>
      </c>
    </row>
    <row r="1007" s="14" customFormat="1">
      <c r="A1007" s="14"/>
      <c r="B1007" s="247"/>
      <c r="C1007" s="248"/>
      <c r="D1007" s="238" t="s">
        <v>410</v>
      </c>
      <c r="E1007" s="249" t="s">
        <v>19</v>
      </c>
      <c r="F1007" s="250" t="s">
        <v>1106</v>
      </c>
      <c r="G1007" s="248"/>
      <c r="H1007" s="251">
        <v>1498.578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7" t="s">
        <v>410</v>
      </c>
      <c r="AU1007" s="257" t="s">
        <v>87</v>
      </c>
      <c r="AV1007" s="14" t="s">
        <v>87</v>
      </c>
      <c r="AW1007" s="14" t="s">
        <v>37</v>
      </c>
      <c r="AX1007" s="14" t="s">
        <v>78</v>
      </c>
      <c r="AY1007" s="257" t="s">
        <v>401</v>
      </c>
    </row>
    <row r="1008" s="13" customFormat="1">
      <c r="A1008" s="13"/>
      <c r="B1008" s="236"/>
      <c r="C1008" s="237"/>
      <c r="D1008" s="238" t="s">
        <v>410</v>
      </c>
      <c r="E1008" s="239" t="s">
        <v>19</v>
      </c>
      <c r="F1008" s="240" t="s">
        <v>1098</v>
      </c>
      <c r="G1008" s="237"/>
      <c r="H1008" s="239" t="s">
        <v>19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6" t="s">
        <v>410</v>
      </c>
      <c r="AU1008" s="246" t="s">
        <v>87</v>
      </c>
      <c r="AV1008" s="13" t="s">
        <v>85</v>
      </c>
      <c r="AW1008" s="13" t="s">
        <v>37</v>
      </c>
      <c r="AX1008" s="13" t="s">
        <v>78</v>
      </c>
      <c r="AY1008" s="246" t="s">
        <v>401</v>
      </c>
    </row>
    <row r="1009" s="14" customFormat="1">
      <c r="A1009" s="14"/>
      <c r="B1009" s="247"/>
      <c r="C1009" s="248"/>
      <c r="D1009" s="238" t="s">
        <v>410</v>
      </c>
      <c r="E1009" s="249" t="s">
        <v>19</v>
      </c>
      <c r="F1009" s="250" t="s">
        <v>1107</v>
      </c>
      <c r="G1009" s="248"/>
      <c r="H1009" s="251">
        <v>223.5</v>
      </c>
      <c r="I1009" s="252"/>
      <c r="J1009" s="248"/>
      <c r="K1009" s="248"/>
      <c r="L1009" s="253"/>
      <c r="M1009" s="254"/>
      <c r="N1009" s="255"/>
      <c r="O1009" s="255"/>
      <c r="P1009" s="255"/>
      <c r="Q1009" s="255"/>
      <c r="R1009" s="255"/>
      <c r="S1009" s="255"/>
      <c r="T1009" s="25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7" t="s">
        <v>410</v>
      </c>
      <c r="AU1009" s="257" t="s">
        <v>87</v>
      </c>
      <c r="AV1009" s="14" t="s">
        <v>87</v>
      </c>
      <c r="AW1009" s="14" t="s">
        <v>37</v>
      </c>
      <c r="AX1009" s="14" t="s">
        <v>78</v>
      </c>
      <c r="AY1009" s="257" t="s">
        <v>401</v>
      </c>
    </row>
    <row r="1010" s="14" customFormat="1">
      <c r="A1010" s="14"/>
      <c r="B1010" s="247"/>
      <c r="C1010" s="248"/>
      <c r="D1010" s="238" t="s">
        <v>410</v>
      </c>
      <c r="E1010" s="249" t="s">
        <v>19</v>
      </c>
      <c r="F1010" s="250" t="s">
        <v>1108</v>
      </c>
      <c r="G1010" s="248"/>
      <c r="H1010" s="251">
        <v>5.2000000000000002</v>
      </c>
      <c r="I1010" s="252"/>
      <c r="J1010" s="248"/>
      <c r="K1010" s="248"/>
      <c r="L1010" s="253"/>
      <c r="M1010" s="254"/>
      <c r="N1010" s="255"/>
      <c r="O1010" s="255"/>
      <c r="P1010" s="255"/>
      <c r="Q1010" s="255"/>
      <c r="R1010" s="255"/>
      <c r="S1010" s="255"/>
      <c r="T1010" s="25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7" t="s">
        <v>410</v>
      </c>
      <c r="AU1010" s="257" t="s">
        <v>87</v>
      </c>
      <c r="AV1010" s="14" t="s">
        <v>87</v>
      </c>
      <c r="AW1010" s="14" t="s">
        <v>37</v>
      </c>
      <c r="AX1010" s="14" t="s">
        <v>78</v>
      </c>
      <c r="AY1010" s="257" t="s">
        <v>401</v>
      </c>
    </row>
    <row r="1011" s="16" customFormat="1">
      <c r="A1011" s="16"/>
      <c r="B1011" s="269"/>
      <c r="C1011" s="270"/>
      <c r="D1011" s="238" t="s">
        <v>410</v>
      </c>
      <c r="E1011" s="271" t="s">
        <v>193</v>
      </c>
      <c r="F1011" s="272" t="s">
        <v>440</v>
      </c>
      <c r="G1011" s="270"/>
      <c r="H1011" s="273">
        <v>1727.278</v>
      </c>
      <c r="I1011" s="274"/>
      <c r="J1011" s="270"/>
      <c r="K1011" s="270"/>
      <c r="L1011" s="275"/>
      <c r="M1011" s="276"/>
      <c r="N1011" s="277"/>
      <c r="O1011" s="277"/>
      <c r="P1011" s="277"/>
      <c r="Q1011" s="277"/>
      <c r="R1011" s="277"/>
      <c r="S1011" s="277"/>
      <c r="T1011" s="278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79" t="s">
        <v>410</v>
      </c>
      <c r="AU1011" s="279" t="s">
        <v>87</v>
      </c>
      <c r="AV1011" s="16" t="s">
        <v>95</v>
      </c>
      <c r="AW1011" s="16" t="s">
        <v>37</v>
      </c>
      <c r="AX1011" s="16" t="s">
        <v>78</v>
      </c>
      <c r="AY1011" s="279" t="s">
        <v>401</v>
      </c>
    </row>
    <row r="1012" s="14" customFormat="1">
      <c r="A1012" s="14"/>
      <c r="B1012" s="247"/>
      <c r="C1012" s="248"/>
      <c r="D1012" s="238" t="s">
        <v>410</v>
      </c>
      <c r="E1012" s="249" t="s">
        <v>19</v>
      </c>
      <c r="F1012" s="250" t="s">
        <v>1109</v>
      </c>
      <c r="G1012" s="248"/>
      <c r="H1012" s="251">
        <v>84.780000000000001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7" t="s">
        <v>410</v>
      </c>
      <c r="AU1012" s="257" t="s">
        <v>87</v>
      </c>
      <c r="AV1012" s="14" t="s">
        <v>87</v>
      </c>
      <c r="AW1012" s="14" t="s">
        <v>37</v>
      </c>
      <c r="AX1012" s="14" t="s">
        <v>78</v>
      </c>
      <c r="AY1012" s="257" t="s">
        <v>401</v>
      </c>
    </row>
    <row r="1013" s="16" customFormat="1">
      <c r="A1013" s="16"/>
      <c r="B1013" s="269"/>
      <c r="C1013" s="270"/>
      <c r="D1013" s="238" t="s">
        <v>410</v>
      </c>
      <c r="E1013" s="271" t="s">
        <v>176</v>
      </c>
      <c r="F1013" s="272" t="s">
        <v>440</v>
      </c>
      <c r="G1013" s="270"/>
      <c r="H1013" s="273">
        <v>84.780000000000001</v>
      </c>
      <c r="I1013" s="274"/>
      <c r="J1013" s="270"/>
      <c r="K1013" s="270"/>
      <c r="L1013" s="275"/>
      <c r="M1013" s="276"/>
      <c r="N1013" s="277"/>
      <c r="O1013" s="277"/>
      <c r="P1013" s="277"/>
      <c r="Q1013" s="277"/>
      <c r="R1013" s="277"/>
      <c r="S1013" s="277"/>
      <c r="T1013" s="278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T1013" s="279" t="s">
        <v>410</v>
      </c>
      <c r="AU1013" s="279" t="s">
        <v>87</v>
      </c>
      <c r="AV1013" s="16" t="s">
        <v>95</v>
      </c>
      <c r="AW1013" s="16" t="s">
        <v>37</v>
      </c>
      <c r="AX1013" s="16" t="s">
        <v>78</v>
      </c>
      <c r="AY1013" s="279" t="s">
        <v>401</v>
      </c>
    </row>
    <row r="1014" s="15" customFormat="1">
      <c r="A1014" s="15"/>
      <c r="B1014" s="258"/>
      <c r="C1014" s="259"/>
      <c r="D1014" s="238" t="s">
        <v>410</v>
      </c>
      <c r="E1014" s="260" t="s">
        <v>19</v>
      </c>
      <c r="F1014" s="261" t="s">
        <v>414</v>
      </c>
      <c r="G1014" s="259"/>
      <c r="H1014" s="262">
        <v>1812.058</v>
      </c>
      <c r="I1014" s="263"/>
      <c r="J1014" s="259"/>
      <c r="K1014" s="259"/>
      <c r="L1014" s="264"/>
      <c r="M1014" s="265"/>
      <c r="N1014" s="266"/>
      <c r="O1014" s="266"/>
      <c r="P1014" s="266"/>
      <c r="Q1014" s="266"/>
      <c r="R1014" s="266"/>
      <c r="S1014" s="266"/>
      <c r="T1014" s="267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8" t="s">
        <v>410</v>
      </c>
      <c r="AU1014" s="268" t="s">
        <v>87</v>
      </c>
      <c r="AV1014" s="15" t="s">
        <v>102</v>
      </c>
      <c r="AW1014" s="15" t="s">
        <v>37</v>
      </c>
      <c r="AX1014" s="15" t="s">
        <v>85</v>
      </c>
      <c r="AY1014" s="268" t="s">
        <v>401</v>
      </c>
    </row>
    <row r="1015" s="2" customFormat="1" ht="37.8" customHeight="1">
      <c r="A1015" s="40"/>
      <c r="B1015" s="41"/>
      <c r="C1015" s="218" t="s">
        <v>1110</v>
      </c>
      <c r="D1015" s="218" t="s">
        <v>403</v>
      </c>
      <c r="E1015" s="219" t="s">
        <v>1111</v>
      </c>
      <c r="F1015" s="220" t="s">
        <v>1112</v>
      </c>
      <c r="G1015" s="221" t="s">
        <v>178</v>
      </c>
      <c r="H1015" s="222">
        <v>1812.058</v>
      </c>
      <c r="I1015" s="223"/>
      <c r="J1015" s="224">
        <f>ROUND(I1015*H1015,2)</f>
        <v>0</v>
      </c>
      <c r="K1015" s="220" t="s">
        <v>406</v>
      </c>
      <c r="L1015" s="46"/>
      <c r="M1015" s="225" t="s">
        <v>19</v>
      </c>
      <c r="N1015" s="226" t="s">
        <v>49</v>
      </c>
      <c r="O1015" s="86"/>
      <c r="P1015" s="227">
        <f>O1015*H1015</f>
        <v>0</v>
      </c>
      <c r="Q1015" s="227">
        <v>0</v>
      </c>
      <c r="R1015" s="227">
        <f>Q1015*H1015</f>
        <v>0</v>
      </c>
      <c r="S1015" s="227">
        <v>0</v>
      </c>
      <c r="T1015" s="228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9" t="s">
        <v>102</v>
      </c>
      <c r="AT1015" s="229" t="s">
        <v>403</v>
      </c>
      <c r="AU1015" s="229" t="s">
        <v>87</v>
      </c>
      <c r="AY1015" s="19" t="s">
        <v>401</v>
      </c>
      <c r="BE1015" s="230">
        <f>IF(N1015="základní",J1015,0)</f>
        <v>0</v>
      </c>
      <c r="BF1015" s="230">
        <f>IF(N1015="snížená",J1015,0)</f>
        <v>0</v>
      </c>
      <c r="BG1015" s="230">
        <f>IF(N1015="zákl. přenesená",J1015,0)</f>
        <v>0</v>
      </c>
      <c r="BH1015" s="230">
        <f>IF(N1015="sníž. přenesená",J1015,0)</f>
        <v>0</v>
      </c>
      <c r="BI1015" s="230">
        <f>IF(N1015="nulová",J1015,0)</f>
        <v>0</v>
      </c>
      <c r="BJ1015" s="19" t="s">
        <v>85</v>
      </c>
      <c r="BK1015" s="230">
        <f>ROUND(I1015*H1015,2)</f>
        <v>0</v>
      </c>
      <c r="BL1015" s="19" t="s">
        <v>102</v>
      </c>
      <c r="BM1015" s="229" t="s">
        <v>1113</v>
      </c>
    </row>
    <row r="1016" s="2" customFormat="1">
      <c r="A1016" s="40"/>
      <c r="B1016" s="41"/>
      <c r="C1016" s="42"/>
      <c r="D1016" s="231" t="s">
        <v>408</v>
      </c>
      <c r="E1016" s="42"/>
      <c r="F1016" s="232" t="s">
        <v>1114</v>
      </c>
      <c r="G1016" s="42"/>
      <c r="H1016" s="42"/>
      <c r="I1016" s="233"/>
      <c r="J1016" s="42"/>
      <c r="K1016" s="42"/>
      <c r="L1016" s="46"/>
      <c r="M1016" s="234"/>
      <c r="N1016" s="235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408</v>
      </c>
      <c r="AU1016" s="19" t="s">
        <v>87</v>
      </c>
    </row>
    <row r="1017" s="14" customFormat="1">
      <c r="A1017" s="14"/>
      <c r="B1017" s="247"/>
      <c r="C1017" s="248"/>
      <c r="D1017" s="238" t="s">
        <v>410</v>
      </c>
      <c r="E1017" s="249" t="s">
        <v>19</v>
      </c>
      <c r="F1017" s="250" t="s">
        <v>193</v>
      </c>
      <c r="G1017" s="248"/>
      <c r="H1017" s="251">
        <v>1727.278</v>
      </c>
      <c r="I1017" s="252"/>
      <c r="J1017" s="248"/>
      <c r="K1017" s="248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7" t="s">
        <v>410</v>
      </c>
      <c r="AU1017" s="257" t="s">
        <v>87</v>
      </c>
      <c r="AV1017" s="14" t="s">
        <v>87</v>
      </c>
      <c r="AW1017" s="14" t="s">
        <v>37</v>
      </c>
      <c r="AX1017" s="14" t="s">
        <v>78</v>
      </c>
      <c r="AY1017" s="257" t="s">
        <v>401</v>
      </c>
    </row>
    <row r="1018" s="14" customFormat="1">
      <c r="A1018" s="14"/>
      <c r="B1018" s="247"/>
      <c r="C1018" s="248"/>
      <c r="D1018" s="238" t="s">
        <v>410</v>
      </c>
      <c r="E1018" s="249" t="s">
        <v>19</v>
      </c>
      <c r="F1018" s="250" t="s">
        <v>176</v>
      </c>
      <c r="G1018" s="248"/>
      <c r="H1018" s="251">
        <v>84.780000000000001</v>
      </c>
      <c r="I1018" s="252"/>
      <c r="J1018" s="248"/>
      <c r="K1018" s="248"/>
      <c r="L1018" s="253"/>
      <c r="M1018" s="254"/>
      <c r="N1018" s="255"/>
      <c r="O1018" s="255"/>
      <c r="P1018" s="255"/>
      <c r="Q1018" s="255"/>
      <c r="R1018" s="255"/>
      <c r="S1018" s="255"/>
      <c r="T1018" s="25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7" t="s">
        <v>410</v>
      </c>
      <c r="AU1018" s="257" t="s">
        <v>87</v>
      </c>
      <c r="AV1018" s="14" t="s">
        <v>87</v>
      </c>
      <c r="AW1018" s="14" t="s">
        <v>37</v>
      </c>
      <c r="AX1018" s="14" t="s">
        <v>78</v>
      </c>
      <c r="AY1018" s="257" t="s">
        <v>401</v>
      </c>
    </row>
    <row r="1019" s="15" customFormat="1">
      <c r="A1019" s="15"/>
      <c r="B1019" s="258"/>
      <c r="C1019" s="259"/>
      <c r="D1019" s="238" t="s">
        <v>410</v>
      </c>
      <c r="E1019" s="260" t="s">
        <v>19</v>
      </c>
      <c r="F1019" s="261" t="s">
        <v>414</v>
      </c>
      <c r="G1019" s="259"/>
      <c r="H1019" s="262">
        <v>1812.058</v>
      </c>
      <c r="I1019" s="263"/>
      <c r="J1019" s="259"/>
      <c r="K1019" s="259"/>
      <c r="L1019" s="264"/>
      <c r="M1019" s="265"/>
      <c r="N1019" s="266"/>
      <c r="O1019" s="266"/>
      <c r="P1019" s="266"/>
      <c r="Q1019" s="266"/>
      <c r="R1019" s="266"/>
      <c r="S1019" s="266"/>
      <c r="T1019" s="267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8" t="s">
        <v>410</v>
      </c>
      <c r="AU1019" s="268" t="s">
        <v>87</v>
      </c>
      <c r="AV1019" s="15" t="s">
        <v>102</v>
      </c>
      <c r="AW1019" s="15" t="s">
        <v>37</v>
      </c>
      <c r="AX1019" s="15" t="s">
        <v>85</v>
      </c>
      <c r="AY1019" s="268" t="s">
        <v>401</v>
      </c>
    </row>
    <row r="1020" s="2" customFormat="1" ht="37.8" customHeight="1">
      <c r="A1020" s="40"/>
      <c r="B1020" s="41"/>
      <c r="C1020" s="218" t="s">
        <v>1115</v>
      </c>
      <c r="D1020" s="218" t="s">
        <v>403</v>
      </c>
      <c r="E1020" s="219" t="s">
        <v>1116</v>
      </c>
      <c r="F1020" s="220" t="s">
        <v>1117</v>
      </c>
      <c r="G1020" s="221" t="s">
        <v>178</v>
      </c>
      <c r="H1020" s="222">
        <v>1727.278</v>
      </c>
      <c r="I1020" s="223"/>
      <c r="J1020" s="224">
        <f>ROUND(I1020*H1020,2)</f>
        <v>0</v>
      </c>
      <c r="K1020" s="220" t="s">
        <v>406</v>
      </c>
      <c r="L1020" s="46"/>
      <c r="M1020" s="225" t="s">
        <v>19</v>
      </c>
      <c r="N1020" s="226" t="s">
        <v>49</v>
      </c>
      <c r="O1020" s="86"/>
      <c r="P1020" s="227">
        <f>O1020*H1020</f>
        <v>0</v>
      </c>
      <c r="Q1020" s="227">
        <v>0.00088228000000000004</v>
      </c>
      <c r="R1020" s="227">
        <f>Q1020*H1020</f>
        <v>1.5239428338400001</v>
      </c>
      <c r="S1020" s="227">
        <v>0</v>
      </c>
      <c r="T1020" s="228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9" t="s">
        <v>102</v>
      </c>
      <c r="AT1020" s="229" t="s">
        <v>403</v>
      </c>
      <c r="AU1020" s="229" t="s">
        <v>87</v>
      </c>
      <c r="AY1020" s="19" t="s">
        <v>401</v>
      </c>
      <c r="BE1020" s="230">
        <f>IF(N1020="základní",J1020,0)</f>
        <v>0</v>
      </c>
      <c r="BF1020" s="230">
        <f>IF(N1020="snížená",J1020,0)</f>
        <v>0</v>
      </c>
      <c r="BG1020" s="230">
        <f>IF(N1020="zákl. přenesená",J1020,0)</f>
        <v>0</v>
      </c>
      <c r="BH1020" s="230">
        <f>IF(N1020="sníž. přenesená",J1020,0)</f>
        <v>0</v>
      </c>
      <c r="BI1020" s="230">
        <f>IF(N1020="nulová",J1020,0)</f>
        <v>0</v>
      </c>
      <c r="BJ1020" s="19" t="s">
        <v>85</v>
      </c>
      <c r="BK1020" s="230">
        <f>ROUND(I1020*H1020,2)</f>
        <v>0</v>
      </c>
      <c r="BL1020" s="19" t="s">
        <v>102</v>
      </c>
      <c r="BM1020" s="229" t="s">
        <v>1118</v>
      </c>
    </row>
    <row r="1021" s="2" customFormat="1">
      <c r="A1021" s="40"/>
      <c r="B1021" s="41"/>
      <c r="C1021" s="42"/>
      <c r="D1021" s="231" t="s">
        <v>408</v>
      </c>
      <c r="E1021" s="42"/>
      <c r="F1021" s="232" t="s">
        <v>1119</v>
      </c>
      <c r="G1021" s="42"/>
      <c r="H1021" s="42"/>
      <c r="I1021" s="233"/>
      <c r="J1021" s="42"/>
      <c r="K1021" s="42"/>
      <c r="L1021" s="46"/>
      <c r="M1021" s="234"/>
      <c r="N1021" s="235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408</v>
      </c>
      <c r="AU1021" s="19" t="s">
        <v>87</v>
      </c>
    </row>
    <row r="1022" s="14" customFormat="1">
      <c r="A1022" s="14"/>
      <c r="B1022" s="247"/>
      <c r="C1022" s="248"/>
      <c r="D1022" s="238" t="s">
        <v>410</v>
      </c>
      <c r="E1022" s="249" t="s">
        <v>19</v>
      </c>
      <c r="F1022" s="250" t="s">
        <v>193</v>
      </c>
      <c r="G1022" s="248"/>
      <c r="H1022" s="251">
        <v>1727.278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7" t="s">
        <v>410</v>
      </c>
      <c r="AU1022" s="257" t="s">
        <v>87</v>
      </c>
      <c r="AV1022" s="14" t="s">
        <v>87</v>
      </c>
      <c r="AW1022" s="14" t="s">
        <v>37</v>
      </c>
      <c r="AX1022" s="14" t="s">
        <v>78</v>
      </c>
      <c r="AY1022" s="257" t="s">
        <v>401</v>
      </c>
    </row>
    <row r="1023" s="15" customFormat="1">
      <c r="A1023" s="15"/>
      <c r="B1023" s="258"/>
      <c r="C1023" s="259"/>
      <c r="D1023" s="238" t="s">
        <v>410</v>
      </c>
      <c r="E1023" s="260" t="s">
        <v>19</v>
      </c>
      <c r="F1023" s="261" t="s">
        <v>414</v>
      </c>
      <c r="G1023" s="259"/>
      <c r="H1023" s="262">
        <v>1727.278</v>
      </c>
      <c r="I1023" s="263"/>
      <c r="J1023" s="259"/>
      <c r="K1023" s="259"/>
      <c r="L1023" s="264"/>
      <c r="M1023" s="265"/>
      <c r="N1023" s="266"/>
      <c r="O1023" s="266"/>
      <c r="P1023" s="266"/>
      <c r="Q1023" s="266"/>
      <c r="R1023" s="266"/>
      <c r="S1023" s="266"/>
      <c r="T1023" s="267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8" t="s">
        <v>410</v>
      </c>
      <c r="AU1023" s="268" t="s">
        <v>87</v>
      </c>
      <c r="AV1023" s="15" t="s">
        <v>102</v>
      </c>
      <c r="AW1023" s="15" t="s">
        <v>37</v>
      </c>
      <c r="AX1023" s="15" t="s">
        <v>85</v>
      </c>
      <c r="AY1023" s="268" t="s">
        <v>401</v>
      </c>
    </row>
    <row r="1024" s="2" customFormat="1" ht="37.8" customHeight="1">
      <c r="A1024" s="40"/>
      <c r="B1024" s="41"/>
      <c r="C1024" s="218" t="s">
        <v>1120</v>
      </c>
      <c r="D1024" s="218" t="s">
        <v>403</v>
      </c>
      <c r="E1024" s="219" t="s">
        <v>1121</v>
      </c>
      <c r="F1024" s="220" t="s">
        <v>1122</v>
      </c>
      <c r="G1024" s="221" t="s">
        <v>178</v>
      </c>
      <c r="H1024" s="222">
        <v>1727.278</v>
      </c>
      <c r="I1024" s="223"/>
      <c r="J1024" s="224">
        <f>ROUND(I1024*H1024,2)</f>
        <v>0</v>
      </c>
      <c r="K1024" s="220" t="s">
        <v>406</v>
      </c>
      <c r="L1024" s="46"/>
      <c r="M1024" s="225" t="s">
        <v>19</v>
      </c>
      <c r="N1024" s="226" t="s">
        <v>49</v>
      </c>
      <c r="O1024" s="86"/>
      <c r="P1024" s="227">
        <f>O1024*H1024</f>
        <v>0</v>
      </c>
      <c r="Q1024" s="227">
        <v>0</v>
      </c>
      <c r="R1024" s="227">
        <f>Q1024*H1024</f>
        <v>0</v>
      </c>
      <c r="S1024" s="227">
        <v>0</v>
      </c>
      <c r="T1024" s="228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9" t="s">
        <v>102</v>
      </c>
      <c r="AT1024" s="229" t="s">
        <v>403</v>
      </c>
      <c r="AU1024" s="229" t="s">
        <v>87</v>
      </c>
      <c r="AY1024" s="19" t="s">
        <v>401</v>
      </c>
      <c r="BE1024" s="230">
        <f>IF(N1024="základní",J1024,0)</f>
        <v>0</v>
      </c>
      <c r="BF1024" s="230">
        <f>IF(N1024="snížená",J1024,0)</f>
        <v>0</v>
      </c>
      <c r="BG1024" s="230">
        <f>IF(N1024="zákl. přenesená",J1024,0)</f>
        <v>0</v>
      </c>
      <c r="BH1024" s="230">
        <f>IF(N1024="sníž. přenesená",J1024,0)</f>
        <v>0</v>
      </c>
      <c r="BI1024" s="230">
        <f>IF(N1024="nulová",J1024,0)</f>
        <v>0</v>
      </c>
      <c r="BJ1024" s="19" t="s">
        <v>85</v>
      </c>
      <c r="BK1024" s="230">
        <f>ROUND(I1024*H1024,2)</f>
        <v>0</v>
      </c>
      <c r="BL1024" s="19" t="s">
        <v>102</v>
      </c>
      <c r="BM1024" s="229" t="s">
        <v>1123</v>
      </c>
    </row>
    <row r="1025" s="2" customFormat="1">
      <c r="A1025" s="40"/>
      <c r="B1025" s="41"/>
      <c r="C1025" s="42"/>
      <c r="D1025" s="231" t="s">
        <v>408</v>
      </c>
      <c r="E1025" s="42"/>
      <c r="F1025" s="232" t="s">
        <v>1124</v>
      </c>
      <c r="G1025" s="42"/>
      <c r="H1025" s="42"/>
      <c r="I1025" s="233"/>
      <c r="J1025" s="42"/>
      <c r="K1025" s="42"/>
      <c r="L1025" s="46"/>
      <c r="M1025" s="234"/>
      <c r="N1025" s="235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408</v>
      </c>
      <c r="AU1025" s="19" t="s">
        <v>87</v>
      </c>
    </row>
    <row r="1026" s="14" customFormat="1">
      <c r="A1026" s="14"/>
      <c r="B1026" s="247"/>
      <c r="C1026" s="248"/>
      <c r="D1026" s="238" t="s">
        <v>410</v>
      </c>
      <c r="E1026" s="249" t="s">
        <v>19</v>
      </c>
      <c r="F1026" s="250" t="s">
        <v>193</v>
      </c>
      <c r="G1026" s="248"/>
      <c r="H1026" s="251">
        <v>1727.278</v>
      </c>
      <c r="I1026" s="252"/>
      <c r="J1026" s="248"/>
      <c r="K1026" s="248"/>
      <c r="L1026" s="253"/>
      <c r="M1026" s="254"/>
      <c r="N1026" s="255"/>
      <c r="O1026" s="255"/>
      <c r="P1026" s="255"/>
      <c r="Q1026" s="255"/>
      <c r="R1026" s="255"/>
      <c r="S1026" s="255"/>
      <c r="T1026" s="25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7" t="s">
        <v>410</v>
      </c>
      <c r="AU1026" s="257" t="s">
        <v>87</v>
      </c>
      <c r="AV1026" s="14" t="s">
        <v>87</v>
      </c>
      <c r="AW1026" s="14" t="s">
        <v>37</v>
      </c>
      <c r="AX1026" s="14" t="s">
        <v>78</v>
      </c>
      <c r="AY1026" s="257" t="s">
        <v>401</v>
      </c>
    </row>
    <row r="1027" s="15" customFormat="1">
      <c r="A1027" s="15"/>
      <c r="B1027" s="258"/>
      <c r="C1027" s="259"/>
      <c r="D1027" s="238" t="s">
        <v>410</v>
      </c>
      <c r="E1027" s="260" t="s">
        <v>19</v>
      </c>
      <c r="F1027" s="261" t="s">
        <v>414</v>
      </c>
      <c r="G1027" s="259"/>
      <c r="H1027" s="262">
        <v>1727.278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8" t="s">
        <v>410</v>
      </c>
      <c r="AU1027" s="268" t="s">
        <v>87</v>
      </c>
      <c r="AV1027" s="15" t="s">
        <v>102</v>
      </c>
      <c r="AW1027" s="15" t="s">
        <v>37</v>
      </c>
      <c r="AX1027" s="15" t="s">
        <v>85</v>
      </c>
      <c r="AY1027" s="268" t="s">
        <v>401</v>
      </c>
    </row>
    <row r="1028" s="2" customFormat="1" ht="78" customHeight="1">
      <c r="A1028" s="40"/>
      <c r="B1028" s="41"/>
      <c r="C1028" s="218" t="s">
        <v>1125</v>
      </c>
      <c r="D1028" s="218" t="s">
        <v>403</v>
      </c>
      <c r="E1028" s="219" t="s">
        <v>1126</v>
      </c>
      <c r="F1028" s="220" t="s">
        <v>1127</v>
      </c>
      <c r="G1028" s="221" t="s">
        <v>548</v>
      </c>
      <c r="H1028" s="222">
        <v>42.534999999999997</v>
      </c>
      <c r="I1028" s="223"/>
      <c r="J1028" s="224">
        <f>ROUND(I1028*H1028,2)</f>
        <v>0</v>
      </c>
      <c r="K1028" s="220" t="s">
        <v>406</v>
      </c>
      <c r="L1028" s="46"/>
      <c r="M1028" s="225" t="s">
        <v>19</v>
      </c>
      <c r="N1028" s="226" t="s">
        <v>49</v>
      </c>
      <c r="O1028" s="86"/>
      <c r="P1028" s="227">
        <f>O1028*H1028</f>
        <v>0</v>
      </c>
      <c r="Q1028" s="227">
        <v>1.0555522399999999</v>
      </c>
      <c r="R1028" s="227">
        <f>Q1028*H1028</f>
        <v>44.897914528399994</v>
      </c>
      <c r="S1028" s="227">
        <v>0</v>
      </c>
      <c r="T1028" s="228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9" t="s">
        <v>102</v>
      </c>
      <c r="AT1028" s="229" t="s">
        <v>403</v>
      </c>
      <c r="AU1028" s="229" t="s">
        <v>87</v>
      </c>
      <c r="AY1028" s="19" t="s">
        <v>401</v>
      </c>
      <c r="BE1028" s="230">
        <f>IF(N1028="základní",J1028,0)</f>
        <v>0</v>
      </c>
      <c r="BF1028" s="230">
        <f>IF(N1028="snížená",J1028,0)</f>
        <v>0</v>
      </c>
      <c r="BG1028" s="230">
        <f>IF(N1028="zákl. přenesená",J1028,0)</f>
        <v>0</v>
      </c>
      <c r="BH1028" s="230">
        <f>IF(N1028="sníž. přenesená",J1028,0)</f>
        <v>0</v>
      </c>
      <c r="BI1028" s="230">
        <f>IF(N1028="nulová",J1028,0)</f>
        <v>0</v>
      </c>
      <c r="BJ1028" s="19" t="s">
        <v>85</v>
      </c>
      <c r="BK1028" s="230">
        <f>ROUND(I1028*H1028,2)</f>
        <v>0</v>
      </c>
      <c r="BL1028" s="19" t="s">
        <v>102</v>
      </c>
      <c r="BM1028" s="229" t="s">
        <v>1128</v>
      </c>
    </row>
    <row r="1029" s="2" customFormat="1">
      <c r="A1029" s="40"/>
      <c r="B1029" s="41"/>
      <c r="C1029" s="42"/>
      <c r="D1029" s="231" t="s">
        <v>408</v>
      </c>
      <c r="E1029" s="42"/>
      <c r="F1029" s="232" t="s">
        <v>1129</v>
      </c>
      <c r="G1029" s="42"/>
      <c r="H1029" s="42"/>
      <c r="I1029" s="233"/>
      <c r="J1029" s="42"/>
      <c r="K1029" s="42"/>
      <c r="L1029" s="46"/>
      <c r="M1029" s="234"/>
      <c r="N1029" s="235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408</v>
      </c>
      <c r="AU1029" s="19" t="s">
        <v>87</v>
      </c>
    </row>
    <row r="1030" s="13" customFormat="1">
      <c r="A1030" s="13"/>
      <c r="B1030" s="236"/>
      <c r="C1030" s="237"/>
      <c r="D1030" s="238" t="s">
        <v>410</v>
      </c>
      <c r="E1030" s="239" t="s">
        <v>19</v>
      </c>
      <c r="F1030" s="240" t="s">
        <v>1130</v>
      </c>
      <c r="G1030" s="237"/>
      <c r="H1030" s="239" t="s">
        <v>19</v>
      </c>
      <c r="I1030" s="241"/>
      <c r="J1030" s="237"/>
      <c r="K1030" s="237"/>
      <c r="L1030" s="242"/>
      <c r="M1030" s="243"/>
      <c r="N1030" s="244"/>
      <c r="O1030" s="244"/>
      <c r="P1030" s="244"/>
      <c r="Q1030" s="244"/>
      <c r="R1030" s="244"/>
      <c r="S1030" s="244"/>
      <c r="T1030" s="24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6" t="s">
        <v>410</v>
      </c>
      <c r="AU1030" s="246" t="s">
        <v>87</v>
      </c>
      <c r="AV1030" s="13" t="s">
        <v>85</v>
      </c>
      <c r="AW1030" s="13" t="s">
        <v>37</v>
      </c>
      <c r="AX1030" s="13" t="s">
        <v>78</v>
      </c>
      <c r="AY1030" s="246" t="s">
        <v>401</v>
      </c>
    </row>
    <row r="1031" s="14" customFormat="1">
      <c r="A1031" s="14"/>
      <c r="B1031" s="247"/>
      <c r="C1031" s="248"/>
      <c r="D1031" s="238" t="s">
        <v>410</v>
      </c>
      <c r="E1031" s="249" t="s">
        <v>19</v>
      </c>
      <c r="F1031" s="250" t="s">
        <v>1131</v>
      </c>
      <c r="G1031" s="248"/>
      <c r="H1031" s="251">
        <v>36.939</v>
      </c>
      <c r="I1031" s="252"/>
      <c r="J1031" s="248"/>
      <c r="K1031" s="248"/>
      <c r="L1031" s="253"/>
      <c r="M1031" s="254"/>
      <c r="N1031" s="255"/>
      <c r="O1031" s="255"/>
      <c r="P1031" s="255"/>
      <c r="Q1031" s="255"/>
      <c r="R1031" s="255"/>
      <c r="S1031" s="255"/>
      <c r="T1031" s="256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7" t="s">
        <v>410</v>
      </c>
      <c r="AU1031" s="257" t="s">
        <v>87</v>
      </c>
      <c r="AV1031" s="14" t="s">
        <v>87</v>
      </c>
      <c r="AW1031" s="14" t="s">
        <v>37</v>
      </c>
      <c r="AX1031" s="14" t="s">
        <v>78</v>
      </c>
      <c r="AY1031" s="257" t="s">
        <v>401</v>
      </c>
    </row>
    <row r="1032" s="13" customFormat="1">
      <c r="A1032" s="13"/>
      <c r="B1032" s="236"/>
      <c r="C1032" s="237"/>
      <c r="D1032" s="238" t="s">
        <v>410</v>
      </c>
      <c r="E1032" s="239" t="s">
        <v>19</v>
      </c>
      <c r="F1032" s="240" t="s">
        <v>1132</v>
      </c>
      <c r="G1032" s="237"/>
      <c r="H1032" s="239" t="s">
        <v>19</v>
      </c>
      <c r="I1032" s="241"/>
      <c r="J1032" s="237"/>
      <c r="K1032" s="237"/>
      <c r="L1032" s="242"/>
      <c r="M1032" s="243"/>
      <c r="N1032" s="244"/>
      <c r="O1032" s="244"/>
      <c r="P1032" s="244"/>
      <c r="Q1032" s="244"/>
      <c r="R1032" s="244"/>
      <c r="S1032" s="244"/>
      <c r="T1032" s="24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6" t="s">
        <v>410</v>
      </c>
      <c r="AU1032" s="246" t="s">
        <v>87</v>
      </c>
      <c r="AV1032" s="13" t="s">
        <v>85</v>
      </c>
      <c r="AW1032" s="13" t="s">
        <v>37</v>
      </c>
      <c r="AX1032" s="13" t="s">
        <v>78</v>
      </c>
      <c r="AY1032" s="246" t="s">
        <v>401</v>
      </c>
    </row>
    <row r="1033" s="14" customFormat="1">
      <c r="A1033" s="14"/>
      <c r="B1033" s="247"/>
      <c r="C1033" s="248"/>
      <c r="D1033" s="238" t="s">
        <v>410</v>
      </c>
      <c r="E1033" s="249" t="s">
        <v>19</v>
      </c>
      <c r="F1033" s="250" t="s">
        <v>1133</v>
      </c>
      <c r="G1033" s="248"/>
      <c r="H1033" s="251">
        <v>5.5960000000000001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7" t="s">
        <v>410</v>
      </c>
      <c r="AU1033" s="257" t="s">
        <v>87</v>
      </c>
      <c r="AV1033" s="14" t="s">
        <v>87</v>
      </c>
      <c r="AW1033" s="14" t="s">
        <v>37</v>
      </c>
      <c r="AX1033" s="14" t="s">
        <v>78</v>
      </c>
      <c r="AY1033" s="257" t="s">
        <v>401</v>
      </c>
    </row>
    <row r="1034" s="15" customFormat="1">
      <c r="A1034" s="15"/>
      <c r="B1034" s="258"/>
      <c r="C1034" s="259"/>
      <c r="D1034" s="238" t="s">
        <v>410</v>
      </c>
      <c r="E1034" s="260" t="s">
        <v>19</v>
      </c>
      <c r="F1034" s="261" t="s">
        <v>414</v>
      </c>
      <c r="G1034" s="259"/>
      <c r="H1034" s="262">
        <v>42.534999999999997</v>
      </c>
      <c r="I1034" s="263"/>
      <c r="J1034" s="259"/>
      <c r="K1034" s="259"/>
      <c r="L1034" s="264"/>
      <c r="M1034" s="265"/>
      <c r="N1034" s="266"/>
      <c r="O1034" s="266"/>
      <c r="P1034" s="266"/>
      <c r="Q1034" s="266"/>
      <c r="R1034" s="266"/>
      <c r="S1034" s="266"/>
      <c r="T1034" s="267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8" t="s">
        <v>410</v>
      </c>
      <c r="AU1034" s="268" t="s">
        <v>87</v>
      </c>
      <c r="AV1034" s="15" t="s">
        <v>102</v>
      </c>
      <c r="AW1034" s="15" t="s">
        <v>37</v>
      </c>
      <c r="AX1034" s="15" t="s">
        <v>85</v>
      </c>
      <c r="AY1034" s="268" t="s">
        <v>401</v>
      </c>
    </row>
    <row r="1035" s="2" customFormat="1" ht="24.15" customHeight="1">
      <c r="A1035" s="40"/>
      <c r="B1035" s="41"/>
      <c r="C1035" s="218" t="s">
        <v>1134</v>
      </c>
      <c r="D1035" s="218" t="s">
        <v>403</v>
      </c>
      <c r="E1035" s="219" t="s">
        <v>1135</v>
      </c>
      <c r="F1035" s="220" t="s">
        <v>1136</v>
      </c>
      <c r="G1035" s="221" t="s">
        <v>219</v>
      </c>
      <c r="H1035" s="222">
        <v>40.502000000000002</v>
      </c>
      <c r="I1035" s="223"/>
      <c r="J1035" s="224">
        <f>ROUND(I1035*H1035,2)</f>
        <v>0</v>
      </c>
      <c r="K1035" s="220" t="s">
        <v>406</v>
      </c>
      <c r="L1035" s="46"/>
      <c r="M1035" s="225" t="s">
        <v>19</v>
      </c>
      <c r="N1035" s="226" t="s">
        <v>49</v>
      </c>
      <c r="O1035" s="86"/>
      <c r="P1035" s="227">
        <f>O1035*H1035</f>
        <v>0</v>
      </c>
      <c r="Q1035" s="227">
        <v>2.5019749999999998</v>
      </c>
      <c r="R1035" s="227">
        <f>Q1035*H1035</f>
        <v>101.33499145</v>
      </c>
      <c r="S1035" s="227">
        <v>0</v>
      </c>
      <c r="T1035" s="228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9" t="s">
        <v>102</v>
      </c>
      <c r="AT1035" s="229" t="s">
        <v>403</v>
      </c>
      <c r="AU1035" s="229" t="s">
        <v>87</v>
      </c>
      <c r="AY1035" s="19" t="s">
        <v>401</v>
      </c>
      <c r="BE1035" s="230">
        <f>IF(N1035="základní",J1035,0)</f>
        <v>0</v>
      </c>
      <c r="BF1035" s="230">
        <f>IF(N1035="snížená",J1035,0)</f>
        <v>0</v>
      </c>
      <c r="BG1035" s="230">
        <f>IF(N1035="zákl. přenesená",J1035,0)</f>
        <v>0</v>
      </c>
      <c r="BH1035" s="230">
        <f>IF(N1035="sníž. přenesená",J1035,0)</f>
        <v>0</v>
      </c>
      <c r="BI1035" s="230">
        <f>IF(N1035="nulová",J1035,0)</f>
        <v>0</v>
      </c>
      <c r="BJ1035" s="19" t="s">
        <v>85</v>
      </c>
      <c r="BK1035" s="230">
        <f>ROUND(I1035*H1035,2)</f>
        <v>0</v>
      </c>
      <c r="BL1035" s="19" t="s">
        <v>102</v>
      </c>
      <c r="BM1035" s="229" t="s">
        <v>1137</v>
      </c>
    </row>
    <row r="1036" s="2" customFormat="1">
      <c r="A1036" s="40"/>
      <c r="B1036" s="41"/>
      <c r="C1036" s="42"/>
      <c r="D1036" s="231" t="s">
        <v>408</v>
      </c>
      <c r="E1036" s="42"/>
      <c r="F1036" s="232" t="s">
        <v>1138</v>
      </c>
      <c r="G1036" s="42"/>
      <c r="H1036" s="42"/>
      <c r="I1036" s="233"/>
      <c r="J1036" s="42"/>
      <c r="K1036" s="42"/>
      <c r="L1036" s="46"/>
      <c r="M1036" s="234"/>
      <c r="N1036" s="235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408</v>
      </c>
      <c r="AU1036" s="19" t="s">
        <v>87</v>
      </c>
    </row>
    <row r="1037" s="13" customFormat="1">
      <c r="A1037" s="13"/>
      <c r="B1037" s="236"/>
      <c r="C1037" s="237"/>
      <c r="D1037" s="238" t="s">
        <v>410</v>
      </c>
      <c r="E1037" s="239" t="s">
        <v>19</v>
      </c>
      <c r="F1037" s="240" t="s">
        <v>634</v>
      </c>
      <c r="G1037" s="237"/>
      <c r="H1037" s="239" t="s">
        <v>19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6" t="s">
        <v>410</v>
      </c>
      <c r="AU1037" s="246" t="s">
        <v>87</v>
      </c>
      <c r="AV1037" s="13" t="s">
        <v>85</v>
      </c>
      <c r="AW1037" s="13" t="s">
        <v>37</v>
      </c>
      <c r="AX1037" s="13" t="s">
        <v>78</v>
      </c>
      <c r="AY1037" s="246" t="s">
        <v>401</v>
      </c>
    </row>
    <row r="1038" s="13" customFormat="1">
      <c r="A1038" s="13"/>
      <c r="B1038" s="236"/>
      <c r="C1038" s="237"/>
      <c r="D1038" s="238" t="s">
        <v>410</v>
      </c>
      <c r="E1038" s="239" t="s">
        <v>19</v>
      </c>
      <c r="F1038" s="240" t="s">
        <v>728</v>
      </c>
      <c r="G1038" s="237"/>
      <c r="H1038" s="239" t="s">
        <v>19</v>
      </c>
      <c r="I1038" s="241"/>
      <c r="J1038" s="237"/>
      <c r="K1038" s="237"/>
      <c r="L1038" s="242"/>
      <c r="M1038" s="243"/>
      <c r="N1038" s="244"/>
      <c r="O1038" s="244"/>
      <c r="P1038" s="244"/>
      <c r="Q1038" s="244"/>
      <c r="R1038" s="244"/>
      <c r="S1038" s="244"/>
      <c r="T1038" s="24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6" t="s">
        <v>410</v>
      </c>
      <c r="AU1038" s="246" t="s">
        <v>87</v>
      </c>
      <c r="AV1038" s="13" t="s">
        <v>85</v>
      </c>
      <c r="AW1038" s="13" t="s">
        <v>37</v>
      </c>
      <c r="AX1038" s="13" t="s">
        <v>78</v>
      </c>
      <c r="AY1038" s="246" t="s">
        <v>401</v>
      </c>
    </row>
    <row r="1039" s="13" customFormat="1">
      <c r="A1039" s="13"/>
      <c r="B1039" s="236"/>
      <c r="C1039" s="237"/>
      <c r="D1039" s="238" t="s">
        <v>410</v>
      </c>
      <c r="E1039" s="239" t="s">
        <v>19</v>
      </c>
      <c r="F1039" s="240" t="s">
        <v>419</v>
      </c>
      <c r="G1039" s="237"/>
      <c r="H1039" s="239" t="s">
        <v>19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6" t="s">
        <v>410</v>
      </c>
      <c r="AU1039" s="246" t="s">
        <v>87</v>
      </c>
      <c r="AV1039" s="13" t="s">
        <v>85</v>
      </c>
      <c r="AW1039" s="13" t="s">
        <v>37</v>
      </c>
      <c r="AX1039" s="13" t="s">
        <v>78</v>
      </c>
      <c r="AY1039" s="246" t="s">
        <v>401</v>
      </c>
    </row>
    <row r="1040" s="13" customFormat="1">
      <c r="A1040" s="13"/>
      <c r="B1040" s="236"/>
      <c r="C1040" s="237"/>
      <c r="D1040" s="238" t="s">
        <v>410</v>
      </c>
      <c r="E1040" s="239" t="s">
        <v>19</v>
      </c>
      <c r="F1040" s="240" t="s">
        <v>729</v>
      </c>
      <c r="G1040" s="237"/>
      <c r="H1040" s="239" t="s">
        <v>19</v>
      </c>
      <c r="I1040" s="241"/>
      <c r="J1040" s="237"/>
      <c r="K1040" s="237"/>
      <c r="L1040" s="242"/>
      <c r="M1040" s="243"/>
      <c r="N1040" s="244"/>
      <c r="O1040" s="244"/>
      <c r="P1040" s="244"/>
      <c r="Q1040" s="244"/>
      <c r="R1040" s="244"/>
      <c r="S1040" s="244"/>
      <c r="T1040" s="24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6" t="s">
        <v>410</v>
      </c>
      <c r="AU1040" s="246" t="s">
        <v>87</v>
      </c>
      <c r="AV1040" s="13" t="s">
        <v>85</v>
      </c>
      <c r="AW1040" s="13" t="s">
        <v>37</v>
      </c>
      <c r="AX1040" s="13" t="s">
        <v>78</v>
      </c>
      <c r="AY1040" s="246" t="s">
        <v>401</v>
      </c>
    </row>
    <row r="1041" s="13" customFormat="1">
      <c r="A1041" s="13"/>
      <c r="B1041" s="236"/>
      <c r="C1041" s="237"/>
      <c r="D1041" s="238" t="s">
        <v>410</v>
      </c>
      <c r="E1041" s="239" t="s">
        <v>19</v>
      </c>
      <c r="F1041" s="240" t="s">
        <v>730</v>
      </c>
      <c r="G1041" s="237"/>
      <c r="H1041" s="239" t="s">
        <v>19</v>
      </c>
      <c r="I1041" s="241"/>
      <c r="J1041" s="237"/>
      <c r="K1041" s="237"/>
      <c r="L1041" s="242"/>
      <c r="M1041" s="243"/>
      <c r="N1041" s="244"/>
      <c r="O1041" s="244"/>
      <c r="P1041" s="244"/>
      <c r="Q1041" s="244"/>
      <c r="R1041" s="244"/>
      <c r="S1041" s="244"/>
      <c r="T1041" s="24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6" t="s">
        <v>410</v>
      </c>
      <c r="AU1041" s="246" t="s">
        <v>87</v>
      </c>
      <c r="AV1041" s="13" t="s">
        <v>85</v>
      </c>
      <c r="AW1041" s="13" t="s">
        <v>37</v>
      </c>
      <c r="AX1041" s="13" t="s">
        <v>78</v>
      </c>
      <c r="AY1041" s="246" t="s">
        <v>401</v>
      </c>
    </row>
    <row r="1042" s="14" customFormat="1">
      <c r="A1042" s="14"/>
      <c r="B1042" s="247"/>
      <c r="C1042" s="248"/>
      <c r="D1042" s="238" t="s">
        <v>410</v>
      </c>
      <c r="E1042" s="249" t="s">
        <v>19</v>
      </c>
      <c r="F1042" s="250" t="s">
        <v>1139</v>
      </c>
      <c r="G1042" s="248"/>
      <c r="H1042" s="251">
        <v>4.508</v>
      </c>
      <c r="I1042" s="252"/>
      <c r="J1042" s="248"/>
      <c r="K1042" s="248"/>
      <c r="L1042" s="253"/>
      <c r="M1042" s="254"/>
      <c r="N1042" s="255"/>
      <c r="O1042" s="255"/>
      <c r="P1042" s="255"/>
      <c r="Q1042" s="255"/>
      <c r="R1042" s="255"/>
      <c r="S1042" s="255"/>
      <c r="T1042" s="256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7" t="s">
        <v>410</v>
      </c>
      <c r="AU1042" s="257" t="s">
        <v>87</v>
      </c>
      <c r="AV1042" s="14" t="s">
        <v>87</v>
      </c>
      <c r="AW1042" s="14" t="s">
        <v>37</v>
      </c>
      <c r="AX1042" s="14" t="s">
        <v>78</v>
      </c>
      <c r="AY1042" s="257" t="s">
        <v>401</v>
      </c>
    </row>
    <row r="1043" s="16" customFormat="1">
      <c r="A1043" s="16"/>
      <c r="B1043" s="269"/>
      <c r="C1043" s="270"/>
      <c r="D1043" s="238" t="s">
        <v>410</v>
      </c>
      <c r="E1043" s="271" t="s">
        <v>19</v>
      </c>
      <c r="F1043" s="272" t="s">
        <v>440</v>
      </c>
      <c r="G1043" s="270"/>
      <c r="H1043" s="273">
        <v>4.508</v>
      </c>
      <c r="I1043" s="274"/>
      <c r="J1043" s="270"/>
      <c r="K1043" s="270"/>
      <c r="L1043" s="275"/>
      <c r="M1043" s="276"/>
      <c r="N1043" s="277"/>
      <c r="O1043" s="277"/>
      <c r="P1043" s="277"/>
      <c r="Q1043" s="277"/>
      <c r="R1043" s="277"/>
      <c r="S1043" s="277"/>
      <c r="T1043" s="278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9" t="s">
        <v>410</v>
      </c>
      <c r="AU1043" s="279" t="s">
        <v>87</v>
      </c>
      <c r="AV1043" s="16" t="s">
        <v>95</v>
      </c>
      <c r="AW1043" s="16" t="s">
        <v>37</v>
      </c>
      <c r="AX1043" s="16" t="s">
        <v>78</v>
      </c>
      <c r="AY1043" s="279" t="s">
        <v>401</v>
      </c>
    </row>
    <row r="1044" s="13" customFormat="1">
      <c r="A1044" s="13"/>
      <c r="B1044" s="236"/>
      <c r="C1044" s="237"/>
      <c r="D1044" s="238" t="s">
        <v>410</v>
      </c>
      <c r="E1044" s="239" t="s">
        <v>19</v>
      </c>
      <c r="F1044" s="240" t="s">
        <v>732</v>
      </c>
      <c r="G1044" s="237"/>
      <c r="H1044" s="239" t="s">
        <v>19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6" t="s">
        <v>410</v>
      </c>
      <c r="AU1044" s="246" t="s">
        <v>87</v>
      </c>
      <c r="AV1044" s="13" t="s">
        <v>85</v>
      </c>
      <c r="AW1044" s="13" t="s">
        <v>37</v>
      </c>
      <c r="AX1044" s="13" t="s">
        <v>78</v>
      </c>
      <c r="AY1044" s="246" t="s">
        <v>401</v>
      </c>
    </row>
    <row r="1045" s="13" customFormat="1">
      <c r="A1045" s="13"/>
      <c r="B1045" s="236"/>
      <c r="C1045" s="237"/>
      <c r="D1045" s="238" t="s">
        <v>410</v>
      </c>
      <c r="E1045" s="239" t="s">
        <v>19</v>
      </c>
      <c r="F1045" s="240" t="s">
        <v>733</v>
      </c>
      <c r="G1045" s="237"/>
      <c r="H1045" s="239" t="s">
        <v>19</v>
      </c>
      <c r="I1045" s="241"/>
      <c r="J1045" s="237"/>
      <c r="K1045" s="237"/>
      <c r="L1045" s="242"/>
      <c r="M1045" s="243"/>
      <c r="N1045" s="244"/>
      <c r="O1045" s="244"/>
      <c r="P1045" s="244"/>
      <c r="Q1045" s="244"/>
      <c r="R1045" s="244"/>
      <c r="S1045" s="244"/>
      <c r="T1045" s="24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6" t="s">
        <v>410</v>
      </c>
      <c r="AU1045" s="246" t="s">
        <v>87</v>
      </c>
      <c r="AV1045" s="13" t="s">
        <v>85</v>
      </c>
      <c r="AW1045" s="13" t="s">
        <v>37</v>
      </c>
      <c r="AX1045" s="13" t="s">
        <v>78</v>
      </c>
      <c r="AY1045" s="246" t="s">
        <v>401</v>
      </c>
    </row>
    <row r="1046" s="14" customFormat="1">
      <c r="A1046" s="14"/>
      <c r="B1046" s="247"/>
      <c r="C1046" s="248"/>
      <c r="D1046" s="238" t="s">
        <v>410</v>
      </c>
      <c r="E1046" s="249" t="s">
        <v>19</v>
      </c>
      <c r="F1046" s="250" t="s">
        <v>1140</v>
      </c>
      <c r="G1046" s="248"/>
      <c r="H1046" s="251">
        <v>0.61499999999999999</v>
      </c>
      <c r="I1046" s="252"/>
      <c r="J1046" s="248"/>
      <c r="K1046" s="248"/>
      <c r="L1046" s="253"/>
      <c r="M1046" s="254"/>
      <c r="N1046" s="255"/>
      <c r="O1046" s="255"/>
      <c r="P1046" s="255"/>
      <c r="Q1046" s="255"/>
      <c r="R1046" s="255"/>
      <c r="S1046" s="255"/>
      <c r="T1046" s="256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7" t="s">
        <v>410</v>
      </c>
      <c r="AU1046" s="257" t="s">
        <v>87</v>
      </c>
      <c r="AV1046" s="14" t="s">
        <v>87</v>
      </c>
      <c r="AW1046" s="14" t="s">
        <v>37</v>
      </c>
      <c r="AX1046" s="14" t="s">
        <v>78</v>
      </c>
      <c r="AY1046" s="257" t="s">
        <v>401</v>
      </c>
    </row>
    <row r="1047" s="14" customFormat="1">
      <c r="A1047" s="14"/>
      <c r="B1047" s="247"/>
      <c r="C1047" s="248"/>
      <c r="D1047" s="238" t="s">
        <v>410</v>
      </c>
      <c r="E1047" s="249" t="s">
        <v>19</v>
      </c>
      <c r="F1047" s="250" t="s">
        <v>1141</v>
      </c>
      <c r="G1047" s="248"/>
      <c r="H1047" s="251">
        <v>1.3320000000000001</v>
      </c>
      <c r="I1047" s="252"/>
      <c r="J1047" s="248"/>
      <c r="K1047" s="248"/>
      <c r="L1047" s="253"/>
      <c r="M1047" s="254"/>
      <c r="N1047" s="255"/>
      <c r="O1047" s="255"/>
      <c r="P1047" s="255"/>
      <c r="Q1047" s="255"/>
      <c r="R1047" s="255"/>
      <c r="S1047" s="255"/>
      <c r="T1047" s="25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7" t="s">
        <v>410</v>
      </c>
      <c r="AU1047" s="257" t="s">
        <v>87</v>
      </c>
      <c r="AV1047" s="14" t="s">
        <v>87</v>
      </c>
      <c r="AW1047" s="14" t="s">
        <v>37</v>
      </c>
      <c r="AX1047" s="14" t="s">
        <v>78</v>
      </c>
      <c r="AY1047" s="257" t="s">
        <v>401</v>
      </c>
    </row>
    <row r="1048" s="16" customFormat="1">
      <c r="A1048" s="16"/>
      <c r="B1048" s="269"/>
      <c r="C1048" s="270"/>
      <c r="D1048" s="238" t="s">
        <v>410</v>
      </c>
      <c r="E1048" s="271" t="s">
        <v>19</v>
      </c>
      <c r="F1048" s="272" t="s">
        <v>440</v>
      </c>
      <c r="G1048" s="270"/>
      <c r="H1048" s="273">
        <v>1.9470000000000001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9" t="s">
        <v>410</v>
      </c>
      <c r="AU1048" s="279" t="s">
        <v>87</v>
      </c>
      <c r="AV1048" s="16" t="s">
        <v>95</v>
      </c>
      <c r="AW1048" s="16" t="s">
        <v>37</v>
      </c>
      <c r="AX1048" s="16" t="s">
        <v>78</v>
      </c>
      <c r="AY1048" s="279" t="s">
        <v>401</v>
      </c>
    </row>
    <row r="1049" s="13" customFormat="1">
      <c r="A1049" s="13"/>
      <c r="B1049" s="236"/>
      <c r="C1049" s="237"/>
      <c r="D1049" s="238" t="s">
        <v>410</v>
      </c>
      <c r="E1049" s="239" t="s">
        <v>19</v>
      </c>
      <c r="F1049" s="240" t="s">
        <v>1041</v>
      </c>
      <c r="G1049" s="237"/>
      <c r="H1049" s="239" t="s">
        <v>19</v>
      </c>
      <c r="I1049" s="241"/>
      <c r="J1049" s="237"/>
      <c r="K1049" s="237"/>
      <c r="L1049" s="242"/>
      <c r="M1049" s="243"/>
      <c r="N1049" s="244"/>
      <c r="O1049" s="244"/>
      <c r="P1049" s="244"/>
      <c r="Q1049" s="244"/>
      <c r="R1049" s="244"/>
      <c r="S1049" s="244"/>
      <c r="T1049" s="24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6" t="s">
        <v>410</v>
      </c>
      <c r="AU1049" s="246" t="s">
        <v>87</v>
      </c>
      <c r="AV1049" s="13" t="s">
        <v>85</v>
      </c>
      <c r="AW1049" s="13" t="s">
        <v>37</v>
      </c>
      <c r="AX1049" s="13" t="s">
        <v>78</v>
      </c>
      <c r="AY1049" s="246" t="s">
        <v>401</v>
      </c>
    </row>
    <row r="1050" s="14" customFormat="1">
      <c r="A1050" s="14"/>
      <c r="B1050" s="247"/>
      <c r="C1050" s="248"/>
      <c r="D1050" s="238" t="s">
        <v>410</v>
      </c>
      <c r="E1050" s="249" t="s">
        <v>19</v>
      </c>
      <c r="F1050" s="250" t="s">
        <v>1142</v>
      </c>
      <c r="G1050" s="248"/>
      <c r="H1050" s="251">
        <v>5.7460000000000004</v>
      </c>
      <c r="I1050" s="252"/>
      <c r="J1050" s="248"/>
      <c r="K1050" s="248"/>
      <c r="L1050" s="253"/>
      <c r="M1050" s="254"/>
      <c r="N1050" s="255"/>
      <c r="O1050" s="255"/>
      <c r="P1050" s="255"/>
      <c r="Q1050" s="255"/>
      <c r="R1050" s="255"/>
      <c r="S1050" s="255"/>
      <c r="T1050" s="256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7" t="s">
        <v>410</v>
      </c>
      <c r="AU1050" s="257" t="s">
        <v>87</v>
      </c>
      <c r="AV1050" s="14" t="s">
        <v>87</v>
      </c>
      <c r="AW1050" s="14" t="s">
        <v>37</v>
      </c>
      <c r="AX1050" s="14" t="s">
        <v>78</v>
      </c>
      <c r="AY1050" s="257" t="s">
        <v>401</v>
      </c>
    </row>
    <row r="1051" s="14" customFormat="1">
      <c r="A1051" s="14"/>
      <c r="B1051" s="247"/>
      <c r="C1051" s="248"/>
      <c r="D1051" s="238" t="s">
        <v>410</v>
      </c>
      <c r="E1051" s="249" t="s">
        <v>19</v>
      </c>
      <c r="F1051" s="250" t="s">
        <v>1143</v>
      </c>
      <c r="G1051" s="248"/>
      <c r="H1051" s="251">
        <v>23.335999999999999</v>
      </c>
      <c r="I1051" s="252"/>
      <c r="J1051" s="248"/>
      <c r="K1051" s="248"/>
      <c r="L1051" s="253"/>
      <c r="M1051" s="254"/>
      <c r="N1051" s="255"/>
      <c r="O1051" s="255"/>
      <c r="P1051" s="255"/>
      <c r="Q1051" s="255"/>
      <c r="R1051" s="255"/>
      <c r="S1051" s="255"/>
      <c r="T1051" s="25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7" t="s">
        <v>410</v>
      </c>
      <c r="AU1051" s="257" t="s">
        <v>87</v>
      </c>
      <c r="AV1051" s="14" t="s">
        <v>87</v>
      </c>
      <c r="AW1051" s="14" t="s">
        <v>37</v>
      </c>
      <c r="AX1051" s="14" t="s">
        <v>78</v>
      </c>
      <c r="AY1051" s="257" t="s">
        <v>401</v>
      </c>
    </row>
    <row r="1052" s="16" customFormat="1">
      <c r="A1052" s="16"/>
      <c r="B1052" s="269"/>
      <c r="C1052" s="270"/>
      <c r="D1052" s="238" t="s">
        <v>410</v>
      </c>
      <c r="E1052" s="271" t="s">
        <v>19</v>
      </c>
      <c r="F1052" s="272" t="s">
        <v>440</v>
      </c>
      <c r="G1052" s="270"/>
      <c r="H1052" s="273">
        <v>29.082000000000001</v>
      </c>
      <c r="I1052" s="274"/>
      <c r="J1052" s="270"/>
      <c r="K1052" s="270"/>
      <c r="L1052" s="275"/>
      <c r="M1052" s="276"/>
      <c r="N1052" s="277"/>
      <c r="O1052" s="277"/>
      <c r="P1052" s="277"/>
      <c r="Q1052" s="277"/>
      <c r="R1052" s="277"/>
      <c r="S1052" s="277"/>
      <c r="T1052" s="278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79" t="s">
        <v>410</v>
      </c>
      <c r="AU1052" s="279" t="s">
        <v>87</v>
      </c>
      <c r="AV1052" s="16" t="s">
        <v>95</v>
      </c>
      <c r="AW1052" s="16" t="s">
        <v>37</v>
      </c>
      <c r="AX1052" s="16" t="s">
        <v>78</v>
      </c>
      <c r="AY1052" s="279" t="s">
        <v>401</v>
      </c>
    </row>
    <row r="1053" s="13" customFormat="1">
      <c r="A1053" s="13"/>
      <c r="B1053" s="236"/>
      <c r="C1053" s="237"/>
      <c r="D1053" s="238" t="s">
        <v>410</v>
      </c>
      <c r="E1053" s="239" t="s">
        <v>19</v>
      </c>
      <c r="F1053" s="240" t="s">
        <v>1098</v>
      </c>
      <c r="G1053" s="237"/>
      <c r="H1053" s="239" t="s">
        <v>19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6" t="s">
        <v>410</v>
      </c>
      <c r="AU1053" s="246" t="s">
        <v>87</v>
      </c>
      <c r="AV1053" s="13" t="s">
        <v>85</v>
      </c>
      <c r="AW1053" s="13" t="s">
        <v>37</v>
      </c>
      <c r="AX1053" s="13" t="s">
        <v>78</v>
      </c>
      <c r="AY1053" s="246" t="s">
        <v>401</v>
      </c>
    </row>
    <row r="1054" s="14" customFormat="1">
      <c r="A1054" s="14"/>
      <c r="B1054" s="247"/>
      <c r="C1054" s="248"/>
      <c r="D1054" s="238" t="s">
        <v>410</v>
      </c>
      <c r="E1054" s="249" t="s">
        <v>19</v>
      </c>
      <c r="F1054" s="250" t="s">
        <v>1144</v>
      </c>
      <c r="G1054" s="248"/>
      <c r="H1054" s="251">
        <v>4.9649999999999999</v>
      </c>
      <c r="I1054" s="252"/>
      <c r="J1054" s="248"/>
      <c r="K1054" s="248"/>
      <c r="L1054" s="253"/>
      <c r="M1054" s="254"/>
      <c r="N1054" s="255"/>
      <c r="O1054" s="255"/>
      <c r="P1054" s="255"/>
      <c r="Q1054" s="255"/>
      <c r="R1054" s="255"/>
      <c r="S1054" s="255"/>
      <c r="T1054" s="256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7" t="s">
        <v>410</v>
      </c>
      <c r="AU1054" s="257" t="s">
        <v>87</v>
      </c>
      <c r="AV1054" s="14" t="s">
        <v>87</v>
      </c>
      <c r="AW1054" s="14" t="s">
        <v>37</v>
      </c>
      <c r="AX1054" s="14" t="s">
        <v>78</v>
      </c>
      <c r="AY1054" s="257" t="s">
        <v>401</v>
      </c>
    </row>
    <row r="1055" s="16" customFormat="1">
      <c r="A1055" s="16"/>
      <c r="B1055" s="269"/>
      <c r="C1055" s="270"/>
      <c r="D1055" s="238" t="s">
        <v>410</v>
      </c>
      <c r="E1055" s="271" t="s">
        <v>19</v>
      </c>
      <c r="F1055" s="272" t="s">
        <v>440</v>
      </c>
      <c r="G1055" s="270"/>
      <c r="H1055" s="273">
        <v>4.9649999999999999</v>
      </c>
      <c r="I1055" s="274"/>
      <c r="J1055" s="270"/>
      <c r="K1055" s="270"/>
      <c r="L1055" s="275"/>
      <c r="M1055" s="276"/>
      <c r="N1055" s="277"/>
      <c r="O1055" s="277"/>
      <c r="P1055" s="277"/>
      <c r="Q1055" s="277"/>
      <c r="R1055" s="277"/>
      <c r="S1055" s="277"/>
      <c r="T1055" s="278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79" t="s">
        <v>410</v>
      </c>
      <c r="AU1055" s="279" t="s">
        <v>87</v>
      </c>
      <c r="AV1055" s="16" t="s">
        <v>95</v>
      </c>
      <c r="AW1055" s="16" t="s">
        <v>37</v>
      </c>
      <c r="AX1055" s="16" t="s">
        <v>78</v>
      </c>
      <c r="AY1055" s="279" t="s">
        <v>401</v>
      </c>
    </row>
    <row r="1056" s="15" customFormat="1">
      <c r="A1056" s="15"/>
      <c r="B1056" s="258"/>
      <c r="C1056" s="259"/>
      <c r="D1056" s="238" t="s">
        <v>410</v>
      </c>
      <c r="E1056" s="260" t="s">
        <v>19</v>
      </c>
      <c r="F1056" s="261" t="s">
        <v>414</v>
      </c>
      <c r="G1056" s="259"/>
      <c r="H1056" s="262">
        <v>40.501999999999995</v>
      </c>
      <c r="I1056" s="263"/>
      <c r="J1056" s="259"/>
      <c r="K1056" s="259"/>
      <c r="L1056" s="264"/>
      <c r="M1056" s="265"/>
      <c r="N1056" s="266"/>
      <c r="O1056" s="266"/>
      <c r="P1056" s="266"/>
      <c r="Q1056" s="266"/>
      <c r="R1056" s="266"/>
      <c r="S1056" s="266"/>
      <c r="T1056" s="267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8" t="s">
        <v>410</v>
      </c>
      <c r="AU1056" s="268" t="s">
        <v>87</v>
      </c>
      <c r="AV1056" s="15" t="s">
        <v>102</v>
      </c>
      <c r="AW1056" s="15" t="s">
        <v>37</v>
      </c>
      <c r="AX1056" s="15" t="s">
        <v>85</v>
      </c>
      <c r="AY1056" s="268" t="s">
        <v>401</v>
      </c>
    </row>
    <row r="1057" s="2" customFormat="1" ht="24.15" customHeight="1">
      <c r="A1057" s="40"/>
      <c r="B1057" s="41"/>
      <c r="C1057" s="218" t="s">
        <v>1145</v>
      </c>
      <c r="D1057" s="218" t="s">
        <v>403</v>
      </c>
      <c r="E1057" s="219" t="s">
        <v>1146</v>
      </c>
      <c r="F1057" s="220" t="s">
        <v>1147</v>
      </c>
      <c r="G1057" s="221" t="s">
        <v>178</v>
      </c>
      <c r="H1057" s="222">
        <v>352.50999999999999</v>
      </c>
      <c r="I1057" s="223"/>
      <c r="J1057" s="224">
        <f>ROUND(I1057*H1057,2)</f>
        <v>0</v>
      </c>
      <c r="K1057" s="220" t="s">
        <v>406</v>
      </c>
      <c r="L1057" s="46"/>
      <c r="M1057" s="225" t="s">
        <v>19</v>
      </c>
      <c r="N1057" s="226" t="s">
        <v>49</v>
      </c>
      <c r="O1057" s="86"/>
      <c r="P1057" s="227">
        <f>O1057*H1057</f>
        <v>0</v>
      </c>
      <c r="Q1057" s="227">
        <v>0.0084224999999999994</v>
      </c>
      <c r="R1057" s="227">
        <f>Q1057*H1057</f>
        <v>2.9690154749999995</v>
      </c>
      <c r="S1057" s="227">
        <v>0</v>
      </c>
      <c r="T1057" s="228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9" t="s">
        <v>102</v>
      </c>
      <c r="AT1057" s="229" t="s">
        <v>403</v>
      </c>
      <c r="AU1057" s="229" t="s">
        <v>87</v>
      </c>
      <c r="AY1057" s="19" t="s">
        <v>401</v>
      </c>
      <c r="BE1057" s="230">
        <f>IF(N1057="základní",J1057,0)</f>
        <v>0</v>
      </c>
      <c r="BF1057" s="230">
        <f>IF(N1057="snížená",J1057,0)</f>
        <v>0</v>
      </c>
      <c r="BG1057" s="230">
        <f>IF(N1057="zákl. přenesená",J1057,0)</f>
        <v>0</v>
      </c>
      <c r="BH1057" s="230">
        <f>IF(N1057="sníž. přenesená",J1057,0)</f>
        <v>0</v>
      </c>
      <c r="BI1057" s="230">
        <f>IF(N1057="nulová",J1057,0)</f>
        <v>0</v>
      </c>
      <c r="BJ1057" s="19" t="s">
        <v>85</v>
      </c>
      <c r="BK1057" s="230">
        <f>ROUND(I1057*H1057,2)</f>
        <v>0</v>
      </c>
      <c r="BL1057" s="19" t="s">
        <v>102</v>
      </c>
      <c r="BM1057" s="229" t="s">
        <v>1148</v>
      </c>
    </row>
    <row r="1058" s="2" customFormat="1">
      <c r="A1058" s="40"/>
      <c r="B1058" s="41"/>
      <c r="C1058" s="42"/>
      <c r="D1058" s="231" t="s">
        <v>408</v>
      </c>
      <c r="E1058" s="42"/>
      <c r="F1058" s="232" t="s">
        <v>1149</v>
      </c>
      <c r="G1058" s="42"/>
      <c r="H1058" s="42"/>
      <c r="I1058" s="233"/>
      <c r="J1058" s="42"/>
      <c r="K1058" s="42"/>
      <c r="L1058" s="46"/>
      <c r="M1058" s="234"/>
      <c r="N1058" s="235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408</v>
      </c>
      <c r="AU1058" s="19" t="s">
        <v>87</v>
      </c>
    </row>
    <row r="1059" s="13" customFormat="1">
      <c r="A1059" s="13"/>
      <c r="B1059" s="236"/>
      <c r="C1059" s="237"/>
      <c r="D1059" s="238" t="s">
        <v>410</v>
      </c>
      <c r="E1059" s="239" t="s">
        <v>19</v>
      </c>
      <c r="F1059" s="240" t="s">
        <v>634</v>
      </c>
      <c r="G1059" s="237"/>
      <c r="H1059" s="239" t="s">
        <v>19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6" t="s">
        <v>410</v>
      </c>
      <c r="AU1059" s="246" t="s">
        <v>87</v>
      </c>
      <c r="AV1059" s="13" t="s">
        <v>85</v>
      </c>
      <c r="AW1059" s="13" t="s">
        <v>37</v>
      </c>
      <c r="AX1059" s="13" t="s">
        <v>78</v>
      </c>
      <c r="AY1059" s="246" t="s">
        <v>401</v>
      </c>
    </row>
    <row r="1060" s="13" customFormat="1">
      <c r="A1060" s="13"/>
      <c r="B1060" s="236"/>
      <c r="C1060" s="237"/>
      <c r="D1060" s="238" t="s">
        <v>410</v>
      </c>
      <c r="E1060" s="239" t="s">
        <v>19</v>
      </c>
      <c r="F1060" s="240" t="s">
        <v>728</v>
      </c>
      <c r="G1060" s="237"/>
      <c r="H1060" s="239" t="s">
        <v>19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6" t="s">
        <v>410</v>
      </c>
      <c r="AU1060" s="246" t="s">
        <v>87</v>
      </c>
      <c r="AV1060" s="13" t="s">
        <v>85</v>
      </c>
      <c r="AW1060" s="13" t="s">
        <v>37</v>
      </c>
      <c r="AX1060" s="13" t="s">
        <v>78</v>
      </c>
      <c r="AY1060" s="246" t="s">
        <v>401</v>
      </c>
    </row>
    <row r="1061" s="13" customFormat="1">
      <c r="A1061" s="13"/>
      <c r="B1061" s="236"/>
      <c r="C1061" s="237"/>
      <c r="D1061" s="238" t="s">
        <v>410</v>
      </c>
      <c r="E1061" s="239" t="s">
        <v>19</v>
      </c>
      <c r="F1061" s="240" t="s">
        <v>419</v>
      </c>
      <c r="G1061" s="237"/>
      <c r="H1061" s="239" t="s">
        <v>19</v>
      </c>
      <c r="I1061" s="241"/>
      <c r="J1061" s="237"/>
      <c r="K1061" s="237"/>
      <c r="L1061" s="242"/>
      <c r="M1061" s="243"/>
      <c r="N1061" s="244"/>
      <c r="O1061" s="244"/>
      <c r="P1061" s="244"/>
      <c r="Q1061" s="244"/>
      <c r="R1061" s="244"/>
      <c r="S1061" s="244"/>
      <c r="T1061" s="24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6" t="s">
        <v>410</v>
      </c>
      <c r="AU1061" s="246" t="s">
        <v>87</v>
      </c>
      <c r="AV1061" s="13" t="s">
        <v>85</v>
      </c>
      <c r="AW1061" s="13" t="s">
        <v>37</v>
      </c>
      <c r="AX1061" s="13" t="s">
        <v>78</v>
      </c>
      <c r="AY1061" s="246" t="s">
        <v>401</v>
      </c>
    </row>
    <row r="1062" s="13" customFormat="1">
      <c r="A1062" s="13"/>
      <c r="B1062" s="236"/>
      <c r="C1062" s="237"/>
      <c r="D1062" s="238" t="s">
        <v>410</v>
      </c>
      <c r="E1062" s="239" t="s">
        <v>19</v>
      </c>
      <c r="F1062" s="240" t="s">
        <v>729</v>
      </c>
      <c r="G1062" s="237"/>
      <c r="H1062" s="239" t="s">
        <v>19</v>
      </c>
      <c r="I1062" s="241"/>
      <c r="J1062" s="237"/>
      <c r="K1062" s="237"/>
      <c r="L1062" s="242"/>
      <c r="M1062" s="243"/>
      <c r="N1062" s="244"/>
      <c r="O1062" s="244"/>
      <c r="P1062" s="244"/>
      <c r="Q1062" s="244"/>
      <c r="R1062" s="244"/>
      <c r="S1062" s="244"/>
      <c r="T1062" s="24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6" t="s">
        <v>410</v>
      </c>
      <c r="AU1062" s="246" t="s">
        <v>87</v>
      </c>
      <c r="AV1062" s="13" t="s">
        <v>85</v>
      </c>
      <c r="AW1062" s="13" t="s">
        <v>37</v>
      </c>
      <c r="AX1062" s="13" t="s">
        <v>78</v>
      </c>
      <c r="AY1062" s="246" t="s">
        <v>401</v>
      </c>
    </row>
    <row r="1063" s="13" customFormat="1">
      <c r="A1063" s="13"/>
      <c r="B1063" s="236"/>
      <c r="C1063" s="237"/>
      <c r="D1063" s="238" t="s">
        <v>410</v>
      </c>
      <c r="E1063" s="239" t="s">
        <v>19</v>
      </c>
      <c r="F1063" s="240" t="s">
        <v>730</v>
      </c>
      <c r="G1063" s="237"/>
      <c r="H1063" s="239" t="s">
        <v>19</v>
      </c>
      <c r="I1063" s="241"/>
      <c r="J1063" s="237"/>
      <c r="K1063" s="237"/>
      <c r="L1063" s="242"/>
      <c r="M1063" s="243"/>
      <c r="N1063" s="244"/>
      <c r="O1063" s="244"/>
      <c r="P1063" s="244"/>
      <c r="Q1063" s="244"/>
      <c r="R1063" s="244"/>
      <c r="S1063" s="244"/>
      <c r="T1063" s="24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6" t="s">
        <v>410</v>
      </c>
      <c r="AU1063" s="246" t="s">
        <v>87</v>
      </c>
      <c r="AV1063" s="13" t="s">
        <v>85</v>
      </c>
      <c r="AW1063" s="13" t="s">
        <v>37</v>
      </c>
      <c r="AX1063" s="13" t="s">
        <v>78</v>
      </c>
      <c r="AY1063" s="246" t="s">
        <v>401</v>
      </c>
    </row>
    <row r="1064" s="14" customFormat="1">
      <c r="A1064" s="14"/>
      <c r="B1064" s="247"/>
      <c r="C1064" s="248"/>
      <c r="D1064" s="238" t="s">
        <v>410</v>
      </c>
      <c r="E1064" s="249" t="s">
        <v>19</v>
      </c>
      <c r="F1064" s="250" t="s">
        <v>1150</v>
      </c>
      <c r="G1064" s="248"/>
      <c r="H1064" s="251">
        <v>106.06</v>
      </c>
      <c r="I1064" s="252"/>
      <c r="J1064" s="248"/>
      <c r="K1064" s="248"/>
      <c r="L1064" s="253"/>
      <c r="M1064" s="254"/>
      <c r="N1064" s="255"/>
      <c r="O1064" s="255"/>
      <c r="P1064" s="255"/>
      <c r="Q1064" s="255"/>
      <c r="R1064" s="255"/>
      <c r="S1064" s="255"/>
      <c r="T1064" s="256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7" t="s">
        <v>410</v>
      </c>
      <c r="AU1064" s="257" t="s">
        <v>87</v>
      </c>
      <c r="AV1064" s="14" t="s">
        <v>87</v>
      </c>
      <c r="AW1064" s="14" t="s">
        <v>37</v>
      </c>
      <c r="AX1064" s="14" t="s">
        <v>78</v>
      </c>
      <c r="AY1064" s="257" t="s">
        <v>401</v>
      </c>
    </row>
    <row r="1065" s="16" customFormat="1">
      <c r="A1065" s="16"/>
      <c r="B1065" s="269"/>
      <c r="C1065" s="270"/>
      <c r="D1065" s="238" t="s">
        <v>410</v>
      </c>
      <c r="E1065" s="271" t="s">
        <v>19</v>
      </c>
      <c r="F1065" s="272" t="s">
        <v>440</v>
      </c>
      <c r="G1065" s="270"/>
      <c r="H1065" s="273">
        <v>106.06</v>
      </c>
      <c r="I1065" s="274"/>
      <c r="J1065" s="270"/>
      <c r="K1065" s="270"/>
      <c r="L1065" s="275"/>
      <c r="M1065" s="276"/>
      <c r="N1065" s="277"/>
      <c r="O1065" s="277"/>
      <c r="P1065" s="277"/>
      <c r="Q1065" s="277"/>
      <c r="R1065" s="277"/>
      <c r="S1065" s="277"/>
      <c r="T1065" s="278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9" t="s">
        <v>410</v>
      </c>
      <c r="AU1065" s="279" t="s">
        <v>87</v>
      </c>
      <c r="AV1065" s="16" t="s">
        <v>95</v>
      </c>
      <c r="AW1065" s="16" t="s">
        <v>37</v>
      </c>
      <c r="AX1065" s="16" t="s">
        <v>78</v>
      </c>
      <c r="AY1065" s="279" t="s">
        <v>401</v>
      </c>
    </row>
    <row r="1066" s="13" customFormat="1">
      <c r="A1066" s="13"/>
      <c r="B1066" s="236"/>
      <c r="C1066" s="237"/>
      <c r="D1066" s="238" t="s">
        <v>410</v>
      </c>
      <c r="E1066" s="239" t="s">
        <v>19</v>
      </c>
      <c r="F1066" s="240" t="s">
        <v>732</v>
      </c>
      <c r="G1066" s="237"/>
      <c r="H1066" s="239" t="s">
        <v>19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6" t="s">
        <v>410</v>
      </c>
      <c r="AU1066" s="246" t="s">
        <v>87</v>
      </c>
      <c r="AV1066" s="13" t="s">
        <v>85</v>
      </c>
      <c r="AW1066" s="13" t="s">
        <v>37</v>
      </c>
      <c r="AX1066" s="13" t="s">
        <v>78</v>
      </c>
      <c r="AY1066" s="246" t="s">
        <v>401</v>
      </c>
    </row>
    <row r="1067" s="13" customFormat="1">
      <c r="A1067" s="13"/>
      <c r="B1067" s="236"/>
      <c r="C1067" s="237"/>
      <c r="D1067" s="238" t="s">
        <v>410</v>
      </c>
      <c r="E1067" s="239" t="s">
        <v>19</v>
      </c>
      <c r="F1067" s="240" t="s">
        <v>733</v>
      </c>
      <c r="G1067" s="237"/>
      <c r="H1067" s="239" t="s">
        <v>19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6" t="s">
        <v>410</v>
      </c>
      <c r="AU1067" s="246" t="s">
        <v>87</v>
      </c>
      <c r="AV1067" s="13" t="s">
        <v>85</v>
      </c>
      <c r="AW1067" s="13" t="s">
        <v>37</v>
      </c>
      <c r="AX1067" s="13" t="s">
        <v>78</v>
      </c>
      <c r="AY1067" s="246" t="s">
        <v>401</v>
      </c>
    </row>
    <row r="1068" s="14" customFormat="1">
      <c r="A1068" s="14"/>
      <c r="B1068" s="247"/>
      <c r="C1068" s="248"/>
      <c r="D1068" s="238" t="s">
        <v>410</v>
      </c>
      <c r="E1068" s="249" t="s">
        <v>19</v>
      </c>
      <c r="F1068" s="250" t="s">
        <v>1151</v>
      </c>
      <c r="G1068" s="248"/>
      <c r="H1068" s="251">
        <v>6.1500000000000004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7" t="s">
        <v>410</v>
      </c>
      <c r="AU1068" s="257" t="s">
        <v>87</v>
      </c>
      <c r="AV1068" s="14" t="s">
        <v>87</v>
      </c>
      <c r="AW1068" s="14" t="s">
        <v>37</v>
      </c>
      <c r="AX1068" s="14" t="s">
        <v>78</v>
      </c>
      <c r="AY1068" s="257" t="s">
        <v>401</v>
      </c>
    </row>
    <row r="1069" s="14" customFormat="1">
      <c r="A1069" s="14"/>
      <c r="B1069" s="247"/>
      <c r="C1069" s="248"/>
      <c r="D1069" s="238" t="s">
        <v>410</v>
      </c>
      <c r="E1069" s="249" t="s">
        <v>19</v>
      </c>
      <c r="F1069" s="250" t="s">
        <v>1152</v>
      </c>
      <c r="G1069" s="248"/>
      <c r="H1069" s="251">
        <v>13.32</v>
      </c>
      <c r="I1069" s="252"/>
      <c r="J1069" s="248"/>
      <c r="K1069" s="248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7" t="s">
        <v>410</v>
      </c>
      <c r="AU1069" s="257" t="s">
        <v>87</v>
      </c>
      <c r="AV1069" s="14" t="s">
        <v>87</v>
      </c>
      <c r="AW1069" s="14" t="s">
        <v>37</v>
      </c>
      <c r="AX1069" s="14" t="s">
        <v>78</v>
      </c>
      <c r="AY1069" s="257" t="s">
        <v>401</v>
      </c>
    </row>
    <row r="1070" s="16" customFormat="1">
      <c r="A1070" s="16"/>
      <c r="B1070" s="269"/>
      <c r="C1070" s="270"/>
      <c r="D1070" s="238" t="s">
        <v>410</v>
      </c>
      <c r="E1070" s="271" t="s">
        <v>19</v>
      </c>
      <c r="F1070" s="272" t="s">
        <v>440</v>
      </c>
      <c r="G1070" s="270"/>
      <c r="H1070" s="273">
        <v>19.469999999999999</v>
      </c>
      <c r="I1070" s="274"/>
      <c r="J1070" s="270"/>
      <c r="K1070" s="270"/>
      <c r="L1070" s="275"/>
      <c r="M1070" s="276"/>
      <c r="N1070" s="277"/>
      <c r="O1070" s="277"/>
      <c r="P1070" s="277"/>
      <c r="Q1070" s="277"/>
      <c r="R1070" s="277"/>
      <c r="S1070" s="277"/>
      <c r="T1070" s="278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79" t="s">
        <v>410</v>
      </c>
      <c r="AU1070" s="279" t="s">
        <v>87</v>
      </c>
      <c r="AV1070" s="16" t="s">
        <v>95</v>
      </c>
      <c r="AW1070" s="16" t="s">
        <v>37</v>
      </c>
      <c r="AX1070" s="16" t="s">
        <v>78</v>
      </c>
      <c r="AY1070" s="279" t="s">
        <v>401</v>
      </c>
    </row>
    <row r="1071" s="13" customFormat="1">
      <c r="A1071" s="13"/>
      <c r="B1071" s="236"/>
      <c r="C1071" s="237"/>
      <c r="D1071" s="238" t="s">
        <v>410</v>
      </c>
      <c r="E1071" s="239" t="s">
        <v>19</v>
      </c>
      <c r="F1071" s="240" t="s">
        <v>1041</v>
      </c>
      <c r="G1071" s="237"/>
      <c r="H1071" s="239" t="s">
        <v>19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6" t="s">
        <v>410</v>
      </c>
      <c r="AU1071" s="246" t="s">
        <v>87</v>
      </c>
      <c r="AV1071" s="13" t="s">
        <v>85</v>
      </c>
      <c r="AW1071" s="13" t="s">
        <v>37</v>
      </c>
      <c r="AX1071" s="13" t="s">
        <v>78</v>
      </c>
      <c r="AY1071" s="246" t="s">
        <v>401</v>
      </c>
    </row>
    <row r="1072" s="14" customFormat="1">
      <c r="A1072" s="14"/>
      <c r="B1072" s="247"/>
      <c r="C1072" s="248"/>
      <c r="D1072" s="238" t="s">
        <v>410</v>
      </c>
      <c r="E1072" s="249" t="s">
        <v>19</v>
      </c>
      <c r="F1072" s="250" t="s">
        <v>1153</v>
      </c>
      <c r="G1072" s="248"/>
      <c r="H1072" s="251">
        <v>38.305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7" t="s">
        <v>410</v>
      </c>
      <c r="AU1072" s="257" t="s">
        <v>87</v>
      </c>
      <c r="AV1072" s="14" t="s">
        <v>87</v>
      </c>
      <c r="AW1072" s="14" t="s">
        <v>37</v>
      </c>
      <c r="AX1072" s="14" t="s">
        <v>78</v>
      </c>
      <c r="AY1072" s="257" t="s">
        <v>401</v>
      </c>
    </row>
    <row r="1073" s="14" customFormat="1">
      <c r="A1073" s="14"/>
      <c r="B1073" s="247"/>
      <c r="C1073" s="248"/>
      <c r="D1073" s="238" t="s">
        <v>410</v>
      </c>
      <c r="E1073" s="249" t="s">
        <v>19</v>
      </c>
      <c r="F1073" s="250" t="s">
        <v>1154</v>
      </c>
      <c r="G1073" s="248"/>
      <c r="H1073" s="251">
        <v>155.57499999999999</v>
      </c>
      <c r="I1073" s="252"/>
      <c r="J1073" s="248"/>
      <c r="K1073" s="248"/>
      <c r="L1073" s="253"/>
      <c r="M1073" s="254"/>
      <c r="N1073" s="255"/>
      <c r="O1073" s="255"/>
      <c r="P1073" s="255"/>
      <c r="Q1073" s="255"/>
      <c r="R1073" s="255"/>
      <c r="S1073" s="255"/>
      <c r="T1073" s="256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7" t="s">
        <v>410</v>
      </c>
      <c r="AU1073" s="257" t="s">
        <v>87</v>
      </c>
      <c r="AV1073" s="14" t="s">
        <v>87</v>
      </c>
      <c r="AW1073" s="14" t="s">
        <v>37</v>
      </c>
      <c r="AX1073" s="14" t="s">
        <v>78</v>
      </c>
      <c r="AY1073" s="257" t="s">
        <v>401</v>
      </c>
    </row>
    <row r="1074" s="16" customFormat="1">
      <c r="A1074" s="16"/>
      <c r="B1074" s="269"/>
      <c r="C1074" s="270"/>
      <c r="D1074" s="238" t="s">
        <v>410</v>
      </c>
      <c r="E1074" s="271" t="s">
        <v>19</v>
      </c>
      <c r="F1074" s="272" t="s">
        <v>440</v>
      </c>
      <c r="G1074" s="270"/>
      <c r="H1074" s="273">
        <v>193.88</v>
      </c>
      <c r="I1074" s="274"/>
      <c r="J1074" s="270"/>
      <c r="K1074" s="270"/>
      <c r="L1074" s="275"/>
      <c r="M1074" s="276"/>
      <c r="N1074" s="277"/>
      <c r="O1074" s="277"/>
      <c r="P1074" s="277"/>
      <c r="Q1074" s="277"/>
      <c r="R1074" s="277"/>
      <c r="S1074" s="277"/>
      <c r="T1074" s="278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9" t="s">
        <v>410</v>
      </c>
      <c r="AU1074" s="279" t="s">
        <v>87</v>
      </c>
      <c r="AV1074" s="16" t="s">
        <v>95</v>
      </c>
      <c r="AW1074" s="16" t="s">
        <v>37</v>
      </c>
      <c r="AX1074" s="16" t="s">
        <v>78</v>
      </c>
      <c r="AY1074" s="279" t="s">
        <v>401</v>
      </c>
    </row>
    <row r="1075" s="13" customFormat="1">
      <c r="A1075" s="13"/>
      <c r="B1075" s="236"/>
      <c r="C1075" s="237"/>
      <c r="D1075" s="238" t="s">
        <v>410</v>
      </c>
      <c r="E1075" s="239" t="s">
        <v>19</v>
      </c>
      <c r="F1075" s="240" t="s">
        <v>1098</v>
      </c>
      <c r="G1075" s="237"/>
      <c r="H1075" s="239" t="s">
        <v>19</v>
      </c>
      <c r="I1075" s="241"/>
      <c r="J1075" s="237"/>
      <c r="K1075" s="237"/>
      <c r="L1075" s="242"/>
      <c r="M1075" s="243"/>
      <c r="N1075" s="244"/>
      <c r="O1075" s="244"/>
      <c r="P1075" s="244"/>
      <c r="Q1075" s="244"/>
      <c r="R1075" s="244"/>
      <c r="S1075" s="244"/>
      <c r="T1075" s="24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6" t="s">
        <v>410</v>
      </c>
      <c r="AU1075" s="246" t="s">
        <v>87</v>
      </c>
      <c r="AV1075" s="13" t="s">
        <v>85</v>
      </c>
      <c r="AW1075" s="13" t="s">
        <v>37</v>
      </c>
      <c r="AX1075" s="13" t="s">
        <v>78</v>
      </c>
      <c r="AY1075" s="246" t="s">
        <v>401</v>
      </c>
    </row>
    <row r="1076" s="14" customFormat="1">
      <c r="A1076" s="14"/>
      <c r="B1076" s="247"/>
      <c r="C1076" s="248"/>
      <c r="D1076" s="238" t="s">
        <v>410</v>
      </c>
      <c r="E1076" s="249" t="s">
        <v>19</v>
      </c>
      <c r="F1076" s="250" t="s">
        <v>1155</v>
      </c>
      <c r="G1076" s="248"/>
      <c r="H1076" s="251">
        <v>33.100000000000001</v>
      </c>
      <c r="I1076" s="252"/>
      <c r="J1076" s="248"/>
      <c r="K1076" s="248"/>
      <c r="L1076" s="253"/>
      <c r="M1076" s="254"/>
      <c r="N1076" s="255"/>
      <c r="O1076" s="255"/>
      <c r="P1076" s="255"/>
      <c r="Q1076" s="255"/>
      <c r="R1076" s="255"/>
      <c r="S1076" s="255"/>
      <c r="T1076" s="256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7" t="s">
        <v>410</v>
      </c>
      <c r="AU1076" s="257" t="s">
        <v>87</v>
      </c>
      <c r="AV1076" s="14" t="s">
        <v>87</v>
      </c>
      <c r="AW1076" s="14" t="s">
        <v>37</v>
      </c>
      <c r="AX1076" s="14" t="s">
        <v>78</v>
      </c>
      <c r="AY1076" s="257" t="s">
        <v>401</v>
      </c>
    </row>
    <row r="1077" s="16" customFormat="1">
      <c r="A1077" s="16"/>
      <c r="B1077" s="269"/>
      <c r="C1077" s="270"/>
      <c r="D1077" s="238" t="s">
        <v>410</v>
      </c>
      <c r="E1077" s="271" t="s">
        <v>19</v>
      </c>
      <c r="F1077" s="272" t="s">
        <v>440</v>
      </c>
      <c r="G1077" s="270"/>
      <c r="H1077" s="273">
        <v>33.100000000000001</v>
      </c>
      <c r="I1077" s="274"/>
      <c r="J1077" s="270"/>
      <c r="K1077" s="270"/>
      <c r="L1077" s="275"/>
      <c r="M1077" s="276"/>
      <c r="N1077" s="277"/>
      <c r="O1077" s="277"/>
      <c r="P1077" s="277"/>
      <c r="Q1077" s="277"/>
      <c r="R1077" s="277"/>
      <c r="S1077" s="277"/>
      <c r="T1077" s="278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79" t="s">
        <v>410</v>
      </c>
      <c r="AU1077" s="279" t="s">
        <v>87</v>
      </c>
      <c r="AV1077" s="16" t="s">
        <v>95</v>
      </c>
      <c r="AW1077" s="16" t="s">
        <v>37</v>
      </c>
      <c r="AX1077" s="16" t="s">
        <v>78</v>
      </c>
      <c r="AY1077" s="279" t="s">
        <v>401</v>
      </c>
    </row>
    <row r="1078" s="15" customFormat="1">
      <c r="A1078" s="15"/>
      <c r="B1078" s="258"/>
      <c r="C1078" s="259"/>
      <c r="D1078" s="238" t="s">
        <v>410</v>
      </c>
      <c r="E1078" s="260" t="s">
        <v>197</v>
      </c>
      <c r="F1078" s="261" t="s">
        <v>414</v>
      </c>
      <c r="G1078" s="259"/>
      <c r="H1078" s="262">
        <v>352.50999999999999</v>
      </c>
      <c r="I1078" s="263"/>
      <c r="J1078" s="259"/>
      <c r="K1078" s="259"/>
      <c r="L1078" s="264"/>
      <c r="M1078" s="265"/>
      <c r="N1078" s="266"/>
      <c r="O1078" s="266"/>
      <c r="P1078" s="266"/>
      <c r="Q1078" s="266"/>
      <c r="R1078" s="266"/>
      <c r="S1078" s="266"/>
      <c r="T1078" s="267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8" t="s">
        <v>410</v>
      </c>
      <c r="AU1078" s="268" t="s">
        <v>87</v>
      </c>
      <c r="AV1078" s="15" t="s">
        <v>102</v>
      </c>
      <c r="AW1078" s="15" t="s">
        <v>37</v>
      </c>
      <c r="AX1078" s="15" t="s">
        <v>85</v>
      </c>
      <c r="AY1078" s="268" t="s">
        <v>401</v>
      </c>
    </row>
    <row r="1079" s="2" customFormat="1" ht="24.15" customHeight="1">
      <c r="A1079" s="40"/>
      <c r="B1079" s="41"/>
      <c r="C1079" s="218" t="s">
        <v>681</v>
      </c>
      <c r="D1079" s="218" t="s">
        <v>403</v>
      </c>
      <c r="E1079" s="219" t="s">
        <v>1156</v>
      </c>
      <c r="F1079" s="220" t="s">
        <v>1157</v>
      </c>
      <c r="G1079" s="221" t="s">
        <v>178</v>
      </c>
      <c r="H1079" s="222">
        <v>352.50999999999999</v>
      </c>
      <c r="I1079" s="223"/>
      <c r="J1079" s="224">
        <f>ROUND(I1079*H1079,2)</f>
        <v>0</v>
      </c>
      <c r="K1079" s="220" t="s">
        <v>406</v>
      </c>
      <c r="L1079" s="46"/>
      <c r="M1079" s="225" t="s">
        <v>19</v>
      </c>
      <c r="N1079" s="226" t="s">
        <v>49</v>
      </c>
      <c r="O1079" s="86"/>
      <c r="P1079" s="227">
        <f>O1079*H1079</f>
        <v>0</v>
      </c>
      <c r="Q1079" s="227">
        <v>0</v>
      </c>
      <c r="R1079" s="227">
        <f>Q1079*H1079</f>
        <v>0</v>
      </c>
      <c r="S1079" s="227">
        <v>0</v>
      </c>
      <c r="T1079" s="22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9" t="s">
        <v>102</v>
      </c>
      <c r="AT1079" s="229" t="s">
        <v>403</v>
      </c>
      <c r="AU1079" s="229" t="s">
        <v>87</v>
      </c>
      <c r="AY1079" s="19" t="s">
        <v>401</v>
      </c>
      <c r="BE1079" s="230">
        <f>IF(N1079="základní",J1079,0)</f>
        <v>0</v>
      </c>
      <c r="BF1079" s="230">
        <f>IF(N1079="snížená",J1079,0)</f>
        <v>0</v>
      </c>
      <c r="BG1079" s="230">
        <f>IF(N1079="zákl. přenesená",J1079,0)</f>
        <v>0</v>
      </c>
      <c r="BH1079" s="230">
        <f>IF(N1079="sníž. přenesená",J1079,0)</f>
        <v>0</v>
      </c>
      <c r="BI1079" s="230">
        <f>IF(N1079="nulová",J1079,0)</f>
        <v>0</v>
      </c>
      <c r="BJ1079" s="19" t="s">
        <v>85</v>
      </c>
      <c r="BK1079" s="230">
        <f>ROUND(I1079*H1079,2)</f>
        <v>0</v>
      </c>
      <c r="BL1079" s="19" t="s">
        <v>102</v>
      </c>
      <c r="BM1079" s="229" t="s">
        <v>1158</v>
      </c>
    </row>
    <row r="1080" s="2" customFormat="1">
      <c r="A1080" s="40"/>
      <c r="B1080" s="41"/>
      <c r="C1080" s="42"/>
      <c r="D1080" s="231" t="s">
        <v>408</v>
      </c>
      <c r="E1080" s="42"/>
      <c r="F1080" s="232" t="s">
        <v>1159</v>
      </c>
      <c r="G1080" s="42"/>
      <c r="H1080" s="42"/>
      <c r="I1080" s="233"/>
      <c r="J1080" s="42"/>
      <c r="K1080" s="42"/>
      <c r="L1080" s="46"/>
      <c r="M1080" s="234"/>
      <c r="N1080" s="235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408</v>
      </c>
      <c r="AU1080" s="19" t="s">
        <v>87</v>
      </c>
    </row>
    <row r="1081" s="14" customFormat="1">
      <c r="A1081" s="14"/>
      <c r="B1081" s="247"/>
      <c r="C1081" s="248"/>
      <c r="D1081" s="238" t="s">
        <v>410</v>
      </c>
      <c r="E1081" s="249" t="s">
        <v>19</v>
      </c>
      <c r="F1081" s="250" t="s">
        <v>197</v>
      </c>
      <c r="G1081" s="248"/>
      <c r="H1081" s="251">
        <v>352.50999999999999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7" t="s">
        <v>410</v>
      </c>
      <c r="AU1081" s="257" t="s">
        <v>87</v>
      </c>
      <c r="AV1081" s="14" t="s">
        <v>87</v>
      </c>
      <c r="AW1081" s="14" t="s">
        <v>37</v>
      </c>
      <c r="AX1081" s="14" t="s">
        <v>78</v>
      </c>
      <c r="AY1081" s="257" t="s">
        <v>401</v>
      </c>
    </row>
    <row r="1082" s="15" customFormat="1">
      <c r="A1082" s="15"/>
      <c r="B1082" s="258"/>
      <c r="C1082" s="259"/>
      <c r="D1082" s="238" t="s">
        <v>410</v>
      </c>
      <c r="E1082" s="260" t="s">
        <v>19</v>
      </c>
      <c r="F1082" s="261" t="s">
        <v>414</v>
      </c>
      <c r="G1082" s="259"/>
      <c r="H1082" s="262">
        <v>352.50999999999999</v>
      </c>
      <c r="I1082" s="263"/>
      <c r="J1082" s="259"/>
      <c r="K1082" s="259"/>
      <c r="L1082" s="264"/>
      <c r="M1082" s="265"/>
      <c r="N1082" s="266"/>
      <c r="O1082" s="266"/>
      <c r="P1082" s="266"/>
      <c r="Q1082" s="266"/>
      <c r="R1082" s="266"/>
      <c r="S1082" s="266"/>
      <c r="T1082" s="267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8" t="s">
        <v>410</v>
      </c>
      <c r="AU1082" s="268" t="s">
        <v>87</v>
      </c>
      <c r="AV1082" s="15" t="s">
        <v>102</v>
      </c>
      <c r="AW1082" s="15" t="s">
        <v>37</v>
      </c>
      <c r="AX1082" s="15" t="s">
        <v>85</v>
      </c>
      <c r="AY1082" s="268" t="s">
        <v>401</v>
      </c>
    </row>
    <row r="1083" s="2" customFormat="1" ht="24.15" customHeight="1">
      <c r="A1083" s="40"/>
      <c r="B1083" s="41"/>
      <c r="C1083" s="218" t="s">
        <v>1160</v>
      </c>
      <c r="D1083" s="218" t="s">
        <v>403</v>
      </c>
      <c r="E1083" s="219" t="s">
        <v>1161</v>
      </c>
      <c r="F1083" s="220" t="s">
        <v>1162</v>
      </c>
      <c r="G1083" s="221" t="s">
        <v>548</v>
      </c>
      <c r="H1083" s="222">
        <v>4.6580000000000004</v>
      </c>
      <c r="I1083" s="223"/>
      <c r="J1083" s="224">
        <f>ROUND(I1083*H1083,2)</f>
        <v>0</v>
      </c>
      <c r="K1083" s="220" t="s">
        <v>406</v>
      </c>
      <c r="L1083" s="46"/>
      <c r="M1083" s="225" t="s">
        <v>19</v>
      </c>
      <c r="N1083" s="226" t="s">
        <v>49</v>
      </c>
      <c r="O1083" s="86"/>
      <c r="P1083" s="227">
        <f>O1083*H1083</f>
        <v>0</v>
      </c>
      <c r="Q1083" s="227">
        <v>1.0529056800000001</v>
      </c>
      <c r="R1083" s="227">
        <f>Q1083*H1083</f>
        <v>4.9044346574400004</v>
      </c>
      <c r="S1083" s="227">
        <v>0</v>
      </c>
      <c r="T1083" s="228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9" t="s">
        <v>102</v>
      </c>
      <c r="AT1083" s="229" t="s">
        <v>403</v>
      </c>
      <c r="AU1083" s="229" t="s">
        <v>87</v>
      </c>
      <c r="AY1083" s="19" t="s">
        <v>401</v>
      </c>
      <c r="BE1083" s="230">
        <f>IF(N1083="základní",J1083,0)</f>
        <v>0</v>
      </c>
      <c r="BF1083" s="230">
        <f>IF(N1083="snížená",J1083,0)</f>
        <v>0</v>
      </c>
      <c r="BG1083" s="230">
        <f>IF(N1083="zákl. přenesená",J1083,0)</f>
        <v>0</v>
      </c>
      <c r="BH1083" s="230">
        <f>IF(N1083="sníž. přenesená",J1083,0)</f>
        <v>0</v>
      </c>
      <c r="BI1083" s="230">
        <f>IF(N1083="nulová",J1083,0)</f>
        <v>0</v>
      </c>
      <c r="BJ1083" s="19" t="s">
        <v>85</v>
      </c>
      <c r="BK1083" s="230">
        <f>ROUND(I1083*H1083,2)</f>
        <v>0</v>
      </c>
      <c r="BL1083" s="19" t="s">
        <v>102</v>
      </c>
      <c r="BM1083" s="229" t="s">
        <v>1163</v>
      </c>
    </row>
    <row r="1084" s="2" customFormat="1">
      <c r="A1084" s="40"/>
      <c r="B1084" s="41"/>
      <c r="C1084" s="42"/>
      <c r="D1084" s="231" t="s">
        <v>408</v>
      </c>
      <c r="E1084" s="42"/>
      <c r="F1084" s="232" t="s">
        <v>1164</v>
      </c>
      <c r="G1084" s="42"/>
      <c r="H1084" s="42"/>
      <c r="I1084" s="233"/>
      <c r="J1084" s="42"/>
      <c r="K1084" s="42"/>
      <c r="L1084" s="46"/>
      <c r="M1084" s="234"/>
      <c r="N1084" s="235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408</v>
      </c>
      <c r="AU1084" s="19" t="s">
        <v>87</v>
      </c>
    </row>
    <row r="1085" s="13" customFormat="1">
      <c r="A1085" s="13"/>
      <c r="B1085" s="236"/>
      <c r="C1085" s="237"/>
      <c r="D1085" s="238" t="s">
        <v>410</v>
      </c>
      <c r="E1085" s="239" t="s">
        <v>19</v>
      </c>
      <c r="F1085" s="240" t="s">
        <v>634</v>
      </c>
      <c r="G1085" s="237"/>
      <c r="H1085" s="239" t="s">
        <v>19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6" t="s">
        <v>410</v>
      </c>
      <c r="AU1085" s="246" t="s">
        <v>87</v>
      </c>
      <c r="AV1085" s="13" t="s">
        <v>85</v>
      </c>
      <c r="AW1085" s="13" t="s">
        <v>37</v>
      </c>
      <c r="AX1085" s="13" t="s">
        <v>78</v>
      </c>
      <c r="AY1085" s="246" t="s">
        <v>401</v>
      </c>
    </row>
    <row r="1086" s="13" customFormat="1">
      <c r="A1086" s="13"/>
      <c r="B1086" s="236"/>
      <c r="C1086" s="237"/>
      <c r="D1086" s="238" t="s">
        <v>410</v>
      </c>
      <c r="E1086" s="239" t="s">
        <v>19</v>
      </c>
      <c r="F1086" s="240" t="s">
        <v>728</v>
      </c>
      <c r="G1086" s="237"/>
      <c r="H1086" s="239" t="s">
        <v>19</v>
      </c>
      <c r="I1086" s="241"/>
      <c r="J1086" s="237"/>
      <c r="K1086" s="237"/>
      <c r="L1086" s="242"/>
      <c r="M1086" s="243"/>
      <c r="N1086" s="244"/>
      <c r="O1086" s="244"/>
      <c r="P1086" s="244"/>
      <c r="Q1086" s="244"/>
      <c r="R1086" s="244"/>
      <c r="S1086" s="244"/>
      <c r="T1086" s="24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6" t="s">
        <v>410</v>
      </c>
      <c r="AU1086" s="246" t="s">
        <v>87</v>
      </c>
      <c r="AV1086" s="13" t="s">
        <v>85</v>
      </c>
      <c r="AW1086" s="13" t="s">
        <v>37</v>
      </c>
      <c r="AX1086" s="13" t="s">
        <v>78</v>
      </c>
      <c r="AY1086" s="246" t="s">
        <v>401</v>
      </c>
    </row>
    <row r="1087" s="13" customFormat="1">
      <c r="A1087" s="13"/>
      <c r="B1087" s="236"/>
      <c r="C1087" s="237"/>
      <c r="D1087" s="238" t="s">
        <v>410</v>
      </c>
      <c r="E1087" s="239" t="s">
        <v>19</v>
      </c>
      <c r="F1087" s="240" t="s">
        <v>419</v>
      </c>
      <c r="G1087" s="237"/>
      <c r="H1087" s="239" t="s">
        <v>19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6" t="s">
        <v>410</v>
      </c>
      <c r="AU1087" s="246" t="s">
        <v>87</v>
      </c>
      <c r="AV1087" s="13" t="s">
        <v>85</v>
      </c>
      <c r="AW1087" s="13" t="s">
        <v>37</v>
      </c>
      <c r="AX1087" s="13" t="s">
        <v>78</v>
      </c>
      <c r="AY1087" s="246" t="s">
        <v>401</v>
      </c>
    </row>
    <row r="1088" s="13" customFormat="1">
      <c r="A1088" s="13"/>
      <c r="B1088" s="236"/>
      <c r="C1088" s="237"/>
      <c r="D1088" s="238" t="s">
        <v>410</v>
      </c>
      <c r="E1088" s="239" t="s">
        <v>19</v>
      </c>
      <c r="F1088" s="240" t="s">
        <v>729</v>
      </c>
      <c r="G1088" s="237"/>
      <c r="H1088" s="239" t="s">
        <v>19</v>
      </c>
      <c r="I1088" s="241"/>
      <c r="J1088" s="237"/>
      <c r="K1088" s="237"/>
      <c r="L1088" s="242"/>
      <c r="M1088" s="243"/>
      <c r="N1088" s="244"/>
      <c r="O1088" s="244"/>
      <c r="P1088" s="244"/>
      <c r="Q1088" s="244"/>
      <c r="R1088" s="244"/>
      <c r="S1088" s="244"/>
      <c r="T1088" s="24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6" t="s">
        <v>410</v>
      </c>
      <c r="AU1088" s="246" t="s">
        <v>87</v>
      </c>
      <c r="AV1088" s="13" t="s">
        <v>85</v>
      </c>
      <c r="AW1088" s="13" t="s">
        <v>37</v>
      </c>
      <c r="AX1088" s="13" t="s">
        <v>78</v>
      </c>
      <c r="AY1088" s="246" t="s">
        <v>401</v>
      </c>
    </row>
    <row r="1089" s="13" customFormat="1">
      <c r="A1089" s="13"/>
      <c r="B1089" s="236"/>
      <c r="C1089" s="237"/>
      <c r="D1089" s="238" t="s">
        <v>410</v>
      </c>
      <c r="E1089" s="239" t="s">
        <v>19</v>
      </c>
      <c r="F1089" s="240" t="s">
        <v>730</v>
      </c>
      <c r="G1089" s="237"/>
      <c r="H1089" s="239" t="s">
        <v>19</v>
      </c>
      <c r="I1089" s="241"/>
      <c r="J1089" s="237"/>
      <c r="K1089" s="237"/>
      <c r="L1089" s="242"/>
      <c r="M1089" s="243"/>
      <c r="N1089" s="244"/>
      <c r="O1089" s="244"/>
      <c r="P1089" s="244"/>
      <c r="Q1089" s="244"/>
      <c r="R1089" s="244"/>
      <c r="S1089" s="244"/>
      <c r="T1089" s="24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6" t="s">
        <v>410</v>
      </c>
      <c r="AU1089" s="246" t="s">
        <v>87</v>
      </c>
      <c r="AV1089" s="13" t="s">
        <v>85</v>
      </c>
      <c r="AW1089" s="13" t="s">
        <v>37</v>
      </c>
      <c r="AX1089" s="13" t="s">
        <v>78</v>
      </c>
      <c r="AY1089" s="246" t="s">
        <v>401</v>
      </c>
    </row>
    <row r="1090" s="13" customFormat="1">
      <c r="A1090" s="13"/>
      <c r="B1090" s="236"/>
      <c r="C1090" s="237"/>
      <c r="D1090" s="238" t="s">
        <v>410</v>
      </c>
      <c r="E1090" s="239" t="s">
        <v>19</v>
      </c>
      <c r="F1090" s="240" t="s">
        <v>1165</v>
      </c>
      <c r="G1090" s="237"/>
      <c r="H1090" s="239" t="s">
        <v>19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6" t="s">
        <v>410</v>
      </c>
      <c r="AU1090" s="246" t="s">
        <v>87</v>
      </c>
      <c r="AV1090" s="13" t="s">
        <v>85</v>
      </c>
      <c r="AW1090" s="13" t="s">
        <v>37</v>
      </c>
      <c r="AX1090" s="13" t="s">
        <v>78</v>
      </c>
      <c r="AY1090" s="246" t="s">
        <v>401</v>
      </c>
    </row>
    <row r="1091" s="14" customFormat="1">
      <c r="A1091" s="14"/>
      <c r="B1091" s="247"/>
      <c r="C1091" s="248"/>
      <c r="D1091" s="238" t="s">
        <v>410</v>
      </c>
      <c r="E1091" s="249" t="s">
        <v>19</v>
      </c>
      <c r="F1091" s="250" t="s">
        <v>1166</v>
      </c>
      <c r="G1091" s="248"/>
      <c r="H1091" s="251">
        <v>0.51800000000000002</v>
      </c>
      <c r="I1091" s="252"/>
      <c r="J1091" s="248"/>
      <c r="K1091" s="248"/>
      <c r="L1091" s="253"/>
      <c r="M1091" s="254"/>
      <c r="N1091" s="255"/>
      <c r="O1091" s="255"/>
      <c r="P1091" s="255"/>
      <c r="Q1091" s="255"/>
      <c r="R1091" s="255"/>
      <c r="S1091" s="255"/>
      <c r="T1091" s="25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7" t="s">
        <v>410</v>
      </c>
      <c r="AU1091" s="257" t="s">
        <v>87</v>
      </c>
      <c r="AV1091" s="14" t="s">
        <v>87</v>
      </c>
      <c r="AW1091" s="14" t="s">
        <v>37</v>
      </c>
      <c r="AX1091" s="14" t="s">
        <v>78</v>
      </c>
      <c r="AY1091" s="257" t="s">
        <v>401</v>
      </c>
    </row>
    <row r="1092" s="13" customFormat="1">
      <c r="A1092" s="13"/>
      <c r="B1092" s="236"/>
      <c r="C1092" s="237"/>
      <c r="D1092" s="238" t="s">
        <v>410</v>
      </c>
      <c r="E1092" s="239" t="s">
        <v>19</v>
      </c>
      <c r="F1092" s="240" t="s">
        <v>732</v>
      </c>
      <c r="G1092" s="237"/>
      <c r="H1092" s="239" t="s">
        <v>19</v>
      </c>
      <c r="I1092" s="241"/>
      <c r="J1092" s="237"/>
      <c r="K1092" s="237"/>
      <c r="L1092" s="242"/>
      <c r="M1092" s="243"/>
      <c r="N1092" s="244"/>
      <c r="O1092" s="244"/>
      <c r="P1092" s="244"/>
      <c r="Q1092" s="244"/>
      <c r="R1092" s="244"/>
      <c r="S1092" s="244"/>
      <c r="T1092" s="24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6" t="s">
        <v>410</v>
      </c>
      <c r="AU1092" s="246" t="s">
        <v>87</v>
      </c>
      <c r="AV1092" s="13" t="s">
        <v>85</v>
      </c>
      <c r="AW1092" s="13" t="s">
        <v>37</v>
      </c>
      <c r="AX1092" s="13" t="s">
        <v>78</v>
      </c>
      <c r="AY1092" s="246" t="s">
        <v>401</v>
      </c>
    </row>
    <row r="1093" s="13" customFormat="1">
      <c r="A1093" s="13"/>
      <c r="B1093" s="236"/>
      <c r="C1093" s="237"/>
      <c r="D1093" s="238" t="s">
        <v>410</v>
      </c>
      <c r="E1093" s="239" t="s">
        <v>19</v>
      </c>
      <c r="F1093" s="240" t="s">
        <v>733</v>
      </c>
      <c r="G1093" s="237"/>
      <c r="H1093" s="239" t="s">
        <v>19</v>
      </c>
      <c r="I1093" s="241"/>
      <c r="J1093" s="237"/>
      <c r="K1093" s="237"/>
      <c r="L1093" s="242"/>
      <c r="M1093" s="243"/>
      <c r="N1093" s="244"/>
      <c r="O1093" s="244"/>
      <c r="P1093" s="244"/>
      <c r="Q1093" s="244"/>
      <c r="R1093" s="244"/>
      <c r="S1093" s="244"/>
      <c r="T1093" s="245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6" t="s">
        <v>410</v>
      </c>
      <c r="AU1093" s="246" t="s">
        <v>87</v>
      </c>
      <c r="AV1093" s="13" t="s">
        <v>85</v>
      </c>
      <c r="AW1093" s="13" t="s">
        <v>37</v>
      </c>
      <c r="AX1093" s="13" t="s">
        <v>78</v>
      </c>
      <c r="AY1093" s="246" t="s">
        <v>401</v>
      </c>
    </row>
    <row r="1094" s="14" customFormat="1">
      <c r="A1094" s="14"/>
      <c r="B1094" s="247"/>
      <c r="C1094" s="248"/>
      <c r="D1094" s="238" t="s">
        <v>410</v>
      </c>
      <c r="E1094" s="249" t="s">
        <v>19</v>
      </c>
      <c r="F1094" s="250" t="s">
        <v>1167</v>
      </c>
      <c r="G1094" s="248"/>
      <c r="H1094" s="251">
        <v>0.070999999999999994</v>
      </c>
      <c r="I1094" s="252"/>
      <c r="J1094" s="248"/>
      <c r="K1094" s="248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7" t="s">
        <v>410</v>
      </c>
      <c r="AU1094" s="257" t="s">
        <v>87</v>
      </c>
      <c r="AV1094" s="14" t="s">
        <v>87</v>
      </c>
      <c r="AW1094" s="14" t="s">
        <v>37</v>
      </c>
      <c r="AX1094" s="14" t="s">
        <v>78</v>
      </c>
      <c r="AY1094" s="257" t="s">
        <v>401</v>
      </c>
    </row>
    <row r="1095" s="14" customFormat="1">
      <c r="A1095" s="14"/>
      <c r="B1095" s="247"/>
      <c r="C1095" s="248"/>
      <c r="D1095" s="238" t="s">
        <v>410</v>
      </c>
      <c r="E1095" s="249" t="s">
        <v>19</v>
      </c>
      <c r="F1095" s="250" t="s">
        <v>1168</v>
      </c>
      <c r="G1095" s="248"/>
      <c r="H1095" s="251">
        <v>0.153</v>
      </c>
      <c r="I1095" s="252"/>
      <c r="J1095" s="248"/>
      <c r="K1095" s="248"/>
      <c r="L1095" s="253"/>
      <c r="M1095" s="254"/>
      <c r="N1095" s="255"/>
      <c r="O1095" s="255"/>
      <c r="P1095" s="255"/>
      <c r="Q1095" s="255"/>
      <c r="R1095" s="255"/>
      <c r="S1095" s="255"/>
      <c r="T1095" s="256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7" t="s">
        <v>410</v>
      </c>
      <c r="AU1095" s="257" t="s">
        <v>87</v>
      </c>
      <c r="AV1095" s="14" t="s">
        <v>87</v>
      </c>
      <c r="AW1095" s="14" t="s">
        <v>37</v>
      </c>
      <c r="AX1095" s="14" t="s">
        <v>78</v>
      </c>
      <c r="AY1095" s="257" t="s">
        <v>401</v>
      </c>
    </row>
    <row r="1096" s="16" customFormat="1">
      <c r="A1096" s="16"/>
      <c r="B1096" s="269"/>
      <c r="C1096" s="270"/>
      <c r="D1096" s="238" t="s">
        <v>410</v>
      </c>
      <c r="E1096" s="271" t="s">
        <v>19</v>
      </c>
      <c r="F1096" s="272" t="s">
        <v>440</v>
      </c>
      <c r="G1096" s="270"/>
      <c r="H1096" s="273">
        <v>0.74199999999999999</v>
      </c>
      <c r="I1096" s="274"/>
      <c r="J1096" s="270"/>
      <c r="K1096" s="270"/>
      <c r="L1096" s="275"/>
      <c r="M1096" s="276"/>
      <c r="N1096" s="277"/>
      <c r="O1096" s="277"/>
      <c r="P1096" s="277"/>
      <c r="Q1096" s="277"/>
      <c r="R1096" s="277"/>
      <c r="S1096" s="277"/>
      <c r="T1096" s="278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9" t="s">
        <v>410</v>
      </c>
      <c r="AU1096" s="279" t="s">
        <v>87</v>
      </c>
      <c r="AV1096" s="16" t="s">
        <v>95</v>
      </c>
      <c r="AW1096" s="16" t="s">
        <v>37</v>
      </c>
      <c r="AX1096" s="16" t="s">
        <v>78</v>
      </c>
      <c r="AY1096" s="279" t="s">
        <v>401</v>
      </c>
    </row>
    <row r="1097" s="13" customFormat="1">
      <c r="A1097" s="13"/>
      <c r="B1097" s="236"/>
      <c r="C1097" s="237"/>
      <c r="D1097" s="238" t="s">
        <v>410</v>
      </c>
      <c r="E1097" s="239" t="s">
        <v>19</v>
      </c>
      <c r="F1097" s="240" t="s">
        <v>1041</v>
      </c>
      <c r="G1097" s="237"/>
      <c r="H1097" s="239" t="s">
        <v>19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6" t="s">
        <v>410</v>
      </c>
      <c r="AU1097" s="246" t="s">
        <v>87</v>
      </c>
      <c r="AV1097" s="13" t="s">
        <v>85</v>
      </c>
      <c r="AW1097" s="13" t="s">
        <v>37</v>
      </c>
      <c r="AX1097" s="13" t="s">
        <v>78</v>
      </c>
      <c r="AY1097" s="246" t="s">
        <v>401</v>
      </c>
    </row>
    <row r="1098" s="14" customFormat="1">
      <c r="A1098" s="14"/>
      <c r="B1098" s="247"/>
      <c r="C1098" s="248"/>
      <c r="D1098" s="238" t="s">
        <v>410</v>
      </c>
      <c r="E1098" s="249" t="s">
        <v>19</v>
      </c>
      <c r="F1098" s="250" t="s">
        <v>1169</v>
      </c>
      <c r="G1098" s="248"/>
      <c r="H1098" s="251">
        <v>0.66100000000000003</v>
      </c>
      <c r="I1098" s="252"/>
      <c r="J1098" s="248"/>
      <c r="K1098" s="248"/>
      <c r="L1098" s="253"/>
      <c r="M1098" s="254"/>
      <c r="N1098" s="255"/>
      <c r="O1098" s="255"/>
      <c r="P1098" s="255"/>
      <c r="Q1098" s="255"/>
      <c r="R1098" s="255"/>
      <c r="S1098" s="255"/>
      <c r="T1098" s="256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7" t="s">
        <v>410</v>
      </c>
      <c r="AU1098" s="257" t="s">
        <v>87</v>
      </c>
      <c r="AV1098" s="14" t="s">
        <v>87</v>
      </c>
      <c r="AW1098" s="14" t="s">
        <v>37</v>
      </c>
      <c r="AX1098" s="14" t="s">
        <v>78</v>
      </c>
      <c r="AY1098" s="257" t="s">
        <v>401</v>
      </c>
    </row>
    <row r="1099" s="14" customFormat="1">
      <c r="A1099" s="14"/>
      <c r="B1099" s="247"/>
      <c r="C1099" s="248"/>
      <c r="D1099" s="238" t="s">
        <v>410</v>
      </c>
      <c r="E1099" s="249" t="s">
        <v>19</v>
      </c>
      <c r="F1099" s="250" t="s">
        <v>1170</v>
      </c>
      <c r="G1099" s="248"/>
      <c r="H1099" s="251">
        <v>2.6840000000000002</v>
      </c>
      <c r="I1099" s="252"/>
      <c r="J1099" s="248"/>
      <c r="K1099" s="248"/>
      <c r="L1099" s="253"/>
      <c r="M1099" s="254"/>
      <c r="N1099" s="255"/>
      <c r="O1099" s="255"/>
      <c r="P1099" s="255"/>
      <c r="Q1099" s="255"/>
      <c r="R1099" s="255"/>
      <c r="S1099" s="255"/>
      <c r="T1099" s="25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7" t="s">
        <v>410</v>
      </c>
      <c r="AU1099" s="257" t="s">
        <v>87</v>
      </c>
      <c r="AV1099" s="14" t="s">
        <v>87</v>
      </c>
      <c r="AW1099" s="14" t="s">
        <v>37</v>
      </c>
      <c r="AX1099" s="14" t="s">
        <v>78</v>
      </c>
      <c r="AY1099" s="257" t="s">
        <v>401</v>
      </c>
    </row>
    <row r="1100" s="16" customFormat="1">
      <c r="A1100" s="16"/>
      <c r="B1100" s="269"/>
      <c r="C1100" s="270"/>
      <c r="D1100" s="238" t="s">
        <v>410</v>
      </c>
      <c r="E1100" s="271" t="s">
        <v>19</v>
      </c>
      <c r="F1100" s="272" t="s">
        <v>440</v>
      </c>
      <c r="G1100" s="270"/>
      <c r="H1100" s="273">
        <v>3.3450000000000002</v>
      </c>
      <c r="I1100" s="274"/>
      <c r="J1100" s="270"/>
      <c r="K1100" s="270"/>
      <c r="L1100" s="275"/>
      <c r="M1100" s="276"/>
      <c r="N1100" s="277"/>
      <c r="O1100" s="277"/>
      <c r="P1100" s="277"/>
      <c r="Q1100" s="277"/>
      <c r="R1100" s="277"/>
      <c r="S1100" s="277"/>
      <c r="T1100" s="278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79" t="s">
        <v>410</v>
      </c>
      <c r="AU1100" s="279" t="s">
        <v>87</v>
      </c>
      <c r="AV1100" s="16" t="s">
        <v>95</v>
      </c>
      <c r="AW1100" s="16" t="s">
        <v>37</v>
      </c>
      <c r="AX1100" s="16" t="s">
        <v>78</v>
      </c>
      <c r="AY1100" s="279" t="s">
        <v>401</v>
      </c>
    </row>
    <row r="1101" s="13" customFormat="1">
      <c r="A1101" s="13"/>
      <c r="B1101" s="236"/>
      <c r="C1101" s="237"/>
      <c r="D1101" s="238" t="s">
        <v>410</v>
      </c>
      <c r="E1101" s="239" t="s">
        <v>19</v>
      </c>
      <c r="F1101" s="240" t="s">
        <v>1098</v>
      </c>
      <c r="G1101" s="237"/>
      <c r="H1101" s="239" t="s">
        <v>19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6" t="s">
        <v>410</v>
      </c>
      <c r="AU1101" s="246" t="s">
        <v>87</v>
      </c>
      <c r="AV1101" s="13" t="s">
        <v>85</v>
      </c>
      <c r="AW1101" s="13" t="s">
        <v>37</v>
      </c>
      <c r="AX1101" s="13" t="s">
        <v>78</v>
      </c>
      <c r="AY1101" s="246" t="s">
        <v>401</v>
      </c>
    </row>
    <row r="1102" s="14" customFormat="1">
      <c r="A1102" s="14"/>
      <c r="B1102" s="247"/>
      <c r="C1102" s="248"/>
      <c r="D1102" s="238" t="s">
        <v>410</v>
      </c>
      <c r="E1102" s="249" t="s">
        <v>19</v>
      </c>
      <c r="F1102" s="250" t="s">
        <v>1171</v>
      </c>
      <c r="G1102" s="248"/>
      <c r="H1102" s="251">
        <v>0.57099999999999995</v>
      </c>
      <c r="I1102" s="252"/>
      <c r="J1102" s="248"/>
      <c r="K1102" s="248"/>
      <c r="L1102" s="253"/>
      <c r="M1102" s="254"/>
      <c r="N1102" s="255"/>
      <c r="O1102" s="255"/>
      <c r="P1102" s="255"/>
      <c r="Q1102" s="255"/>
      <c r="R1102" s="255"/>
      <c r="S1102" s="255"/>
      <c r="T1102" s="256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7" t="s">
        <v>410</v>
      </c>
      <c r="AU1102" s="257" t="s">
        <v>87</v>
      </c>
      <c r="AV1102" s="14" t="s">
        <v>87</v>
      </c>
      <c r="AW1102" s="14" t="s">
        <v>37</v>
      </c>
      <c r="AX1102" s="14" t="s">
        <v>78</v>
      </c>
      <c r="AY1102" s="257" t="s">
        <v>401</v>
      </c>
    </row>
    <row r="1103" s="16" customFormat="1">
      <c r="A1103" s="16"/>
      <c r="B1103" s="269"/>
      <c r="C1103" s="270"/>
      <c r="D1103" s="238" t="s">
        <v>410</v>
      </c>
      <c r="E1103" s="271" t="s">
        <v>19</v>
      </c>
      <c r="F1103" s="272" t="s">
        <v>440</v>
      </c>
      <c r="G1103" s="270"/>
      <c r="H1103" s="273">
        <v>0.57099999999999995</v>
      </c>
      <c r="I1103" s="274"/>
      <c r="J1103" s="270"/>
      <c r="K1103" s="270"/>
      <c r="L1103" s="275"/>
      <c r="M1103" s="276"/>
      <c r="N1103" s="277"/>
      <c r="O1103" s="277"/>
      <c r="P1103" s="277"/>
      <c r="Q1103" s="277"/>
      <c r="R1103" s="277"/>
      <c r="S1103" s="277"/>
      <c r="T1103" s="278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79" t="s">
        <v>410</v>
      </c>
      <c r="AU1103" s="279" t="s">
        <v>87</v>
      </c>
      <c r="AV1103" s="16" t="s">
        <v>95</v>
      </c>
      <c r="AW1103" s="16" t="s">
        <v>37</v>
      </c>
      <c r="AX1103" s="16" t="s">
        <v>78</v>
      </c>
      <c r="AY1103" s="279" t="s">
        <v>401</v>
      </c>
    </row>
    <row r="1104" s="15" customFormat="1">
      <c r="A1104" s="15"/>
      <c r="B1104" s="258"/>
      <c r="C1104" s="259"/>
      <c r="D1104" s="238" t="s">
        <v>410</v>
      </c>
      <c r="E1104" s="260" t="s">
        <v>19</v>
      </c>
      <c r="F1104" s="261" t="s">
        <v>414</v>
      </c>
      <c r="G1104" s="259"/>
      <c r="H1104" s="262">
        <v>4.6579999999999995</v>
      </c>
      <c r="I1104" s="263"/>
      <c r="J1104" s="259"/>
      <c r="K1104" s="259"/>
      <c r="L1104" s="264"/>
      <c r="M1104" s="265"/>
      <c r="N1104" s="266"/>
      <c r="O1104" s="266"/>
      <c r="P1104" s="266"/>
      <c r="Q1104" s="266"/>
      <c r="R1104" s="266"/>
      <c r="S1104" s="266"/>
      <c r="T1104" s="267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8" t="s">
        <v>410</v>
      </c>
      <c r="AU1104" s="268" t="s">
        <v>87</v>
      </c>
      <c r="AV1104" s="15" t="s">
        <v>102</v>
      </c>
      <c r="AW1104" s="15" t="s">
        <v>37</v>
      </c>
      <c r="AX1104" s="15" t="s">
        <v>85</v>
      </c>
      <c r="AY1104" s="268" t="s">
        <v>401</v>
      </c>
    </row>
    <row r="1105" s="2" customFormat="1" ht="37.8" customHeight="1">
      <c r="A1105" s="40"/>
      <c r="B1105" s="41"/>
      <c r="C1105" s="218" t="s">
        <v>1172</v>
      </c>
      <c r="D1105" s="218" t="s">
        <v>403</v>
      </c>
      <c r="E1105" s="219" t="s">
        <v>1173</v>
      </c>
      <c r="F1105" s="220" t="s">
        <v>1174</v>
      </c>
      <c r="G1105" s="221" t="s">
        <v>219</v>
      </c>
      <c r="H1105" s="222">
        <v>3.6000000000000001</v>
      </c>
      <c r="I1105" s="223"/>
      <c r="J1105" s="224">
        <f>ROUND(I1105*H1105,2)</f>
        <v>0</v>
      </c>
      <c r="K1105" s="220" t="s">
        <v>406</v>
      </c>
      <c r="L1105" s="46"/>
      <c r="M1105" s="225" t="s">
        <v>19</v>
      </c>
      <c r="N1105" s="226" t="s">
        <v>49</v>
      </c>
      <c r="O1105" s="86"/>
      <c r="P1105" s="227">
        <f>O1105*H1105</f>
        <v>0</v>
      </c>
      <c r="Q1105" s="227">
        <v>2.50194574</v>
      </c>
      <c r="R1105" s="227">
        <f>Q1105*H1105</f>
        <v>9.0070046640000001</v>
      </c>
      <c r="S1105" s="227">
        <v>0</v>
      </c>
      <c r="T1105" s="22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9" t="s">
        <v>102</v>
      </c>
      <c r="AT1105" s="229" t="s">
        <v>403</v>
      </c>
      <c r="AU1105" s="229" t="s">
        <v>87</v>
      </c>
      <c r="AY1105" s="19" t="s">
        <v>401</v>
      </c>
      <c r="BE1105" s="230">
        <f>IF(N1105="základní",J1105,0)</f>
        <v>0</v>
      </c>
      <c r="BF1105" s="230">
        <f>IF(N1105="snížená",J1105,0)</f>
        <v>0</v>
      </c>
      <c r="BG1105" s="230">
        <f>IF(N1105="zákl. přenesená",J1105,0)</f>
        <v>0</v>
      </c>
      <c r="BH1105" s="230">
        <f>IF(N1105="sníž. přenesená",J1105,0)</f>
        <v>0</v>
      </c>
      <c r="BI1105" s="230">
        <f>IF(N1105="nulová",J1105,0)</f>
        <v>0</v>
      </c>
      <c r="BJ1105" s="19" t="s">
        <v>85</v>
      </c>
      <c r="BK1105" s="230">
        <f>ROUND(I1105*H1105,2)</f>
        <v>0</v>
      </c>
      <c r="BL1105" s="19" t="s">
        <v>102</v>
      </c>
      <c r="BM1105" s="229" t="s">
        <v>1175</v>
      </c>
    </row>
    <row r="1106" s="2" customFormat="1">
      <c r="A1106" s="40"/>
      <c r="B1106" s="41"/>
      <c r="C1106" s="42"/>
      <c r="D1106" s="231" t="s">
        <v>408</v>
      </c>
      <c r="E1106" s="42"/>
      <c r="F1106" s="232" t="s">
        <v>1176</v>
      </c>
      <c r="G1106" s="42"/>
      <c r="H1106" s="42"/>
      <c r="I1106" s="233"/>
      <c r="J1106" s="42"/>
      <c r="K1106" s="42"/>
      <c r="L1106" s="46"/>
      <c r="M1106" s="234"/>
      <c r="N1106" s="235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408</v>
      </c>
      <c r="AU1106" s="19" t="s">
        <v>87</v>
      </c>
    </row>
    <row r="1107" s="13" customFormat="1">
      <c r="A1107" s="13"/>
      <c r="B1107" s="236"/>
      <c r="C1107" s="237"/>
      <c r="D1107" s="238" t="s">
        <v>410</v>
      </c>
      <c r="E1107" s="239" t="s">
        <v>19</v>
      </c>
      <c r="F1107" s="240" t="s">
        <v>419</v>
      </c>
      <c r="G1107" s="237"/>
      <c r="H1107" s="239" t="s">
        <v>19</v>
      </c>
      <c r="I1107" s="241"/>
      <c r="J1107" s="237"/>
      <c r="K1107" s="237"/>
      <c r="L1107" s="242"/>
      <c r="M1107" s="243"/>
      <c r="N1107" s="244"/>
      <c r="O1107" s="244"/>
      <c r="P1107" s="244"/>
      <c r="Q1107" s="244"/>
      <c r="R1107" s="244"/>
      <c r="S1107" s="244"/>
      <c r="T1107" s="24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6" t="s">
        <v>410</v>
      </c>
      <c r="AU1107" s="246" t="s">
        <v>87</v>
      </c>
      <c r="AV1107" s="13" t="s">
        <v>85</v>
      </c>
      <c r="AW1107" s="13" t="s">
        <v>37</v>
      </c>
      <c r="AX1107" s="13" t="s">
        <v>78</v>
      </c>
      <c r="AY1107" s="246" t="s">
        <v>401</v>
      </c>
    </row>
    <row r="1108" s="13" customFormat="1">
      <c r="A1108" s="13"/>
      <c r="B1108" s="236"/>
      <c r="C1108" s="237"/>
      <c r="D1108" s="238" t="s">
        <v>410</v>
      </c>
      <c r="E1108" s="239" t="s">
        <v>19</v>
      </c>
      <c r="F1108" s="240" t="s">
        <v>1041</v>
      </c>
      <c r="G1108" s="237"/>
      <c r="H1108" s="239" t="s">
        <v>19</v>
      </c>
      <c r="I1108" s="241"/>
      <c r="J1108" s="237"/>
      <c r="K1108" s="237"/>
      <c r="L1108" s="242"/>
      <c r="M1108" s="243"/>
      <c r="N1108" s="244"/>
      <c r="O1108" s="244"/>
      <c r="P1108" s="244"/>
      <c r="Q1108" s="244"/>
      <c r="R1108" s="244"/>
      <c r="S1108" s="244"/>
      <c r="T1108" s="24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6" t="s">
        <v>410</v>
      </c>
      <c r="AU1108" s="246" t="s">
        <v>87</v>
      </c>
      <c r="AV1108" s="13" t="s">
        <v>85</v>
      </c>
      <c r="AW1108" s="13" t="s">
        <v>37</v>
      </c>
      <c r="AX1108" s="13" t="s">
        <v>78</v>
      </c>
      <c r="AY1108" s="246" t="s">
        <v>401</v>
      </c>
    </row>
    <row r="1109" s="14" customFormat="1">
      <c r="A1109" s="14"/>
      <c r="B1109" s="247"/>
      <c r="C1109" s="248"/>
      <c r="D1109" s="238" t="s">
        <v>410</v>
      </c>
      <c r="E1109" s="249" t="s">
        <v>19</v>
      </c>
      <c r="F1109" s="250" t="s">
        <v>1177</v>
      </c>
      <c r="G1109" s="248"/>
      <c r="H1109" s="251">
        <v>3.6000000000000001</v>
      </c>
      <c r="I1109" s="252"/>
      <c r="J1109" s="248"/>
      <c r="K1109" s="248"/>
      <c r="L1109" s="253"/>
      <c r="M1109" s="254"/>
      <c r="N1109" s="255"/>
      <c r="O1109" s="255"/>
      <c r="P1109" s="255"/>
      <c r="Q1109" s="255"/>
      <c r="R1109" s="255"/>
      <c r="S1109" s="255"/>
      <c r="T1109" s="256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7" t="s">
        <v>410</v>
      </c>
      <c r="AU1109" s="257" t="s">
        <v>87</v>
      </c>
      <c r="AV1109" s="14" t="s">
        <v>87</v>
      </c>
      <c r="AW1109" s="14" t="s">
        <v>37</v>
      </c>
      <c r="AX1109" s="14" t="s">
        <v>78</v>
      </c>
      <c r="AY1109" s="257" t="s">
        <v>401</v>
      </c>
    </row>
    <row r="1110" s="15" customFormat="1">
      <c r="A1110" s="15"/>
      <c r="B1110" s="258"/>
      <c r="C1110" s="259"/>
      <c r="D1110" s="238" t="s">
        <v>410</v>
      </c>
      <c r="E1110" s="260" t="s">
        <v>19</v>
      </c>
      <c r="F1110" s="261" t="s">
        <v>414</v>
      </c>
      <c r="G1110" s="259"/>
      <c r="H1110" s="262">
        <v>3.6000000000000001</v>
      </c>
      <c r="I1110" s="263"/>
      <c r="J1110" s="259"/>
      <c r="K1110" s="259"/>
      <c r="L1110" s="264"/>
      <c r="M1110" s="265"/>
      <c r="N1110" s="266"/>
      <c r="O1110" s="266"/>
      <c r="P1110" s="266"/>
      <c r="Q1110" s="266"/>
      <c r="R1110" s="266"/>
      <c r="S1110" s="266"/>
      <c r="T1110" s="267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8" t="s">
        <v>410</v>
      </c>
      <c r="AU1110" s="268" t="s">
        <v>87</v>
      </c>
      <c r="AV1110" s="15" t="s">
        <v>102</v>
      </c>
      <c r="AW1110" s="15" t="s">
        <v>37</v>
      </c>
      <c r="AX1110" s="15" t="s">
        <v>85</v>
      </c>
      <c r="AY1110" s="268" t="s">
        <v>401</v>
      </c>
    </row>
    <row r="1111" s="2" customFormat="1" ht="37.8" customHeight="1">
      <c r="A1111" s="40"/>
      <c r="B1111" s="41"/>
      <c r="C1111" s="218" t="s">
        <v>1178</v>
      </c>
      <c r="D1111" s="218" t="s">
        <v>403</v>
      </c>
      <c r="E1111" s="219" t="s">
        <v>1179</v>
      </c>
      <c r="F1111" s="220" t="s">
        <v>1180</v>
      </c>
      <c r="G1111" s="221" t="s">
        <v>548</v>
      </c>
      <c r="H1111" s="222">
        <v>0.432</v>
      </c>
      <c r="I1111" s="223"/>
      <c r="J1111" s="224">
        <f>ROUND(I1111*H1111,2)</f>
        <v>0</v>
      </c>
      <c r="K1111" s="220" t="s">
        <v>406</v>
      </c>
      <c r="L1111" s="46"/>
      <c r="M1111" s="225" t="s">
        <v>19</v>
      </c>
      <c r="N1111" s="226" t="s">
        <v>49</v>
      </c>
      <c r="O1111" s="86"/>
      <c r="P1111" s="227">
        <f>O1111*H1111</f>
        <v>0</v>
      </c>
      <c r="Q1111" s="227">
        <v>1.0492724</v>
      </c>
      <c r="R1111" s="227">
        <f>Q1111*H1111</f>
        <v>0.45328567679999998</v>
      </c>
      <c r="S1111" s="227">
        <v>0</v>
      </c>
      <c r="T1111" s="228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9" t="s">
        <v>102</v>
      </c>
      <c r="AT1111" s="229" t="s">
        <v>403</v>
      </c>
      <c r="AU1111" s="229" t="s">
        <v>87</v>
      </c>
      <c r="AY1111" s="19" t="s">
        <v>401</v>
      </c>
      <c r="BE1111" s="230">
        <f>IF(N1111="základní",J1111,0)</f>
        <v>0</v>
      </c>
      <c r="BF1111" s="230">
        <f>IF(N1111="snížená",J1111,0)</f>
        <v>0</v>
      </c>
      <c r="BG1111" s="230">
        <f>IF(N1111="zákl. přenesená",J1111,0)</f>
        <v>0</v>
      </c>
      <c r="BH1111" s="230">
        <f>IF(N1111="sníž. přenesená",J1111,0)</f>
        <v>0</v>
      </c>
      <c r="BI1111" s="230">
        <f>IF(N1111="nulová",J1111,0)</f>
        <v>0</v>
      </c>
      <c r="BJ1111" s="19" t="s">
        <v>85</v>
      </c>
      <c r="BK1111" s="230">
        <f>ROUND(I1111*H1111,2)</f>
        <v>0</v>
      </c>
      <c r="BL1111" s="19" t="s">
        <v>102</v>
      </c>
      <c r="BM1111" s="229" t="s">
        <v>1181</v>
      </c>
    </row>
    <row r="1112" s="2" customFormat="1">
      <c r="A1112" s="40"/>
      <c r="B1112" s="41"/>
      <c r="C1112" s="42"/>
      <c r="D1112" s="231" t="s">
        <v>408</v>
      </c>
      <c r="E1112" s="42"/>
      <c r="F1112" s="232" t="s">
        <v>1182</v>
      </c>
      <c r="G1112" s="42"/>
      <c r="H1112" s="42"/>
      <c r="I1112" s="233"/>
      <c r="J1112" s="42"/>
      <c r="K1112" s="42"/>
      <c r="L1112" s="46"/>
      <c r="M1112" s="234"/>
      <c r="N1112" s="235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408</v>
      </c>
      <c r="AU1112" s="19" t="s">
        <v>87</v>
      </c>
    </row>
    <row r="1113" s="13" customFormat="1">
      <c r="A1113" s="13"/>
      <c r="B1113" s="236"/>
      <c r="C1113" s="237"/>
      <c r="D1113" s="238" t="s">
        <v>410</v>
      </c>
      <c r="E1113" s="239" t="s">
        <v>19</v>
      </c>
      <c r="F1113" s="240" t="s">
        <v>419</v>
      </c>
      <c r="G1113" s="237"/>
      <c r="H1113" s="239" t="s">
        <v>19</v>
      </c>
      <c r="I1113" s="241"/>
      <c r="J1113" s="237"/>
      <c r="K1113" s="237"/>
      <c r="L1113" s="242"/>
      <c r="M1113" s="243"/>
      <c r="N1113" s="244"/>
      <c r="O1113" s="244"/>
      <c r="P1113" s="244"/>
      <c r="Q1113" s="244"/>
      <c r="R1113" s="244"/>
      <c r="S1113" s="244"/>
      <c r="T1113" s="24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6" t="s">
        <v>410</v>
      </c>
      <c r="AU1113" s="246" t="s">
        <v>87</v>
      </c>
      <c r="AV1113" s="13" t="s">
        <v>85</v>
      </c>
      <c r="AW1113" s="13" t="s">
        <v>37</v>
      </c>
      <c r="AX1113" s="13" t="s">
        <v>78</v>
      </c>
      <c r="AY1113" s="246" t="s">
        <v>401</v>
      </c>
    </row>
    <row r="1114" s="13" customFormat="1">
      <c r="A1114" s="13"/>
      <c r="B1114" s="236"/>
      <c r="C1114" s="237"/>
      <c r="D1114" s="238" t="s">
        <v>410</v>
      </c>
      <c r="E1114" s="239" t="s">
        <v>19</v>
      </c>
      <c r="F1114" s="240" t="s">
        <v>1041</v>
      </c>
      <c r="G1114" s="237"/>
      <c r="H1114" s="239" t="s">
        <v>19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6" t="s">
        <v>410</v>
      </c>
      <c r="AU1114" s="246" t="s">
        <v>87</v>
      </c>
      <c r="AV1114" s="13" t="s">
        <v>85</v>
      </c>
      <c r="AW1114" s="13" t="s">
        <v>37</v>
      </c>
      <c r="AX1114" s="13" t="s">
        <v>78</v>
      </c>
      <c r="AY1114" s="246" t="s">
        <v>401</v>
      </c>
    </row>
    <row r="1115" s="13" customFormat="1">
      <c r="A1115" s="13"/>
      <c r="B1115" s="236"/>
      <c r="C1115" s="237"/>
      <c r="D1115" s="238" t="s">
        <v>410</v>
      </c>
      <c r="E1115" s="239" t="s">
        <v>19</v>
      </c>
      <c r="F1115" s="240" t="s">
        <v>1183</v>
      </c>
      <c r="G1115" s="237"/>
      <c r="H1115" s="239" t="s">
        <v>19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6" t="s">
        <v>410</v>
      </c>
      <c r="AU1115" s="246" t="s">
        <v>87</v>
      </c>
      <c r="AV1115" s="13" t="s">
        <v>85</v>
      </c>
      <c r="AW1115" s="13" t="s">
        <v>37</v>
      </c>
      <c r="AX1115" s="13" t="s">
        <v>78</v>
      </c>
      <c r="AY1115" s="246" t="s">
        <v>401</v>
      </c>
    </row>
    <row r="1116" s="14" customFormat="1">
      <c r="A1116" s="14"/>
      <c r="B1116" s="247"/>
      <c r="C1116" s="248"/>
      <c r="D1116" s="238" t="s">
        <v>410</v>
      </c>
      <c r="E1116" s="249" t="s">
        <v>19</v>
      </c>
      <c r="F1116" s="250" t="s">
        <v>1184</v>
      </c>
      <c r="G1116" s="248"/>
      <c r="H1116" s="251">
        <v>0.432</v>
      </c>
      <c r="I1116" s="252"/>
      <c r="J1116" s="248"/>
      <c r="K1116" s="248"/>
      <c r="L1116" s="253"/>
      <c r="M1116" s="254"/>
      <c r="N1116" s="255"/>
      <c r="O1116" s="255"/>
      <c r="P1116" s="255"/>
      <c r="Q1116" s="255"/>
      <c r="R1116" s="255"/>
      <c r="S1116" s="255"/>
      <c r="T1116" s="256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7" t="s">
        <v>410</v>
      </c>
      <c r="AU1116" s="257" t="s">
        <v>87</v>
      </c>
      <c r="AV1116" s="14" t="s">
        <v>87</v>
      </c>
      <c r="AW1116" s="14" t="s">
        <v>37</v>
      </c>
      <c r="AX1116" s="14" t="s">
        <v>78</v>
      </c>
      <c r="AY1116" s="257" t="s">
        <v>401</v>
      </c>
    </row>
    <row r="1117" s="15" customFormat="1">
      <c r="A1117" s="15"/>
      <c r="B1117" s="258"/>
      <c r="C1117" s="259"/>
      <c r="D1117" s="238" t="s">
        <v>410</v>
      </c>
      <c r="E1117" s="260" t="s">
        <v>19</v>
      </c>
      <c r="F1117" s="261" t="s">
        <v>414</v>
      </c>
      <c r="G1117" s="259"/>
      <c r="H1117" s="262">
        <v>0.432</v>
      </c>
      <c r="I1117" s="263"/>
      <c r="J1117" s="259"/>
      <c r="K1117" s="259"/>
      <c r="L1117" s="264"/>
      <c r="M1117" s="265"/>
      <c r="N1117" s="266"/>
      <c r="O1117" s="266"/>
      <c r="P1117" s="266"/>
      <c r="Q1117" s="266"/>
      <c r="R1117" s="266"/>
      <c r="S1117" s="266"/>
      <c r="T1117" s="267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8" t="s">
        <v>410</v>
      </c>
      <c r="AU1117" s="268" t="s">
        <v>87</v>
      </c>
      <c r="AV1117" s="15" t="s">
        <v>102</v>
      </c>
      <c r="AW1117" s="15" t="s">
        <v>37</v>
      </c>
      <c r="AX1117" s="15" t="s">
        <v>85</v>
      </c>
      <c r="AY1117" s="268" t="s">
        <v>401</v>
      </c>
    </row>
    <row r="1118" s="2" customFormat="1" ht="37.8" customHeight="1">
      <c r="A1118" s="40"/>
      <c r="B1118" s="41"/>
      <c r="C1118" s="218" t="s">
        <v>1185</v>
      </c>
      <c r="D1118" s="218" t="s">
        <v>403</v>
      </c>
      <c r="E1118" s="219" t="s">
        <v>1186</v>
      </c>
      <c r="F1118" s="220" t="s">
        <v>1187</v>
      </c>
      <c r="G1118" s="221" t="s">
        <v>178</v>
      </c>
      <c r="H1118" s="222">
        <v>15.750999999999999</v>
      </c>
      <c r="I1118" s="223"/>
      <c r="J1118" s="224">
        <f>ROUND(I1118*H1118,2)</f>
        <v>0</v>
      </c>
      <c r="K1118" s="220" t="s">
        <v>406</v>
      </c>
      <c r="L1118" s="46"/>
      <c r="M1118" s="225" t="s">
        <v>19</v>
      </c>
      <c r="N1118" s="226" t="s">
        <v>49</v>
      </c>
      <c r="O1118" s="86"/>
      <c r="P1118" s="227">
        <f>O1118*H1118</f>
        <v>0</v>
      </c>
      <c r="Q1118" s="227">
        <v>0.012958216</v>
      </c>
      <c r="R1118" s="227">
        <f>Q1118*H1118</f>
        <v>0.204104860216</v>
      </c>
      <c r="S1118" s="227">
        <v>0</v>
      </c>
      <c r="T1118" s="228">
        <f>S1118*H1118</f>
        <v>0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9" t="s">
        <v>102</v>
      </c>
      <c r="AT1118" s="229" t="s">
        <v>403</v>
      </c>
      <c r="AU1118" s="229" t="s">
        <v>87</v>
      </c>
      <c r="AY1118" s="19" t="s">
        <v>401</v>
      </c>
      <c r="BE1118" s="230">
        <f>IF(N1118="základní",J1118,0)</f>
        <v>0</v>
      </c>
      <c r="BF1118" s="230">
        <f>IF(N1118="snížená",J1118,0)</f>
        <v>0</v>
      </c>
      <c r="BG1118" s="230">
        <f>IF(N1118="zákl. přenesená",J1118,0)</f>
        <v>0</v>
      </c>
      <c r="BH1118" s="230">
        <f>IF(N1118="sníž. přenesená",J1118,0)</f>
        <v>0</v>
      </c>
      <c r="BI1118" s="230">
        <f>IF(N1118="nulová",J1118,0)</f>
        <v>0</v>
      </c>
      <c r="BJ1118" s="19" t="s">
        <v>85</v>
      </c>
      <c r="BK1118" s="230">
        <f>ROUND(I1118*H1118,2)</f>
        <v>0</v>
      </c>
      <c r="BL1118" s="19" t="s">
        <v>102</v>
      </c>
      <c r="BM1118" s="229" t="s">
        <v>1188</v>
      </c>
    </row>
    <row r="1119" s="2" customFormat="1">
      <c r="A1119" s="40"/>
      <c r="B1119" s="41"/>
      <c r="C1119" s="42"/>
      <c r="D1119" s="231" t="s">
        <v>408</v>
      </c>
      <c r="E1119" s="42"/>
      <c r="F1119" s="232" t="s">
        <v>1189</v>
      </c>
      <c r="G1119" s="42"/>
      <c r="H1119" s="42"/>
      <c r="I1119" s="233"/>
      <c r="J1119" s="42"/>
      <c r="K1119" s="42"/>
      <c r="L1119" s="46"/>
      <c r="M1119" s="234"/>
      <c r="N1119" s="235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408</v>
      </c>
      <c r="AU1119" s="19" t="s">
        <v>87</v>
      </c>
    </row>
    <row r="1120" s="13" customFormat="1">
      <c r="A1120" s="13"/>
      <c r="B1120" s="236"/>
      <c r="C1120" s="237"/>
      <c r="D1120" s="238" t="s">
        <v>410</v>
      </c>
      <c r="E1120" s="239" t="s">
        <v>19</v>
      </c>
      <c r="F1120" s="240" t="s">
        <v>419</v>
      </c>
      <c r="G1120" s="237"/>
      <c r="H1120" s="239" t="s">
        <v>19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6" t="s">
        <v>410</v>
      </c>
      <c r="AU1120" s="246" t="s">
        <v>87</v>
      </c>
      <c r="AV1120" s="13" t="s">
        <v>85</v>
      </c>
      <c r="AW1120" s="13" t="s">
        <v>37</v>
      </c>
      <c r="AX1120" s="13" t="s">
        <v>78</v>
      </c>
      <c r="AY1120" s="246" t="s">
        <v>401</v>
      </c>
    </row>
    <row r="1121" s="13" customFormat="1">
      <c r="A1121" s="13"/>
      <c r="B1121" s="236"/>
      <c r="C1121" s="237"/>
      <c r="D1121" s="238" t="s">
        <v>410</v>
      </c>
      <c r="E1121" s="239" t="s">
        <v>19</v>
      </c>
      <c r="F1121" s="240" t="s">
        <v>1041</v>
      </c>
      <c r="G1121" s="237"/>
      <c r="H1121" s="239" t="s">
        <v>19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6" t="s">
        <v>410</v>
      </c>
      <c r="AU1121" s="246" t="s">
        <v>87</v>
      </c>
      <c r="AV1121" s="13" t="s">
        <v>85</v>
      </c>
      <c r="AW1121" s="13" t="s">
        <v>37</v>
      </c>
      <c r="AX1121" s="13" t="s">
        <v>78</v>
      </c>
      <c r="AY1121" s="246" t="s">
        <v>401</v>
      </c>
    </row>
    <row r="1122" s="14" customFormat="1">
      <c r="A1122" s="14"/>
      <c r="B1122" s="247"/>
      <c r="C1122" s="248"/>
      <c r="D1122" s="238" t="s">
        <v>410</v>
      </c>
      <c r="E1122" s="249" t="s">
        <v>19</v>
      </c>
      <c r="F1122" s="250" t="s">
        <v>1190</v>
      </c>
      <c r="G1122" s="248"/>
      <c r="H1122" s="251">
        <v>15.750999999999999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7" t="s">
        <v>410</v>
      </c>
      <c r="AU1122" s="257" t="s">
        <v>87</v>
      </c>
      <c r="AV1122" s="14" t="s">
        <v>87</v>
      </c>
      <c r="AW1122" s="14" t="s">
        <v>37</v>
      </c>
      <c r="AX1122" s="14" t="s">
        <v>78</v>
      </c>
      <c r="AY1122" s="257" t="s">
        <v>401</v>
      </c>
    </row>
    <row r="1123" s="15" customFormat="1">
      <c r="A1123" s="15"/>
      <c r="B1123" s="258"/>
      <c r="C1123" s="259"/>
      <c r="D1123" s="238" t="s">
        <v>410</v>
      </c>
      <c r="E1123" s="260" t="s">
        <v>187</v>
      </c>
      <c r="F1123" s="261" t="s">
        <v>414</v>
      </c>
      <c r="G1123" s="259"/>
      <c r="H1123" s="262">
        <v>15.750999999999999</v>
      </c>
      <c r="I1123" s="263"/>
      <c r="J1123" s="259"/>
      <c r="K1123" s="259"/>
      <c r="L1123" s="264"/>
      <c r="M1123" s="265"/>
      <c r="N1123" s="266"/>
      <c r="O1123" s="266"/>
      <c r="P1123" s="266"/>
      <c r="Q1123" s="266"/>
      <c r="R1123" s="266"/>
      <c r="S1123" s="266"/>
      <c r="T1123" s="267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8" t="s">
        <v>410</v>
      </c>
      <c r="AU1123" s="268" t="s">
        <v>87</v>
      </c>
      <c r="AV1123" s="15" t="s">
        <v>102</v>
      </c>
      <c r="AW1123" s="15" t="s">
        <v>37</v>
      </c>
      <c r="AX1123" s="15" t="s">
        <v>85</v>
      </c>
      <c r="AY1123" s="268" t="s">
        <v>401</v>
      </c>
    </row>
    <row r="1124" s="2" customFormat="1" ht="37.8" customHeight="1">
      <c r="A1124" s="40"/>
      <c r="B1124" s="41"/>
      <c r="C1124" s="218" t="s">
        <v>1191</v>
      </c>
      <c r="D1124" s="218" t="s">
        <v>403</v>
      </c>
      <c r="E1124" s="219" t="s">
        <v>1192</v>
      </c>
      <c r="F1124" s="220" t="s">
        <v>1193</v>
      </c>
      <c r="G1124" s="221" t="s">
        <v>178</v>
      </c>
      <c r="H1124" s="222">
        <v>15.750999999999999</v>
      </c>
      <c r="I1124" s="223"/>
      <c r="J1124" s="224">
        <f>ROUND(I1124*H1124,2)</f>
        <v>0</v>
      </c>
      <c r="K1124" s="220" t="s">
        <v>406</v>
      </c>
      <c r="L1124" s="46"/>
      <c r="M1124" s="225" t="s">
        <v>19</v>
      </c>
      <c r="N1124" s="226" t="s">
        <v>49</v>
      </c>
      <c r="O1124" s="86"/>
      <c r="P1124" s="227">
        <f>O1124*H1124</f>
        <v>0</v>
      </c>
      <c r="Q1124" s="227">
        <v>0</v>
      </c>
      <c r="R1124" s="227">
        <f>Q1124*H1124</f>
        <v>0</v>
      </c>
      <c r="S1124" s="227">
        <v>0</v>
      </c>
      <c r="T1124" s="228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29" t="s">
        <v>102</v>
      </c>
      <c r="AT1124" s="229" t="s">
        <v>403</v>
      </c>
      <c r="AU1124" s="229" t="s">
        <v>87</v>
      </c>
      <c r="AY1124" s="19" t="s">
        <v>401</v>
      </c>
      <c r="BE1124" s="230">
        <f>IF(N1124="základní",J1124,0)</f>
        <v>0</v>
      </c>
      <c r="BF1124" s="230">
        <f>IF(N1124="snížená",J1124,0)</f>
        <v>0</v>
      </c>
      <c r="BG1124" s="230">
        <f>IF(N1124="zákl. přenesená",J1124,0)</f>
        <v>0</v>
      </c>
      <c r="BH1124" s="230">
        <f>IF(N1124="sníž. přenesená",J1124,0)</f>
        <v>0</v>
      </c>
      <c r="BI1124" s="230">
        <f>IF(N1124="nulová",J1124,0)</f>
        <v>0</v>
      </c>
      <c r="BJ1124" s="19" t="s">
        <v>85</v>
      </c>
      <c r="BK1124" s="230">
        <f>ROUND(I1124*H1124,2)</f>
        <v>0</v>
      </c>
      <c r="BL1124" s="19" t="s">
        <v>102</v>
      </c>
      <c r="BM1124" s="229" t="s">
        <v>1194</v>
      </c>
    </row>
    <row r="1125" s="2" customFormat="1">
      <c r="A1125" s="40"/>
      <c r="B1125" s="41"/>
      <c r="C1125" s="42"/>
      <c r="D1125" s="231" t="s">
        <v>408</v>
      </c>
      <c r="E1125" s="42"/>
      <c r="F1125" s="232" t="s">
        <v>1195</v>
      </c>
      <c r="G1125" s="42"/>
      <c r="H1125" s="42"/>
      <c r="I1125" s="233"/>
      <c r="J1125" s="42"/>
      <c r="K1125" s="42"/>
      <c r="L1125" s="46"/>
      <c r="M1125" s="234"/>
      <c r="N1125" s="235"/>
      <c r="O1125" s="86"/>
      <c r="P1125" s="86"/>
      <c r="Q1125" s="86"/>
      <c r="R1125" s="86"/>
      <c r="S1125" s="86"/>
      <c r="T1125" s="87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408</v>
      </c>
      <c r="AU1125" s="19" t="s">
        <v>87</v>
      </c>
    </row>
    <row r="1126" s="14" customFormat="1">
      <c r="A1126" s="14"/>
      <c r="B1126" s="247"/>
      <c r="C1126" s="248"/>
      <c r="D1126" s="238" t="s">
        <v>410</v>
      </c>
      <c r="E1126" s="249" t="s">
        <v>19</v>
      </c>
      <c r="F1126" s="250" t="s">
        <v>187</v>
      </c>
      <c r="G1126" s="248"/>
      <c r="H1126" s="251">
        <v>15.750999999999999</v>
      </c>
      <c r="I1126" s="252"/>
      <c r="J1126" s="248"/>
      <c r="K1126" s="248"/>
      <c r="L1126" s="253"/>
      <c r="M1126" s="254"/>
      <c r="N1126" s="255"/>
      <c r="O1126" s="255"/>
      <c r="P1126" s="255"/>
      <c r="Q1126" s="255"/>
      <c r="R1126" s="255"/>
      <c r="S1126" s="255"/>
      <c r="T1126" s="256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7" t="s">
        <v>410</v>
      </c>
      <c r="AU1126" s="257" t="s">
        <v>87</v>
      </c>
      <c r="AV1126" s="14" t="s">
        <v>87</v>
      </c>
      <c r="AW1126" s="14" t="s">
        <v>37</v>
      </c>
      <c r="AX1126" s="14" t="s">
        <v>78</v>
      </c>
      <c r="AY1126" s="257" t="s">
        <v>401</v>
      </c>
    </row>
    <row r="1127" s="15" customFormat="1">
      <c r="A1127" s="15"/>
      <c r="B1127" s="258"/>
      <c r="C1127" s="259"/>
      <c r="D1127" s="238" t="s">
        <v>410</v>
      </c>
      <c r="E1127" s="260" t="s">
        <v>19</v>
      </c>
      <c r="F1127" s="261" t="s">
        <v>414</v>
      </c>
      <c r="G1127" s="259"/>
      <c r="H1127" s="262">
        <v>15.750999999999999</v>
      </c>
      <c r="I1127" s="263"/>
      <c r="J1127" s="259"/>
      <c r="K1127" s="259"/>
      <c r="L1127" s="264"/>
      <c r="M1127" s="265"/>
      <c r="N1127" s="266"/>
      <c r="O1127" s="266"/>
      <c r="P1127" s="266"/>
      <c r="Q1127" s="266"/>
      <c r="R1127" s="266"/>
      <c r="S1127" s="266"/>
      <c r="T1127" s="267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8" t="s">
        <v>410</v>
      </c>
      <c r="AU1127" s="268" t="s">
        <v>87</v>
      </c>
      <c r="AV1127" s="15" t="s">
        <v>102</v>
      </c>
      <c r="AW1127" s="15" t="s">
        <v>37</v>
      </c>
      <c r="AX1127" s="15" t="s">
        <v>85</v>
      </c>
      <c r="AY1127" s="268" t="s">
        <v>401</v>
      </c>
    </row>
    <row r="1128" s="2" customFormat="1" ht="33" customHeight="1">
      <c r="A1128" s="40"/>
      <c r="B1128" s="41"/>
      <c r="C1128" s="218" t="s">
        <v>1196</v>
      </c>
      <c r="D1128" s="218" t="s">
        <v>403</v>
      </c>
      <c r="E1128" s="219" t="s">
        <v>1197</v>
      </c>
      <c r="F1128" s="220" t="s">
        <v>1198</v>
      </c>
      <c r="G1128" s="221" t="s">
        <v>178</v>
      </c>
      <c r="H1128" s="222">
        <v>8.7629999999999999</v>
      </c>
      <c r="I1128" s="223"/>
      <c r="J1128" s="224">
        <f>ROUND(I1128*H1128,2)</f>
        <v>0</v>
      </c>
      <c r="K1128" s="220" t="s">
        <v>406</v>
      </c>
      <c r="L1128" s="46"/>
      <c r="M1128" s="225" t="s">
        <v>19</v>
      </c>
      <c r="N1128" s="226" t="s">
        <v>49</v>
      </c>
      <c r="O1128" s="86"/>
      <c r="P1128" s="227">
        <f>O1128*H1128</f>
        <v>0</v>
      </c>
      <c r="Q1128" s="227">
        <v>0.0079225000000000007</v>
      </c>
      <c r="R1128" s="227">
        <f>Q1128*H1128</f>
        <v>0.069424867500000001</v>
      </c>
      <c r="S1128" s="227">
        <v>0</v>
      </c>
      <c r="T1128" s="228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9" t="s">
        <v>102</v>
      </c>
      <c r="AT1128" s="229" t="s">
        <v>403</v>
      </c>
      <c r="AU1128" s="229" t="s">
        <v>87</v>
      </c>
      <c r="AY1128" s="19" t="s">
        <v>401</v>
      </c>
      <c r="BE1128" s="230">
        <f>IF(N1128="základní",J1128,0)</f>
        <v>0</v>
      </c>
      <c r="BF1128" s="230">
        <f>IF(N1128="snížená",J1128,0)</f>
        <v>0</v>
      </c>
      <c r="BG1128" s="230">
        <f>IF(N1128="zákl. přenesená",J1128,0)</f>
        <v>0</v>
      </c>
      <c r="BH1128" s="230">
        <f>IF(N1128="sníž. přenesená",J1128,0)</f>
        <v>0</v>
      </c>
      <c r="BI1128" s="230">
        <f>IF(N1128="nulová",J1128,0)</f>
        <v>0</v>
      </c>
      <c r="BJ1128" s="19" t="s">
        <v>85</v>
      </c>
      <c r="BK1128" s="230">
        <f>ROUND(I1128*H1128,2)</f>
        <v>0</v>
      </c>
      <c r="BL1128" s="19" t="s">
        <v>102</v>
      </c>
      <c r="BM1128" s="229" t="s">
        <v>1199</v>
      </c>
    </row>
    <row r="1129" s="2" customFormat="1">
      <c r="A1129" s="40"/>
      <c r="B1129" s="41"/>
      <c r="C1129" s="42"/>
      <c r="D1129" s="231" t="s">
        <v>408</v>
      </c>
      <c r="E1129" s="42"/>
      <c r="F1129" s="232" t="s">
        <v>1200</v>
      </c>
      <c r="G1129" s="42"/>
      <c r="H1129" s="42"/>
      <c r="I1129" s="233"/>
      <c r="J1129" s="42"/>
      <c r="K1129" s="42"/>
      <c r="L1129" s="46"/>
      <c r="M1129" s="234"/>
      <c r="N1129" s="235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408</v>
      </c>
      <c r="AU1129" s="19" t="s">
        <v>87</v>
      </c>
    </row>
    <row r="1130" s="13" customFormat="1">
      <c r="A1130" s="13"/>
      <c r="B1130" s="236"/>
      <c r="C1130" s="237"/>
      <c r="D1130" s="238" t="s">
        <v>410</v>
      </c>
      <c r="E1130" s="239" t="s">
        <v>19</v>
      </c>
      <c r="F1130" s="240" t="s">
        <v>419</v>
      </c>
      <c r="G1130" s="237"/>
      <c r="H1130" s="239" t="s">
        <v>19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6" t="s">
        <v>410</v>
      </c>
      <c r="AU1130" s="246" t="s">
        <v>87</v>
      </c>
      <c r="AV1130" s="13" t="s">
        <v>85</v>
      </c>
      <c r="AW1130" s="13" t="s">
        <v>37</v>
      </c>
      <c r="AX1130" s="13" t="s">
        <v>78</v>
      </c>
      <c r="AY1130" s="246" t="s">
        <v>401</v>
      </c>
    </row>
    <row r="1131" s="13" customFormat="1">
      <c r="A1131" s="13"/>
      <c r="B1131" s="236"/>
      <c r="C1131" s="237"/>
      <c r="D1131" s="238" t="s">
        <v>410</v>
      </c>
      <c r="E1131" s="239" t="s">
        <v>19</v>
      </c>
      <c r="F1131" s="240" t="s">
        <v>1041</v>
      </c>
      <c r="G1131" s="237"/>
      <c r="H1131" s="239" t="s">
        <v>19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6" t="s">
        <v>410</v>
      </c>
      <c r="AU1131" s="246" t="s">
        <v>87</v>
      </c>
      <c r="AV1131" s="13" t="s">
        <v>85</v>
      </c>
      <c r="AW1131" s="13" t="s">
        <v>37</v>
      </c>
      <c r="AX1131" s="13" t="s">
        <v>78</v>
      </c>
      <c r="AY1131" s="246" t="s">
        <v>401</v>
      </c>
    </row>
    <row r="1132" s="14" customFormat="1">
      <c r="A1132" s="14"/>
      <c r="B1132" s="247"/>
      <c r="C1132" s="248"/>
      <c r="D1132" s="238" t="s">
        <v>410</v>
      </c>
      <c r="E1132" s="249" t="s">
        <v>19</v>
      </c>
      <c r="F1132" s="250" t="s">
        <v>1201</v>
      </c>
      <c r="G1132" s="248"/>
      <c r="H1132" s="251">
        <v>8.7629999999999999</v>
      </c>
      <c r="I1132" s="252"/>
      <c r="J1132" s="248"/>
      <c r="K1132" s="248"/>
      <c r="L1132" s="253"/>
      <c r="M1132" s="254"/>
      <c r="N1132" s="255"/>
      <c r="O1132" s="255"/>
      <c r="P1132" s="255"/>
      <c r="Q1132" s="255"/>
      <c r="R1132" s="255"/>
      <c r="S1132" s="255"/>
      <c r="T1132" s="256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7" t="s">
        <v>410</v>
      </c>
      <c r="AU1132" s="257" t="s">
        <v>87</v>
      </c>
      <c r="AV1132" s="14" t="s">
        <v>87</v>
      </c>
      <c r="AW1132" s="14" t="s">
        <v>37</v>
      </c>
      <c r="AX1132" s="14" t="s">
        <v>78</v>
      </c>
      <c r="AY1132" s="257" t="s">
        <v>401</v>
      </c>
    </row>
    <row r="1133" s="15" customFormat="1">
      <c r="A1133" s="15"/>
      <c r="B1133" s="258"/>
      <c r="C1133" s="259"/>
      <c r="D1133" s="238" t="s">
        <v>410</v>
      </c>
      <c r="E1133" s="260" t="s">
        <v>19</v>
      </c>
      <c r="F1133" s="261" t="s">
        <v>414</v>
      </c>
      <c r="G1133" s="259"/>
      <c r="H1133" s="262">
        <v>8.7629999999999999</v>
      </c>
      <c r="I1133" s="263"/>
      <c r="J1133" s="259"/>
      <c r="K1133" s="259"/>
      <c r="L1133" s="264"/>
      <c r="M1133" s="265"/>
      <c r="N1133" s="266"/>
      <c r="O1133" s="266"/>
      <c r="P1133" s="266"/>
      <c r="Q1133" s="266"/>
      <c r="R1133" s="266"/>
      <c r="S1133" s="266"/>
      <c r="T1133" s="267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8" t="s">
        <v>410</v>
      </c>
      <c r="AU1133" s="268" t="s">
        <v>87</v>
      </c>
      <c r="AV1133" s="15" t="s">
        <v>102</v>
      </c>
      <c r="AW1133" s="15" t="s">
        <v>37</v>
      </c>
      <c r="AX1133" s="15" t="s">
        <v>85</v>
      </c>
      <c r="AY1133" s="268" t="s">
        <v>401</v>
      </c>
    </row>
    <row r="1134" s="2" customFormat="1" ht="33" customHeight="1">
      <c r="A1134" s="40"/>
      <c r="B1134" s="41"/>
      <c r="C1134" s="218" t="s">
        <v>1202</v>
      </c>
      <c r="D1134" s="218" t="s">
        <v>403</v>
      </c>
      <c r="E1134" s="219" t="s">
        <v>1203</v>
      </c>
      <c r="F1134" s="220" t="s">
        <v>1204</v>
      </c>
      <c r="G1134" s="221" t="s">
        <v>178</v>
      </c>
      <c r="H1134" s="222">
        <v>8.7629999999999999</v>
      </c>
      <c r="I1134" s="223"/>
      <c r="J1134" s="224">
        <f>ROUND(I1134*H1134,2)</f>
        <v>0</v>
      </c>
      <c r="K1134" s="220" t="s">
        <v>406</v>
      </c>
      <c r="L1134" s="46"/>
      <c r="M1134" s="225" t="s">
        <v>19</v>
      </c>
      <c r="N1134" s="226" t="s">
        <v>49</v>
      </c>
      <c r="O1134" s="86"/>
      <c r="P1134" s="227">
        <f>O1134*H1134</f>
        <v>0</v>
      </c>
      <c r="Q1134" s="227">
        <v>0</v>
      </c>
      <c r="R1134" s="227">
        <f>Q1134*H1134</f>
        <v>0</v>
      </c>
      <c r="S1134" s="227">
        <v>0</v>
      </c>
      <c r="T1134" s="228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9" t="s">
        <v>102</v>
      </c>
      <c r="AT1134" s="229" t="s">
        <v>403</v>
      </c>
      <c r="AU1134" s="229" t="s">
        <v>87</v>
      </c>
      <c r="AY1134" s="19" t="s">
        <v>401</v>
      </c>
      <c r="BE1134" s="230">
        <f>IF(N1134="základní",J1134,0)</f>
        <v>0</v>
      </c>
      <c r="BF1134" s="230">
        <f>IF(N1134="snížená",J1134,0)</f>
        <v>0</v>
      </c>
      <c r="BG1134" s="230">
        <f>IF(N1134="zákl. přenesená",J1134,0)</f>
        <v>0</v>
      </c>
      <c r="BH1134" s="230">
        <f>IF(N1134="sníž. přenesená",J1134,0)</f>
        <v>0</v>
      </c>
      <c r="BI1134" s="230">
        <f>IF(N1134="nulová",J1134,0)</f>
        <v>0</v>
      </c>
      <c r="BJ1134" s="19" t="s">
        <v>85</v>
      </c>
      <c r="BK1134" s="230">
        <f>ROUND(I1134*H1134,2)</f>
        <v>0</v>
      </c>
      <c r="BL1134" s="19" t="s">
        <v>102</v>
      </c>
      <c r="BM1134" s="229" t="s">
        <v>1205</v>
      </c>
    </row>
    <row r="1135" s="2" customFormat="1">
      <c r="A1135" s="40"/>
      <c r="B1135" s="41"/>
      <c r="C1135" s="42"/>
      <c r="D1135" s="231" t="s">
        <v>408</v>
      </c>
      <c r="E1135" s="42"/>
      <c r="F1135" s="232" t="s">
        <v>1206</v>
      </c>
      <c r="G1135" s="42"/>
      <c r="H1135" s="42"/>
      <c r="I1135" s="233"/>
      <c r="J1135" s="42"/>
      <c r="K1135" s="42"/>
      <c r="L1135" s="46"/>
      <c r="M1135" s="234"/>
      <c r="N1135" s="235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408</v>
      </c>
      <c r="AU1135" s="19" t="s">
        <v>87</v>
      </c>
    </row>
    <row r="1136" s="13" customFormat="1">
      <c r="A1136" s="13"/>
      <c r="B1136" s="236"/>
      <c r="C1136" s="237"/>
      <c r="D1136" s="238" t="s">
        <v>410</v>
      </c>
      <c r="E1136" s="239" t="s">
        <v>19</v>
      </c>
      <c r="F1136" s="240" t="s">
        <v>419</v>
      </c>
      <c r="G1136" s="237"/>
      <c r="H1136" s="239" t="s">
        <v>19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6" t="s">
        <v>410</v>
      </c>
      <c r="AU1136" s="246" t="s">
        <v>87</v>
      </c>
      <c r="AV1136" s="13" t="s">
        <v>85</v>
      </c>
      <c r="AW1136" s="13" t="s">
        <v>37</v>
      </c>
      <c r="AX1136" s="13" t="s">
        <v>78</v>
      </c>
      <c r="AY1136" s="246" t="s">
        <v>401</v>
      </c>
    </row>
    <row r="1137" s="13" customFormat="1">
      <c r="A1137" s="13"/>
      <c r="B1137" s="236"/>
      <c r="C1137" s="237"/>
      <c r="D1137" s="238" t="s">
        <v>410</v>
      </c>
      <c r="E1137" s="239" t="s">
        <v>19</v>
      </c>
      <c r="F1137" s="240" t="s">
        <v>1041</v>
      </c>
      <c r="G1137" s="237"/>
      <c r="H1137" s="239" t="s">
        <v>19</v>
      </c>
      <c r="I1137" s="241"/>
      <c r="J1137" s="237"/>
      <c r="K1137" s="237"/>
      <c r="L1137" s="242"/>
      <c r="M1137" s="243"/>
      <c r="N1137" s="244"/>
      <c r="O1137" s="244"/>
      <c r="P1137" s="244"/>
      <c r="Q1137" s="244"/>
      <c r="R1137" s="244"/>
      <c r="S1137" s="244"/>
      <c r="T1137" s="24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6" t="s">
        <v>410</v>
      </c>
      <c r="AU1137" s="246" t="s">
        <v>87</v>
      </c>
      <c r="AV1137" s="13" t="s">
        <v>85</v>
      </c>
      <c r="AW1137" s="13" t="s">
        <v>37</v>
      </c>
      <c r="AX1137" s="13" t="s">
        <v>78</v>
      </c>
      <c r="AY1137" s="246" t="s">
        <v>401</v>
      </c>
    </row>
    <row r="1138" s="14" customFormat="1">
      <c r="A1138" s="14"/>
      <c r="B1138" s="247"/>
      <c r="C1138" s="248"/>
      <c r="D1138" s="238" t="s">
        <v>410</v>
      </c>
      <c r="E1138" s="249" t="s">
        <v>19</v>
      </c>
      <c r="F1138" s="250" t="s">
        <v>1201</v>
      </c>
      <c r="G1138" s="248"/>
      <c r="H1138" s="251">
        <v>8.7629999999999999</v>
      </c>
      <c r="I1138" s="252"/>
      <c r="J1138" s="248"/>
      <c r="K1138" s="248"/>
      <c r="L1138" s="253"/>
      <c r="M1138" s="254"/>
      <c r="N1138" s="255"/>
      <c r="O1138" s="255"/>
      <c r="P1138" s="255"/>
      <c r="Q1138" s="255"/>
      <c r="R1138" s="255"/>
      <c r="S1138" s="255"/>
      <c r="T1138" s="25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7" t="s">
        <v>410</v>
      </c>
      <c r="AU1138" s="257" t="s">
        <v>87</v>
      </c>
      <c r="AV1138" s="14" t="s">
        <v>87</v>
      </c>
      <c r="AW1138" s="14" t="s">
        <v>37</v>
      </c>
      <c r="AX1138" s="14" t="s">
        <v>78</v>
      </c>
      <c r="AY1138" s="257" t="s">
        <v>401</v>
      </c>
    </row>
    <row r="1139" s="15" customFormat="1">
      <c r="A1139" s="15"/>
      <c r="B1139" s="258"/>
      <c r="C1139" s="259"/>
      <c r="D1139" s="238" t="s">
        <v>410</v>
      </c>
      <c r="E1139" s="260" t="s">
        <v>19</v>
      </c>
      <c r="F1139" s="261" t="s">
        <v>414</v>
      </c>
      <c r="G1139" s="259"/>
      <c r="H1139" s="262">
        <v>8.7629999999999999</v>
      </c>
      <c r="I1139" s="263"/>
      <c r="J1139" s="259"/>
      <c r="K1139" s="259"/>
      <c r="L1139" s="264"/>
      <c r="M1139" s="265"/>
      <c r="N1139" s="266"/>
      <c r="O1139" s="266"/>
      <c r="P1139" s="266"/>
      <c r="Q1139" s="266"/>
      <c r="R1139" s="266"/>
      <c r="S1139" s="266"/>
      <c r="T1139" s="267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8" t="s">
        <v>410</v>
      </c>
      <c r="AU1139" s="268" t="s">
        <v>87</v>
      </c>
      <c r="AV1139" s="15" t="s">
        <v>102</v>
      </c>
      <c r="AW1139" s="15" t="s">
        <v>37</v>
      </c>
      <c r="AX1139" s="15" t="s">
        <v>85</v>
      </c>
      <c r="AY1139" s="268" t="s">
        <v>401</v>
      </c>
    </row>
    <row r="1140" s="2" customFormat="1" ht="55.5" customHeight="1">
      <c r="A1140" s="40"/>
      <c r="B1140" s="41"/>
      <c r="C1140" s="218" t="s">
        <v>1207</v>
      </c>
      <c r="D1140" s="218" t="s">
        <v>403</v>
      </c>
      <c r="E1140" s="219" t="s">
        <v>1208</v>
      </c>
      <c r="F1140" s="220" t="s">
        <v>1209</v>
      </c>
      <c r="G1140" s="221" t="s">
        <v>178</v>
      </c>
      <c r="H1140" s="222">
        <v>176.80000000000001</v>
      </c>
      <c r="I1140" s="223"/>
      <c r="J1140" s="224">
        <f>ROUND(I1140*H1140,2)</f>
        <v>0</v>
      </c>
      <c r="K1140" s="220" t="s">
        <v>406</v>
      </c>
      <c r="L1140" s="46"/>
      <c r="M1140" s="225" t="s">
        <v>19</v>
      </c>
      <c r="N1140" s="226" t="s">
        <v>49</v>
      </c>
      <c r="O1140" s="86"/>
      <c r="P1140" s="227">
        <f>O1140*H1140</f>
        <v>0</v>
      </c>
      <c r="Q1140" s="227">
        <v>0.016029999999999999</v>
      </c>
      <c r="R1140" s="227">
        <f>Q1140*H1140</f>
        <v>2.834104</v>
      </c>
      <c r="S1140" s="227">
        <v>0</v>
      </c>
      <c r="T1140" s="228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9" t="s">
        <v>102</v>
      </c>
      <c r="AT1140" s="229" t="s">
        <v>403</v>
      </c>
      <c r="AU1140" s="229" t="s">
        <v>87</v>
      </c>
      <c r="AY1140" s="19" t="s">
        <v>401</v>
      </c>
      <c r="BE1140" s="230">
        <f>IF(N1140="základní",J1140,0)</f>
        <v>0</v>
      </c>
      <c r="BF1140" s="230">
        <f>IF(N1140="snížená",J1140,0)</f>
        <v>0</v>
      </c>
      <c r="BG1140" s="230">
        <f>IF(N1140="zákl. přenesená",J1140,0)</f>
        <v>0</v>
      </c>
      <c r="BH1140" s="230">
        <f>IF(N1140="sníž. přenesená",J1140,0)</f>
        <v>0</v>
      </c>
      <c r="BI1140" s="230">
        <f>IF(N1140="nulová",J1140,0)</f>
        <v>0</v>
      </c>
      <c r="BJ1140" s="19" t="s">
        <v>85</v>
      </c>
      <c r="BK1140" s="230">
        <f>ROUND(I1140*H1140,2)</f>
        <v>0</v>
      </c>
      <c r="BL1140" s="19" t="s">
        <v>102</v>
      </c>
      <c r="BM1140" s="229" t="s">
        <v>1210</v>
      </c>
    </row>
    <row r="1141" s="2" customFormat="1">
      <c r="A1141" s="40"/>
      <c r="B1141" s="41"/>
      <c r="C1141" s="42"/>
      <c r="D1141" s="231" t="s">
        <v>408</v>
      </c>
      <c r="E1141" s="42"/>
      <c r="F1141" s="232" t="s">
        <v>1211</v>
      </c>
      <c r="G1141" s="42"/>
      <c r="H1141" s="42"/>
      <c r="I1141" s="233"/>
      <c r="J1141" s="42"/>
      <c r="K1141" s="42"/>
      <c r="L1141" s="46"/>
      <c r="M1141" s="234"/>
      <c r="N1141" s="235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408</v>
      </c>
      <c r="AU1141" s="19" t="s">
        <v>87</v>
      </c>
    </row>
    <row r="1142" s="13" customFormat="1">
      <c r="A1142" s="13"/>
      <c r="B1142" s="236"/>
      <c r="C1142" s="237"/>
      <c r="D1142" s="238" t="s">
        <v>410</v>
      </c>
      <c r="E1142" s="239" t="s">
        <v>19</v>
      </c>
      <c r="F1142" s="240" t="s">
        <v>634</v>
      </c>
      <c r="G1142" s="237"/>
      <c r="H1142" s="239" t="s">
        <v>19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6" t="s">
        <v>410</v>
      </c>
      <c r="AU1142" s="246" t="s">
        <v>87</v>
      </c>
      <c r="AV1142" s="13" t="s">
        <v>85</v>
      </c>
      <c r="AW1142" s="13" t="s">
        <v>37</v>
      </c>
      <c r="AX1142" s="13" t="s">
        <v>78</v>
      </c>
      <c r="AY1142" s="246" t="s">
        <v>401</v>
      </c>
    </row>
    <row r="1143" s="13" customFormat="1">
      <c r="A1143" s="13"/>
      <c r="B1143" s="236"/>
      <c r="C1143" s="237"/>
      <c r="D1143" s="238" t="s">
        <v>410</v>
      </c>
      <c r="E1143" s="239" t="s">
        <v>19</v>
      </c>
      <c r="F1143" s="240" t="s">
        <v>594</v>
      </c>
      <c r="G1143" s="237"/>
      <c r="H1143" s="239" t="s">
        <v>19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6" t="s">
        <v>410</v>
      </c>
      <c r="AU1143" s="246" t="s">
        <v>87</v>
      </c>
      <c r="AV1143" s="13" t="s">
        <v>85</v>
      </c>
      <c r="AW1143" s="13" t="s">
        <v>37</v>
      </c>
      <c r="AX1143" s="13" t="s">
        <v>78</v>
      </c>
      <c r="AY1143" s="246" t="s">
        <v>401</v>
      </c>
    </row>
    <row r="1144" s="13" customFormat="1">
      <c r="A1144" s="13"/>
      <c r="B1144" s="236"/>
      <c r="C1144" s="237"/>
      <c r="D1144" s="238" t="s">
        <v>410</v>
      </c>
      <c r="E1144" s="239" t="s">
        <v>19</v>
      </c>
      <c r="F1144" s="240" t="s">
        <v>741</v>
      </c>
      <c r="G1144" s="237"/>
      <c r="H1144" s="239" t="s">
        <v>19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6" t="s">
        <v>410</v>
      </c>
      <c r="AU1144" s="246" t="s">
        <v>87</v>
      </c>
      <c r="AV1144" s="13" t="s">
        <v>85</v>
      </c>
      <c r="AW1144" s="13" t="s">
        <v>37</v>
      </c>
      <c r="AX1144" s="13" t="s">
        <v>78</v>
      </c>
      <c r="AY1144" s="246" t="s">
        <v>401</v>
      </c>
    </row>
    <row r="1145" s="13" customFormat="1">
      <c r="A1145" s="13"/>
      <c r="B1145" s="236"/>
      <c r="C1145" s="237"/>
      <c r="D1145" s="238" t="s">
        <v>410</v>
      </c>
      <c r="E1145" s="239" t="s">
        <v>19</v>
      </c>
      <c r="F1145" s="240" t="s">
        <v>340</v>
      </c>
      <c r="G1145" s="237"/>
      <c r="H1145" s="239" t="s">
        <v>19</v>
      </c>
      <c r="I1145" s="241"/>
      <c r="J1145" s="237"/>
      <c r="K1145" s="237"/>
      <c r="L1145" s="242"/>
      <c r="M1145" s="243"/>
      <c r="N1145" s="244"/>
      <c r="O1145" s="244"/>
      <c r="P1145" s="244"/>
      <c r="Q1145" s="244"/>
      <c r="R1145" s="244"/>
      <c r="S1145" s="244"/>
      <c r="T1145" s="24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6" t="s">
        <v>410</v>
      </c>
      <c r="AU1145" s="246" t="s">
        <v>87</v>
      </c>
      <c r="AV1145" s="13" t="s">
        <v>85</v>
      </c>
      <c r="AW1145" s="13" t="s">
        <v>37</v>
      </c>
      <c r="AX1145" s="13" t="s">
        <v>78</v>
      </c>
      <c r="AY1145" s="246" t="s">
        <v>401</v>
      </c>
    </row>
    <row r="1146" s="14" customFormat="1">
      <c r="A1146" s="14"/>
      <c r="B1146" s="247"/>
      <c r="C1146" s="248"/>
      <c r="D1146" s="238" t="s">
        <v>410</v>
      </c>
      <c r="E1146" s="249" t="s">
        <v>19</v>
      </c>
      <c r="F1146" s="250" t="s">
        <v>1212</v>
      </c>
      <c r="G1146" s="248"/>
      <c r="H1146" s="251">
        <v>176.80000000000001</v>
      </c>
      <c r="I1146" s="252"/>
      <c r="J1146" s="248"/>
      <c r="K1146" s="248"/>
      <c r="L1146" s="253"/>
      <c r="M1146" s="254"/>
      <c r="N1146" s="255"/>
      <c r="O1146" s="255"/>
      <c r="P1146" s="255"/>
      <c r="Q1146" s="255"/>
      <c r="R1146" s="255"/>
      <c r="S1146" s="255"/>
      <c r="T1146" s="25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7" t="s">
        <v>410</v>
      </c>
      <c r="AU1146" s="257" t="s">
        <v>87</v>
      </c>
      <c r="AV1146" s="14" t="s">
        <v>87</v>
      </c>
      <c r="AW1146" s="14" t="s">
        <v>37</v>
      </c>
      <c r="AX1146" s="14" t="s">
        <v>78</v>
      </c>
      <c r="AY1146" s="257" t="s">
        <v>401</v>
      </c>
    </row>
    <row r="1147" s="15" customFormat="1">
      <c r="A1147" s="15"/>
      <c r="B1147" s="258"/>
      <c r="C1147" s="259"/>
      <c r="D1147" s="238" t="s">
        <v>410</v>
      </c>
      <c r="E1147" s="260" t="s">
        <v>19</v>
      </c>
      <c r="F1147" s="261" t="s">
        <v>414</v>
      </c>
      <c r="G1147" s="259"/>
      <c r="H1147" s="262">
        <v>176.80000000000001</v>
      </c>
      <c r="I1147" s="263"/>
      <c r="J1147" s="259"/>
      <c r="K1147" s="259"/>
      <c r="L1147" s="264"/>
      <c r="M1147" s="265"/>
      <c r="N1147" s="266"/>
      <c r="O1147" s="266"/>
      <c r="P1147" s="266"/>
      <c r="Q1147" s="266"/>
      <c r="R1147" s="266"/>
      <c r="S1147" s="266"/>
      <c r="T1147" s="267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8" t="s">
        <v>410</v>
      </c>
      <c r="AU1147" s="268" t="s">
        <v>87</v>
      </c>
      <c r="AV1147" s="15" t="s">
        <v>102</v>
      </c>
      <c r="AW1147" s="15" t="s">
        <v>37</v>
      </c>
      <c r="AX1147" s="15" t="s">
        <v>85</v>
      </c>
      <c r="AY1147" s="268" t="s">
        <v>401</v>
      </c>
    </row>
    <row r="1148" s="2" customFormat="1" ht="16.5" customHeight="1">
      <c r="A1148" s="40"/>
      <c r="B1148" s="41"/>
      <c r="C1148" s="280" t="s">
        <v>1213</v>
      </c>
      <c r="D1148" s="280" t="s">
        <v>808</v>
      </c>
      <c r="E1148" s="281" t="s">
        <v>1214</v>
      </c>
      <c r="F1148" s="282" t="s">
        <v>1215</v>
      </c>
      <c r="G1148" s="283" t="s">
        <v>228</v>
      </c>
      <c r="H1148" s="284">
        <v>884</v>
      </c>
      <c r="I1148" s="285"/>
      <c r="J1148" s="286">
        <f>ROUND(I1148*H1148,2)</f>
        <v>0</v>
      </c>
      <c r="K1148" s="282" t="s">
        <v>406</v>
      </c>
      <c r="L1148" s="287"/>
      <c r="M1148" s="288" t="s">
        <v>19</v>
      </c>
      <c r="N1148" s="289" t="s">
        <v>49</v>
      </c>
      <c r="O1148" s="86"/>
      <c r="P1148" s="227">
        <f>O1148*H1148</f>
        <v>0</v>
      </c>
      <c r="Q1148" s="227">
        <v>0.024</v>
      </c>
      <c r="R1148" s="227">
        <f>Q1148*H1148</f>
        <v>21.216000000000001</v>
      </c>
      <c r="S1148" s="227">
        <v>0</v>
      </c>
      <c r="T1148" s="22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9" t="s">
        <v>487</v>
      </c>
      <c r="AT1148" s="229" t="s">
        <v>808</v>
      </c>
      <c r="AU1148" s="229" t="s">
        <v>87</v>
      </c>
      <c r="AY1148" s="19" t="s">
        <v>401</v>
      </c>
      <c r="BE1148" s="230">
        <f>IF(N1148="základní",J1148,0)</f>
        <v>0</v>
      </c>
      <c r="BF1148" s="230">
        <f>IF(N1148="snížená",J1148,0)</f>
        <v>0</v>
      </c>
      <c r="BG1148" s="230">
        <f>IF(N1148="zákl. přenesená",J1148,0)</f>
        <v>0</v>
      </c>
      <c r="BH1148" s="230">
        <f>IF(N1148="sníž. přenesená",J1148,0)</f>
        <v>0</v>
      </c>
      <c r="BI1148" s="230">
        <f>IF(N1148="nulová",J1148,0)</f>
        <v>0</v>
      </c>
      <c r="BJ1148" s="19" t="s">
        <v>85</v>
      </c>
      <c r="BK1148" s="230">
        <f>ROUND(I1148*H1148,2)</f>
        <v>0</v>
      </c>
      <c r="BL1148" s="19" t="s">
        <v>102</v>
      </c>
      <c r="BM1148" s="229" t="s">
        <v>1216</v>
      </c>
    </row>
    <row r="1149" s="13" customFormat="1">
      <c r="A1149" s="13"/>
      <c r="B1149" s="236"/>
      <c r="C1149" s="237"/>
      <c r="D1149" s="238" t="s">
        <v>410</v>
      </c>
      <c r="E1149" s="239" t="s">
        <v>19</v>
      </c>
      <c r="F1149" s="240" t="s">
        <v>634</v>
      </c>
      <c r="G1149" s="237"/>
      <c r="H1149" s="239" t="s">
        <v>19</v>
      </c>
      <c r="I1149" s="241"/>
      <c r="J1149" s="237"/>
      <c r="K1149" s="237"/>
      <c r="L1149" s="242"/>
      <c r="M1149" s="243"/>
      <c r="N1149" s="244"/>
      <c r="O1149" s="244"/>
      <c r="P1149" s="244"/>
      <c r="Q1149" s="244"/>
      <c r="R1149" s="244"/>
      <c r="S1149" s="244"/>
      <c r="T1149" s="245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6" t="s">
        <v>410</v>
      </c>
      <c r="AU1149" s="246" t="s">
        <v>87</v>
      </c>
      <c r="AV1149" s="13" t="s">
        <v>85</v>
      </c>
      <c r="AW1149" s="13" t="s">
        <v>37</v>
      </c>
      <c r="AX1149" s="13" t="s">
        <v>78</v>
      </c>
      <c r="AY1149" s="246" t="s">
        <v>401</v>
      </c>
    </row>
    <row r="1150" s="13" customFormat="1">
      <c r="A1150" s="13"/>
      <c r="B1150" s="236"/>
      <c r="C1150" s="237"/>
      <c r="D1150" s="238" t="s">
        <v>410</v>
      </c>
      <c r="E1150" s="239" t="s">
        <v>19</v>
      </c>
      <c r="F1150" s="240" t="s">
        <v>594</v>
      </c>
      <c r="G1150" s="237"/>
      <c r="H1150" s="239" t="s">
        <v>19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6" t="s">
        <v>410</v>
      </c>
      <c r="AU1150" s="246" t="s">
        <v>87</v>
      </c>
      <c r="AV1150" s="13" t="s">
        <v>85</v>
      </c>
      <c r="AW1150" s="13" t="s">
        <v>37</v>
      </c>
      <c r="AX1150" s="13" t="s">
        <v>78</v>
      </c>
      <c r="AY1150" s="246" t="s">
        <v>401</v>
      </c>
    </row>
    <row r="1151" s="13" customFormat="1">
      <c r="A1151" s="13"/>
      <c r="B1151" s="236"/>
      <c r="C1151" s="237"/>
      <c r="D1151" s="238" t="s">
        <v>410</v>
      </c>
      <c r="E1151" s="239" t="s">
        <v>19</v>
      </c>
      <c r="F1151" s="240" t="s">
        <v>741</v>
      </c>
      <c r="G1151" s="237"/>
      <c r="H1151" s="239" t="s">
        <v>19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6" t="s">
        <v>410</v>
      </c>
      <c r="AU1151" s="246" t="s">
        <v>87</v>
      </c>
      <c r="AV1151" s="13" t="s">
        <v>85</v>
      </c>
      <c r="AW1151" s="13" t="s">
        <v>37</v>
      </c>
      <c r="AX1151" s="13" t="s">
        <v>78</v>
      </c>
      <c r="AY1151" s="246" t="s">
        <v>401</v>
      </c>
    </row>
    <row r="1152" s="13" customFormat="1">
      <c r="A1152" s="13"/>
      <c r="B1152" s="236"/>
      <c r="C1152" s="237"/>
      <c r="D1152" s="238" t="s">
        <v>410</v>
      </c>
      <c r="E1152" s="239" t="s">
        <v>19</v>
      </c>
      <c r="F1152" s="240" t="s">
        <v>340</v>
      </c>
      <c r="G1152" s="237"/>
      <c r="H1152" s="239" t="s">
        <v>19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6" t="s">
        <v>410</v>
      </c>
      <c r="AU1152" s="246" t="s">
        <v>87</v>
      </c>
      <c r="AV1152" s="13" t="s">
        <v>85</v>
      </c>
      <c r="AW1152" s="13" t="s">
        <v>37</v>
      </c>
      <c r="AX1152" s="13" t="s">
        <v>78</v>
      </c>
      <c r="AY1152" s="246" t="s">
        <v>401</v>
      </c>
    </row>
    <row r="1153" s="14" customFormat="1">
      <c r="A1153" s="14"/>
      <c r="B1153" s="247"/>
      <c r="C1153" s="248"/>
      <c r="D1153" s="238" t="s">
        <v>410</v>
      </c>
      <c r="E1153" s="249" t="s">
        <v>19</v>
      </c>
      <c r="F1153" s="250" t="s">
        <v>1217</v>
      </c>
      <c r="G1153" s="248"/>
      <c r="H1153" s="251">
        <v>884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7" t="s">
        <v>410</v>
      </c>
      <c r="AU1153" s="257" t="s">
        <v>87</v>
      </c>
      <c r="AV1153" s="14" t="s">
        <v>87</v>
      </c>
      <c r="AW1153" s="14" t="s">
        <v>37</v>
      </c>
      <c r="AX1153" s="14" t="s">
        <v>78</v>
      </c>
      <c r="AY1153" s="257" t="s">
        <v>401</v>
      </c>
    </row>
    <row r="1154" s="15" customFormat="1">
      <c r="A1154" s="15"/>
      <c r="B1154" s="258"/>
      <c r="C1154" s="259"/>
      <c r="D1154" s="238" t="s">
        <v>410</v>
      </c>
      <c r="E1154" s="260" t="s">
        <v>19</v>
      </c>
      <c r="F1154" s="261" t="s">
        <v>414</v>
      </c>
      <c r="G1154" s="259"/>
      <c r="H1154" s="262">
        <v>884</v>
      </c>
      <c r="I1154" s="263"/>
      <c r="J1154" s="259"/>
      <c r="K1154" s="259"/>
      <c r="L1154" s="264"/>
      <c r="M1154" s="265"/>
      <c r="N1154" s="266"/>
      <c r="O1154" s="266"/>
      <c r="P1154" s="266"/>
      <c r="Q1154" s="266"/>
      <c r="R1154" s="266"/>
      <c r="S1154" s="266"/>
      <c r="T1154" s="267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68" t="s">
        <v>410</v>
      </c>
      <c r="AU1154" s="268" t="s">
        <v>87</v>
      </c>
      <c r="AV1154" s="15" t="s">
        <v>102</v>
      </c>
      <c r="AW1154" s="15" t="s">
        <v>37</v>
      </c>
      <c r="AX1154" s="15" t="s">
        <v>85</v>
      </c>
      <c r="AY1154" s="268" t="s">
        <v>401</v>
      </c>
    </row>
    <row r="1155" s="12" customFormat="1" ht="22.8" customHeight="1">
      <c r="A1155" s="12"/>
      <c r="B1155" s="202"/>
      <c r="C1155" s="203"/>
      <c r="D1155" s="204" t="s">
        <v>77</v>
      </c>
      <c r="E1155" s="216" t="s">
        <v>474</v>
      </c>
      <c r="F1155" s="216" t="s">
        <v>1218</v>
      </c>
      <c r="G1155" s="203"/>
      <c r="H1155" s="203"/>
      <c r="I1155" s="206"/>
      <c r="J1155" s="217">
        <f>BK1155</f>
        <v>0</v>
      </c>
      <c r="K1155" s="203"/>
      <c r="L1155" s="208"/>
      <c r="M1155" s="209"/>
      <c r="N1155" s="210"/>
      <c r="O1155" s="210"/>
      <c r="P1155" s="211">
        <f>SUM(P1156:P1741)</f>
        <v>0</v>
      </c>
      <c r="Q1155" s="210"/>
      <c r="R1155" s="211">
        <f>SUM(R1156:R1741)</f>
        <v>472.18083360557637</v>
      </c>
      <c r="S1155" s="210"/>
      <c r="T1155" s="212">
        <f>SUM(T1156:T1741)</f>
        <v>0</v>
      </c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R1155" s="213" t="s">
        <v>85</v>
      </c>
      <c r="AT1155" s="214" t="s">
        <v>77</v>
      </c>
      <c r="AU1155" s="214" t="s">
        <v>85</v>
      </c>
      <c r="AY1155" s="213" t="s">
        <v>401</v>
      </c>
      <c r="BK1155" s="215">
        <f>SUM(BK1156:BK1741)</f>
        <v>0</v>
      </c>
    </row>
    <row r="1156" s="2" customFormat="1" ht="24.15" customHeight="1">
      <c r="A1156" s="40"/>
      <c r="B1156" s="41"/>
      <c r="C1156" s="218" t="s">
        <v>1219</v>
      </c>
      <c r="D1156" s="218" t="s">
        <v>403</v>
      </c>
      <c r="E1156" s="219" t="s">
        <v>1220</v>
      </c>
      <c r="F1156" s="220" t="s">
        <v>1221</v>
      </c>
      <c r="G1156" s="221" t="s">
        <v>178</v>
      </c>
      <c r="H1156" s="222">
        <v>22.890000000000001</v>
      </c>
      <c r="I1156" s="223"/>
      <c r="J1156" s="224">
        <f>ROUND(I1156*H1156,2)</f>
        <v>0</v>
      </c>
      <c r="K1156" s="220" t="s">
        <v>406</v>
      </c>
      <c r="L1156" s="46"/>
      <c r="M1156" s="225" t="s">
        <v>19</v>
      </c>
      <c r="N1156" s="226" t="s">
        <v>49</v>
      </c>
      <c r="O1156" s="86"/>
      <c r="P1156" s="227">
        <f>O1156*H1156</f>
        <v>0</v>
      </c>
      <c r="Q1156" s="227">
        <v>0.000263</v>
      </c>
      <c r="R1156" s="227">
        <f>Q1156*H1156</f>
        <v>0.0060200699999999998</v>
      </c>
      <c r="S1156" s="227">
        <v>0</v>
      </c>
      <c r="T1156" s="228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9" t="s">
        <v>102</v>
      </c>
      <c r="AT1156" s="229" t="s">
        <v>403</v>
      </c>
      <c r="AU1156" s="229" t="s">
        <v>87</v>
      </c>
      <c r="AY1156" s="19" t="s">
        <v>401</v>
      </c>
      <c r="BE1156" s="230">
        <f>IF(N1156="základní",J1156,0)</f>
        <v>0</v>
      </c>
      <c r="BF1156" s="230">
        <f>IF(N1156="snížená",J1156,0)</f>
        <v>0</v>
      </c>
      <c r="BG1156" s="230">
        <f>IF(N1156="zákl. přenesená",J1156,0)</f>
        <v>0</v>
      </c>
      <c r="BH1156" s="230">
        <f>IF(N1156="sníž. přenesená",J1156,0)</f>
        <v>0</v>
      </c>
      <c r="BI1156" s="230">
        <f>IF(N1156="nulová",J1156,0)</f>
        <v>0</v>
      </c>
      <c r="BJ1156" s="19" t="s">
        <v>85</v>
      </c>
      <c r="BK1156" s="230">
        <f>ROUND(I1156*H1156,2)</f>
        <v>0</v>
      </c>
      <c r="BL1156" s="19" t="s">
        <v>102</v>
      </c>
      <c r="BM1156" s="229" t="s">
        <v>1222</v>
      </c>
    </row>
    <row r="1157" s="2" customFormat="1">
      <c r="A1157" s="40"/>
      <c r="B1157" s="41"/>
      <c r="C1157" s="42"/>
      <c r="D1157" s="231" t="s">
        <v>408</v>
      </c>
      <c r="E1157" s="42"/>
      <c r="F1157" s="232" t="s">
        <v>1223</v>
      </c>
      <c r="G1157" s="42"/>
      <c r="H1157" s="42"/>
      <c r="I1157" s="233"/>
      <c r="J1157" s="42"/>
      <c r="K1157" s="42"/>
      <c r="L1157" s="46"/>
      <c r="M1157" s="234"/>
      <c r="N1157" s="235"/>
      <c r="O1157" s="86"/>
      <c r="P1157" s="86"/>
      <c r="Q1157" s="86"/>
      <c r="R1157" s="86"/>
      <c r="S1157" s="86"/>
      <c r="T1157" s="87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408</v>
      </c>
      <c r="AU1157" s="19" t="s">
        <v>87</v>
      </c>
    </row>
    <row r="1158" s="13" customFormat="1">
      <c r="A1158" s="13"/>
      <c r="B1158" s="236"/>
      <c r="C1158" s="237"/>
      <c r="D1158" s="238" t="s">
        <v>410</v>
      </c>
      <c r="E1158" s="239" t="s">
        <v>19</v>
      </c>
      <c r="F1158" s="240" t="s">
        <v>634</v>
      </c>
      <c r="G1158" s="237"/>
      <c r="H1158" s="239" t="s">
        <v>19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6" t="s">
        <v>410</v>
      </c>
      <c r="AU1158" s="246" t="s">
        <v>87</v>
      </c>
      <c r="AV1158" s="13" t="s">
        <v>85</v>
      </c>
      <c r="AW1158" s="13" t="s">
        <v>37</v>
      </c>
      <c r="AX1158" s="13" t="s">
        <v>78</v>
      </c>
      <c r="AY1158" s="246" t="s">
        <v>401</v>
      </c>
    </row>
    <row r="1159" s="13" customFormat="1">
      <c r="A1159" s="13"/>
      <c r="B1159" s="236"/>
      <c r="C1159" s="237"/>
      <c r="D1159" s="238" t="s">
        <v>410</v>
      </c>
      <c r="E1159" s="239" t="s">
        <v>19</v>
      </c>
      <c r="F1159" s="240" t="s">
        <v>741</v>
      </c>
      <c r="G1159" s="237"/>
      <c r="H1159" s="239" t="s">
        <v>19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6" t="s">
        <v>410</v>
      </c>
      <c r="AU1159" s="246" t="s">
        <v>87</v>
      </c>
      <c r="AV1159" s="13" t="s">
        <v>85</v>
      </c>
      <c r="AW1159" s="13" t="s">
        <v>37</v>
      </c>
      <c r="AX1159" s="13" t="s">
        <v>78</v>
      </c>
      <c r="AY1159" s="246" t="s">
        <v>401</v>
      </c>
    </row>
    <row r="1160" s="14" customFormat="1">
      <c r="A1160" s="14"/>
      <c r="B1160" s="247"/>
      <c r="C1160" s="248"/>
      <c r="D1160" s="238" t="s">
        <v>410</v>
      </c>
      <c r="E1160" s="249" t="s">
        <v>19</v>
      </c>
      <c r="F1160" s="250" t="s">
        <v>1224</v>
      </c>
      <c r="G1160" s="248"/>
      <c r="H1160" s="251">
        <v>10.07</v>
      </c>
      <c r="I1160" s="252"/>
      <c r="J1160" s="248"/>
      <c r="K1160" s="248"/>
      <c r="L1160" s="253"/>
      <c r="M1160" s="254"/>
      <c r="N1160" s="255"/>
      <c r="O1160" s="255"/>
      <c r="P1160" s="255"/>
      <c r="Q1160" s="255"/>
      <c r="R1160" s="255"/>
      <c r="S1160" s="255"/>
      <c r="T1160" s="256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7" t="s">
        <v>410</v>
      </c>
      <c r="AU1160" s="257" t="s">
        <v>87</v>
      </c>
      <c r="AV1160" s="14" t="s">
        <v>87</v>
      </c>
      <c r="AW1160" s="14" t="s">
        <v>37</v>
      </c>
      <c r="AX1160" s="14" t="s">
        <v>78</v>
      </c>
      <c r="AY1160" s="257" t="s">
        <v>401</v>
      </c>
    </row>
    <row r="1161" s="13" customFormat="1">
      <c r="A1161" s="13"/>
      <c r="B1161" s="236"/>
      <c r="C1161" s="237"/>
      <c r="D1161" s="238" t="s">
        <v>410</v>
      </c>
      <c r="E1161" s="239" t="s">
        <v>19</v>
      </c>
      <c r="F1161" s="240" t="s">
        <v>745</v>
      </c>
      <c r="G1161" s="237"/>
      <c r="H1161" s="239" t="s">
        <v>19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6" t="s">
        <v>410</v>
      </c>
      <c r="AU1161" s="246" t="s">
        <v>87</v>
      </c>
      <c r="AV1161" s="13" t="s">
        <v>85</v>
      </c>
      <c r="AW1161" s="13" t="s">
        <v>37</v>
      </c>
      <c r="AX1161" s="13" t="s">
        <v>78</v>
      </c>
      <c r="AY1161" s="246" t="s">
        <v>401</v>
      </c>
    </row>
    <row r="1162" s="14" customFormat="1">
      <c r="A1162" s="14"/>
      <c r="B1162" s="247"/>
      <c r="C1162" s="248"/>
      <c r="D1162" s="238" t="s">
        <v>410</v>
      </c>
      <c r="E1162" s="249" t="s">
        <v>19</v>
      </c>
      <c r="F1162" s="250" t="s">
        <v>1225</v>
      </c>
      <c r="G1162" s="248"/>
      <c r="H1162" s="251">
        <v>12.82</v>
      </c>
      <c r="I1162" s="252"/>
      <c r="J1162" s="248"/>
      <c r="K1162" s="248"/>
      <c r="L1162" s="253"/>
      <c r="M1162" s="254"/>
      <c r="N1162" s="255"/>
      <c r="O1162" s="255"/>
      <c r="P1162" s="255"/>
      <c r="Q1162" s="255"/>
      <c r="R1162" s="255"/>
      <c r="S1162" s="255"/>
      <c r="T1162" s="256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7" t="s">
        <v>410</v>
      </c>
      <c r="AU1162" s="257" t="s">
        <v>87</v>
      </c>
      <c r="AV1162" s="14" t="s">
        <v>87</v>
      </c>
      <c r="AW1162" s="14" t="s">
        <v>37</v>
      </c>
      <c r="AX1162" s="14" t="s">
        <v>78</v>
      </c>
      <c r="AY1162" s="257" t="s">
        <v>401</v>
      </c>
    </row>
    <row r="1163" s="15" customFormat="1">
      <c r="A1163" s="15"/>
      <c r="B1163" s="258"/>
      <c r="C1163" s="259"/>
      <c r="D1163" s="238" t="s">
        <v>410</v>
      </c>
      <c r="E1163" s="260" t="s">
        <v>347</v>
      </c>
      <c r="F1163" s="261" t="s">
        <v>414</v>
      </c>
      <c r="G1163" s="259"/>
      <c r="H1163" s="262">
        <v>22.890000000000001</v>
      </c>
      <c r="I1163" s="263"/>
      <c r="J1163" s="259"/>
      <c r="K1163" s="259"/>
      <c r="L1163" s="264"/>
      <c r="M1163" s="265"/>
      <c r="N1163" s="266"/>
      <c r="O1163" s="266"/>
      <c r="P1163" s="266"/>
      <c r="Q1163" s="266"/>
      <c r="R1163" s="266"/>
      <c r="S1163" s="266"/>
      <c r="T1163" s="267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8" t="s">
        <v>410</v>
      </c>
      <c r="AU1163" s="268" t="s">
        <v>87</v>
      </c>
      <c r="AV1163" s="15" t="s">
        <v>102</v>
      </c>
      <c r="AW1163" s="15" t="s">
        <v>37</v>
      </c>
      <c r="AX1163" s="15" t="s">
        <v>85</v>
      </c>
      <c r="AY1163" s="268" t="s">
        <v>401</v>
      </c>
    </row>
    <row r="1164" s="2" customFormat="1" ht="49.05" customHeight="1">
      <c r="A1164" s="40"/>
      <c r="B1164" s="41"/>
      <c r="C1164" s="218" t="s">
        <v>1226</v>
      </c>
      <c r="D1164" s="218" t="s">
        <v>403</v>
      </c>
      <c r="E1164" s="219" t="s">
        <v>1227</v>
      </c>
      <c r="F1164" s="220" t="s">
        <v>1228</v>
      </c>
      <c r="G1164" s="221" t="s">
        <v>178</v>
      </c>
      <c r="H1164" s="222">
        <v>22.890000000000001</v>
      </c>
      <c r="I1164" s="223"/>
      <c r="J1164" s="224">
        <f>ROUND(I1164*H1164,2)</f>
        <v>0</v>
      </c>
      <c r="K1164" s="220" t="s">
        <v>406</v>
      </c>
      <c r="L1164" s="46"/>
      <c r="M1164" s="225" t="s">
        <v>19</v>
      </c>
      <c r="N1164" s="226" t="s">
        <v>49</v>
      </c>
      <c r="O1164" s="86"/>
      <c r="P1164" s="227">
        <f>O1164*H1164</f>
        <v>0</v>
      </c>
      <c r="Q1164" s="227">
        <v>0.018380000000000001</v>
      </c>
      <c r="R1164" s="227">
        <f>Q1164*H1164</f>
        <v>0.42071820000000004</v>
      </c>
      <c r="S1164" s="227">
        <v>0</v>
      </c>
      <c r="T1164" s="22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9" t="s">
        <v>102</v>
      </c>
      <c r="AT1164" s="229" t="s">
        <v>403</v>
      </c>
      <c r="AU1164" s="229" t="s">
        <v>87</v>
      </c>
      <c r="AY1164" s="19" t="s">
        <v>401</v>
      </c>
      <c r="BE1164" s="230">
        <f>IF(N1164="základní",J1164,0)</f>
        <v>0</v>
      </c>
      <c r="BF1164" s="230">
        <f>IF(N1164="snížená",J1164,0)</f>
        <v>0</v>
      </c>
      <c r="BG1164" s="230">
        <f>IF(N1164="zákl. přenesená",J1164,0)</f>
        <v>0</v>
      </c>
      <c r="BH1164" s="230">
        <f>IF(N1164="sníž. přenesená",J1164,0)</f>
        <v>0</v>
      </c>
      <c r="BI1164" s="230">
        <f>IF(N1164="nulová",J1164,0)</f>
        <v>0</v>
      </c>
      <c r="BJ1164" s="19" t="s">
        <v>85</v>
      </c>
      <c r="BK1164" s="230">
        <f>ROUND(I1164*H1164,2)</f>
        <v>0</v>
      </c>
      <c r="BL1164" s="19" t="s">
        <v>102</v>
      </c>
      <c r="BM1164" s="229" t="s">
        <v>1229</v>
      </c>
    </row>
    <row r="1165" s="2" customFormat="1">
      <c r="A1165" s="40"/>
      <c r="B1165" s="41"/>
      <c r="C1165" s="42"/>
      <c r="D1165" s="231" t="s">
        <v>408</v>
      </c>
      <c r="E1165" s="42"/>
      <c r="F1165" s="232" t="s">
        <v>1230</v>
      </c>
      <c r="G1165" s="42"/>
      <c r="H1165" s="42"/>
      <c r="I1165" s="233"/>
      <c r="J1165" s="42"/>
      <c r="K1165" s="42"/>
      <c r="L1165" s="46"/>
      <c r="M1165" s="234"/>
      <c r="N1165" s="235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408</v>
      </c>
      <c r="AU1165" s="19" t="s">
        <v>87</v>
      </c>
    </row>
    <row r="1166" s="14" customFormat="1">
      <c r="A1166" s="14"/>
      <c r="B1166" s="247"/>
      <c r="C1166" s="248"/>
      <c r="D1166" s="238" t="s">
        <v>410</v>
      </c>
      <c r="E1166" s="249" t="s">
        <v>19</v>
      </c>
      <c r="F1166" s="250" t="s">
        <v>347</v>
      </c>
      <c r="G1166" s="248"/>
      <c r="H1166" s="251">
        <v>22.890000000000001</v>
      </c>
      <c r="I1166" s="252"/>
      <c r="J1166" s="248"/>
      <c r="K1166" s="248"/>
      <c r="L1166" s="253"/>
      <c r="M1166" s="254"/>
      <c r="N1166" s="255"/>
      <c r="O1166" s="255"/>
      <c r="P1166" s="255"/>
      <c r="Q1166" s="255"/>
      <c r="R1166" s="255"/>
      <c r="S1166" s="255"/>
      <c r="T1166" s="256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7" t="s">
        <v>410</v>
      </c>
      <c r="AU1166" s="257" t="s">
        <v>87</v>
      </c>
      <c r="AV1166" s="14" t="s">
        <v>87</v>
      </c>
      <c r="AW1166" s="14" t="s">
        <v>37</v>
      </c>
      <c r="AX1166" s="14" t="s">
        <v>78</v>
      </c>
      <c r="AY1166" s="257" t="s">
        <v>401</v>
      </c>
    </row>
    <row r="1167" s="15" customFormat="1">
      <c r="A1167" s="15"/>
      <c r="B1167" s="258"/>
      <c r="C1167" s="259"/>
      <c r="D1167" s="238" t="s">
        <v>410</v>
      </c>
      <c r="E1167" s="260" t="s">
        <v>19</v>
      </c>
      <c r="F1167" s="261" t="s">
        <v>414</v>
      </c>
      <c r="G1167" s="259"/>
      <c r="H1167" s="262">
        <v>22.890000000000001</v>
      </c>
      <c r="I1167" s="263"/>
      <c r="J1167" s="259"/>
      <c r="K1167" s="259"/>
      <c r="L1167" s="264"/>
      <c r="M1167" s="265"/>
      <c r="N1167" s="266"/>
      <c r="O1167" s="266"/>
      <c r="P1167" s="266"/>
      <c r="Q1167" s="266"/>
      <c r="R1167" s="266"/>
      <c r="S1167" s="266"/>
      <c r="T1167" s="267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8" t="s">
        <v>410</v>
      </c>
      <c r="AU1167" s="268" t="s">
        <v>87</v>
      </c>
      <c r="AV1167" s="15" t="s">
        <v>102</v>
      </c>
      <c r="AW1167" s="15" t="s">
        <v>37</v>
      </c>
      <c r="AX1167" s="15" t="s">
        <v>85</v>
      </c>
      <c r="AY1167" s="268" t="s">
        <v>401</v>
      </c>
    </row>
    <row r="1168" s="2" customFormat="1" ht="24.15" customHeight="1">
      <c r="A1168" s="40"/>
      <c r="B1168" s="41"/>
      <c r="C1168" s="218" t="s">
        <v>1231</v>
      </c>
      <c r="D1168" s="218" t="s">
        <v>403</v>
      </c>
      <c r="E1168" s="219" t="s">
        <v>1232</v>
      </c>
      <c r="F1168" s="220" t="s">
        <v>1233</v>
      </c>
      <c r="G1168" s="221" t="s">
        <v>178</v>
      </c>
      <c r="H1168" s="222">
        <v>3790.268</v>
      </c>
      <c r="I1168" s="223"/>
      <c r="J1168" s="224">
        <f>ROUND(I1168*H1168,2)</f>
        <v>0</v>
      </c>
      <c r="K1168" s="220" t="s">
        <v>406</v>
      </c>
      <c r="L1168" s="46"/>
      <c r="M1168" s="225" t="s">
        <v>19</v>
      </c>
      <c r="N1168" s="226" t="s">
        <v>49</v>
      </c>
      <c r="O1168" s="86"/>
      <c r="P1168" s="227">
        <f>O1168*H1168</f>
        <v>0</v>
      </c>
      <c r="Q1168" s="227">
        <v>0.000263</v>
      </c>
      <c r="R1168" s="227">
        <f>Q1168*H1168</f>
        <v>0.99684048400000003</v>
      </c>
      <c r="S1168" s="227">
        <v>0</v>
      </c>
      <c r="T1168" s="228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9" t="s">
        <v>102</v>
      </c>
      <c r="AT1168" s="229" t="s">
        <v>403</v>
      </c>
      <c r="AU1168" s="229" t="s">
        <v>87</v>
      </c>
      <c r="AY1168" s="19" t="s">
        <v>401</v>
      </c>
      <c r="BE1168" s="230">
        <f>IF(N1168="základní",J1168,0)</f>
        <v>0</v>
      </c>
      <c r="BF1168" s="230">
        <f>IF(N1168="snížená",J1168,0)</f>
        <v>0</v>
      </c>
      <c r="BG1168" s="230">
        <f>IF(N1168="zákl. přenesená",J1168,0)</f>
        <v>0</v>
      </c>
      <c r="BH1168" s="230">
        <f>IF(N1168="sníž. přenesená",J1168,0)</f>
        <v>0</v>
      </c>
      <c r="BI1168" s="230">
        <f>IF(N1168="nulová",J1168,0)</f>
        <v>0</v>
      </c>
      <c r="BJ1168" s="19" t="s">
        <v>85</v>
      </c>
      <c r="BK1168" s="230">
        <f>ROUND(I1168*H1168,2)</f>
        <v>0</v>
      </c>
      <c r="BL1168" s="19" t="s">
        <v>102</v>
      </c>
      <c r="BM1168" s="229" t="s">
        <v>1234</v>
      </c>
    </row>
    <row r="1169" s="2" customFormat="1">
      <c r="A1169" s="40"/>
      <c r="B1169" s="41"/>
      <c r="C1169" s="42"/>
      <c r="D1169" s="231" t="s">
        <v>408</v>
      </c>
      <c r="E1169" s="42"/>
      <c r="F1169" s="232" t="s">
        <v>1235</v>
      </c>
      <c r="G1169" s="42"/>
      <c r="H1169" s="42"/>
      <c r="I1169" s="233"/>
      <c r="J1169" s="42"/>
      <c r="K1169" s="42"/>
      <c r="L1169" s="46"/>
      <c r="M1169" s="234"/>
      <c r="N1169" s="235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408</v>
      </c>
      <c r="AU1169" s="19" t="s">
        <v>87</v>
      </c>
    </row>
    <row r="1170" s="14" customFormat="1">
      <c r="A1170" s="14"/>
      <c r="B1170" s="247"/>
      <c r="C1170" s="248"/>
      <c r="D1170" s="238" t="s">
        <v>410</v>
      </c>
      <c r="E1170" s="249" t="s">
        <v>19</v>
      </c>
      <c r="F1170" s="250" t="s">
        <v>344</v>
      </c>
      <c r="G1170" s="248"/>
      <c r="H1170" s="251">
        <v>3790.268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7" t="s">
        <v>410</v>
      </c>
      <c r="AU1170" s="257" t="s">
        <v>87</v>
      </c>
      <c r="AV1170" s="14" t="s">
        <v>87</v>
      </c>
      <c r="AW1170" s="14" t="s">
        <v>37</v>
      </c>
      <c r="AX1170" s="14" t="s">
        <v>78</v>
      </c>
      <c r="AY1170" s="257" t="s">
        <v>401</v>
      </c>
    </row>
    <row r="1171" s="15" customFormat="1">
      <c r="A1171" s="15"/>
      <c r="B1171" s="258"/>
      <c r="C1171" s="259"/>
      <c r="D1171" s="238" t="s">
        <v>410</v>
      </c>
      <c r="E1171" s="260" t="s">
        <v>19</v>
      </c>
      <c r="F1171" s="261" t="s">
        <v>414</v>
      </c>
      <c r="G1171" s="259"/>
      <c r="H1171" s="262">
        <v>3790.268</v>
      </c>
      <c r="I1171" s="263"/>
      <c r="J1171" s="259"/>
      <c r="K1171" s="259"/>
      <c r="L1171" s="264"/>
      <c r="M1171" s="265"/>
      <c r="N1171" s="266"/>
      <c r="O1171" s="266"/>
      <c r="P1171" s="266"/>
      <c r="Q1171" s="266"/>
      <c r="R1171" s="266"/>
      <c r="S1171" s="266"/>
      <c r="T1171" s="267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8" t="s">
        <v>410</v>
      </c>
      <c r="AU1171" s="268" t="s">
        <v>87</v>
      </c>
      <c r="AV1171" s="15" t="s">
        <v>102</v>
      </c>
      <c r="AW1171" s="15" t="s">
        <v>37</v>
      </c>
      <c r="AX1171" s="15" t="s">
        <v>85</v>
      </c>
      <c r="AY1171" s="268" t="s">
        <v>401</v>
      </c>
    </row>
    <row r="1172" s="2" customFormat="1" ht="37.8" customHeight="1">
      <c r="A1172" s="40"/>
      <c r="B1172" s="41"/>
      <c r="C1172" s="218" t="s">
        <v>1236</v>
      </c>
      <c r="D1172" s="218" t="s">
        <v>403</v>
      </c>
      <c r="E1172" s="219" t="s">
        <v>1237</v>
      </c>
      <c r="F1172" s="220" t="s">
        <v>1238</v>
      </c>
      <c r="G1172" s="221" t="s">
        <v>178</v>
      </c>
      <c r="H1172" s="222">
        <v>5.3129999999999997</v>
      </c>
      <c r="I1172" s="223"/>
      <c r="J1172" s="224">
        <f>ROUND(I1172*H1172,2)</f>
        <v>0</v>
      </c>
      <c r="K1172" s="220" t="s">
        <v>406</v>
      </c>
      <c r="L1172" s="46"/>
      <c r="M1172" s="225" t="s">
        <v>19</v>
      </c>
      <c r="N1172" s="226" t="s">
        <v>49</v>
      </c>
      <c r="O1172" s="86"/>
      <c r="P1172" s="227">
        <f>O1172*H1172</f>
        <v>0</v>
      </c>
      <c r="Q1172" s="227">
        <v>0.0043839999999999999</v>
      </c>
      <c r="R1172" s="227">
        <f>Q1172*H1172</f>
        <v>0.023292192</v>
      </c>
      <c r="S1172" s="227">
        <v>0</v>
      </c>
      <c r="T1172" s="228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9" t="s">
        <v>102</v>
      </c>
      <c r="AT1172" s="229" t="s">
        <v>403</v>
      </c>
      <c r="AU1172" s="229" t="s">
        <v>87</v>
      </c>
      <c r="AY1172" s="19" t="s">
        <v>401</v>
      </c>
      <c r="BE1172" s="230">
        <f>IF(N1172="základní",J1172,0)</f>
        <v>0</v>
      </c>
      <c r="BF1172" s="230">
        <f>IF(N1172="snížená",J1172,0)</f>
        <v>0</v>
      </c>
      <c r="BG1172" s="230">
        <f>IF(N1172="zákl. přenesená",J1172,0)</f>
        <v>0</v>
      </c>
      <c r="BH1172" s="230">
        <f>IF(N1172="sníž. přenesená",J1172,0)</f>
        <v>0</v>
      </c>
      <c r="BI1172" s="230">
        <f>IF(N1172="nulová",J1172,0)</f>
        <v>0</v>
      </c>
      <c r="BJ1172" s="19" t="s">
        <v>85</v>
      </c>
      <c r="BK1172" s="230">
        <f>ROUND(I1172*H1172,2)</f>
        <v>0</v>
      </c>
      <c r="BL1172" s="19" t="s">
        <v>102</v>
      </c>
      <c r="BM1172" s="229" t="s">
        <v>1239</v>
      </c>
    </row>
    <row r="1173" s="2" customFormat="1">
      <c r="A1173" s="40"/>
      <c r="B1173" s="41"/>
      <c r="C1173" s="42"/>
      <c r="D1173" s="231" t="s">
        <v>408</v>
      </c>
      <c r="E1173" s="42"/>
      <c r="F1173" s="232" t="s">
        <v>1240</v>
      </c>
      <c r="G1173" s="42"/>
      <c r="H1173" s="42"/>
      <c r="I1173" s="233"/>
      <c r="J1173" s="42"/>
      <c r="K1173" s="42"/>
      <c r="L1173" s="46"/>
      <c r="M1173" s="234"/>
      <c r="N1173" s="235"/>
      <c r="O1173" s="86"/>
      <c r="P1173" s="86"/>
      <c r="Q1173" s="86"/>
      <c r="R1173" s="86"/>
      <c r="S1173" s="86"/>
      <c r="T1173" s="87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408</v>
      </c>
      <c r="AU1173" s="19" t="s">
        <v>87</v>
      </c>
    </row>
    <row r="1174" s="13" customFormat="1">
      <c r="A1174" s="13"/>
      <c r="B1174" s="236"/>
      <c r="C1174" s="237"/>
      <c r="D1174" s="238" t="s">
        <v>410</v>
      </c>
      <c r="E1174" s="239" t="s">
        <v>19</v>
      </c>
      <c r="F1174" s="240" t="s">
        <v>634</v>
      </c>
      <c r="G1174" s="237"/>
      <c r="H1174" s="239" t="s">
        <v>19</v>
      </c>
      <c r="I1174" s="241"/>
      <c r="J1174" s="237"/>
      <c r="K1174" s="237"/>
      <c r="L1174" s="242"/>
      <c r="M1174" s="243"/>
      <c r="N1174" s="244"/>
      <c r="O1174" s="244"/>
      <c r="P1174" s="244"/>
      <c r="Q1174" s="244"/>
      <c r="R1174" s="244"/>
      <c r="S1174" s="244"/>
      <c r="T1174" s="245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6" t="s">
        <v>410</v>
      </c>
      <c r="AU1174" s="246" t="s">
        <v>87</v>
      </c>
      <c r="AV1174" s="13" t="s">
        <v>85</v>
      </c>
      <c r="AW1174" s="13" t="s">
        <v>37</v>
      </c>
      <c r="AX1174" s="13" t="s">
        <v>78</v>
      </c>
      <c r="AY1174" s="246" t="s">
        <v>401</v>
      </c>
    </row>
    <row r="1175" s="13" customFormat="1">
      <c r="A1175" s="13"/>
      <c r="B1175" s="236"/>
      <c r="C1175" s="237"/>
      <c r="D1175" s="238" t="s">
        <v>410</v>
      </c>
      <c r="E1175" s="239" t="s">
        <v>19</v>
      </c>
      <c r="F1175" s="240" t="s">
        <v>728</v>
      </c>
      <c r="G1175" s="237"/>
      <c r="H1175" s="239" t="s">
        <v>19</v>
      </c>
      <c r="I1175" s="241"/>
      <c r="J1175" s="237"/>
      <c r="K1175" s="237"/>
      <c r="L1175" s="242"/>
      <c r="M1175" s="243"/>
      <c r="N1175" s="244"/>
      <c r="O1175" s="244"/>
      <c r="P1175" s="244"/>
      <c r="Q1175" s="244"/>
      <c r="R1175" s="244"/>
      <c r="S1175" s="244"/>
      <c r="T1175" s="245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6" t="s">
        <v>410</v>
      </c>
      <c r="AU1175" s="246" t="s">
        <v>87</v>
      </c>
      <c r="AV1175" s="13" t="s">
        <v>85</v>
      </c>
      <c r="AW1175" s="13" t="s">
        <v>37</v>
      </c>
      <c r="AX1175" s="13" t="s">
        <v>78</v>
      </c>
      <c r="AY1175" s="246" t="s">
        <v>401</v>
      </c>
    </row>
    <row r="1176" s="13" customFormat="1">
      <c r="A1176" s="13"/>
      <c r="B1176" s="236"/>
      <c r="C1176" s="237"/>
      <c r="D1176" s="238" t="s">
        <v>410</v>
      </c>
      <c r="E1176" s="239" t="s">
        <v>19</v>
      </c>
      <c r="F1176" s="240" t="s">
        <v>419</v>
      </c>
      <c r="G1176" s="237"/>
      <c r="H1176" s="239" t="s">
        <v>19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6" t="s">
        <v>410</v>
      </c>
      <c r="AU1176" s="246" t="s">
        <v>87</v>
      </c>
      <c r="AV1176" s="13" t="s">
        <v>85</v>
      </c>
      <c r="AW1176" s="13" t="s">
        <v>37</v>
      </c>
      <c r="AX1176" s="13" t="s">
        <v>78</v>
      </c>
      <c r="AY1176" s="246" t="s">
        <v>401</v>
      </c>
    </row>
    <row r="1177" s="13" customFormat="1">
      <c r="A1177" s="13"/>
      <c r="B1177" s="236"/>
      <c r="C1177" s="237"/>
      <c r="D1177" s="238" t="s">
        <v>410</v>
      </c>
      <c r="E1177" s="239" t="s">
        <v>19</v>
      </c>
      <c r="F1177" s="240" t="s">
        <v>741</v>
      </c>
      <c r="G1177" s="237"/>
      <c r="H1177" s="239" t="s">
        <v>19</v>
      </c>
      <c r="I1177" s="241"/>
      <c r="J1177" s="237"/>
      <c r="K1177" s="237"/>
      <c r="L1177" s="242"/>
      <c r="M1177" s="243"/>
      <c r="N1177" s="244"/>
      <c r="O1177" s="244"/>
      <c r="P1177" s="244"/>
      <c r="Q1177" s="244"/>
      <c r="R1177" s="244"/>
      <c r="S1177" s="244"/>
      <c r="T1177" s="24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6" t="s">
        <v>410</v>
      </c>
      <c r="AU1177" s="246" t="s">
        <v>87</v>
      </c>
      <c r="AV1177" s="13" t="s">
        <v>85</v>
      </c>
      <c r="AW1177" s="13" t="s">
        <v>37</v>
      </c>
      <c r="AX1177" s="13" t="s">
        <v>78</v>
      </c>
      <c r="AY1177" s="246" t="s">
        <v>401</v>
      </c>
    </row>
    <row r="1178" s="14" customFormat="1">
      <c r="A1178" s="14"/>
      <c r="B1178" s="247"/>
      <c r="C1178" s="248"/>
      <c r="D1178" s="238" t="s">
        <v>410</v>
      </c>
      <c r="E1178" s="249" t="s">
        <v>19</v>
      </c>
      <c r="F1178" s="250" t="s">
        <v>1241</v>
      </c>
      <c r="G1178" s="248"/>
      <c r="H1178" s="251">
        <v>1.44</v>
      </c>
      <c r="I1178" s="252"/>
      <c r="J1178" s="248"/>
      <c r="K1178" s="248"/>
      <c r="L1178" s="253"/>
      <c r="M1178" s="254"/>
      <c r="N1178" s="255"/>
      <c r="O1178" s="255"/>
      <c r="P1178" s="255"/>
      <c r="Q1178" s="255"/>
      <c r="R1178" s="255"/>
      <c r="S1178" s="255"/>
      <c r="T1178" s="256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7" t="s">
        <v>410</v>
      </c>
      <c r="AU1178" s="257" t="s">
        <v>87</v>
      </c>
      <c r="AV1178" s="14" t="s">
        <v>87</v>
      </c>
      <c r="AW1178" s="14" t="s">
        <v>37</v>
      </c>
      <c r="AX1178" s="14" t="s">
        <v>78</v>
      </c>
      <c r="AY1178" s="257" t="s">
        <v>401</v>
      </c>
    </row>
    <row r="1179" s="14" customFormat="1">
      <c r="A1179" s="14"/>
      <c r="B1179" s="247"/>
      <c r="C1179" s="248"/>
      <c r="D1179" s="238" t="s">
        <v>410</v>
      </c>
      <c r="E1179" s="249" t="s">
        <v>19</v>
      </c>
      <c r="F1179" s="250" t="s">
        <v>1066</v>
      </c>
      <c r="G1179" s="248"/>
      <c r="H1179" s="251">
        <v>1.6220000000000001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7" t="s">
        <v>410</v>
      </c>
      <c r="AU1179" s="257" t="s">
        <v>87</v>
      </c>
      <c r="AV1179" s="14" t="s">
        <v>87</v>
      </c>
      <c r="AW1179" s="14" t="s">
        <v>37</v>
      </c>
      <c r="AX1179" s="14" t="s">
        <v>78</v>
      </c>
      <c r="AY1179" s="257" t="s">
        <v>401</v>
      </c>
    </row>
    <row r="1180" s="13" customFormat="1">
      <c r="A1180" s="13"/>
      <c r="B1180" s="236"/>
      <c r="C1180" s="237"/>
      <c r="D1180" s="238" t="s">
        <v>410</v>
      </c>
      <c r="E1180" s="239" t="s">
        <v>19</v>
      </c>
      <c r="F1180" s="240" t="s">
        <v>745</v>
      </c>
      <c r="G1180" s="237"/>
      <c r="H1180" s="239" t="s">
        <v>19</v>
      </c>
      <c r="I1180" s="241"/>
      <c r="J1180" s="237"/>
      <c r="K1180" s="237"/>
      <c r="L1180" s="242"/>
      <c r="M1180" s="243"/>
      <c r="N1180" s="244"/>
      <c r="O1180" s="244"/>
      <c r="P1180" s="244"/>
      <c r="Q1180" s="244"/>
      <c r="R1180" s="244"/>
      <c r="S1180" s="244"/>
      <c r="T1180" s="24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6" t="s">
        <v>410</v>
      </c>
      <c r="AU1180" s="246" t="s">
        <v>87</v>
      </c>
      <c r="AV1180" s="13" t="s">
        <v>85</v>
      </c>
      <c r="AW1180" s="13" t="s">
        <v>37</v>
      </c>
      <c r="AX1180" s="13" t="s">
        <v>78</v>
      </c>
      <c r="AY1180" s="246" t="s">
        <v>401</v>
      </c>
    </row>
    <row r="1181" s="14" customFormat="1">
      <c r="A1181" s="14"/>
      <c r="B1181" s="247"/>
      <c r="C1181" s="248"/>
      <c r="D1181" s="238" t="s">
        <v>410</v>
      </c>
      <c r="E1181" s="249" t="s">
        <v>19</v>
      </c>
      <c r="F1181" s="250" t="s">
        <v>1241</v>
      </c>
      <c r="G1181" s="248"/>
      <c r="H1181" s="251">
        <v>1.44</v>
      </c>
      <c r="I1181" s="252"/>
      <c r="J1181" s="248"/>
      <c r="K1181" s="248"/>
      <c r="L1181" s="253"/>
      <c r="M1181" s="254"/>
      <c r="N1181" s="255"/>
      <c r="O1181" s="255"/>
      <c r="P1181" s="255"/>
      <c r="Q1181" s="255"/>
      <c r="R1181" s="255"/>
      <c r="S1181" s="255"/>
      <c r="T1181" s="256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7" t="s">
        <v>410</v>
      </c>
      <c r="AU1181" s="257" t="s">
        <v>87</v>
      </c>
      <c r="AV1181" s="14" t="s">
        <v>87</v>
      </c>
      <c r="AW1181" s="14" t="s">
        <v>37</v>
      </c>
      <c r="AX1181" s="14" t="s">
        <v>78</v>
      </c>
      <c r="AY1181" s="257" t="s">
        <v>401</v>
      </c>
    </row>
    <row r="1182" s="14" customFormat="1">
      <c r="A1182" s="14"/>
      <c r="B1182" s="247"/>
      <c r="C1182" s="248"/>
      <c r="D1182" s="238" t="s">
        <v>410</v>
      </c>
      <c r="E1182" s="249" t="s">
        <v>19</v>
      </c>
      <c r="F1182" s="250" t="s">
        <v>1069</v>
      </c>
      <c r="G1182" s="248"/>
      <c r="H1182" s="251">
        <v>0.81100000000000005</v>
      </c>
      <c r="I1182" s="252"/>
      <c r="J1182" s="248"/>
      <c r="K1182" s="248"/>
      <c r="L1182" s="253"/>
      <c r="M1182" s="254"/>
      <c r="N1182" s="255"/>
      <c r="O1182" s="255"/>
      <c r="P1182" s="255"/>
      <c r="Q1182" s="255"/>
      <c r="R1182" s="255"/>
      <c r="S1182" s="255"/>
      <c r="T1182" s="256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7" t="s">
        <v>410</v>
      </c>
      <c r="AU1182" s="257" t="s">
        <v>87</v>
      </c>
      <c r="AV1182" s="14" t="s">
        <v>87</v>
      </c>
      <c r="AW1182" s="14" t="s">
        <v>37</v>
      </c>
      <c r="AX1182" s="14" t="s">
        <v>78</v>
      </c>
      <c r="AY1182" s="257" t="s">
        <v>401</v>
      </c>
    </row>
    <row r="1183" s="15" customFormat="1">
      <c r="A1183" s="15"/>
      <c r="B1183" s="258"/>
      <c r="C1183" s="259"/>
      <c r="D1183" s="238" t="s">
        <v>410</v>
      </c>
      <c r="E1183" s="260" t="s">
        <v>19</v>
      </c>
      <c r="F1183" s="261" t="s">
        <v>414</v>
      </c>
      <c r="G1183" s="259"/>
      <c r="H1183" s="262">
        <v>5.3130000000000006</v>
      </c>
      <c r="I1183" s="263"/>
      <c r="J1183" s="259"/>
      <c r="K1183" s="259"/>
      <c r="L1183" s="264"/>
      <c r="M1183" s="265"/>
      <c r="N1183" s="266"/>
      <c r="O1183" s="266"/>
      <c r="P1183" s="266"/>
      <c r="Q1183" s="266"/>
      <c r="R1183" s="266"/>
      <c r="S1183" s="266"/>
      <c r="T1183" s="267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8" t="s">
        <v>410</v>
      </c>
      <c r="AU1183" s="268" t="s">
        <v>87</v>
      </c>
      <c r="AV1183" s="15" t="s">
        <v>102</v>
      </c>
      <c r="AW1183" s="15" t="s">
        <v>37</v>
      </c>
      <c r="AX1183" s="15" t="s">
        <v>85</v>
      </c>
      <c r="AY1183" s="268" t="s">
        <v>401</v>
      </c>
    </row>
    <row r="1184" s="2" customFormat="1" ht="37.8" customHeight="1">
      <c r="A1184" s="40"/>
      <c r="B1184" s="41"/>
      <c r="C1184" s="218" t="s">
        <v>1242</v>
      </c>
      <c r="D1184" s="218" t="s">
        <v>403</v>
      </c>
      <c r="E1184" s="219" t="s">
        <v>1243</v>
      </c>
      <c r="F1184" s="220" t="s">
        <v>1244</v>
      </c>
      <c r="G1184" s="221" t="s">
        <v>178</v>
      </c>
      <c r="H1184" s="222">
        <v>3790.268</v>
      </c>
      <c r="I1184" s="223"/>
      <c r="J1184" s="224">
        <f>ROUND(I1184*H1184,2)</f>
        <v>0</v>
      </c>
      <c r="K1184" s="220" t="s">
        <v>406</v>
      </c>
      <c r="L1184" s="46"/>
      <c r="M1184" s="225" t="s">
        <v>19</v>
      </c>
      <c r="N1184" s="226" t="s">
        <v>49</v>
      </c>
      <c r="O1184" s="86"/>
      <c r="P1184" s="227">
        <f>O1184*H1184</f>
        <v>0</v>
      </c>
      <c r="Q1184" s="227">
        <v>0.015400000000000001</v>
      </c>
      <c r="R1184" s="227">
        <f>Q1184*H1184</f>
        <v>58.370127199999999</v>
      </c>
      <c r="S1184" s="227">
        <v>0</v>
      </c>
      <c r="T1184" s="22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9" t="s">
        <v>102</v>
      </c>
      <c r="AT1184" s="229" t="s">
        <v>403</v>
      </c>
      <c r="AU1184" s="229" t="s">
        <v>87</v>
      </c>
      <c r="AY1184" s="19" t="s">
        <v>401</v>
      </c>
      <c r="BE1184" s="230">
        <f>IF(N1184="základní",J1184,0)</f>
        <v>0</v>
      </c>
      <c r="BF1184" s="230">
        <f>IF(N1184="snížená",J1184,0)</f>
        <v>0</v>
      </c>
      <c r="BG1184" s="230">
        <f>IF(N1184="zákl. přenesená",J1184,0)</f>
        <v>0</v>
      </c>
      <c r="BH1184" s="230">
        <f>IF(N1184="sníž. přenesená",J1184,0)</f>
        <v>0</v>
      </c>
      <c r="BI1184" s="230">
        <f>IF(N1184="nulová",J1184,0)</f>
        <v>0</v>
      </c>
      <c r="BJ1184" s="19" t="s">
        <v>85</v>
      </c>
      <c r="BK1184" s="230">
        <f>ROUND(I1184*H1184,2)</f>
        <v>0</v>
      </c>
      <c r="BL1184" s="19" t="s">
        <v>102</v>
      </c>
      <c r="BM1184" s="229" t="s">
        <v>1245</v>
      </c>
    </row>
    <row r="1185" s="2" customFormat="1">
      <c r="A1185" s="40"/>
      <c r="B1185" s="41"/>
      <c r="C1185" s="42"/>
      <c r="D1185" s="231" t="s">
        <v>408</v>
      </c>
      <c r="E1185" s="42"/>
      <c r="F1185" s="232" t="s">
        <v>1246</v>
      </c>
      <c r="G1185" s="42"/>
      <c r="H1185" s="42"/>
      <c r="I1185" s="233"/>
      <c r="J1185" s="42"/>
      <c r="K1185" s="42"/>
      <c r="L1185" s="46"/>
      <c r="M1185" s="234"/>
      <c r="N1185" s="235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408</v>
      </c>
      <c r="AU1185" s="19" t="s">
        <v>87</v>
      </c>
    </row>
    <row r="1186" s="13" customFormat="1">
      <c r="A1186" s="13"/>
      <c r="B1186" s="236"/>
      <c r="C1186" s="237"/>
      <c r="D1186" s="238" t="s">
        <v>410</v>
      </c>
      <c r="E1186" s="239" t="s">
        <v>19</v>
      </c>
      <c r="F1186" s="240" t="s">
        <v>634</v>
      </c>
      <c r="G1186" s="237"/>
      <c r="H1186" s="239" t="s">
        <v>19</v>
      </c>
      <c r="I1186" s="241"/>
      <c r="J1186" s="237"/>
      <c r="K1186" s="237"/>
      <c r="L1186" s="242"/>
      <c r="M1186" s="243"/>
      <c r="N1186" s="244"/>
      <c r="O1186" s="244"/>
      <c r="P1186" s="244"/>
      <c r="Q1186" s="244"/>
      <c r="R1186" s="244"/>
      <c r="S1186" s="244"/>
      <c r="T1186" s="24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6" t="s">
        <v>410</v>
      </c>
      <c r="AU1186" s="246" t="s">
        <v>87</v>
      </c>
      <c r="AV1186" s="13" t="s">
        <v>85</v>
      </c>
      <c r="AW1186" s="13" t="s">
        <v>37</v>
      </c>
      <c r="AX1186" s="13" t="s">
        <v>78</v>
      </c>
      <c r="AY1186" s="246" t="s">
        <v>401</v>
      </c>
    </row>
    <row r="1187" s="13" customFormat="1">
      <c r="A1187" s="13"/>
      <c r="B1187" s="236"/>
      <c r="C1187" s="237"/>
      <c r="D1187" s="238" t="s">
        <v>410</v>
      </c>
      <c r="E1187" s="239" t="s">
        <v>19</v>
      </c>
      <c r="F1187" s="240" t="s">
        <v>419</v>
      </c>
      <c r="G1187" s="237"/>
      <c r="H1187" s="239" t="s">
        <v>19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6" t="s">
        <v>410</v>
      </c>
      <c r="AU1187" s="246" t="s">
        <v>87</v>
      </c>
      <c r="AV1187" s="13" t="s">
        <v>85</v>
      </c>
      <c r="AW1187" s="13" t="s">
        <v>37</v>
      </c>
      <c r="AX1187" s="13" t="s">
        <v>78</v>
      </c>
      <c r="AY1187" s="246" t="s">
        <v>401</v>
      </c>
    </row>
    <row r="1188" s="13" customFormat="1">
      <c r="A1188" s="13"/>
      <c r="B1188" s="236"/>
      <c r="C1188" s="237"/>
      <c r="D1188" s="238" t="s">
        <v>410</v>
      </c>
      <c r="E1188" s="239" t="s">
        <v>19</v>
      </c>
      <c r="F1188" s="240" t="s">
        <v>741</v>
      </c>
      <c r="G1188" s="237"/>
      <c r="H1188" s="239" t="s">
        <v>19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6" t="s">
        <v>410</v>
      </c>
      <c r="AU1188" s="246" t="s">
        <v>87</v>
      </c>
      <c r="AV1188" s="13" t="s">
        <v>85</v>
      </c>
      <c r="AW1188" s="13" t="s">
        <v>37</v>
      </c>
      <c r="AX1188" s="13" t="s">
        <v>78</v>
      </c>
      <c r="AY1188" s="246" t="s">
        <v>401</v>
      </c>
    </row>
    <row r="1189" s="14" customFormat="1">
      <c r="A1189" s="14"/>
      <c r="B1189" s="247"/>
      <c r="C1189" s="248"/>
      <c r="D1189" s="238" t="s">
        <v>410</v>
      </c>
      <c r="E1189" s="249" t="s">
        <v>19</v>
      </c>
      <c r="F1189" s="250" t="s">
        <v>1247</v>
      </c>
      <c r="G1189" s="248"/>
      <c r="H1189" s="251">
        <v>113.06399999999999</v>
      </c>
      <c r="I1189" s="252"/>
      <c r="J1189" s="248"/>
      <c r="K1189" s="248"/>
      <c r="L1189" s="253"/>
      <c r="M1189" s="254"/>
      <c r="N1189" s="255"/>
      <c r="O1189" s="255"/>
      <c r="P1189" s="255"/>
      <c r="Q1189" s="255"/>
      <c r="R1189" s="255"/>
      <c r="S1189" s="255"/>
      <c r="T1189" s="256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7" t="s">
        <v>410</v>
      </c>
      <c r="AU1189" s="257" t="s">
        <v>87</v>
      </c>
      <c r="AV1189" s="14" t="s">
        <v>87</v>
      </c>
      <c r="AW1189" s="14" t="s">
        <v>37</v>
      </c>
      <c r="AX1189" s="14" t="s">
        <v>78</v>
      </c>
      <c r="AY1189" s="257" t="s">
        <v>401</v>
      </c>
    </row>
    <row r="1190" s="14" customFormat="1">
      <c r="A1190" s="14"/>
      <c r="B1190" s="247"/>
      <c r="C1190" s="248"/>
      <c r="D1190" s="238" t="s">
        <v>410</v>
      </c>
      <c r="E1190" s="249" t="s">
        <v>19</v>
      </c>
      <c r="F1190" s="250" t="s">
        <v>1248</v>
      </c>
      <c r="G1190" s="248"/>
      <c r="H1190" s="251">
        <v>47.468000000000004</v>
      </c>
      <c r="I1190" s="252"/>
      <c r="J1190" s="248"/>
      <c r="K1190" s="248"/>
      <c r="L1190" s="253"/>
      <c r="M1190" s="254"/>
      <c r="N1190" s="255"/>
      <c r="O1190" s="255"/>
      <c r="P1190" s="255"/>
      <c r="Q1190" s="255"/>
      <c r="R1190" s="255"/>
      <c r="S1190" s="255"/>
      <c r="T1190" s="256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7" t="s">
        <v>410</v>
      </c>
      <c r="AU1190" s="257" t="s">
        <v>87</v>
      </c>
      <c r="AV1190" s="14" t="s">
        <v>87</v>
      </c>
      <c r="AW1190" s="14" t="s">
        <v>37</v>
      </c>
      <c r="AX1190" s="14" t="s">
        <v>78</v>
      </c>
      <c r="AY1190" s="257" t="s">
        <v>401</v>
      </c>
    </row>
    <row r="1191" s="14" customFormat="1">
      <c r="A1191" s="14"/>
      <c r="B1191" s="247"/>
      <c r="C1191" s="248"/>
      <c r="D1191" s="238" t="s">
        <v>410</v>
      </c>
      <c r="E1191" s="249" t="s">
        <v>19</v>
      </c>
      <c r="F1191" s="250" t="s">
        <v>1249</v>
      </c>
      <c r="G1191" s="248"/>
      <c r="H1191" s="251">
        <v>40.238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7" t="s">
        <v>410</v>
      </c>
      <c r="AU1191" s="257" t="s">
        <v>87</v>
      </c>
      <c r="AV1191" s="14" t="s">
        <v>87</v>
      </c>
      <c r="AW1191" s="14" t="s">
        <v>37</v>
      </c>
      <c r="AX1191" s="14" t="s">
        <v>78</v>
      </c>
      <c r="AY1191" s="257" t="s">
        <v>401</v>
      </c>
    </row>
    <row r="1192" s="14" customFormat="1">
      <c r="A1192" s="14"/>
      <c r="B1192" s="247"/>
      <c r="C1192" s="248"/>
      <c r="D1192" s="238" t="s">
        <v>410</v>
      </c>
      <c r="E1192" s="249" t="s">
        <v>19</v>
      </c>
      <c r="F1192" s="250" t="s">
        <v>1250</v>
      </c>
      <c r="G1192" s="248"/>
      <c r="H1192" s="251">
        <v>47.253</v>
      </c>
      <c r="I1192" s="252"/>
      <c r="J1192" s="248"/>
      <c r="K1192" s="248"/>
      <c r="L1192" s="253"/>
      <c r="M1192" s="254"/>
      <c r="N1192" s="255"/>
      <c r="O1192" s="255"/>
      <c r="P1192" s="255"/>
      <c r="Q1192" s="255"/>
      <c r="R1192" s="255"/>
      <c r="S1192" s="255"/>
      <c r="T1192" s="256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7" t="s">
        <v>410</v>
      </c>
      <c r="AU1192" s="257" t="s">
        <v>87</v>
      </c>
      <c r="AV1192" s="14" t="s">
        <v>87</v>
      </c>
      <c r="AW1192" s="14" t="s">
        <v>37</v>
      </c>
      <c r="AX1192" s="14" t="s">
        <v>78</v>
      </c>
      <c r="AY1192" s="257" t="s">
        <v>401</v>
      </c>
    </row>
    <row r="1193" s="14" customFormat="1">
      <c r="A1193" s="14"/>
      <c r="B1193" s="247"/>
      <c r="C1193" s="248"/>
      <c r="D1193" s="238" t="s">
        <v>410</v>
      </c>
      <c r="E1193" s="249" t="s">
        <v>19</v>
      </c>
      <c r="F1193" s="250" t="s">
        <v>1251</v>
      </c>
      <c r="G1193" s="248"/>
      <c r="H1193" s="251">
        <v>39.063000000000002</v>
      </c>
      <c r="I1193" s="252"/>
      <c r="J1193" s="248"/>
      <c r="K1193" s="248"/>
      <c r="L1193" s="253"/>
      <c r="M1193" s="254"/>
      <c r="N1193" s="255"/>
      <c r="O1193" s="255"/>
      <c r="P1193" s="255"/>
      <c r="Q1193" s="255"/>
      <c r="R1193" s="255"/>
      <c r="S1193" s="255"/>
      <c r="T1193" s="256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7" t="s">
        <v>410</v>
      </c>
      <c r="AU1193" s="257" t="s">
        <v>87</v>
      </c>
      <c r="AV1193" s="14" t="s">
        <v>87</v>
      </c>
      <c r="AW1193" s="14" t="s">
        <v>37</v>
      </c>
      <c r="AX1193" s="14" t="s">
        <v>78</v>
      </c>
      <c r="AY1193" s="257" t="s">
        <v>401</v>
      </c>
    </row>
    <row r="1194" s="14" customFormat="1">
      <c r="A1194" s="14"/>
      <c r="B1194" s="247"/>
      <c r="C1194" s="248"/>
      <c r="D1194" s="238" t="s">
        <v>410</v>
      </c>
      <c r="E1194" s="249" t="s">
        <v>19</v>
      </c>
      <c r="F1194" s="250" t="s">
        <v>1252</v>
      </c>
      <c r="G1194" s="248"/>
      <c r="H1194" s="251">
        <v>39.063000000000002</v>
      </c>
      <c r="I1194" s="252"/>
      <c r="J1194" s="248"/>
      <c r="K1194" s="248"/>
      <c r="L1194" s="253"/>
      <c r="M1194" s="254"/>
      <c r="N1194" s="255"/>
      <c r="O1194" s="255"/>
      <c r="P1194" s="255"/>
      <c r="Q1194" s="255"/>
      <c r="R1194" s="255"/>
      <c r="S1194" s="255"/>
      <c r="T1194" s="256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7" t="s">
        <v>410</v>
      </c>
      <c r="AU1194" s="257" t="s">
        <v>87</v>
      </c>
      <c r="AV1194" s="14" t="s">
        <v>87</v>
      </c>
      <c r="AW1194" s="14" t="s">
        <v>37</v>
      </c>
      <c r="AX1194" s="14" t="s">
        <v>78</v>
      </c>
      <c r="AY1194" s="257" t="s">
        <v>401</v>
      </c>
    </row>
    <row r="1195" s="14" customFormat="1">
      <c r="A1195" s="14"/>
      <c r="B1195" s="247"/>
      <c r="C1195" s="248"/>
      <c r="D1195" s="238" t="s">
        <v>410</v>
      </c>
      <c r="E1195" s="249" t="s">
        <v>19</v>
      </c>
      <c r="F1195" s="250" t="s">
        <v>1253</v>
      </c>
      <c r="G1195" s="248"/>
      <c r="H1195" s="251">
        <v>39.063000000000002</v>
      </c>
      <c r="I1195" s="252"/>
      <c r="J1195" s="248"/>
      <c r="K1195" s="248"/>
      <c r="L1195" s="253"/>
      <c r="M1195" s="254"/>
      <c r="N1195" s="255"/>
      <c r="O1195" s="255"/>
      <c r="P1195" s="255"/>
      <c r="Q1195" s="255"/>
      <c r="R1195" s="255"/>
      <c r="S1195" s="255"/>
      <c r="T1195" s="256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7" t="s">
        <v>410</v>
      </c>
      <c r="AU1195" s="257" t="s">
        <v>87</v>
      </c>
      <c r="AV1195" s="14" t="s">
        <v>87</v>
      </c>
      <c r="AW1195" s="14" t="s">
        <v>37</v>
      </c>
      <c r="AX1195" s="14" t="s">
        <v>78</v>
      </c>
      <c r="AY1195" s="257" t="s">
        <v>401</v>
      </c>
    </row>
    <row r="1196" s="14" customFormat="1">
      <c r="A1196" s="14"/>
      <c r="B1196" s="247"/>
      <c r="C1196" s="248"/>
      <c r="D1196" s="238" t="s">
        <v>410</v>
      </c>
      <c r="E1196" s="249" t="s">
        <v>19</v>
      </c>
      <c r="F1196" s="250" t="s">
        <v>1254</v>
      </c>
      <c r="G1196" s="248"/>
      <c r="H1196" s="251">
        <v>39.003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7" t="s">
        <v>410</v>
      </c>
      <c r="AU1196" s="257" t="s">
        <v>87</v>
      </c>
      <c r="AV1196" s="14" t="s">
        <v>87</v>
      </c>
      <c r="AW1196" s="14" t="s">
        <v>37</v>
      </c>
      <c r="AX1196" s="14" t="s">
        <v>78</v>
      </c>
      <c r="AY1196" s="257" t="s">
        <v>401</v>
      </c>
    </row>
    <row r="1197" s="14" customFormat="1">
      <c r="A1197" s="14"/>
      <c r="B1197" s="247"/>
      <c r="C1197" s="248"/>
      <c r="D1197" s="238" t="s">
        <v>410</v>
      </c>
      <c r="E1197" s="249" t="s">
        <v>19</v>
      </c>
      <c r="F1197" s="250" t="s">
        <v>1255</v>
      </c>
      <c r="G1197" s="248"/>
      <c r="H1197" s="251">
        <v>46.503</v>
      </c>
      <c r="I1197" s="252"/>
      <c r="J1197" s="248"/>
      <c r="K1197" s="248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7" t="s">
        <v>410</v>
      </c>
      <c r="AU1197" s="257" t="s">
        <v>87</v>
      </c>
      <c r="AV1197" s="14" t="s">
        <v>87</v>
      </c>
      <c r="AW1197" s="14" t="s">
        <v>37</v>
      </c>
      <c r="AX1197" s="14" t="s">
        <v>78</v>
      </c>
      <c r="AY1197" s="257" t="s">
        <v>401</v>
      </c>
    </row>
    <row r="1198" s="14" customFormat="1">
      <c r="A1198" s="14"/>
      <c r="B1198" s="247"/>
      <c r="C1198" s="248"/>
      <c r="D1198" s="238" t="s">
        <v>410</v>
      </c>
      <c r="E1198" s="249" t="s">
        <v>19</v>
      </c>
      <c r="F1198" s="250" t="s">
        <v>1256</v>
      </c>
      <c r="G1198" s="248"/>
      <c r="H1198" s="251">
        <v>114.453</v>
      </c>
      <c r="I1198" s="252"/>
      <c r="J1198" s="248"/>
      <c r="K1198" s="248"/>
      <c r="L1198" s="253"/>
      <c r="M1198" s="254"/>
      <c r="N1198" s="255"/>
      <c r="O1198" s="255"/>
      <c r="P1198" s="255"/>
      <c r="Q1198" s="255"/>
      <c r="R1198" s="255"/>
      <c r="S1198" s="255"/>
      <c r="T1198" s="256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7" t="s">
        <v>410</v>
      </c>
      <c r="AU1198" s="257" t="s">
        <v>87</v>
      </c>
      <c r="AV1198" s="14" t="s">
        <v>87</v>
      </c>
      <c r="AW1198" s="14" t="s">
        <v>37</v>
      </c>
      <c r="AX1198" s="14" t="s">
        <v>78</v>
      </c>
      <c r="AY1198" s="257" t="s">
        <v>401</v>
      </c>
    </row>
    <row r="1199" s="14" customFormat="1">
      <c r="A1199" s="14"/>
      <c r="B1199" s="247"/>
      <c r="C1199" s="248"/>
      <c r="D1199" s="238" t="s">
        <v>410</v>
      </c>
      <c r="E1199" s="249" t="s">
        <v>19</v>
      </c>
      <c r="F1199" s="250" t="s">
        <v>1257</v>
      </c>
      <c r="G1199" s="248"/>
      <c r="H1199" s="251">
        <v>16.452000000000002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7" t="s">
        <v>410</v>
      </c>
      <c r="AU1199" s="257" t="s">
        <v>87</v>
      </c>
      <c r="AV1199" s="14" t="s">
        <v>87</v>
      </c>
      <c r="AW1199" s="14" t="s">
        <v>37</v>
      </c>
      <c r="AX1199" s="14" t="s">
        <v>78</v>
      </c>
      <c r="AY1199" s="257" t="s">
        <v>401</v>
      </c>
    </row>
    <row r="1200" s="14" customFormat="1">
      <c r="A1200" s="14"/>
      <c r="B1200" s="247"/>
      <c r="C1200" s="248"/>
      <c r="D1200" s="238" t="s">
        <v>410</v>
      </c>
      <c r="E1200" s="249" t="s">
        <v>19</v>
      </c>
      <c r="F1200" s="250" t="s">
        <v>1258</v>
      </c>
      <c r="G1200" s="248"/>
      <c r="H1200" s="251">
        <v>16.472999999999999</v>
      </c>
      <c r="I1200" s="252"/>
      <c r="J1200" s="248"/>
      <c r="K1200" s="248"/>
      <c r="L1200" s="253"/>
      <c r="M1200" s="254"/>
      <c r="N1200" s="255"/>
      <c r="O1200" s="255"/>
      <c r="P1200" s="255"/>
      <c r="Q1200" s="255"/>
      <c r="R1200" s="255"/>
      <c r="S1200" s="255"/>
      <c r="T1200" s="256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7" t="s">
        <v>410</v>
      </c>
      <c r="AU1200" s="257" t="s">
        <v>87</v>
      </c>
      <c r="AV1200" s="14" t="s">
        <v>87</v>
      </c>
      <c r="AW1200" s="14" t="s">
        <v>37</v>
      </c>
      <c r="AX1200" s="14" t="s">
        <v>78</v>
      </c>
      <c r="AY1200" s="257" t="s">
        <v>401</v>
      </c>
    </row>
    <row r="1201" s="14" customFormat="1">
      <c r="A1201" s="14"/>
      <c r="B1201" s="247"/>
      <c r="C1201" s="248"/>
      <c r="D1201" s="238" t="s">
        <v>410</v>
      </c>
      <c r="E1201" s="249" t="s">
        <v>19</v>
      </c>
      <c r="F1201" s="250" t="s">
        <v>1259</v>
      </c>
      <c r="G1201" s="248"/>
      <c r="H1201" s="251">
        <v>19.323</v>
      </c>
      <c r="I1201" s="252"/>
      <c r="J1201" s="248"/>
      <c r="K1201" s="248"/>
      <c r="L1201" s="253"/>
      <c r="M1201" s="254"/>
      <c r="N1201" s="255"/>
      <c r="O1201" s="255"/>
      <c r="P1201" s="255"/>
      <c r="Q1201" s="255"/>
      <c r="R1201" s="255"/>
      <c r="S1201" s="255"/>
      <c r="T1201" s="256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7" t="s">
        <v>410</v>
      </c>
      <c r="AU1201" s="257" t="s">
        <v>87</v>
      </c>
      <c r="AV1201" s="14" t="s">
        <v>87</v>
      </c>
      <c r="AW1201" s="14" t="s">
        <v>37</v>
      </c>
      <c r="AX1201" s="14" t="s">
        <v>78</v>
      </c>
      <c r="AY1201" s="257" t="s">
        <v>401</v>
      </c>
    </row>
    <row r="1202" s="14" customFormat="1">
      <c r="A1202" s="14"/>
      <c r="B1202" s="247"/>
      <c r="C1202" s="248"/>
      <c r="D1202" s="238" t="s">
        <v>410</v>
      </c>
      <c r="E1202" s="249" t="s">
        <v>19</v>
      </c>
      <c r="F1202" s="250" t="s">
        <v>1260</v>
      </c>
      <c r="G1202" s="248"/>
      <c r="H1202" s="251">
        <v>35.658000000000001</v>
      </c>
      <c r="I1202" s="252"/>
      <c r="J1202" s="248"/>
      <c r="K1202" s="248"/>
      <c r="L1202" s="253"/>
      <c r="M1202" s="254"/>
      <c r="N1202" s="255"/>
      <c r="O1202" s="255"/>
      <c r="P1202" s="255"/>
      <c r="Q1202" s="255"/>
      <c r="R1202" s="255"/>
      <c r="S1202" s="255"/>
      <c r="T1202" s="256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7" t="s">
        <v>410</v>
      </c>
      <c r="AU1202" s="257" t="s">
        <v>87</v>
      </c>
      <c r="AV1202" s="14" t="s">
        <v>87</v>
      </c>
      <c r="AW1202" s="14" t="s">
        <v>37</v>
      </c>
      <c r="AX1202" s="14" t="s">
        <v>78</v>
      </c>
      <c r="AY1202" s="257" t="s">
        <v>401</v>
      </c>
    </row>
    <row r="1203" s="14" customFormat="1">
      <c r="A1203" s="14"/>
      <c r="B1203" s="247"/>
      <c r="C1203" s="248"/>
      <c r="D1203" s="238" t="s">
        <v>410</v>
      </c>
      <c r="E1203" s="249" t="s">
        <v>19</v>
      </c>
      <c r="F1203" s="250" t="s">
        <v>1261</v>
      </c>
      <c r="G1203" s="248"/>
      <c r="H1203" s="251">
        <v>25.472999999999999</v>
      </c>
      <c r="I1203" s="252"/>
      <c r="J1203" s="248"/>
      <c r="K1203" s="248"/>
      <c r="L1203" s="253"/>
      <c r="M1203" s="254"/>
      <c r="N1203" s="255"/>
      <c r="O1203" s="255"/>
      <c r="P1203" s="255"/>
      <c r="Q1203" s="255"/>
      <c r="R1203" s="255"/>
      <c r="S1203" s="255"/>
      <c r="T1203" s="256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7" t="s">
        <v>410</v>
      </c>
      <c r="AU1203" s="257" t="s">
        <v>87</v>
      </c>
      <c r="AV1203" s="14" t="s">
        <v>87</v>
      </c>
      <c r="AW1203" s="14" t="s">
        <v>37</v>
      </c>
      <c r="AX1203" s="14" t="s">
        <v>78</v>
      </c>
      <c r="AY1203" s="257" t="s">
        <v>401</v>
      </c>
    </row>
    <row r="1204" s="16" customFormat="1">
      <c r="A1204" s="16"/>
      <c r="B1204" s="269"/>
      <c r="C1204" s="270"/>
      <c r="D1204" s="238" t="s">
        <v>410</v>
      </c>
      <c r="E1204" s="271" t="s">
        <v>19</v>
      </c>
      <c r="F1204" s="272" t="s">
        <v>440</v>
      </c>
      <c r="G1204" s="270"/>
      <c r="H1204" s="273">
        <v>678.54999999999984</v>
      </c>
      <c r="I1204" s="274"/>
      <c r="J1204" s="270"/>
      <c r="K1204" s="270"/>
      <c r="L1204" s="275"/>
      <c r="M1204" s="276"/>
      <c r="N1204" s="277"/>
      <c r="O1204" s="277"/>
      <c r="P1204" s="277"/>
      <c r="Q1204" s="277"/>
      <c r="R1204" s="277"/>
      <c r="S1204" s="277"/>
      <c r="T1204" s="278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79" t="s">
        <v>410</v>
      </c>
      <c r="AU1204" s="279" t="s">
        <v>87</v>
      </c>
      <c r="AV1204" s="16" t="s">
        <v>95</v>
      </c>
      <c r="AW1204" s="16" t="s">
        <v>37</v>
      </c>
      <c r="AX1204" s="16" t="s">
        <v>78</v>
      </c>
      <c r="AY1204" s="279" t="s">
        <v>401</v>
      </c>
    </row>
    <row r="1205" s="14" customFormat="1">
      <c r="A1205" s="14"/>
      <c r="B1205" s="247"/>
      <c r="C1205" s="248"/>
      <c r="D1205" s="238" t="s">
        <v>410</v>
      </c>
      <c r="E1205" s="249" t="s">
        <v>19</v>
      </c>
      <c r="F1205" s="250" t="s">
        <v>1262</v>
      </c>
      <c r="G1205" s="248"/>
      <c r="H1205" s="251">
        <v>137.12899999999999</v>
      </c>
      <c r="I1205" s="252"/>
      <c r="J1205" s="248"/>
      <c r="K1205" s="248"/>
      <c r="L1205" s="253"/>
      <c r="M1205" s="254"/>
      <c r="N1205" s="255"/>
      <c r="O1205" s="255"/>
      <c r="P1205" s="255"/>
      <c r="Q1205" s="255"/>
      <c r="R1205" s="255"/>
      <c r="S1205" s="255"/>
      <c r="T1205" s="25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7" t="s">
        <v>410</v>
      </c>
      <c r="AU1205" s="257" t="s">
        <v>87</v>
      </c>
      <c r="AV1205" s="14" t="s">
        <v>87</v>
      </c>
      <c r="AW1205" s="14" t="s">
        <v>37</v>
      </c>
      <c r="AX1205" s="14" t="s">
        <v>78</v>
      </c>
      <c r="AY1205" s="257" t="s">
        <v>401</v>
      </c>
    </row>
    <row r="1206" s="14" customFormat="1">
      <c r="A1206" s="14"/>
      <c r="B1206" s="247"/>
      <c r="C1206" s="248"/>
      <c r="D1206" s="238" t="s">
        <v>410</v>
      </c>
      <c r="E1206" s="249" t="s">
        <v>19</v>
      </c>
      <c r="F1206" s="250" t="s">
        <v>1263</v>
      </c>
      <c r="G1206" s="248"/>
      <c r="H1206" s="251">
        <v>38.787999999999997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7" t="s">
        <v>410</v>
      </c>
      <c r="AU1206" s="257" t="s">
        <v>87</v>
      </c>
      <c r="AV1206" s="14" t="s">
        <v>87</v>
      </c>
      <c r="AW1206" s="14" t="s">
        <v>37</v>
      </c>
      <c r="AX1206" s="14" t="s">
        <v>78</v>
      </c>
      <c r="AY1206" s="257" t="s">
        <v>401</v>
      </c>
    </row>
    <row r="1207" s="14" customFormat="1">
      <c r="A1207" s="14"/>
      <c r="B1207" s="247"/>
      <c r="C1207" s="248"/>
      <c r="D1207" s="238" t="s">
        <v>410</v>
      </c>
      <c r="E1207" s="249" t="s">
        <v>19</v>
      </c>
      <c r="F1207" s="250" t="s">
        <v>1264</v>
      </c>
      <c r="G1207" s="248"/>
      <c r="H1207" s="251">
        <v>38.787999999999997</v>
      </c>
      <c r="I1207" s="252"/>
      <c r="J1207" s="248"/>
      <c r="K1207" s="248"/>
      <c r="L1207" s="253"/>
      <c r="M1207" s="254"/>
      <c r="N1207" s="255"/>
      <c r="O1207" s="255"/>
      <c r="P1207" s="255"/>
      <c r="Q1207" s="255"/>
      <c r="R1207" s="255"/>
      <c r="S1207" s="255"/>
      <c r="T1207" s="256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7" t="s">
        <v>410</v>
      </c>
      <c r="AU1207" s="257" t="s">
        <v>87</v>
      </c>
      <c r="AV1207" s="14" t="s">
        <v>87</v>
      </c>
      <c r="AW1207" s="14" t="s">
        <v>37</v>
      </c>
      <c r="AX1207" s="14" t="s">
        <v>78</v>
      </c>
      <c r="AY1207" s="257" t="s">
        <v>401</v>
      </c>
    </row>
    <row r="1208" s="14" customFormat="1">
      <c r="A1208" s="14"/>
      <c r="B1208" s="247"/>
      <c r="C1208" s="248"/>
      <c r="D1208" s="238" t="s">
        <v>410</v>
      </c>
      <c r="E1208" s="249" t="s">
        <v>19</v>
      </c>
      <c r="F1208" s="250" t="s">
        <v>1265</v>
      </c>
      <c r="G1208" s="248"/>
      <c r="H1208" s="251">
        <v>38.787999999999997</v>
      </c>
      <c r="I1208" s="252"/>
      <c r="J1208" s="248"/>
      <c r="K1208" s="248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7" t="s">
        <v>410</v>
      </c>
      <c r="AU1208" s="257" t="s">
        <v>87</v>
      </c>
      <c r="AV1208" s="14" t="s">
        <v>87</v>
      </c>
      <c r="AW1208" s="14" t="s">
        <v>37</v>
      </c>
      <c r="AX1208" s="14" t="s">
        <v>78</v>
      </c>
      <c r="AY1208" s="257" t="s">
        <v>401</v>
      </c>
    </row>
    <row r="1209" s="14" customFormat="1">
      <c r="A1209" s="14"/>
      <c r="B1209" s="247"/>
      <c r="C1209" s="248"/>
      <c r="D1209" s="238" t="s">
        <v>410</v>
      </c>
      <c r="E1209" s="249" t="s">
        <v>19</v>
      </c>
      <c r="F1209" s="250" t="s">
        <v>1266</v>
      </c>
      <c r="G1209" s="248"/>
      <c r="H1209" s="251">
        <v>38.787999999999997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7" t="s">
        <v>410</v>
      </c>
      <c r="AU1209" s="257" t="s">
        <v>87</v>
      </c>
      <c r="AV1209" s="14" t="s">
        <v>87</v>
      </c>
      <c r="AW1209" s="14" t="s">
        <v>37</v>
      </c>
      <c r="AX1209" s="14" t="s">
        <v>78</v>
      </c>
      <c r="AY1209" s="257" t="s">
        <v>401</v>
      </c>
    </row>
    <row r="1210" s="14" customFormat="1">
      <c r="A1210" s="14"/>
      <c r="B1210" s="247"/>
      <c r="C1210" s="248"/>
      <c r="D1210" s="238" t="s">
        <v>410</v>
      </c>
      <c r="E1210" s="249" t="s">
        <v>19</v>
      </c>
      <c r="F1210" s="250" t="s">
        <v>1267</v>
      </c>
      <c r="G1210" s="248"/>
      <c r="H1210" s="251">
        <v>38.728000000000002</v>
      </c>
      <c r="I1210" s="252"/>
      <c r="J1210" s="248"/>
      <c r="K1210" s="248"/>
      <c r="L1210" s="253"/>
      <c r="M1210" s="254"/>
      <c r="N1210" s="255"/>
      <c r="O1210" s="255"/>
      <c r="P1210" s="255"/>
      <c r="Q1210" s="255"/>
      <c r="R1210" s="255"/>
      <c r="S1210" s="255"/>
      <c r="T1210" s="256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7" t="s">
        <v>410</v>
      </c>
      <c r="AU1210" s="257" t="s">
        <v>87</v>
      </c>
      <c r="AV1210" s="14" t="s">
        <v>87</v>
      </c>
      <c r="AW1210" s="14" t="s">
        <v>37</v>
      </c>
      <c r="AX1210" s="14" t="s">
        <v>78</v>
      </c>
      <c r="AY1210" s="257" t="s">
        <v>401</v>
      </c>
    </row>
    <row r="1211" s="14" customFormat="1">
      <c r="A1211" s="14"/>
      <c r="B1211" s="247"/>
      <c r="C1211" s="248"/>
      <c r="D1211" s="238" t="s">
        <v>410</v>
      </c>
      <c r="E1211" s="249" t="s">
        <v>19</v>
      </c>
      <c r="F1211" s="250" t="s">
        <v>1268</v>
      </c>
      <c r="G1211" s="248"/>
      <c r="H1211" s="251">
        <v>38.787999999999997</v>
      </c>
      <c r="I1211" s="252"/>
      <c r="J1211" s="248"/>
      <c r="K1211" s="248"/>
      <c r="L1211" s="253"/>
      <c r="M1211" s="254"/>
      <c r="N1211" s="255"/>
      <c r="O1211" s="255"/>
      <c r="P1211" s="255"/>
      <c r="Q1211" s="255"/>
      <c r="R1211" s="255"/>
      <c r="S1211" s="255"/>
      <c r="T1211" s="256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7" t="s">
        <v>410</v>
      </c>
      <c r="AU1211" s="257" t="s">
        <v>87</v>
      </c>
      <c r="AV1211" s="14" t="s">
        <v>87</v>
      </c>
      <c r="AW1211" s="14" t="s">
        <v>37</v>
      </c>
      <c r="AX1211" s="14" t="s">
        <v>78</v>
      </c>
      <c r="AY1211" s="257" t="s">
        <v>401</v>
      </c>
    </row>
    <row r="1212" s="14" customFormat="1">
      <c r="A1212" s="14"/>
      <c r="B1212" s="247"/>
      <c r="C1212" s="248"/>
      <c r="D1212" s="238" t="s">
        <v>410</v>
      </c>
      <c r="E1212" s="249" t="s">
        <v>19</v>
      </c>
      <c r="F1212" s="250" t="s">
        <v>1269</v>
      </c>
      <c r="G1212" s="248"/>
      <c r="H1212" s="251">
        <v>23.77</v>
      </c>
      <c r="I1212" s="252"/>
      <c r="J1212" s="248"/>
      <c r="K1212" s="248"/>
      <c r="L1212" s="253"/>
      <c r="M1212" s="254"/>
      <c r="N1212" s="255"/>
      <c r="O1212" s="255"/>
      <c r="P1212" s="255"/>
      <c r="Q1212" s="255"/>
      <c r="R1212" s="255"/>
      <c r="S1212" s="255"/>
      <c r="T1212" s="256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7" t="s">
        <v>410</v>
      </c>
      <c r="AU1212" s="257" t="s">
        <v>87</v>
      </c>
      <c r="AV1212" s="14" t="s">
        <v>87</v>
      </c>
      <c r="AW1212" s="14" t="s">
        <v>37</v>
      </c>
      <c r="AX1212" s="14" t="s">
        <v>78</v>
      </c>
      <c r="AY1212" s="257" t="s">
        <v>401</v>
      </c>
    </row>
    <row r="1213" s="14" customFormat="1">
      <c r="A1213" s="14"/>
      <c r="B1213" s="247"/>
      <c r="C1213" s="248"/>
      <c r="D1213" s="238" t="s">
        <v>410</v>
      </c>
      <c r="E1213" s="249" t="s">
        <v>19</v>
      </c>
      <c r="F1213" s="250" t="s">
        <v>1270</v>
      </c>
      <c r="G1213" s="248"/>
      <c r="H1213" s="251">
        <v>121.125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7" t="s">
        <v>410</v>
      </c>
      <c r="AU1213" s="257" t="s">
        <v>87</v>
      </c>
      <c r="AV1213" s="14" t="s">
        <v>87</v>
      </c>
      <c r="AW1213" s="14" t="s">
        <v>37</v>
      </c>
      <c r="AX1213" s="14" t="s">
        <v>78</v>
      </c>
      <c r="AY1213" s="257" t="s">
        <v>401</v>
      </c>
    </row>
    <row r="1214" s="14" customFormat="1">
      <c r="A1214" s="14"/>
      <c r="B1214" s="247"/>
      <c r="C1214" s="248"/>
      <c r="D1214" s="238" t="s">
        <v>410</v>
      </c>
      <c r="E1214" s="249" t="s">
        <v>19</v>
      </c>
      <c r="F1214" s="250" t="s">
        <v>1271</v>
      </c>
      <c r="G1214" s="248"/>
      <c r="H1214" s="251">
        <v>16.614000000000001</v>
      </c>
      <c r="I1214" s="252"/>
      <c r="J1214" s="248"/>
      <c r="K1214" s="248"/>
      <c r="L1214" s="253"/>
      <c r="M1214" s="254"/>
      <c r="N1214" s="255"/>
      <c r="O1214" s="255"/>
      <c r="P1214" s="255"/>
      <c r="Q1214" s="255"/>
      <c r="R1214" s="255"/>
      <c r="S1214" s="255"/>
      <c r="T1214" s="256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7" t="s">
        <v>410</v>
      </c>
      <c r="AU1214" s="257" t="s">
        <v>87</v>
      </c>
      <c r="AV1214" s="14" t="s">
        <v>87</v>
      </c>
      <c r="AW1214" s="14" t="s">
        <v>37</v>
      </c>
      <c r="AX1214" s="14" t="s">
        <v>78</v>
      </c>
      <c r="AY1214" s="257" t="s">
        <v>401</v>
      </c>
    </row>
    <row r="1215" s="14" customFormat="1">
      <c r="A1215" s="14"/>
      <c r="B1215" s="247"/>
      <c r="C1215" s="248"/>
      <c r="D1215" s="238" t="s">
        <v>410</v>
      </c>
      <c r="E1215" s="249" t="s">
        <v>19</v>
      </c>
      <c r="F1215" s="250" t="s">
        <v>1272</v>
      </c>
      <c r="G1215" s="248"/>
      <c r="H1215" s="251">
        <v>20.274000000000001</v>
      </c>
      <c r="I1215" s="252"/>
      <c r="J1215" s="248"/>
      <c r="K1215" s="248"/>
      <c r="L1215" s="253"/>
      <c r="M1215" s="254"/>
      <c r="N1215" s="255"/>
      <c r="O1215" s="255"/>
      <c r="P1215" s="255"/>
      <c r="Q1215" s="255"/>
      <c r="R1215" s="255"/>
      <c r="S1215" s="255"/>
      <c r="T1215" s="256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7" t="s">
        <v>410</v>
      </c>
      <c r="AU1215" s="257" t="s">
        <v>87</v>
      </c>
      <c r="AV1215" s="14" t="s">
        <v>87</v>
      </c>
      <c r="AW1215" s="14" t="s">
        <v>37</v>
      </c>
      <c r="AX1215" s="14" t="s">
        <v>78</v>
      </c>
      <c r="AY1215" s="257" t="s">
        <v>401</v>
      </c>
    </row>
    <row r="1216" s="14" customFormat="1">
      <c r="A1216" s="14"/>
      <c r="B1216" s="247"/>
      <c r="C1216" s="248"/>
      <c r="D1216" s="238" t="s">
        <v>410</v>
      </c>
      <c r="E1216" s="249" t="s">
        <v>19</v>
      </c>
      <c r="F1216" s="250" t="s">
        <v>1273</v>
      </c>
      <c r="G1216" s="248"/>
      <c r="H1216" s="251">
        <v>17.66</v>
      </c>
      <c r="I1216" s="252"/>
      <c r="J1216" s="248"/>
      <c r="K1216" s="248"/>
      <c r="L1216" s="253"/>
      <c r="M1216" s="254"/>
      <c r="N1216" s="255"/>
      <c r="O1216" s="255"/>
      <c r="P1216" s="255"/>
      <c r="Q1216" s="255"/>
      <c r="R1216" s="255"/>
      <c r="S1216" s="255"/>
      <c r="T1216" s="256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7" t="s">
        <v>410</v>
      </c>
      <c r="AU1216" s="257" t="s">
        <v>87</v>
      </c>
      <c r="AV1216" s="14" t="s">
        <v>87</v>
      </c>
      <c r="AW1216" s="14" t="s">
        <v>37</v>
      </c>
      <c r="AX1216" s="14" t="s">
        <v>78</v>
      </c>
      <c r="AY1216" s="257" t="s">
        <v>401</v>
      </c>
    </row>
    <row r="1217" s="14" customFormat="1">
      <c r="A1217" s="14"/>
      <c r="B1217" s="247"/>
      <c r="C1217" s="248"/>
      <c r="D1217" s="238" t="s">
        <v>410</v>
      </c>
      <c r="E1217" s="249" t="s">
        <v>19</v>
      </c>
      <c r="F1217" s="250" t="s">
        <v>1274</v>
      </c>
      <c r="G1217" s="248"/>
      <c r="H1217" s="251">
        <v>25.709</v>
      </c>
      <c r="I1217" s="252"/>
      <c r="J1217" s="248"/>
      <c r="K1217" s="248"/>
      <c r="L1217" s="253"/>
      <c r="M1217" s="254"/>
      <c r="N1217" s="255"/>
      <c r="O1217" s="255"/>
      <c r="P1217" s="255"/>
      <c r="Q1217" s="255"/>
      <c r="R1217" s="255"/>
      <c r="S1217" s="255"/>
      <c r="T1217" s="256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7" t="s">
        <v>410</v>
      </c>
      <c r="AU1217" s="257" t="s">
        <v>87</v>
      </c>
      <c r="AV1217" s="14" t="s">
        <v>87</v>
      </c>
      <c r="AW1217" s="14" t="s">
        <v>37</v>
      </c>
      <c r="AX1217" s="14" t="s">
        <v>78</v>
      </c>
      <c r="AY1217" s="257" t="s">
        <v>401</v>
      </c>
    </row>
    <row r="1218" s="14" customFormat="1">
      <c r="A1218" s="14"/>
      <c r="B1218" s="247"/>
      <c r="C1218" s="248"/>
      <c r="D1218" s="238" t="s">
        <v>410</v>
      </c>
      <c r="E1218" s="249" t="s">
        <v>19</v>
      </c>
      <c r="F1218" s="250" t="s">
        <v>1275</v>
      </c>
      <c r="G1218" s="248"/>
      <c r="H1218" s="251">
        <v>18.228000000000002</v>
      </c>
      <c r="I1218" s="252"/>
      <c r="J1218" s="248"/>
      <c r="K1218" s="248"/>
      <c r="L1218" s="253"/>
      <c r="M1218" s="254"/>
      <c r="N1218" s="255"/>
      <c r="O1218" s="255"/>
      <c r="P1218" s="255"/>
      <c r="Q1218" s="255"/>
      <c r="R1218" s="255"/>
      <c r="S1218" s="255"/>
      <c r="T1218" s="256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7" t="s">
        <v>410</v>
      </c>
      <c r="AU1218" s="257" t="s">
        <v>87</v>
      </c>
      <c r="AV1218" s="14" t="s">
        <v>87</v>
      </c>
      <c r="AW1218" s="14" t="s">
        <v>37</v>
      </c>
      <c r="AX1218" s="14" t="s">
        <v>78</v>
      </c>
      <c r="AY1218" s="257" t="s">
        <v>401</v>
      </c>
    </row>
    <row r="1219" s="14" customFormat="1">
      <c r="A1219" s="14"/>
      <c r="B1219" s="247"/>
      <c r="C1219" s="248"/>
      <c r="D1219" s="238" t="s">
        <v>410</v>
      </c>
      <c r="E1219" s="249" t="s">
        <v>19</v>
      </c>
      <c r="F1219" s="250" t="s">
        <v>1276</v>
      </c>
      <c r="G1219" s="248"/>
      <c r="H1219" s="251">
        <v>38.018000000000001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7" t="s">
        <v>410</v>
      </c>
      <c r="AU1219" s="257" t="s">
        <v>87</v>
      </c>
      <c r="AV1219" s="14" t="s">
        <v>87</v>
      </c>
      <c r="AW1219" s="14" t="s">
        <v>37</v>
      </c>
      <c r="AX1219" s="14" t="s">
        <v>78</v>
      </c>
      <c r="AY1219" s="257" t="s">
        <v>401</v>
      </c>
    </row>
    <row r="1220" s="14" customFormat="1">
      <c r="A1220" s="14"/>
      <c r="B1220" s="247"/>
      <c r="C1220" s="248"/>
      <c r="D1220" s="238" t="s">
        <v>410</v>
      </c>
      <c r="E1220" s="249" t="s">
        <v>19</v>
      </c>
      <c r="F1220" s="250" t="s">
        <v>1277</v>
      </c>
      <c r="G1220" s="248"/>
      <c r="H1220" s="251">
        <v>47.468000000000004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7" t="s">
        <v>410</v>
      </c>
      <c r="AU1220" s="257" t="s">
        <v>87</v>
      </c>
      <c r="AV1220" s="14" t="s">
        <v>87</v>
      </c>
      <c r="AW1220" s="14" t="s">
        <v>37</v>
      </c>
      <c r="AX1220" s="14" t="s">
        <v>78</v>
      </c>
      <c r="AY1220" s="257" t="s">
        <v>401</v>
      </c>
    </row>
    <row r="1221" s="14" customFormat="1">
      <c r="A1221" s="14"/>
      <c r="B1221" s="247"/>
      <c r="C1221" s="248"/>
      <c r="D1221" s="238" t="s">
        <v>410</v>
      </c>
      <c r="E1221" s="249" t="s">
        <v>19</v>
      </c>
      <c r="F1221" s="250" t="s">
        <v>1278</v>
      </c>
      <c r="G1221" s="248"/>
      <c r="H1221" s="251">
        <v>32.508000000000003</v>
      </c>
      <c r="I1221" s="252"/>
      <c r="J1221" s="248"/>
      <c r="K1221" s="248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7" t="s">
        <v>410</v>
      </c>
      <c r="AU1221" s="257" t="s">
        <v>87</v>
      </c>
      <c r="AV1221" s="14" t="s">
        <v>87</v>
      </c>
      <c r="AW1221" s="14" t="s">
        <v>37</v>
      </c>
      <c r="AX1221" s="14" t="s">
        <v>78</v>
      </c>
      <c r="AY1221" s="257" t="s">
        <v>401</v>
      </c>
    </row>
    <row r="1222" s="16" customFormat="1">
      <c r="A1222" s="16"/>
      <c r="B1222" s="269"/>
      <c r="C1222" s="270"/>
      <c r="D1222" s="238" t="s">
        <v>410</v>
      </c>
      <c r="E1222" s="271" t="s">
        <v>19</v>
      </c>
      <c r="F1222" s="272" t="s">
        <v>440</v>
      </c>
      <c r="G1222" s="270"/>
      <c r="H1222" s="273">
        <v>731.17099999999994</v>
      </c>
      <c r="I1222" s="274"/>
      <c r="J1222" s="270"/>
      <c r="K1222" s="270"/>
      <c r="L1222" s="275"/>
      <c r="M1222" s="276"/>
      <c r="N1222" s="277"/>
      <c r="O1222" s="277"/>
      <c r="P1222" s="277"/>
      <c r="Q1222" s="277"/>
      <c r="R1222" s="277"/>
      <c r="S1222" s="277"/>
      <c r="T1222" s="278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T1222" s="279" t="s">
        <v>410</v>
      </c>
      <c r="AU1222" s="279" t="s">
        <v>87</v>
      </c>
      <c r="AV1222" s="16" t="s">
        <v>95</v>
      </c>
      <c r="AW1222" s="16" t="s">
        <v>37</v>
      </c>
      <c r="AX1222" s="16" t="s">
        <v>78</v>
      </c>
      <c r="AY1222" s="279" t="s">
        <v>401</v>
      </c>
    </row>
    <row r="1223" s="14" customFormat="1">
      <c r="A1223" s="14"/>
      <c r="B1223" s="247"/>
      <c r="C1223" s="248"/>
      <c r="D1223" s="238" t="s">
        <v>410</v>
      </c>
      <c r="E1223" s="249" t="s">
        <v>19</v>
      </c>
      <c r="F1223" s="250" t="s">
        <v>1279</v>
      </c>
      <c r="G1223" s="248"/>
      <c r="H1223" s="251">
        <v>121.622</v>
      </c>
      <c r="I1223" s="252"/>
      <c r="J1223" s="248"/>
      <c r="K1223" s="248"/>
      <c r="L1223" s="253"/>
      <c r="M1223" s="254"/>
      <c r="N1223" s="255"/>
      <c r="O1223" s="255"/>
      <c r="P1223" s="255"/>
      <c r="Q1223" s="255"/>
      <c r="R1223" s="255"/>
      <c r="S1223" s="255"/>
      <c r="T1223" s="256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7" t="s">
        <v>410</v>
      </c>
      <c r="AU1223" s="257" t="s">
        <v>87</v>
      </c>
      <c r="AV1223" s="14" t="s">
        <v>87</v>
      </c>
      <c r="AW1223" s="14" t="s">
        <v>37</v>
      </c>
      <c r="AX1223" s="14" t="s">
        <v>78</v>
      </c>
      <c r="AY1223" s="257" t="s">
        <v>401</v>
      </c>
    </row>
    <row r="1224" s="14" customFormat="1">
      <c r="A1224" s="14"/>
      <c r="B1224" s="247"/>
      <c r="C1224" s="248"/>
      <c r="D1224" s="238" t="s">
        <v>410</v>
      </c>
      <c r="E1224" s="249" t="s">
        <v>19</v>
      </c>
      <c r="F1224" s="250" t="s">
        <v>1280</v>
      </c>
      <c r="G1224" s="248"/>
      <c r="H1224" s="251">
        <v>32.448</v>
      </c>
      <c r="I1224" s="252"/>
      <c r="J1224" s="248"/>
      <c r="K1224" s="248"/>
      <c r="L1224" s="253"/>
      <c r="M1224" s="254"/>
      <c r="N1224" s="255"/>
      <c r="O1224" s="255"/>
      <c r="P1224" s="255"/>
      <c r="Q1224" s="255"/>
      <c r="R1224" s="255"/>
      <c r="S1224" s="255"/>
      <c r="T1224" s="256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7" t="s">
        <v>410</v>
      </c>
      <c r="AU1224" s="257" t="s">
        <v>87</v>
      </c>
      <c r="AV1224" s="14" t="s">
        <v>87</v>
      </c>
      <c r="AW1224" s="14" t="s">
        <v>37</v>
      </c>
      <c r="AX1224" s="14" t="s">
        <v>78</v>
      </c>
      <c r="AY1224" s="257" t="s">
        <v>401</v>
      </c>
    </row>
    <row r="1225" s="14" customFormat="1">
      <c r="A1225" s="14"/>
      <c r="B1225" s="247"/>
      <c r="C1225" s="248"/>
      <c r="D1225" s="238" t="s">
        <v>410</v>
      </c>
      <c r="E1225" s="249" t="s">
        <v>19</v>
      </c>
      <c r="F1225" s="250" t="s">
        <v>1281</v>
      </c>
      <c r="G1225" s="248"/>
      <c r="H1225" s="251">
        <v>47.468000000000004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7" t="s">
        <v>410</v>
      </c>
      <c r="AU1225" s="257" t="s">
        <v>87</v>
      </c>
      <c r="AV1225" s="14" t="s">
        <v>87</v>
      </c>
      <c r="AW1225" s="14" t="s">
        <v>37</v>
      </c>
      <c r="AX1225" s="14" t="s">
        <v>78</v>
      </c>
      <c r="AY1225" s="257" t="s">
        <v>401</v>
      </c>
    </row>
    <row r="1226" s="14" customFormat="1">
      <c r="A1226" s="14"/>
      <c r="B1226" s="247"/>
      <c r="C1226" s="248"/>
      <c r="D1226" s="238" t="s">
        <v>410</v>
      </c>
      <c r="E1226" s="249" t="s">
        <v>19</v>
      </c>
      <c r="F1226" s="250" t="s">
        <v>1282</v>
      </c>
      <c r="G1226" s="248"/>
      <c r="H1226" s="251">
        <v>38.018000000000001</v>
      </c>
      <c r="I1226" s="252"/>
      <c r="J1226" s="248"/>
      <c r="K1226" s="248"/>
      <c r="L1226" s="253"/>
      <c r="M1226" s="254"/>
      <c r="N1226" s="255"/>
      <c r="O1226" s="255"/>
      <c r="P1226" s="255"/>
      <c r="Q1226" s="255"/>
      <c r="R1226" s="255"/>
      <c r="S1226" s="255"/>
      <c r="T1226" s="256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7" t="s">
        <v>410</v>
      </c>
      <c r="AU1226" s="257" t="s">
        <v>87</v>
      </c>
      <c r="AV1226" s="14" t="s">
        <v>87</v>
      </c>
      <c r="AW1226" s="14" t="s">
        <v>37</v>
      </c>
      <c r="AX1226" s="14" t="s">
        <v>78</v>
      </c>
      <c r="AY1226" s="257" t="s">
        <v>401</v>
      </c>
    </row>
    <row r="1227" s="14" customFormat="1">
      <c r="A1227" s="14"/>
      <c r="B1227" s="247"/>
      <c r="C1227" s="248"/>
      <c r="D1227" s="238" t="s">
        <v>410</v>
      </c>
      <c r="E1227" s="249" t="s">
        <v>19</v>
      </c>
      <c r="F1227" s="250" t="s">
        <v>1283</v>
      </c>
      <c r="G1227" s="248"/>
      <c r="H1227" s="251">
        <v>17.478000000000002</v>
      </c>
      <c r="I1227" s="252"/>
      <c r="J1227" s="248"/>
      <c r="K1227" s="248"/>
      <c r="L1227" s="253"/>
      <c r="M1227" s="254"/>
      <c r="N1227" s="255"/>
      <c r="O1227" s="255"/>
      <c r="P1227" s="255"/>
      <c r="Q1227" s="255"/>
      <c r="R1227" s="255"/>
      <c r="S1227" s="255"/>
      <c r="T1227" s="256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7" t="s">
        <v>410</v>
      </c>
      <c r="AU1227" s="257" t="s">
        <v>87</v>
      </c>
      <c r="AV1227" s="14" t="s">
        <v>87</v>
      </c>
      <c r="AW1227" s="14" t="s">
        <v>37</v>
      </c>
      <c r="AX1227" s="14" t="s">
        <v>78</v>
      </c>
      <c r="AY1227" s="257" t="s">
        <v>401</v>
      </c>
    </row>
    <row r="1228" s="14" customFormat="1">
      <c r="A1228" s="14"/>
      <c r="B1228" s="247"/>
      <c r="C1228" s="248"/>
      <c r="D1228" s="238" t="s">
        <v>410</v>
      </c>
      <c r="E1228" s="249" t="s">
        <v>19</v>
      </c>
      <c r="F1228" s="250" t="s">
        <v>1284</v>
      </c>
      <c r="G1228" s="248"/>
      <c r="H1228" s="251">
        <v>26.158999999999999</v>
      </c>
      <c r="I1228" s="252"/>
      <c r="J1228" s="248"/>
      <c r="K1228" s="248"/>
      <c r="L1228" s="253"/>
      <c r="M1228" s="254"/>
      <c r="N1228" s="255"/>
      <c r="O1228" s="255"/>
      <c r="P1228" s="255"/>
      <c r="Q1228" s="255"/>
      <c r="R1228" s="255"/>
      <c r="S1228" s="255"/>
      <c r="T1228" s="256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7" t="s">
        <v>410</v>
      </c>
      <c r="AU1228" s="257" t="s">
        <v>87</v>
      </c>
      <c r="AV1228" s="14" t="s">
        <v>87</v>
      </c>
      <c r="AW1228" s="14" t="s">
        <v>37</v>
      </c>
      <c r="AX1228" s="14" t="s">
        <v>78</v>
      </c>
      <c r="AY1228" s="257" t="s">
        <v>401</v>
      </c>
    </row>
    <row r="1229" s="14" customFormat="1">
      <c r="A1229" s="14"/>
      <c r="B1229" s="247"/>
      <c r="C1229" s="248"/>
      <c r="D1229" s="238" t="s">
        <v>410</v>
      </c>
      <c r="E1229" s="249" t="s">
        <v>19</v>
      </c>
      <c r="F1229" s="250" t="s">
        <v>1285</v>
      </c>
      <c r="G1229" s="248"/>
      <c r="H1229" s="251">
        <v>114.733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7" t="s">
        <v>410</v>
      </c>
      <c r="AU1229" s="257" t="s">
        <v>87</v>
      </c>
      <c r="AV1229" s="14" t="s">
        <v>87</v>
      </c>
      <c r="AW1229" s="14" t="s">
        <v>37</v>
      </c>
      <c r="AX1229" s="14" t="s">
        <v>78</v>
      </c>
      <c r="AY1229" s="257" t="s">
        <v>401</v>
      </c>
    </row>
    <row r="1230" s="14" customFormat="1">
      <c r="A1230" s="14"/>
      <c r="B1230" s="247"/>
      <c r="C1230" s="248"/>
      <c r="D1230" s="238" t="s">
        <v>410</v>
      </c>
      <c r="E1230" s="249" t="s">
        <v>19</v>
      </c>
      <c r="F1230" s="250" t="s">
        <v>1286</v>
      </c>
      <c r="G1230" s="248"/>
      <c r="H1230" s="251">
        <v>16.713000000000001</v>
      </c>
      <c r="I1230" s="252"/>
      <c r="J1230" s="248"/>
      <c r="K1230" s="248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7" t="s">
        <v>410</v>
      </c>
      <c r="AU1230" s="257" t="s">
        <v>87</v>
      </c>
      <c r="AV1230" s="14" t="s">
        <v>87</v>
      </c>
      <c r="AW1230" s="14" t="s">
        <v>37</v>
      </c>
      <c r="AX1230" s="14" t="s">
        <v>78</v>
      </c>
      <c r="AY1230" s="257" t="s">
        <v>401</v>
      </c>
    </row>
    <row r="1231" s="14" customFormat="1">
      <c r="A1231" s="14"/>
      <c r="B1231" s="247"/>
      <c r="C1231" s="248"/>
      <c r="D1231" s="238" t="s">
        <v>410</v>
      </c>
      <c r="E1231" s="249" t="s">
        <v>19</v>
      </c>
      <c r="F1231" s="250" t="s">
        <v>1287</v>
      </c>
      <c r="G1231" s="248"/>
      <c r="H1231" s="251">
        <v>21.062999999999999</v>
      </c>
      <c r="I1231" s="252"/>
      <c r="J1231" s="248"/>
      <c r="K1231" s="248"/>
      <c r="L1231" s="253"/>
      <c r="M1231" s="254"/>
      <c r="N1231" s="255"/>
      <c r="O1231" s="255"/>
      <c r="P1231" s="255"/>
      <c r="Q1231" s="255"/>
      <c r="R1231" s="255"/>
      <c r="S1231" s="255"/>
      <c r="T1231" s="256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7" t="s">
        <v>410</v>
      </c>
      <c r="AU1231" s="257" t="s">
        <v>87</v>
      </c>
      <c r="AV1231" s="14" t="s">
        <v>87</v>
      </c>
      <c r="AW1231" s="14" t="s">
        <v>37</v>
      </c>
      <c r="AX1231" s="14" t="s">
        <v>78</v>
      </c>
      <c r="AY1231" s="257" t="s">
        <v>401</v>
      </c>
    </row>
    <row r="1232" s="14" customFormat="1">
      <c r="A1232" s="14"/>
      <c r="B1232" s="247"/>
      <c r="C1232" s="248"/>
      <c r="D1232" s="238" t="s">
        <v>410</v>
      </c>
      <c r="E1232" s="249" t="s">
        <v>19</v>
      </c>
      <c r="F1232" s="250" t="s">
        <v>1288</v>
      </c>
      <c r="G1232" s="248"/>
      <c r="H1232" s="251">
        <v>18.126000000000001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7" t="s">
        <v>410</v>
      </c>
      <c r="AU1232" s="257" t="s">
        <v>87</v>
      </c>
      <c r="AV1232" s="14" t="s">
        <v>87</v>
      </c>
      <c r="AW1232" s="14" t="s">
        <v>37</v>
      </c>
      <c r="AX1232" s="14" t="s">
        <v>78</v>
      </c>
      <c r="AY1232" s="257" t="s">
        <v>401</v>
      </c>
    </row>
    <row r="1233" s="14" customFormat="1">
      <c r="A1233" s="14"/>
      <c r="B1233" s="247"/>
      <c r="C1233" s="248"/>
      <c r="D1233" s="238" t="s">
        <v>410</v>
      </c>
      <c r="E1233" s="249" t="s">
        <v>19</v>
      </c>
      <c r="F1233" s="250" t="s">
        <v>1289</v>
      </c>
      <c r="G1233" s="248"/>
      <c r="H1233" s="251">
        <v>38.787999999999997</v>
      </c>
      <c r="I1233" s="252"/>
      <c r="J1233" s="248"/>
      <c r="K1233" s="248"/>
      <c r="L1233" s="253"/>
      <c r="M1233" s="254"/>
      <c r="N1233" s="255"/>
      <c r="O1233" s="255"/>
      <c r="P1233" s="255"/>
      <c r="Q1233" s="255"/>
      <c r="R1233" s="255"/>
      <c r="S1233" s="255"/>
      <c r="T1233" s="256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7" t="s">
        <v>410</v>
      </c>
      <c r="AU1233" s="257" t="s">
        <v>87</v>
      </c>
      <c r="AV1233" s="14" t="s">
        <v>87</v>
      </c>
      <c r="AW1233" s="14" t="s">
        <v>37</v>
      </c>
      <c r="AX1233" s="14" t="s">
        <v>78</v>
      </c>
      <c r="AY1233" s="257" t="s">
        <v>401</v>
      </c>
    </row>
    <row r="1234" s="14" customFormat="1">
      <c r="A1234" s="14"/>
      <c r="B1234" s="247"/>
      <c r="C1234" s="248"/>
      <c r="D1234" s="238" t="s">
        <v>410</v>
      </c>
      <c r="E1234" s="249" t="s">
        <v>19</v>
      </c>
      <c r="F1234" s="250" t="s">
        <v>1290</v>
      </c>
      <c r="G1234" s="248"/>
      <c r="H1234" s="251">
        <v>38.787999999999997</v>
      </c>
      <c r="I1234" s="252"/>
      <c r="J1234" s="248"/>
      <c r="K1234" s="248"/>
      <c r="L1234" s="253"/>
      <c r="M1234" s="254"/>
      <c r="N1234" s="255"/>
      <c r="O1234" s="255"/>
      <c r="P1234" s="255"/>
      <c r="Q1234" s="255"/>
      <c r="R1234" s="255"/>
      <c r="S1234" s="255"/>
      <c r="T1234" s="256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7" t="s">
        <v>410</v>
      </c>
      <c r="AU1234" s="257" t="s">
        <v>87</v>
      </c>
      <c r="AV1234" s="14" t="s">
        <v>87</v>
      </c>
      <c r="AW1234" s="14" t="s">
        <v>37</v>
      </c>
      <c r="AX1234" s="14" t="s">
        <v>78</v>
      </c>
      <c r="AY1234" s="257" t="s">
        <v>401</v>
      </c>
    </row>
    <row r="1235" s="14" customFormat="1">
      <c r="A1235" s="14"/>
      <c r="B1235" s="247"/>
      <c r="C1235" s="248"/>
      <c r="D1235" s="238" t="s">
        <v>410</v>
      </c>
      <c r="E1235" s="249" t="s">
        <v>19</v>
      </c>
      <c r="F1235" s="250" t="s">
        <v>1291</v>
      </c>
      <c r="G1235" s="248"/>
      <c r="H1235" s="251">
        <v>38.787999999999997</v>
      </c>
      <c r="I1235" s="252"/>
      <c r="J1235" s="248"/>
      <c r="K1235" s="248"/>
      <c r="L1235" s="253"/>
      <c r="M1235" s="254"/>
      <c r="N1235" s="255"/>
      <c r="O1235" s="255"/>
      <c r="P1235" s="255"/>
      <c r="Q1235" s="255"/>
      <c r="R1235" s="255"/>
      <c r="S1235" s="255"/>
      <c r="T1235" s="256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7" t="s">
        <v>410</v>
      </c>
      <c r="AU1235" s="257" t="s">
        <v>87</v>
      </c>
      <c r="AV1235" s="14" t="s">
        <v>87</v>
      </c>
      <c r="AW1235" s="14" t="s">
        <v>37</v>
      </c>
      <c r="AX1235" s="14" t="s">
        <v>78</v>
      </c>
      <c r="AY1235" s="257" t="s">
        <v>401</v>
      </c>
    </row>
    <row r="1236" s="14" customFormat="1">
      <c r="A1236" s="14"/>
      <c r="B1236" s="247"/>
      <c r="C1236" s="248"/>
      <c r="D1236" s="238" t="s">
        <v>410</v>
      </c>
      <c r="E1236" s="249" t="s">
        <v>19</v>
      </c>
      <c r="F1236" s="250" t="s">
        <v>1292</v>
      </c>
      <c r="G1236" s="248"/>
      <c r="H1236" s="251">
        <v>38.787999999999997</v>
      </c>
      <c r="I1236" s="252"/>
      <c r="J1236" s="248"/>
      <c r="K1236" s="248"/>
      <c r="L1236" s="253"/>
      <c r="M1236" s="254"/>
      <c r="N1236" s="255"/>
      <c r="O1236" s="255"/>
      <c r="P1236" s="255"/>
      <c r="Q1236" s="255"/>
      <c r="R1236" s="255"/>
      <c r="S1236" s="255"/>
      <c r="T1236" s="256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7" t="s">
        <v>410</v>
      </c>
      <c r="AU1236" s="257" t="s">
        <v>87</v>
      </c>
      <c r="AV1236" s="14" t="s">
        <v>87</v>
      </c>
      <c r="AW1236" s="14" t="s">
        <v>37</v>
      </c>
      <c r="AX1236" s="14" t="s">
        <v>78</v>
      </c>
      <c r="AY1236" s="257" t="s">
        <v>401</v>
      </c>
    </row>
    <row r="1237" s="14" customFormat="1">
      <c r="A1237" s="14"/>
      <c r="B1237" s="247"/>
      <c r="C1237" s="248"/>
      <c r="D1237" s="238" t="s">
        <v>410</v>
      </c>
      <c r="E1237" s="249" t="s">
        <v>19</v>
      </c>
      <c r="F1237" s="250" t="s">
        <v>1293</v>
      </c>
      <c r="G1237" s="248"/>
      <c r="H1237" s="251">
        <v>38.728000000000002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7" t="s">
        <v>410</v>
      </c>
      <c r="AU1237" s="257" t="s">
        <v>87</v>
      </c>
      <c r="AV1237" s="14" t="s">
        <v>87</v>
      </c>
      <c r="AW1237" s="14" t="s">
        <v>37</v>
      </c>
      <c r="AX1237" s="14" t="s">
        <v>78</v>
      </c>
      <c r="AY1237" s="257" t="s">
        <v>401</v>
      </c>
    </row>
    <row r="1238" s="14" customFormat="1">
      <c r="A1238" s="14"/>
      <c r="B1238" s="247"/>
      <c r="C1238" s="248"/>
      <c r="D1238" s="238" t="s">
        <v>410</v>
      </c>
      <c r="E1238" s="249" t="s">
        <v>19</v>
      </c>
      <c r="F1238" s="250" t="s">
        <v>1294</v>
      </c>
      <c r="G1238" s="248"/>
      <c r="H1238" s="251">
        <v>46.228000000000002</v>
      </c>
      <c r="I1238" s="252"/>
      <c r="J1238" s="248"/>
      <c r="K1238" s="248"/>
      <c r="L1238" s="253"/>
      <c r="M1238" s="254"/>
      <c r="N1238" s="255"/>
      <c r="O1238" s="255"/>
      <c r="P1238" s="255"/>
      <c r="Q1238" s="255"/>
      <c r="R1238" s="255"/>
      <c r="S1238" s="255"/>
      <c r="T1238" s="25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7" t="s">
        <v>410</v>
      </c>
      <c r="AU1238" s="257" t="s">
        <v>87</v>
      </c>
      <c r="AV1238" s="14" t="s">
        <v>87</v>
      </c>
      <c r="AW1238" s="14" t="s">
        <v>37</v>
      </c>
      <c r="AX1238" s="14" t="s">
        <v>78</v>
      </c>
      <c r="AY1238" s="257" t="s">
        <v>401</v>
      </c>
    </row>
    <row r="1239" s="16" customFormat="1">
      <c r="A1239" s="16"/>
      <c r="B1239" s="269"/>
      <c r="C1239" s="270"/>
      <c r="D1239" s="238" t="s">
        <v>410</v>
      </c>
      <c r="E1239" s="271" t="s">
        <v>19</v>
      </c>
      <c r="F1239" s="272" t="s">
        <v>440</v>
      </c>
      <c r="G1239" s="270"/>
      <c r="H1239" s="273">
        <v>693.93599999999992</v>
      </c>
      <c r="I1239" s="274"/>
      <c r="J1239" s="270"/>
      <c r="K1239" s="270"/>
      <c r="L1239" s="275"/>
      <c r="M1239" s="276"/>
      <c r="N1239" s="277"/>
      <c r="O1239" s="277"/>
      <c r="P1239" s="277"/>
      <c r="Q1239" s="277"/>
      <c r="R1239" s="277"/>
      <c r="S1239" s="277"/>
      <c r="T1239" s="278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79" t="s">
        <v>410</v>
      </c>
      <c r="AU1239" s="279" t="s">
        <v>87</v>
      </c>
      <c r="AV1239" s="16" t="s">
        <v>95</v>
      </c>
      <c r="AW1239" s="16" t="s">
        <v>37</v>
      </c>
      <c r="AX1239" s="16" t="s">
        <v>78</v>
      </c>
      <c r="AY1239" s="279" t="s">
        <v>401</v>
      </c>
    </row>
    <row r="1240" s="14" customFormat="1">
      <c r="A1240" s="14"/>
      <c r="B1240" s="247"/>
      <c r="C1240" s="248"/>
      <c r="D1240" s="238" t="s">
        <v>410</v>
      </c>
      <c r="E1240" s="249" t="s">
        <v>19</v>
      </c>
      <c r="F1240" s="250" t="s">
        <v>1295</v>
      </c>
      <c r="G1240" s="248"/>
      <c r="H1240" s="251">
        <v>44.667000000000002</v>
      </c>
      <c r="I1240" s="252"/>
      <c r="J1240" s="248"/>
      <c r="K1240" s="248"/>
      <c r="L1240" s="253"/>
      <c r="M1240" s="254"/>
      <c r="N1240" s="255"/>
      <c r="O1240" s="255"/>
      <c r="P1240" s="255"/>
      <c r="Q1240" s="255"/>
      <c r="R1240" s="255"/>
      <c r="S1240" s="255"/>
      <c r="T1240" s="256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7" t="s">
        <v>410</v>
      </c>
      <c r="AU1240" s="257" t="s">
        <v>87</v>
      </c>
      <c r="AV1240" s="14" t="s">
        <v>87</v>
      </c>
      <c r="AW1240" s="14" t="s">
        <v>37</v>
      </c>
      <c r="AX1240" s="14" t="s">
        <v>78</v>
      </c>
      <c r="AY1240" s="257" t="s">
        <v>401</v>
      </c>
    </row>
    <row r="1241" s="14" customFormat="1">
      <c r="A1241" s="14"/>
      <c r="B1241" s="247"/>
      <c r="C1241" s="248"/>
      <c r="D1241" s="238" t="s">
        <v>410</v>
      </c>
      <c r="E1241" s="249" t="s">
        <v>19</v>
      </c>
      <c r="F1241" s="250" t="s">
        <v>1296</v>
      </c>
      <c r="G1241" s="248"/>
      <c r="H1241" s="251">
        <v>268.38900000000001</v>
      </c>
      <c r="I1241" s="252"/>
      <c r="J1241" s="248"/>
      <c r="K1241" s="248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7" t="s">
        <v>410</v>
      </c>
      <c r="AU1241" s="257" t="s">
        <v>87</v>
      </c>
      <c r="AV1241" s="14" t="s">
        <v>87</v>
      </c>
      <c r="AW1241" s="14" t="s">
        <v>37</v>
      </c>
      <c r="AX1241" s="14" t="s">
        <v>78</v>
      </c>
      <c r="AY1241" s="257" t="s">
        <v>401</v>
      </c>
    </row>
    <row r="1242" s="14" customFormat="1">
      <c r="A1242" s="14"/>
      <c r="B1242" s="247"/>
      <c r="C1242" s="248"/>
      <c r="D1242" s="238" t="s">
        <v>410</v>
      </c>
      <c r="E1242" s="249" t="s">
        <v>19</v>
      </c>
      <c r="F1242" s="250" t="s">
        <v>1297</v>
      </c>
      <c r="G1242" s="248"/>
      <c r="H1242" s="251">
        <v>58.161000000000001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7" t="s">
        <v>410</v>
      </c>
      <c r="AU1242" s="257" t="s">
        <v>87</v>
      </c>
      <c r="AV1242" s="14" t="s">
        <v>87</v>
      </c>
      <c r="AW1242" s="14" t="s">
        <v>37</v>
      </c>
      <c r="AX1242" s="14" t="s">
        <v>78</v>
      </c>
      <c r="AY1242" s="257" t="s">
        <v>401</v>
      </c>
    </row>
    <row r="1243" s="14" customFormat="1">
      <c r="A1243" s="14"/>
      <c r="B1243" s="247"/>
      <c r="C1243" s="248"/>
      <c r="D1243" s="238" t="s">
        <v>410</v>
      </c>
      <c r="E1243" s="249" t="s">
        <v>19</v>
      </c>
      <c r="F1243" s="250" t="s">
        <v>1298</v>
      </c>
      <c r="G1243" s="248"/>
      <c r="H1243" s="251">
        <v>29.922000000000001</v>
      </c>
      <c r="I1243" s="252"/>
      <c r="J1243" s="248"/>
      <c r="K1243" s="248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7" t="s">
        <v>410</v>
      </c>
      <c r="AU1243" s="257" t="s">
        <v>87</v>
      </c>
      <c r="AV1243" s="14" t="s">
        <v>87</v>
      </c>
      <c r="AW1243" s="14" t="s">
        <v>37</v>
      </c>
      <c r="AX1243" s="14" t="s">
        <v>78</v>
      </c>
      <c r="AY1243" s="257" t="s">
        <v>401</v>
      </c>
    </row>
    <row r="1244" s="14" customFormat="1">
      <c r="A1244" s="14"/>
      <c r="B1244" s="247"/>
      <c r="C1244" s="248"/>
      <c r="D1244" s="238" t="s">
        <v>410</v>
      </c>
      <c r="E1244" s="249" t="s">
        <v>19</v>
      </c>
      <c r="F1244" s="250" t="s">
        <v>1299</v>
      </c>
      <c r="G1244" s="248"/>
      <c r="H1244" s="251">
        <v>46.154000000000003</v>
      </c>
      <c r="I1244" s="252"/>
      <c r="J1244" s="248"/>
      <c r="K1244" s="248"/>
      <c r="L1244" s="253"/>
      <c r="M1244" s="254"/>
      <c r="N1244" s="255"/>
      <c r="O1244" s="255"/>
      <c r="P1244" s="255"/>
      <c r="Q1244" s="255"/>
      <c r="R1244" s="255"/>
      <c r="S1244" s="255"/>
      <c r="T1244" s="256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7" t="s">
        <v>410</v>
      </c>
      <c r="AU1244" s="257" t="s">
        <v>87</v>
      </c>
      <c r="AV1244" s="14" t="s">
        <v>87</v>
      </c>
      <c r="AW1244" s="14" t="s">
        <v>37</v>
      </c>
      <c r="AX1244" s="14" t="s">
        <v>78</v>
      </c>
      <c r="AY1244" s="257" t="s">
        <v>401</v>
      </c>
    </row>
    <row r="1245" s="14" customFormat="1">
      <c r="A1245" s="14"/>
      <c r="B1245" s="247"/>
      <c r="C1245" s="248"/>
      <c r="D1245" s="238" t="s">
        <v>410</v>
      </c>
      <c r="E1245" s="249" t="s">
        <v>19</v>
      </c>
      <c r="F1245" s="250" t="s">
        <v>1300</v>
      </c>
      <c r="G1245" s="248"/>
      <c r="H1245" s="251">
        <v>83.152000000000001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7" t="s">
        <v>410</v>
      </c>
      <c r="AU1245" s="257" t="s">
        <v>87</v>
      </c>
      <c r="AV1245" s="14" t="s">
        <v>87</v>
      </c>
      <c r="AW1245" s="14" t="s">
        <v>37</v>
      </c>
      <c r="AX1245" s="14" t="s">
        <v>78</v>
      </c>
      <c r="AY1245" s="257" t="s">
        <v>401</v>
      </c>
    </row>
    <row r="1246" s="14" customFormat="1">
      <c r="A1246" s="14"/>
      <c r="B1246" s="247"/>
      <c r="C1246" s="248"/>
      <c r="D1246" s="238" t="s">
        <v>410</v>
      </c>
      <c r="E1246" s="249" t="s">
        <v>19</v>
      </c>
      <c r="F1246" s="250" t="s">
        <v>1301</v>
      </c>
      <c r="G1246" s="248"/>
      <c r="H1246" s="251">
        <v>77.759</v>
      </c>
      <c r="I1246" s="252"/>
      <c r="J1246" s="248"/>
      <c r="K1246" s="248"/>
      <c r="L1246" s="253"/>
      <c r="M1246" s="254"/>
      <c r="N1246" s="255"/>
      <c r="O1246" s="255"/>
      <c r="P1246" s="255"/>
      <c r="Q1246" s="255"/>
      <c r="R1246" s="255"/>
      <c r="S1246" s="255"/>
      <c r="T1246" s="256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7" t="s">
        <v>410</v>
      </c>
      <c r="AU1246" s="257" t="s">
        <v>87</v>
      </c>
      <c r="AV1246" s="14" t="s">
        <v>87</v>
      </c>
      <c r="AW1246" s="14" t="s">
        <v>37</v>
      </c>
      <c r="AX1246" s="14" t="s">
        <v>78</v>
      </c>
      <c r="AY1246" s="257" t="s">
        <v>401</v>
      </c>
    </row>
    <row r="1247" s="14" customFormat="1">
      <c r="A1247" s="14"/>
      <c r="B1247" s="247"/>
      <c r="C1247" s="248"/>
      <c r="D1247" s="238" t="s">
        <v>410</v>
      </c>
      <c r="E1247" s="249" t="s">
        <v>19</v>
      </c>
      <c r="F1247" s="250" t="s">
        <v>1302</v>
      </c>
      <c r="G1247" s="248"/>
      <c r="H1247" s="251">
        <v>30.899000000000001</v>
      </c>
      <c r="I1247" s="252"/>
      <c r="J1247" s="248"/>
      <c r="K1247" s="248"/>
      <c r="L1247" s="253"/>
      <c r="M1247" s="254"/>
      <c r="N1247" s="255"/>
      <c r="O1247" s="255"/>
      <c r="P1247" s="255"/>
      <c r="Q1247" s="255"/>
      <c r="R1247" s="255"/>
      <c r="S1247" s="255"/>
      <c r="T1247" s="25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7" t="s">
        <v>410</v>
      </c>
      <c r="AU1247" s="257" t="s">
        <v>87</v>
      </c>
      <c r="AV1247" s="14" t="s">
        <v>87</v>
      </c>
      <c r="AW1247" s="14" t="s">
        <v>37</v>
      </c>
      <c r="AX1247" s="14" t="s">
        <v>78</v>
      </c>
      <c r="AY1247" s="257" t="s">
        <v>401</v>
      </c>
    </row>
    <row r="1248" s="14" customFormat="1">
      <c r="A1248" s="14"/>
      <c r="B1248" s="247"/>
      <c r="C1248" s="248"/>
      <c r="D1248" s="238" t="s">
        <v>410</v>
      </c>
      <c r="E1248" s="249" t="s">
        <v>19</v>
      </c>
      <c r="F1248" s="250" t="s">
        <v>1303</v>
      </c>
      <c r="G1248" s="248"/>
      <c r="H1248" s="251">
        <v>25.777999999999999</v>
      </c>
      <c r="I1248" s="252"/>
      <c r="J1248" s="248"/>
      <c r="K1248" s="248"/>
      <c r="L1248" s="253"/>
      <c r="M1248" s="254"/>
      <c r="N1248" s="255"/>
      <c r="O1248" s="255"/>
      <c r="P1248" s="255"/>
      <c r="Q1248" s="255"/>
      <c r="R1248" s="255"/>
      <c r="S1248" s="255"/>
      <c r="T1248" s="256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7" t="s">
        <v>410</v>
      </c>
      <c r="AU1248" s="257" t="s">
        <v>87</v>
      </c>
      <c r="AV1248" s="14" t="s">
        <v>87</v>
      </c>
      <c r="AW1248" s="14" t="s">
        <v>37</v>
      </c>
      <c r="AX1248" s="14" t="s">
        <v>78</v>
      </c>
      <c r="AY1248" s="257" t="s">
        <v>401</v>
      </c>
    </row>
    <row r="1249" s="14" customFormat="1">
      <c r="A1249" s="14"/>
      <c r="B1249" s="247"/>
      <c r="C1249" s="248"/>
      <c r="D1249" s="238" t="s">
        <v>410</v>
      </c>
      <c r="E1249" s="249" t="s">
        <v>19</v>
      </c>
      <c r="F1249" s="250" t="s">
        <v>1304</v>
      </c>
      <c r="G1249" s="248"/>
      <c r="H1249" s="251">
        <v>90.539000000000001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7" t="s">
        <v>410</v>
      </c>
      <c r="AU1249" s="257" t="s">
        <v>87</v>
      </c>
      <c r="AV1249" s="14" t="s">
        <v>87</v>
      </c>
      <c r="AW1249" s="14" t="s">
        <v>37</v>
      </c>
      <c r="AX1249" s="14" t="s">
        <v>78</v>
      </c>
      <c r="AY1249" s="257" t="s">
        <v>401</v>
      </c>
    </row>
    <row r="1250" s="14" customFormat="1">
      <c r="A1250" s="14"/>
      <c r="B1250" s="247"/>
      <c r="C1250" s="248"/>
      <c r="D1250" s="238" t="s">
        <v>410</v>
      </c>
      <c r="E1250" s="249" t="s">
        <v>19</v>
      </c>
      <c r="F1250" s="250" t="s">
        <v>1305</v>
      </c>
      <c r="G1250" s="248"/>
      <c r="H1250" s="251">
        <v>26.908999999999999</v>
      </c>
      <c r="I1250" s="252"/>
      <c r="J1250" s="248"/>
      <c r="K1250" s="248"/>
      <c r="L1250" s="253"/>
      <c r="M1250" s="254"/>
      <c r="N1250" s="255"/>
      <c r="O1250" s="255"/>
      <c r="P1250" s="255"/>
      <c r="Q1250" s="255"/>
      <c r="R1250" s="255"/>
      <c r="S1250" s="255"/>
      <c r="T1250" s="256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7" t="s">
        <v>410</v>
      </c>
      <c r="AU1250" s="257" t="s">
        <v>87</v>
      </c>
      <c r="AV1250" s="14" t="s">
        <v>87</v>
      </c>
      <c r="AW1250" s="14" t="s">
        <v>37</v>
      </c>
      <c r="AX1250" s="14" t="s">
        <v>78</v>
      </c>
      <c r="AY1250" s="257" t="s">
        <v>401</v>
      </c>
    </row>
    <row r="1251" s="14" customFormat="1">
      <c r="A1251" s="14"/>
      <c r="B1251" s="247"/>
      <c r="C1251" s="248"/>
      <c r="D1251" s="238" t="s">
        <v>410</v>
      </c>
      <c r="E1251" s="249" t="s">
        <v>19</v>
      </c>
      <c r="F1251" s="250" t="s">
        <v>1306</v>
      </c>
      <c r="G1251" s="248"/>
      <c r="H1251" s="251">
        <v>39.329999999999998</v>
      </c>
      <c r="I1251" s="252"/>
      <c r="J1251" s="248"/>
      <c r="K1251" s="248"/>
      <c r="L1251" s="253"/>
      <c r="M1251" s="254"/>
      <c r="N1251" s="255"/>
      <c r="O1251" s="255"/>
      <c r="P1251" s="255"/>
      <c r="Q1251" s="255"/>
      <c r="R1251" s="255"/>
      <c r="S1251" s="255"/>
      <c r="T1251" s="256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7" t="s">
        <v>410</v>
      </c>
      <c r="AU1251" s="257" t="s">
        <v>87</v>
      </c>
      <c r="AV1251" s="14" t="s">
        <v>87</v>
      </c>
      <c r="AW1251" s="14" t="s">
        <v>37</v>
      </c>
      <c r="AX1251" s="14" t="s">
        <v>78</v>
      </c>
      <c r="AY1251" s="257" t="s">
        <v>401</v>
      </c>
    </row>
    <row r="1252" s="14" customFormat="1">
      <c r="A1252" s="14"/>
      <c r="B1252" s="247"/>
      <c r="C1252" s="248"/>
      <c r="D1252" s="238" t="s">
        <v>410</v>
      </c>
      <c r="E1252" s="249" t="s">
        <v>19</v>
      </c>
      <c r="F1252" s="250" t="s">
        <v>1307</v>
      </c>
      <c r="G1252" s="248"/>
      <c r="H1252" s="251">
        <v>28.698</v>
      </c>
      <c r="I1252" s="252"/>
      <c r="J1252" s="248"/>
      <c r="K1252" s="248"/>
      <c r="L1252" s="253"/>
      <c r="M1252" s="254"/>
      <c r="N1252" s="255"/>
      <c r="O1252" s="255"/>
      <c r="P1252" s="255"/>
      <c r="Q1252" s="255"/>
      <c r="R1252" s="255"/>
      <c r="S1252" s="255"/>
      <c r="T1252" s="256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7" t="s">
        <v>410</v>
      </c>
      <c r="AU1252" s="257" t="s">
        <v>87</v>
      </c>
      <c r="AV1252" s="14" t="s">
        <v>87</v>
      </c>
      <c r="AW1252" s="14" t="s">
        <v>37</v>
      </c>
      <c r="AX1252" s="14" t="s">
        <v>78</v>
      </c>
      <c r="AY1252" s="257" t="s">
        <v>401</v>
      </c>
    </row>
    <row r="1253" s="14" customFormat="1">
      <c r="A1253" s="14"/>
      <c r="B1253" s="247"/>
      <c r="C1253" s="248"/>
      <c r="D1253" s="238" t="s">
        <v>410</v>
      </c>
      <c r="E1253" s="249" t="s">
        <v>19</v>
      </c>
      <c r="F1253" s="250" t="s">
        <v>1308</v>
      </c>
      <c r="G1253" s="248"/>
      <c r="H1253" s="251">
        <v>25.206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7" t="s">
        <v>410</v>
      </c>
      <c r="AU1253" s="257" t="s">
        <v>87</v>
      </c>
      <c r="AV1253" s="14" t="s">
        <v>87</v>
      </c>
      <c r="AW1253" s="14" t="s">
        <v>37</v>
      </c>
      <c r="AX1253" s="14" t="s">
        <v>78</v>
      </c>
      <c r="AY1253" s="257" t="s">
        <v>401</v>
      </c>
    </row>
    <row r="1254" s="14" customFormat="1">
      <c r="A1254" s="14"/>
      <c r="B1254" s="247"/>
      <c r="C1254" s="248"/>
      <c r="D1254" s="238" t="s">
        <v>410</v>
      </c>
      <c r="E1254" s="249" t="s">
        <v>19</v>
      </c>
      <c r="F1254" s="250" t="s">
        <v>1309</v>
      </c>
      <c r="G1254" s="248"/>
      <c r="H1254" s="251">
        <v>36.743000000000002</v>
      </c>
      <c r="I1254" s="252"/>
      <c r="J1254" s="248"/>
      <c r="K1254" s="248"/>
      <c r="L1254" s="253"/>
      <c r="M1254" s="254"/>
      <c r="N1254" s="255"/>
      <c r="O1254" s="255"/>
      <c r="P1254" s="255"/>
      <c r="Q1254" s="255"/>
      <c r="R1254" s="255"/>
      <c r="S1254" s="255"/>
      <c r="T1254" s="25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7" t="s">
        <v>410</v>
      </c>
      <c r="AU1254" s="257" t="s">
        <v>87</v>
      </c>
      <c r="AV1254" s="14" t="s">
        <v>87</v>
      </c>
      <c r="AW1254" s="14" t="s">
        <v>37</v>
      </c>
      <c r="AX1254" s="14" t="s">
        <v>78</v>
      </c>
      <c r="AY1254" s="257" t="s">
        <v>401</v>
      </c>
    </row>
    <row r="1255" s="14" customFormat="1">
      <c r="A1255" s="14"/>
      <c r="B1255" s="247"/>
      <c r="C1255" s="248"/>
      <c r="D1255" s="238" t="s">
        <v>410</v>
      </c>
      <c r="E1255" s="249" t="s">
        <v>19</v>
      </c>
      <c r="F1255" s="250" t="s">
        <v>1310</v>
      </c>
      <c r="G1255" s="248"/>
      <c r="H1255" s="251">
        <v>19.687999999999999</v>
      </c>
      <c r="I1255" s="252"/>
      <c r="J1255" s="248"/>
      <c r="K1255" s="248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7" t="s">
        <v>410</v>
      </c>
      <c r="AU1255" s="257" t="s">
        <v>87</v>
      </c>
      <c r="AV1255" s="14" t="s">
        <v>87</v>
      </c>
      <c r="AW1255" s="14" t="s">
        <v>37</v>
      </c>
      <c r="AX1255" s="14" t="s">
        <v>78</v>
      </c>
      <c r="AY1255" s="257" t="s">
        <v>401</v>
      </c>
    </row>
    <row r="1256" s="14" customFormat="1">
      <c r="A1256" s="14"/>
      <c r="B1256" s="247"/>
      <c r="C1256" s="248"/>
      <c r="D1256" s="238" t="s">
        <v>410</v>
      </c>
      <c r="E1256" s="249" t="s">
        <v>19</v>
      </c>
      <c r="F1256" s="250" t="s">
        <v>1311</v>
      </c>
      <c r="G1256" s="248"/>
      <c r="H1256" s="251">
        <v>18.812999999999999</v>
      </c>
      <c r="I1256" s="252"/>
      <c r="J1256" s="248"/>
      <c r="K1256" s="248"/>
      <c r="L1256" s="253"/>
      <c r="M1256" s="254"/>
      <c r="N1256" s="255"/>
      <c r="O1256" s="255"/>
      <c r="P1256" s="255"/>
      <c r="Q1256" s="255"/>
      <c r="R1256" s="255"/>
      <c r="S1256" s="255"/>
      <c r="T1256" s="256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7" t="s">
        <v>410</v>
      </c>
      <c r="AU1256" s="257" t="s">
        <v>87</v>
      </c>
      <c r="AV1256" s="14" t="s">
        <v>87</v>
      </c>
      <c r="AW1256" s="14" t="s">
        <v>37</v>
      </c>
      <c r="AX1256" s="14" t="s">
        <v>78</v>
      </c>
      <c r="AY1256" s="257" t="s">
        <v>401</v>
      </c>
    </row>
    <row r="1257" s="14" customFormat="1">
      <c r="A1257" s="14"/>
      <c r="B1257" s="247"/>
      <c r="C1257" s="248"/>
      <c r="D1257" s="238" t="s">
        <v>410</v>
      </c>
      <c r="E1257" s="249" t="s">
        <v>19</v>
      </c>
      <c r="F1257" s="250" t="s">
        <v>1312</v>
      </c>
      <c r="G1257" s="248"/>
      <c r="H1257" s="251">
        <v>32.912999999999997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7" t="s">
        <v>410</v>
      </c>
      <c r="AU1257" s="257" t="s">
        <v>87</v>
      </c>
      <c r="AV1257" s="14" t="s">
        <v>87</v>
      </c>
      <c r="AW1257" s="14" t="s">
        <v>37</v>
      </c>
      <c r="AX1257" s="14" t="s">
        <v>78</v>
      </c>
      <c r="AY1257" s="257" t="s">
        <v>401</v>
      </c>
    </row>
    <row r="1258" s="14" customFormat="1">
      <c r="A1258" s="14"/>
      <c r="B1258" s="247"/>
      <c r="C1258" s="248"/>
      <c r="D1258" s="238" t="s">
        <v>410</v>
      </c>
      <c r="E1258" s="249" t="s">
        <v>19</v>
      </c>
      <c r="F1258" s="250" t="s">
        <v>1313</v>
      </c>
      <c r="G1258" s="248"/>
      <c r="H1258" s="251">
        <v>19.946999999999999</v>
      </c>
      <c r="I1258" s="252"/>
      <c r="J1258" s="248"/>
      <c r="K1258" s="248"/>
      <c r="L1258" s="253"/>
      <c r="M1258" s="254"/>
      <c r="N1258" s="255"/>
      <c r="O1258" s="255"/>
      <c r="P1258" s="255"/>
      <c r="Q1258" s="255"/>
      <c r="R1258" s="255"/>
      <c r="S1258" s="255"/>
      <c r="T1258" s="256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7" t="s">
        <v>410</v>
      </c>
      <c r="AU1258" s="257" t="s">
        <v>87</v>
      </c>
      <c r="AV1258" s="14" t="s">
        <v>87</v>
      </c>
      <c r="AW1258" s="14" t="s">
        <v>37</v>
      </c>
      <c r="AX1258" s="14" t="s">
        <v>78</v>
      </c>
      <c r="AY1258" s="257" t="s">
        <v>401</v>
      </c>
    </row>
    <row r="1259" s="16" customFormat="1">
      <c r="A1259" s="16"/>
      <c r="B1259" s="269"/>
      <c r="C1259" s="270"/>
      <c r="D1259" s="238" t="s">
        <v>410</v>
      </c>
      <c r="E1259" s="271" t="s">
        <v>19</v>
      </c>
      <c r="F1259" s="272" t="s">
        <v>440</v>
      </c>
      <c r="G1259" s="270"/>
      <c r="H1259" s="273">
        <v>1003.6670000000001</v>
      </c>
      <c r="I1259" s="274"/>
      <c r="J1259" s="270"/>
      <c r="K1259" s="270"/>
      <c r="L1259" s="275"/>
      <c r="M1259" s="276"/>
      <c r="N1259" s="277"/>
      <c r="O1259" s="277"/>
      <c r="P1259" s="277"/>
      <c r="Q1259" s="277"/>
      <c r="R1259" s="277"/>
      <c r="S1259" s="277"/>
      <c r="T1259" s="278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79" t="s">
        <v>410</v>
      </c>
      <c r="AU1259" s="279" t="s">
        <v>87</v>
      </c>
      <c r="AV1259" s="16" t="s">
        <v>95</v>
      </c>
      <c r="AW1259" s="16" t="s">
        <v>37</v>
      </c>
      <c r="AX1259" s="16" t="s">
        <v>78</v>
      </c>
      <c r="AY1259" s="279" t="s">
        <v>401</v>
      </c>
    </row>
    <row r="1260" s="13" customFormat="1">
      <c r="A1260" s="13"/>
      <c r="B1260" s="236"/>
      <c r="C1260" s="237"/>
      <c r="D1260" s="238" t="s">
        <v>410</v>
      </c>
      <c r="E1260" s="239" t="s">
        <v>19</v>
      </c>
      <c r="F1260" s="240" t="s">
        <v>745</v>
      </c>
      <c r="G1260" s="237"/>
      <c r="H1260" s="239" t="s">
        <v>19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6" t="s">
        <v>410</v>
      </c>
      <c r="AU1260" s="246" t="s">
        <v>87</v>
      </c>
      <c r="AV1260" s="13" t="s">
        <v>85</v>
      </c>
      <c r="AW1260" s="13" t="s">
        <v>37</v>
      </c>
      <c r="AX1260" s="13" t="s">
        <v>78</v>
      </c>
      <c r="AY1260" s="246" t="s">
        <v>401</v>
      </c>
    </row>
    <row r="1261" s="14" customFormat="1">
      <c r="A1261" s="14"/>
      <c r="B1261" s="247"/>
      <c r="C1261" s="248"/>
      <c r="D1261" s="238" t="s">
        <v>410</v>
      </c>
      <c r="E1261" s="249" t="s">
        <v>19</v>
      </c>
      <c r="F1261" s="250" t="s">
        <v>1314</v>
      </c>
      <c r="G1261" s="248"/>
      <c r="H1261" s="251">
        <v>51.808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7" t="s">
        <v>410</v>
      </c>
      <c r="AU1261" s="257" t="s">
        <v>87</v>
      </c>
      <c r="AV1261" s="14" t="s">
        <v>87</v>
      </c>
      <c r="AW1261" s="14" t="s">
        <v>37</v>
      </c>
      <c r="AX1261" s="14" t="s">
        <v>78</v>
      </c>
      <c r="AY1261" s="257" t="s">
        <v>401</v>
      </c>
    </row>
    <row r="1262" s="14" customFormat="1">
      <c r="A1262" s="14"/>
      <c r="B1262" s="247"/>
      <c r="C1262" s="248"/>
      <c r="D1262" s="238" t="s">
        <v>410</v>
      </c>
      <c r="E1262" s="249" t="s">
        <v>19</v>
      </c>
      <c r="F1262" s="250" t="s">
        <v>1315</v>
      </c>
      <c r="G1262" s="248"/>
      <c r="H1262" s="251">
        <v>19.405999999999999</v>
      </c>
      <c r="I1262" s="252"/>
      <c r="J1262" s="248"/>
      <c r="K1262" s="248"/>
      <c r="L1262" s="253"/>
      <c r="M1262" s="254"/>
      <c r="N1262" s="255"/>
      <c r="O1262" s="255"/>
      <c r="P1262" s="255"/>
      <c r="Q1262" s="255"/>
      <c r="R1262" s="255"/>
      <c r="S1262" s="255"/>
      <c r="T1262" s="256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7" t="s">
        <v>410</v>
      </c>
      <c r="AU1262" s="257" t="s">
        <v>87</v>
      </c>
      <c r="AV1262" s="14" t="s">
        <v>87</v>
      </c>
      <c r="AW1262" s="14" t="s">
        <v>37</v>
      </c>
      <c r="AX1262" s="14" t="s">
        <v>78</v>
      </c>
      <c r="AY1262" s="257" t="s">
        <v>401</v>
      </c>
    </row>
    <row r="1263" s="14" customFormat="1">
      <c r="A1263" s="14"/>
      <c r="B1263" s="247"/>
      <c r="C1263" s="248"/>
      <c r="D1263" s="238" t="s">
        <v>410</v>
      </c>
      <c r="E1263" s="249" t="s">
        <v>19</v>
      </c>
      <c r="F1263" s="250" t="s">
        <v>1316</v>
      </c>
      <c r="G1263" s="248"/>
      <c r="H1263" s="251">
        <v>89.805000000000007</v>
      </c>
      <c r="I1263" s="252"/>
      <c r="J1263" s="248"/>
      <c r="K1263" s="248"/>
      <c r="L1263" s="253"/>
      <c r="M1263" s="254"/>
      <c r="N1263" s="255"/>
      <c r="O1263" s="255"/>
      <c r="P1263" s="255"/>
      <c r="Q1263" s="255"/>
      <c r="R1263" s="255"/>
      <c r="S1263" s="255"/>
      <c r="T1263" s="256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7" t="s">
        <v>410</v>
      </c>
      <c r="AU1263" s="257" t="s">
        <v>87</v>
      </c>
      <c r="AV1263" s="14" t="s">
        <v>87</v>
      </c>
      <c r="AW1263" s="14" t="s">
        <v>37</v>
      </c>
      <c r="AX1263" s="14" t="s">
        <v>78</v>
      </c>
      <c r="AY1263" s="257" t="s">
        <v>401</v>
      </c>
    </row>
    <row r="1264" s="14" customFormat="1">
      <c r="A1264" s="14"/>
      <c r="B1264" s="247"/>
      <c r="C1264" s="248"/>
      <c r="D1264" s="238" t="s">
        <v>410</v>
      </c>
      <c r="E1264" s="249" t="s">
        <v>19</v>
      </c>
      <c r="F1264" s="250" t="s">
        <v>1317</v>
      </c>
      <c r="G1264" s="248"/>
      <c r="H1264" s="251">
        <v>36.597999999999999</v>
      </c>
      <c r="I1264" s="252"/>
      <c r="J1264" s="248"/>
      <c r="K1264" s="248"/>
      <c r="L1264" s="253"/>
      <c r="M1264" s="254"/>
      <c r="N1264" s="255"/>
      <c r="O1264" s="255"/>
      <c r="P1264" s="255"/>
      <c r="Q1264" s="255"/>
      <c r="R1264" s="255"/>
      <c r="S1264" s="255"/>
      <c r="T1264" s="256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7" t="s">
        <v>410</v>
      </c>
      <c r="AU1264" s="257" t="s">
        <v>87</v>
      </c>
      <c r="AV1264" s="14" t="s">
        <v>87</v>
      </c>
      <c r="AW1264" s="14" t="s">
        <v>37</v>
      </c>
      <c r="AX1264" s="14" t="s">
        <v>78</v>
      </c>
      <c r="AY1264" s="257" t="s">
        <v>401</v>
      </c>
    </row>
    <row r="1265" s="14" customFormat="1">
      <c r="A1265" s="14"/>
      <c r="B1265" s="247"/>
      <c r="C1265" s="248"/>
      <c r="D1265" s="238" t="s">
        <v>410</v>
      </c>
      <c r="E1265" s="249" t="s">
        <v>19</v>
      </c>
      <c r="F1265" s="250" t="s">
        <v>1318</v>
      </c>
      <c r="G1265" s="248"/>
      <c r="H1265" s="251">
        <v>35.817999999999998</v>
      </c>
      <c r="I1265" s="252"/>
      <c r="J1265" s="248"/>
      <c r="K1265" s="248"/>
      <c r="L1265" s="253"/>
      <c r="M1265" s="254"/>
      <c r="N1265" s="255"/>
      <c r="O1265" s="255"/>
      <c r="P1265" s="255"/>
      <c r="Q1265" s="255"/>
      <c r="R1265" s="255"/>
      <c r="S1265" s="255"/>
      <c r="T1265" s="256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7" t="s">
        <v>410</v>
      </c>
      <c r="AU1265" s="257" t="s">
        <v>87</v>
      </c>
      <c r="AV1265" s="14" t="s">
        <v>87</v>
      </c>
      <c r="AW1265" s="14" t="s">
        <v>37</v>
      </c>
      <c r="AX1265" s="14" t="s">
        <v>78</v>
      </c>
      <c r="AY1265" s="257" t="s">
        <v>401</v>
      </c>
    </row>
    <row r="1266" s="14" customFormat="1">
      <c r="A1266" s="14"/>
      <c r="B1266" s="247"/>
      <c r="C1266" s="248"/>
      <c r="D1266" s="238" t="s">
        <v>410</v>
      </c>
      <c r="E1266" s="249" t="s">
        <v>19</v>
      </c>
      <c r="F1266" s="250" t="s">
        <v>1319</v>
      </c>
      <c r="G1266" s="248"/>
      <c r="H1266" s="251">
        <v>57.503</v>
      </c>
      <c r="I1266" s="252"/>
      <c r="J1266" s="248"/>
      <c r="K1266" s="248"/>
      <c r="L1266" s="253"/>
      <c r="M1266" s="254"/>
      <c r="N1266" s="255"/>
      <c r="O1266" s="255"/>
      <c r="P1266" s="255"/>
      <c r="Q1266" s="255"/>
      <c r="R1266" s="255"/>
      <c r="S1266" s="255"/>
      <c r="T1266" s="256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7" t="s">
        <v>410</v>
      </c>
      <c r="AU1266" s="257" t="s">
        <v>87</v>
      </c>
      <c r="AV1266" s="14" t="s">
        <v>87</v>
      </c>
      <c r="AW1266" s="14" t="s">
        <v>37</v>
      </c>
      <c r="AX1266" s="14" t="s">
        <v>78</v>
      </c>
      <c r="AY1266" s="257" t="s">
        <v>401</v>
      </c>
    </row>
    <row r="1267" s="14" customFormat="1">
      <c r="A1267" s="14"/>
      <c r="B1267" s="247"/>
      <c r="C1267" s="248"/>
      <c r="D1267" s="238" t="s">
        <v>410</v>
      </c>
      <c r="E1267" s="249" t="s">
        <v>19</v>
      </c>
      <c r="F1267" s="250" t="s">
        <v>1320</v>
      </c>
      <c r="G1267" s="248"/>
      <c r="H1267" s="251">
        <v>39.284999999999997</v>
      </c>
      <c r="I1267" s="252"/>
      <c r="J1267" s="248"/>
      <c r="K1267" s="248"/>
      <c r="L1267" s="253"/>
      <c r="M1267" s="254"/>
      <c r="N1267" s="255"/>
      <c r="O1267" s="255"/>
      <c r="P1267" s="255"/>
      <c r="Q1267" s="255"/>
      <c r="R1267" s="255"/>
      <c r="S1267" s="255"/>
      <c r="T1267" s="25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7" t="s">
        <v>410</v>
      </c>
      <c r="AU1267" s="257" t="s">
        <v>87</v>
      </c>
      <c r="AV1267" s="14" t="s">
        <v>87</v>
      </c>
      <c r="AW1267" s="14" t="s">
        <v>37</v>
      </c>
      <c r="AX1267" s="14" t="s">
        <v>78</v>
      </c>
      <c r="AY1267" s="257" t="s">
        <v>401</v>
      </c>
    </row>
    <row r="1268" s="14" customFormat="1">
      <c r="A1268" s="14"/>
      <c r="B1268" s="247"/>
      <c r="C1268" s="248"/>
      <c r="D1268" s="238" t="s">
        <v>410</v>
      </c>
      <c r="E1268" s="249" t="s">
        <v>19</v>
      </c>
      <c r="F1268" s="250" t="s">
        <v>1321</v>
      </c>
      <c r="G1268" s="248"/>
      <c r="H1268" s="251">
        <v>42.942</v>
      </c>
      <c r="I1268" s="252"/>
      <c r="J1268" s="248"/>
      <c r="K1268" s="248"/>
      <c r="L1268" s="253"/>
      <c r="M1268" s="254"/>
      <c r="N1268" s="255"/>
      <c r="O1268" s="255"/>
      <c r="P1268" s="255"/>
      <c r="Q1268" s="255"/>
      <c r="R1268" s="255"/>
      <c r="S1268" s="255"/>
      <c r="T1268" s="256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7" t="s">
        <v>410</v>
      </c>
      <c r="AU1268" s="257" t="s">
        <v>87</v>
      </c>
      <c r="AV1268" s="14" t="s">
        <v>87</v>
      </c>
      <c r="AW1268" s="14" t="s">
        <v>37</v>
      </c>
      <c r="AX1268" s="14" t="s">
        <v>78</v>
      </c>
      <c r="AY1268" s="257" t="s">
        <v>401</v>
      </c>
    </row>
    <row r="1269" s="14" customFormat="1">
      <c r="A1269" s="14"/>
      <c r="B1269" s="247"/>
      <c r="C1269" s="248"/>
      <c r="D1269" s="238" t="s">
        <v>410</v>
      </c>
      <c r="E1269" s="249" t="s">
        <v>19</v>
      </c>
      <c r="F1269" s="250" t="s">
        <v>1322</v>
      </c>
      <c r="G1269" s="248"/>
      <c r="H1269" s="251">
        <v>42.954000000000001</v>
      </c>
      <c r="I1269" s="252"/>
      <c r="J1269" s="248"/>
      <c r="K1269" s="248"/>
      <c r="L1269" s="253"/>
      <c r="M1269" s="254"/>
      <c r="N1269" s="255"/>
      <c r="O1269" s="255"/>
      <c r="P1269" s="255"/>
      <c r="Q1269" s="255"/>
      <c r="R1269" s="255"/>
      <c r="S1269" s="255"/>
      <c r="T1269" s="256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7" t="s">
        <v>410</v>
      </c>
      <c r="AU1269" s="257" t="s">
        <v>87</v>
      </c>
      <c r="AV1269" s="14" t="s">
        <v>87</v>
      </c>
      <c r="AW1269" s="14" t="s">
        <v>37</v>
      </c>
      <c r="AX1269" s="14" t="s">
        <v>78</v>
      </c>
      <c r="AY1269" s="257" t="s">
        <v>401</v>
      </c>
    </row>
    <row r="1270" s="14" customFormat="1">
      <c r="A1270" s="14"/>
      <c r="B1270" s="247"/>
      <c r="C1270" s="248"/>
      <c r="D1270" s="238" t="s">
        <v>410</v>
      </c>
      <c r="E1270" s="249" t="s">
        <v>19</v>
      </c>
      <c r="F1270" s="250" t="s">
        <v>1323</v>
      </c>
      <c r="G1270" s="248"/>
      <c r="H1270" s="251">
        <v>42.539999999999999</v>
      </c>
      <c r="I1270" s="252"/>
      <c r="J1270" s="248"/>
      <c r="K1270" s="248"/>
      <c r="L1270" s="253"/>
      <c r="M1270" s="254"/>
      <c r="N1270" s="255"/>
      <c r="O1270" s="255"/>
      <c r="P1270" s="255"/>
      <c r="Q1270" s="255"/>
      <c r="R1270" s="255"/>
      <c r="S1270" s="255"/>
      <c r="T1270" s="256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7" t="s">
        <v>410</v>
      </c>
      <c r="AU1270" s="257" t="s">
        <v>87</v>
      </c>
      <c r="AV1270" s="14" t="s">
        <v>87</v>
      </c>
      <c r="AW1270" s="14" t="s">
        <v>37</v>
      </c>
      <c r="AX1270" s="14" t="s">
        <v>78</v>
      </c>
      <c r="AY1270" s="257" t="s">
        <v>401</v>
      </c>
    </row>
    <row r="1271" s="14" customFormat="1">
      <c r="A1271" s="14"/>
      <c r="B1271" s="247"/>
      <c r="C1271" s="248"/>
      <c r="D1271" s="238" t="s">
        <v>410</v>
      </c>
      <c r="E1271" s="249" t="s">
        <v>19</v>
      </c>
      <c r="F1271" s="250" t="s">
        <v>1324</v>
      </c>
      <c r="G1271" s="248"/>
      <c r="H1271" s="251">
        <v>29.898</v>
      </c>
      <c r="I1271" s="252"/>
      <c r="J1271" s="248"/>
      <c r="K1271" s="248"/>
      <c r="L1271" s="253"/>
      <c r="M1271" s="254"/>
      <c r="N1271" s="255"/>
      <c r="O1271" s="255"/>
      <c r="P1271" s="255"/>
      <c r="Q1271" s="255"/>
      <c r="R1271" s="255"/>
      <c r="S1271" s="255"/>
      <c r="T1271" s="25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7" t="s">
        <v>410</v>
      </c>
      <c r="AU1271" s="257" t="s">
        <v>87</v>
      </c>
      <c r="AV1271" s="14" t="s">
        <v>87</v>
      </c>
      <c r="AW1271" s="14" t="s">
        <v>37</v>
      </c>
      <c r="AX1271" s="14" t="s">
        <v>78</v>
      </c>
      <c r="AY1271" s="257" t="s">
        <v>401</v>
      </c>
    </row>
    <row r="1272" s="14" customFormat="1">
      <c r="A1272" s="14"/>
      <c r="B1272" s="247"/>
      <c r="C1272" s="248"/>
      <c r="D1272" s="238" t="s">
        <v>410</v>
      </c>
      <c r="E1272" s="249" t="s">
        <v>19</v>
      </c>
      <c r="F1272" s="250" t="s">
        <v>1325</v>
      </c>
      <c r="G1272" s="248"/>
      <c r="H1272" s="251">
        <v>30.209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7" t="s">
        <v>410</v>
      </c>
      <c r="AU1272" s="257" t="s">
        <v>87</v>
      </c>
      <c r="AV1272" s="14" t="s">
        <v>87</v>
      </c>
      <c r="AW1272" s="14" t="s">
        <v>37</v>
      </c>
      <c r="AX1272" s="14" t="s">
        <v>78</v>
      </c>
      <c r="AY1272" s="257" t="s">
        <v>401</v>
      </c>
    </row>
    <row r="1273" s="14" customFormat="1">
      <c r="A1273" s="14"/>
      <c r="B1273" s="247"/>
      <c r="C1273" s="248"/>
      <c r="D1273" s="238" t="s">
        <v>410</v>
      </c>
      <c r="E1273" s="249" t="s">
        <v>19</v>
      </c>
      <c r="F1273" s="250" t="s">
        <v>1326</v>
      </c>
      <c r="G1273" s="248"/>
      <c r="H1273" s="251">
        <v>55.279000000000003</v>
      </c>
      <c r="I1273" s="252"/>
      <c r="J1273" s="248"/>
      <c r="K1273" s="248"/>
      <c r="L1273" s="253"/>
      <c r="M1273" s="254"/>
      <c r="N1273" s="255"/>
      <c r="O1273" s="255"/>
      <c r="P1273" s="255"/>
      <c r="Q1273" s="255"/>
      <c r="R1273" s="255"/>
      <c r="S1273" s="255"/>
      <c r="T1273" s="256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7" t="s">
        <v>410</v>
      </c>
      <c r="AU1273" s="257" t="s">
        <v>87</v>
      </c>
      <c r="AV1273" s="14" t="s">
        <v>87</v>
      </c>
      <c r="AW1273" s="14" t="s">
        <v>37</v>
      </c>
      <c r="AX1273" s="14" t="s">
        <v>78</v>
      </c>
      <c r="AY1273" s="257" t="s">
        <v>401</v>
      </c>
    </row>
    <row r="1274" s="14" customFormat="1">
      <c r="A1274" s="14"/>
      <c r="B1274" s="247"/>
      <c r="C1274" s="248"/>
      <c r="D1274" s="238" t="s">
        <v>410</v>
      </c>
      <c r="E1274" s="249" t="s">
        <v>19</v>
      </c>
      <c r="F1274" s="250" t="s">
        <v>1327</v>
      </c>
      <c r="G1274" s="248"/>
      <c r="H1274" s="251">
        <v>19.721</v>
      </c>
      <c r="I1274" s="252"/>
      <c r="J1274" s="248"/>
      <c r="K1274" s="248"/>
      <c r="L1274" s="253"/>
      <c r="M1274" s="254"/>
      <c r="N1274" s="255"/>
      <c r="O1274" s="255"/>
      <c r="P1274" s="255"/>
      <c r="Q1274" s="255"/>
      <c r="R1274" s="255"/>
      <c r="S1274" s="255"/>
      <c r="T1274" s="256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7" t="s">
        <v>410</v>
      </c>
      <c r="AU1274" s="257" t="s">
        <v>87</v>
      </c>
      <c r="AV1274" s="14" t="s">
        <v>87</v>
      </c>
      <c r="AW1274" s="14" t="s">
        <v>37</v>
      </c>
      <c r="AX1274" s="14" t="s">
        <v>78</v>
      </c>
      <c r="AY1274" s="257" t="s">
        <v>401</v>
      </c>
    </row>
    <row r="1275" s="14" customFormat="1">
      <c r="A1275" s="14"/>
      <c r="B1275" s="247"/>
      <c r="C1275" s="248"/>
      <c r="D1275" s="238" t="s">
        <v>410</v>
      </c>
      <c r="E1275" s="249" t="s">
        <v>19</v>
      </c>
      <c r="F1275" s="250" t="s">
        <v>1328</v>
      </c>
      <c r="G1275" s="248"/>
      <c r="H1275" s="251">
        <v>26.513000000000002</v>
      </c>
      <c r="I1275" s="252"/>
      <c r="J1275" s="248"/>
      <c r="K1275" s="248"/>
      <c r="L1275" s="253"/>
      <c r="M1275" s="254"/>
      <c r="N1275" s="255"/>
      <c r="O1275" s="255"/>
      <c r="P1275" s="255"/>
      <c r="Q1275" s="255"/>
      <c r="R1275" s="255"/>
      <c r="S1275" s="255"/>
      <c r="T1275" s="256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7" t="s">
        <v>410</v>
      </c>
      <c r="AU1275" s="257" t="s">
        <v>87</v>
      </c>
      <c r="AV1275" s="14" t="s">
        <v>87</v>
      </c>
      <c r="AW1275" s="14" t="s">
        <v>37</v>
      </c>
      <c r="AX1275" s="14" t="s">
        <v>78</v>
      </c>
      <c r="AY1275" s="257" t="s">
        <v>401</v>
      </c>
    </row>
    <row r="1276" s="14" customFormat="1">
      <c r="A1276" s="14"/>
      <c r="B1276" s="247"/>
      <c r="C1276" s="248"/>
      <c r="D1276" s="238" t="s">
        <v>410</v>
      </c>
      <c r="E1276" s="249" t="s">
        <v>19</v>
      </c>
      <c r="F1276" s="250" t="s">
        <v>1329</v>
      </c>
      <c r="G1276" s="248"/>
      <c r="H1276" s="251">
        <v>43.072000000000003</v>
      </c>
      <c r="I1276" s="252"/>
      <c r="J1276" s="248"/>
      <c r="K1276" s="248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7" t="s">
        <v>410</v>
      </c>
      <c r="AU1276" s="257" t="s">
        <v>87</v>
      </c>
      <c r="AV1276" s="14" t="s">
        <v>87</v>
      </c>
      <c r="AW1276" s="14" t="s">
        <v>37</v>
      </c>
      <c r="AX1276" s="14" t="s">
        <v>78</v>
      </c>
      <c r="AY1276" s="257" t="s">
        <v>401</v>
      </c>
    </row>
    <row r="1277" s="14" customFormat="1">
      <c r="A1277" s="14"/>
      <c r="B1277" s="247"/>
      <c r="C1277" s="248"/>
      <c r="D1277" s="238" t="s">
        <v>410</v>
      </c>
      <c r="E1277" s="249" t="s">
        <v>19</v>
      </c>
      <c r="F1277" s="250" t="s">
        <v>1330</v>
      </c>
      <c r="G1277" s="248"/>
      <c r="H1277" s="251">
        <v>19.593</v>
      </c>
      <c r="I1277" s="252"/>
      <c r="J1277" s="248"/>
      <c r="K1277" s="248"/>
      <c r="L1277" s="253"/>
      <c r="M1277" s="254"/>
      <c r="N1277" s="255"/>
      <c r="O1277" s="255"/>
      <c r="P1277" s="255"/>
      <c r="Q1277" s="255"/>
      <c r="R1277" s="255"/>
      <c r="S1277" s="255"/>
      <c r="T1277" s="256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7" t="s">
        <v>410</v>
      </c>
      <c r="AU1277" s="257" t="s">
        <v>87</v>
      </c>
      <c r="AV1277" s="14" t="s">
        <v>87</v>
      </c>
      <c r="AW1277" s="14" t="s">
        <v>37</v>
      </c>
      <c r="AX1277" s="14" t="s">
        <v>78</v>
      </c>
      <c r="AY1277" s="257" t="s">
        <v>401</v>
      </c>
    </row>
    <row r="1278" s="16" customFormat="1">
      <c r="A1278" s="16"/>
      <c r="B1278" s="269"/>
      <c r="C1278" s="270"/>
      <c r="D1278" s="238" t="s">
        <v>410</v>
      </c>
      <c r="E1278" s="271" t="s">
        <v>19</v>
      </c>
      <c r="F1278" s="272" t="s">
        <v>440</v>
      </c>
      <c r="G1278" s="270"/>
      <c r="H1278" s="273">
        <v>682.94399999999996</v>
      </c>
      <c r="I1278" s="274"/>
      <c r="J1278" s="270"/>
      <c r="K1278" s="270"/>
      <c r="L1278" s="275"/>
      <c r="M1278" s="276"/>
      <c r="N1278" s="277"/>
      <c r="O1278" s="277"/>
      <c r="P1278" s="277"/>
      <c r="Q1278" s="277"/>
      <c r="R1278" s="277"/>
      <c r="S1278" s="277"/>
      <c r="T1278" s="278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9" t="s">
        <v>410</v>
      </c>
      <c r="AU1278" s="279" t="s">
        <v>87</v>
      </c>
      <c r="AV1278" s="16" t="s">
        <v>95</v>
      </c>
      <c r="AW1278" s="16" t="s">
        <v>37</v>
      </c>
      <c r="AX1278" s="16" t="s">
        <v>78</v>
      </c>
      <c r="AY1278" s="279" t="s">
        <v>401</v>
      </c>
    </row>
    <row r="1279" s="15" customFormat="1">
      <c r="A1279" s="15"/>
      <c r="B1279" s="258"/>
      <c r="C1279" s="259"/>
      <c r="D1279" s="238" t="s">
        <v>410</v>
      </c>
      <c r="E1279" s="260" t="s">
        <v>344</v>
      </c>
      <c r="F1279" s="261" t="s">
        <v>414</v>
      </c>
      <c r="G1279" s="259"/>
      <c r="H1279" s="262">
        <v>3790.2680000000009</v>
      </c>
      <c r="I1279" s="263"/>
      <c r="J1279" s="259"/>
      <c r="K1279" s="259"/>
      <c r="L1279" s="264"/>
      <c r="M1279" s="265"/>
      <c r="N1279" s="266"/>
      <c r="O1279" s="266"/>
      <c r="P1279" s="266"/>
      <c r="Q1279" s="266"/>
      <c r="R1279" s="266"/>
      <c r="S1279" s="266"/>
      <c r="T1279" s="267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8" t="s">
        <v>410</v>
      </c>
      <c r="AU1279" s="268" t="s">
        <v>87</v>
      </c>
      <c r="AV1279" s="15" t="s">
        <v>102</v>
      </c>
      <c r="AW1279" s="15" t="s">
        <v>37</v>
      </c>
      <c r="AX1279" s="15" t="s">
        <v>85</v>
      </c>
      <c r="AY1279" s="268" t="s">
        <v>401</v>
      </c>
    </row>
    <row r="1280" s="2" customFormat="1" ht="33" customHeight="1">
      <c r="A1280" s="40"/>
      <c r="B1280" s="41"/>
      <c r="C1280" s="218" t="s">
        <v>1331</v>
      </c>
      <c r="D1280" s="218" t="s">
        <v>403</v>
      </c>
      <c r="E1280" s="219" t="s">
        <v>1332</v>
      </c>
      <c r="F1280" s="220" t="s">
        <v>1333</v>
      </c>
      <c r="G1280" s="221" t="s">
        <v>178</v>
      </c>
      <c r="H1280" s="222">
        <v>3069.9169999999999</v>
      </c>
      <c r="I1280" s="223"/>
      <c r="J1280" s="224">
        <f>ROUND(I1280*H1280,2)</f>
        <v>0</v>
      </c>
      <c r="K1280" s="220" t="s">
        <v>406</v>
      </c>
      <c r="L1280" s="46"/>
      <c r="M1280" s="225" t="s">
        <v>19</v>
      </c>
      <c r="N1280" s="226" t="s">
        <v>49</v>
      </c>
      <c r="O1280" s="86"/>
      <c r="P1280" s="227">
        <f>O1280*H1280</f>
        <v>0</v>
      </c>
      <c r="Q1280" s="227">
        <v>0.0030000000000000001</v>
      </c>
      <c r="R1280" s="227">
        <f>Q1280*H1280</f>
        <v>9.2097510000000007</v>
      </c>
      <c r="S1280" s="227">
        <v>0</v>
      </c>
      <c r="T1280" s="228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9" t="s">
        <v>102</v>
      </c>
      <c r="AT1280" s="229" t="s">
        <v>403</v>
      </c>
      <c r="AU1280" s="229" t="s">
        <v>87</v>
      </c>
      <c r="AY1280" s="19" t="s">
        <v>401</v>
      </c>
      <c r="BE1280" s="230">
        <f>IF(N1280="základní",J1280,0)</f>
        <v>0</v>
      </c>
      <c r="BF1280" s="230">
        <f>IF(N1280="snížená",J1280,0)</f>
        <v>0</v>
      </c>
      <c r="BG1280" s="230">
        <f>IF(N1280="zákl. přenesená",J1280,0)</f>
        <v>0</v>
      </c>
      <c r="BH1280" s="230">
        <f>IF(N1280="sníž. přenesená",J1280,0)</f>
        <v>0</v>
      </c>
      <c r="BI1280" s="230">
        <f>IF(N1280="nulová",J1280,0)</f>
        <v>0</v>
      </c>
      <c r="BJ1280" s="19" t="s">
        <v>85</v>
      </c>
      <c r="BK1280" s="230">
        <f>ROUND(I1280*H1280,2)</f>
        <v>0</v>
      </c>
      <c r="BL1280" s="19" t="s">
        <v>102</v>
      </c>
      <c r="BM1280" s="229" t="s">
        <v>1334</v>
      </c>
    </row>
    <row r="1281" s="2" customFormat="1">
      <c r="A1281" s="40"/>
      <c r="B1281" s="41"/>
      <c r="C1281" s="42"/>
      <c r="D1281" s="231" t="s">
        <v>408</v>
      </c>
      <c r="E1281" s="42"/>
      <c r="F1281" s="232" t="s">
        <v>1335</v>
      </c>
      <c r="G1281" s="42"/>
      <c r="H1281" s="42"/>
      <c r="I1281" s="233"/>
      <c r="J1281" s="42"/>
      <c r="K1281" s="42"/>
      <c r="L1281" s="46"/>
      <c r="M1281" s="234"/>
      <c r="N1281" s="235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408</v>
      </c>
      <c r="AU1281" s="19" t="s">
        <v>87</v>
      </c>
    </row>
    <row r="1282" s="14" customFormat="1">
      <c r="A1282" s="14"/>
      <c r="B1282" s="247"/>
      <c r="C1282" s="248"/>
      <c r="D1282" s="238" t="s">
        <v>410</v>
      </c>
      <c r="E1282" s="249" t="s">
        <v>19</v>
      </c>
      <c r="F1282" s="250" t="s">
        <v>344</v>
      </c>
      <c r="G1282" s="248"/>
      <c r="H1282" s="251">
        <v>3790.268</v>
      </c>
      <c r="I1282" s="252"/>
      <c r="J1282" s="248"/>
      <c r="K1282" s="248"/>
      <c r="L1282" s="253"/>
      <c r="M1282" s="254"/>
      <c r="N1282" s="255"/>
      <c r="O1282" s="255"/>
      <c r="P1282" s="255"/>
      <c r="Q1282" s="255"/>
      <c r="R1282" s="255"/>
      <c r="S1282" s="255"/>
      <c r="T1282" s="25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7" t="s">
        <v>410</v>
      </c>
      <c r="AU1282" s="257" t="s">
        <v>87</v>
      </c>
      <c r="AV1282" s="14" t="s">
        <v>87</v>
      </c>
      <c r="AW1282" s="14" t="s">
        <v>37</v>
      </c>
      <c r="AX1282" s="14" t="s">
        <v>78</v>
      </c>
      <c r="AY1282" s="257" t="s">
        <v>401</v>
      </c>
    </row>
    <row r="1283" s="14" customFormat="1">
      <c r="A1283" s="14"/>
      <c r="B1283" s="247"/>
      <c r="C1283" s="248"/>
      <c r="D1283" s="238" t="s">
        <v>410</v>
      </c>
      <c r="E1283" s="249" t="s">
        <v>19</v>
      </c>
      <c r="F1283" s="250" t="s">
        <v>1336</v>
      </c>
      <c r="G1283" s="248"/>
      <c r="H1283" s="251">
        <v>-720.351</v>
      </c>
      <c r="I1283" s="252"/>
      <c r="J1283" s="248"/>
      <c r="K1283" s="248"/>
      <c r="L1283" s="253"/>
      <c r="M1283" s="254"/>
      <c r="N1283" s="255"/>
      <c r="O1283" s="255"/>
      <c r="P1283" s="255"/>
      <c r="Q1283" s="255"/>
      <c r="R1283" s="255"/>
      <c r="S1283" s="255"/>
      <c r="T1283" s="256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7" t="s">
        <v>410</v>
      </c>
      <c r="AU1283" s="257" t="s">
        <v>87</v>
      </c>
      <c r="AV1283" s="14" t="s">
        <v>87</v>
      </c>
      <c r="AW1283" s="14" t="s">
        <v>37</v>
      </c>
      <c r="AX1283" s="14" t="s">
        <v>78</v>
      </c>
      <c r="AY1283" s="257" t="s">
        <v>401</v>
      </c>
    </row>
    <row r="1284" s="15" customFormat="1">
      <c r="A1284" s="15"/>
      <c r="B1284" s="258"/>
      <c r="C1284" s="259"/>
      <c r="D1284" s="238" t="s">
        <v>410</v>
      </c>
      <c r="E1284" s="260" t="s">
        <v>342</v>
      </c>
      <c r="F1284" s="261" t="s">
        <v>414</v>
      </c>
      <c r="G1284" s="259"/>
      <c r="H1284" s="262">
        <v>3069.9169999999999</v>
      </c>
      <c r="I1284" s="263"/>
      <c r="J1284" s="259"/>
      <c r="K1284" s="259"/>
      <c r="L1284" s="264"/>
      <c r="M1284" s="265"/>
      <c r="N1284" s="266"/>
      <c r="O1284" s="266"/>
      <c r="P1284" s="266"/>
      <c r="Q1284" s="266"/>
      <c r="R1284" s="266"/>
      <c r="S1284" s="266"/>
      <c r="T1284" s="267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8" t="s">
        <v>410</v>
      </c>
      <c r="AU1284" s="268" t="s">
        <v>87</v>
      </c>
      <c r="AV1284" s="15" t="s">
        <v>102</v>
      </c>
      <c r="AW1284" s="15" t="s">
        <v>37</v>
      </c>
      <c r="AX1284" s="15" t="s">
        <v>85</v>
      </c>
      <c r="AY1284" s="268" t="s">
        <v>401</v>
      </c>
    </row>
    <row r="1285" s="2" customFormat="1" ht="37.8" customHeight="1">
      <c r="A1285" s="40"/>
      <c r="B1285" s="41"/>
      <c r="C1285" s="218" t="s">
        <v>1337</v>
      </c>
      <c r="D1285" s="218" t="s">
        <v>403</v>
      </c>
      <c r="E1285" s="219" t="s">
        <v>1338</v>
      </c>
      <c r="F1285" s="220" t="s">
        <v>1339</v>
      </c>
      <c r="G1285" s="221" t="s">
        <v>178</v>
      </c>
      <c r="H1285" s="222">
        <v>288.63799999999998</v>
      </c>
      <c r="I1285" s="223"/>
      <c r="J1285" s="224">
        <f>ROUND(I1285*H1285,2)</f>
        <v>0</v>
      </c>
      <c r="K1285" s="220" t="s">
        <v>406</v>
      </c>
      <c r="L1285" s="46"/>
      <c r="M1285" s="225" t="s">
        <v>19</v>
      </c>
      <c r="N1285" s="226" t="s">
        <v>49</v>
      </c>
      <c r="O1285" s="86"/>
      <c r="P1285" s="227">
        <f>O1285*H1285</f>
        <v>0</v>
      </c>
      <c r="Q1285" s="227">
        <v>0</v>
      </c>
      <c r="R1285" s="227">
        <f>Q1285*H1285</f>
        <v>0</v>
      </c>
      <c r="S1285" s="227">
        <v>0</v>
      </c>
      <c r="T1285" s="228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9" t="s">
        <v>102</v>
      </c>
      <c r="AT1285" s="229" t="s">
        <v>403</v>
      </c>
      <c r="AU1285" s="229" t="s">
        <v>87</v>
      </c>
      <c r="AY1285" s="19" t="s">
        <v>401</v>
      </c>
      <c r="BE1285" s="230">
        <f>IF(N1285="základní",J1285,0)</f>
        <v>0</v>
      </c>
      <c r="BF1285" s="230">
        <f>IF(N1285="snížená",J1285,0)</f>
        <v>0</v>
      </c>
      <c r="BG1285" s="230">
        <f>IF(N1285="zákl. přenesená",J1285,0)</f>
        <v>0</v>
      </c>
      <c r="BH1285" s="230">
        <f>IF(N1285="sníž. přenesená",J1285,0)</f>
        <v>0</v>
      </c>
      <c r="BI1285" s="230">
        <f>IF(N1285="nulová",J1285,0)</f>
        <v>0</v>
      </c>
      <c r="BJ1285" s="19" t="s">
        <v>85</v>
      </c>
      <c r="BK1285" s="230">
        <f>ROUND(I1285*H1285,2)</f>
        <v>0</v>
      </c>
      <c r="BL1285" s="19" t="s">
        <v>102</v>
      </c>
      <c r="BM1285" s="229" t="s">
        <v>1340</v>
      </c>
    </row>
    <row r="1286" s="2" customFormat="1">
      <c r="A1286" s="40"/>
      <c r="B1286" s="41"/>
      <c r="C1286" s="42"/>
      <c r="D1286" s="231" t="s">
        <v>408</v>
      </c>
      <c r="E1286" s="42"/>
      <c r="F1286" s="232" t="s">
        <v>1341</v>
      </c>
      <c r="G1286" s="42"/>
      <c r="H1286" s="42"/>
      <c r="I1286" s="233"/>
      <c r="J1286" s="42"/>
      <c r="K1286" s="42"/>
      <c r="L1286" s="46"/>
      <c r="M1286" s="234"/>
      <c r="N1286" s="235"/>
      <c r="O1286" s="86"/>
      <c r="P1286" s="86"/>
      <c r="Q1286" s="86"/>
      <c r="R1286" s="86"/>
      <c r="S1286" s="86"/>
      <c r="T1286" s="87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T1286" s="19" t="s">
        <v>408</v>
      </c>
      <c r="AU1286" s="19" t="s">
        <v>87</v>
      </c>
    </row>
    <row r="1287" s="13" customFormat="1">
      <c r="A1287" s="13"/>
      <c r="B1287" s="236"/>
      <c r="C1287" s="237"/>
      <c r="D1287" s="238" t="s">
        <v>410</v>
      </c>
      <c r="E1287" s="239" t="s">
        <v>19</v>
      </c>
      <c r="F1287" s="240" t="s">
        <v>634</v>
      </c>
      <c r="G1287" s="237"/>
      <c r="H1287" s="239" t="s">
        <v>19</v>
      </c>
      <c r="I1287" s="241"/>
      <c r="J1287" s="237"/>
      <c r="K1287" s="237"/>
      <c r="L1287" s="242"/>
      <c r="M1287" s="243"/>
      <c r="N1287" s="244"/>
      <c r="O1287" s="244"/>
      <c r="P1287" s="244"/>
      <c r="Q1287" s="244"/>
      <c r="R1287" s="244"/>
      <c r="S1287" s="244"/>
      <c r="T1287" s="245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6" t="s">
        <v>410</v>
      </c>
      <c r="AU1287" s="246" t="s">
        <v>87</v>
      </c>
      <c r="AV1287" s="13" t="s">
        <v>85</v>
      </c>
      <c r="AW1287" s="13" t="s">
        <v>37</v>
      </c>
      <c r="AX1287" s="13" t="s">
        <v>78</v>
      </c>
      <c r="AY1287" s="246" t="s">
        <v>401</v>
      </c>
    </row>
    <row r="1288" s="13" customFormat="1">
      <c r="A1288" s="13"/>
      <c r="B1288" s="236"/>
      <c r="C1288" s="237"/>
      <c r="D1288" s="238" t="s">
        <v>410</v>
      </c>
      <c r="E1288" s="239" t="s">
        <v>19</v>
      </c>
      <c r="F1288" s="240" t="s">
        <v>1342</v>
      </c>
      <c r="G1288" s="237"/>
      <c r="H1288" s="239" t="s">
        <v>19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6" t="s">
        <v>410</v>
      </c>
      <c r="AU1288" s="246" t="s">
        <v>87</v>
      </c>
      <c r="AV1288" s="13" t="s">
        <v>85</v>
      </c>
      <c r="AW1288" s="13" t="s">
        <v>37</v>
      </c>
      <c r="AX1288" s="13" t="s">
        <v>78</v>
      </c>
      <c r="AY1288" s="246" t="s">
        <v>401</v>
      </c>
    </row>
    <row r="1289" s="13" customFormat="1">
      <c r="A1289" s="13"/>
      <c r="B1289" s="236"/>
      <c r="C1289" s="237"/>
      <c r="D1289" s="238" t="s">
        <v>410</v>
      </c>
      <c r="E1289" s="239" t="s">
        <v>19</v>
      </c>
      <c r="F1289" s="240" t="s">
        <v>1343</v>
      </c>
      <c r="G1289" s="237"/>
      <c r="H1289" s="239" t="s">
        <v>19</v>
      </c>
      <c r="I1289" s="241"/>
      <c r="J1289" s="237"/>
      <c r="K1289" s="237"/>
      <c r="L1289" s="242"/>
      <c r="M1289" s="243"/>
      <c r="N1289" s="244"/>
      <c r="O1289" s="244"/>
      <c r="P1289" s="244"/>
      <c r="Q1289" s="244"/>
      <c r="R1289" s="244"/>
      <c r="S1289" s="244"/>
      <c r="T1289" s="245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6" t="s">
        <v>410</v>
      </c>
      <c r="AU1289" s="246" t="s">
        <v>87</v>
      </c>
      <c r="AV1289" s="13" t="s">
        <v>85</v>
      </c>
      <c r="AW1289" s="13" t="s">
        <v>37</v>
      </c>
      <c r="AX1289" s="13" t="s">
        <v>78</v>
      </c>
      <c r="AY1289" s="246" t="s">
        <v>401</v>
      </c>
    </row>
    <row r="1290" s="13" customFormat="1">
      <c r="A1290" s="13"/>
      <c r="B1290" s="236"/>
      <c r="C1290" s="237"/>
      <c r="D1290" s="238" t="s">
        <v>410</v>
      </c>
      <c r="E1290" s="239" t="s">
        <v>19</v>
      </c>
      <c r="F1290" s="240" t="s">
        <v>741</v>
      </c>
      <c r="G1290" s="237"/>
      <c r="H1290" s="239" t="s">
        <v>19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6" t="s">
        <v>410</v>
      </c>
      <c r="AU1290" s="246" t="s">
        <v>87</v>
      </c>
      <c r="AV1290" s="13" t="s">
        <v>85</v>
      </c>
      <c r="AW1290" s="13" t="s">
        <v>37</v>
      </c>
      <c r="AX1290" s="13" t="s">
        <v>78</v>
      </c>
      <c r="AY1290" s="246" t="s">
        <v>401</v>
      </c>
    </row>
    <row r="1291" s="14" customFormat="1">
      <c r="A1291" s="14"/>
      <c r="B1291" s="247"/>
      <c r="C1291" s="248"/>
      <c r="D1291" s="238" t="s">
        <v>410</v>
      </c>
      <c r="E1291" s="249" t="s">
        <v>19</v>
      </c>
      <c r="F1291" s="250" t="s">
        <v>1344</v>
      </c>
      <c r="G1291" s="248"/>
      <c r="H1291" s="251">
        <v>106.52500000000001</v>
      </c>
      <c r="I1291" s="252"/>
      <c r="J1291" s="248"/>
      <c r="K1291" s="248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7" t="s">
        <v>410</v>
      </c>
      <c r="AU1291" s="257" t="s">
        <v>87</v>
      </c>
      <c r="AV1291" s="14" t="s">
        <v>87</v>
      </c>
      <c r="AW1291" s="14" t="s">
        <v>37</v>
      </c>
      <c r="AX1291" s="14" t="s">
        <v>78</v>
      </c>
      <c r="AY1291" s="257" t="s">
        <v>401</v>
      </c>
    </row>
    <row r="1292" s="14" customFormat="1">
      <c r="A1292" s="14"/>
      <c r="B1292" s="247"/>
      <c r="C1292" s="248"/>
      <c r="D1292" s="238" t="s">
        <v>410</v>
      </c>
      <c r="E1292" s="249" t="s">
        <v>19</v>
      </c>
      <c r="F1292" s="250" t="s">
        <v>1345</v>
      </c>
      <c r="G1292" s="248"/>
      <c r="H1292" s="251">
        <v>156.22499999999999</v>
      </c>
      <c r="I1292" s="252"/>
      <c r="J1292" s="248"/>
      <c r="K1292" s="248"/>
      <c r="L1292" s="253"/>
      <c r="M1292" s="254"/>
      <c r="N1292" s="255"/>
      <c r="O1292" s="255"/>
      <c r="P1292" s="255"/>
      <c r="Q1292" s="255"/>
      <c r="R1292" s="255"/>
      <c r="S1292" s="255"/>
      <c r="T1292" s="256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7" t="s">
        <v>410</v>
      </c>
      <c r="AU1292" s="257" t="s">
        <v>87</v>
      </c>
      <c r="AV1292" s="14" t="s">
        <v>87</v>
      </c>
      <c r="AW1292" s="14" t="s">
        <v>37</v>
      </c>
      <c r="AX1292" s="14" t="s">
        <v>78</v>
      </c>
      <c r="AY1292" s="257" t="s">
        <v>401</v>
      </c>
    </row>
    <row r="1293" s="16" customFormat="1">
      <c r="A1293" s="16"/>
      <c r="B1293" s="269"/>
      <c r="C1293" s="270"/>
      <c r="D1293" s="238" t="s">
        <v>410</v>
      </c>
      <c r="E1293" s="271" t="s">
        <v>19</v>
      </c>
      <c r="F1293" s="272" t="s">
        <v>440</v>
      </c>
      <c r="G1293" s="270"/>
      <c r="H1293" s="273">
        <v>262.75</v>
      </c>
      <c r="I1293" s="274"/>
      <c r="J1293" s="270"/>
      <c r="K1293" s="270"/>
      <c r="L1293" s="275"/>
      <c r="M1293" s="276"/>
      <c r="N1293" s="277"/>
      <c r="O1293" s="277"/>
      <c r="P1293" s="277"/>
      <c r="Q1293" s="277"/>
      <c r="R1293" s="277"/>
      <c r="S1293" s="277"/>
      <c r="T1293" s="278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9" t="s">
        <v>410</v>
      </c>
      <c r="AU1293" s="279" t="s">
        <v>87</v>
      </c>
      <c r="AV1293" s="16" t="s">
        <v>95</v>
      </c>
      <c r="AW1293" s="16" t="s">
        <v>37</v>
      </c>
      <c r="AX1293" s="16" t="s">
        <v>78</v>
      </c>
      <c r="AY1293" s="279" t="s">
        <v>401</v>
      </c>
    </row>
    <row r="1294" s="13" customFormat="1">
      <c r="A1294" s="13"/>
      <c r="B1294" s="236"/>
      <c r="C1294" s="237"/>
      <c r="D1294" s="238" t="s">
        <v>410</v>
      </c>
      <c r="E1294" s="239" t="s">
        <v>19</v>
      </c>
      <c r="F1294" s="240" t="s">
        <v>745</v>
      </c>
      <c r="G1294" s="237"/>
      <c r="H1294" s="239" t="s">
        <v>19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6" t="s">
        <v>410</v>
      </c>
      <c r="AU1294" s="246" t="s">
        <v>87</v>
      </c>
      <c r="AV1294" s="13" t="s">
        <v>85</v>
      </c>
      <c r="AW1294" s="13" t="s">
        <v>37</v>
      </c>
      <c r="AX1294" s="13" t="s">
        <v>78</v>
      </c>
      <c r="AY1294" s="246" t="s">
        <v>401</v>
      </c>
    </row>
    <row r="1295" s="14" customFormat="1">
      <c r="A1295" s="14"/>
      <c r="B1295" s="247"/>
      <c r="C1295" s="248"/>
      <c r="D1295" s="238" t="s">
        <v>410</v>
      </c>
      <c r="E1295" s="249" t="s">
        <v>19</v>
      </c>
      <c r="F1295" s="250" t="s">
        <v>1346</v>
      </c>
      <c r="G1295" s="248"/>
      <c r="H1295" s="251">
        <v>25.888000000000002</v>
      </c>
      <c r="I1295" s="252"/>
      <c r="J1295" s="248"/>
      <c r="K1295" s="248"/>
      <c r="L1295" s="253"/>
      <c r="M1295" s="254"/>
      <c r="N1295" s="255"/>
      <c r="O1295" s="255"/>
      <c r="P1295" s="255"/>
      <c r="Q1295" s="255"/>
      <c r="R1295" s="255"/>
      <c r="S1295" s="255"/>
      <c r="T1295" s="256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7" t="s">
        <v>410</v>
      </c>
      <c r="AU1295" s="257" t="s">
        <v>87</v>
      </c>
      <c r="AV1295" s="14" t="s">
        <v>87</v>
      </c>
      <c r="AW1295" s="14" t="s">
        <v>37</v>
      </c>
      <c r="AX1295" s="14" t="s">
        <v>78</v>
      </c>
      <c r="AY1295" s="257" t="s">
        <v>401</v>
      </c>
    </row>
    <row r="1296" s="16" customFormat="1">
      <c r="A1296" s="16"/>
      <c r="B1296" s="269"/>
      <c r="C1296" s="270"/>
      <c r="D1296" s="238" t="s">
        <v>410</v>
      </c>
      <c r="E1296" s="271" t="s">
        <v>19</v>
      </c>
      <c r="F1296" s="272" t="s">
        <v>440</v>
      </c>
      <c r="G1296" s="270"/>
      <c r="H1296" s="273">
        <v>25.888000000000002</v>
      </c>
      <c r="I1296" s="274"/>
      <c r="J1296" s="270"/>
      <c r="K1296" s="270"/>
      <c r="L1296" s="275"/>
      <c r="M1296" s="276"/>
      <c r="N1296" s="277"/>
      <c r="O1296" s="277"/>
      <c r="P1296" s="277"/>
      <c r="Q1296" s="277"/>
      <c r="R1296" s="277"/>
      <c r="S1296" s="277"/>
      <c r="T1296" s="278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T1296" s="279" t="s">
        <v>410</v>
      </c>
      <c r="AU1296" s="279" t="s">
        <v>87</v>
      </c>
      <c r="AV1296" s="16" t="s">
        <v>95</v>
      </c>
      <c r="AW1296" s="16" t="s">
        <v>37</v>
      </c>
      <c r="AX1296" s="16" t="s">
        <v>78</v>
      </c>
      <c r="AY1296" s="279" t="s">
        <v>401</v>
      </c>
    </row>
    <row r="1297" s="15" customFormat="1">
      <c r="A1297" s="15"/>
      <c r="B1297" s="258"/>
      <c r="C1297" s="259"/>
      <c r="D1297" s="238" t="s">
        <v>410</v>
      </c>
      <c r="E1297" s="260" t="s">
        <v>19</v>
      </c>
      <c r="F1297" s="261" t="s">
        <v>414</v>
      </c>
      <c r="G1297" s="259"/>
      <c r="H1297" s="262">
        <v>288.63799999999998</v>
      </c>
      <c r="I1297" s="263"/>
      <c r="J1297" s="259"/>
      <c r="K1297" s="259"/>
      <c r="L1297" s="264"/>
      <c r="M1297" s="265"/>
      <c r="N1297" s="266"/>
      <c r="O1297" s="266"/>
      <c r="P1297" s="266"/>
      <c r="Q1297" s="266"/>
      <c r="R1297" s="266"/>
      <c r="S1297" s="266"/>
      <c r="T1297" s="267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8" t="s">
        <v>410</v>
      </c>
      <c r="AU1297" s="268" t="s">
        <v>87</v>
      </c>
      <c r="AV1297" s="15" t="s">
        <v>102</v>
      </c>
      <c r="AW1297" s="15" t="s">
        <v>37</v>
      </c>
      <c r="AX1297" s="15" t="s">
        <v>85</v>
      </c>
      <c r="AY1297" s="268" t="s">
        <v>401</v>
      </c>
    </row>
    <row r="1298" s="2" customFormat="1" ht="37.8" customHeight="1">
      <c r="A1298" s="40"/>
      <c r="B1298" s="41"/>
      <c r="C1298" s="218" t="s">
        <v>1347</v>
      </c>
      <c r="D1298" s="218" t="s">
        <v>403</v>
      </c>
      <c r="E1298" s="219" t="s">
        <v>1348</v>
      </c>
      <c r="F1298" s="220" t="s">
        <v>1349</v>
      </c>
      <c r="G1298" s="221" t="s">
        <v>178</v>
      </c>
      <c r="H1298" s="222">
        <v>90.456999999999994</v>
      </c>
      <c r="I1298" s="223"/>
      <c r="J1298" s="224">
        <f>ROUND(I1298*H1298,2)</f>
        <v>0</v>
      </c>
      <c r="K1298" s="220" t="s">
        <v>406</v>
      </c>
      <c r="L1298" s="46"/>
      <c r="M1298" s="225" t="s">
        <v>19</v>
      </c>
      <c r="N1298" s="226" t="s">
        <v>49</v>
      </c>
      <c r="O1298" s="86"/>
      <c r="P1298" s="227">
        <f>O1298*H1298</f>
        <v>0</v>
      </c>
      <c r="Q1298" s="227">
        <v>0.0014</v>
      </c>
      <c r="R1298" s="227">
        <f>Q1298*H1298</f>
        <v>0.1266398</v>
      </c>
      <c r="S1298" s="227">
        <v>0</v>
      </c>
      <c r="T1298" s="228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9" t="s">
        <v>102</v>
      </c>
      <c r="AT1298" s="229" t="s">
        <v>403</v>
      </c>
      <c r="AU1298" s="229" t="s">
        <v>87</v>
      </c>
      <c r="AY1298" s="19" t="s">
        <v>401</v>
      </c>
      <c r="BE1298" s="230">
        <f>IF(N1298="základní",J1298,0)</f>
        <v>0</v>
      </c>
      <c r="BF1298" s="230">
        <f>IF(N1298="snížená",J1298,0)</f>
        <v>0</v>
      </c>
      <c r="BG1298" s="230">
        <f>IF(N1298="zákl. přenesená",J1298,0)</f>
        <v>0</v>
      </c>
      <c r="BH1298" s="230">
        <f>IF(N1298="sníž. přenesená",J1298,0)</f>
        <v>0</v>
      </c>
      <c r="BI1298" s="230">
        <f>IF(N1298="nulová",J1298,0)</f>
        <v>0</v>
      </c>
      <c r="BJ1298" s="19" t="s">
        <v>85</v>
      </c>
      <c r="BK1298" s="230">
        <f>ROUND(I1298*H1298,2)</f>
        <v>0</v>
      </c>
      <c r="BL1298" s="19" t="s">
        <v>102</v>
      </c>
      <c r="BM1298" s="229" t="s">
        <v>1350</v>
      </c>
    </row>
    <row r="1299" s="2" customFormat="1">
      <c r="A1299" s="40"/>
      <c r="B1299" s="41"/>
      <c r="C1299" s="42"/>
      <c r="D1299" s="231" t="s">
        <v>408</v>
      </c>
      <c r="E1299" s="42"/>
      <c r="F1299" s="232" t="s">
        <v>1351</v>
      </c>
      <c r="G1299" s="42"/>
      <c r="H1299" s="42"/>
      <c r="I1299" s="233"/>
      <c r="J1299" s="42"/>
      <c r="K1299" s="42"/>
      <c r="L1299" s="46"/>
      <c r="M1299" s="234"/>
      <c r="N1299" s="235"/>
      <c r="O1299" s="86"/>
      <c r="P1299" s="86"/>
      <c r="Q1299" s="86"/>
      <c r="R1299" s="86"/>
      <c r="S1299" s="86"/>
      <c r="T1299" s="87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408</v>
      </c>
      <c r="AU1299" s="19" t="s">
        <v>87</v>
      </c>
    </row>
    <row r="1300" s="14" customFormat="1">
      <c r="A1300" s="14"/>
      <c r="B1300" s="247"/>
      <c r="C1300" s="248"/>
      <c r="D1300" s="238" t="s">
        <v>410</v>
      </c>
      <c r="E1300" s="249" t="s">
        <v>19</v>
      </c>
      <c r="F1300" s="250" t="s">
        <v>297</v>
      </c>
      <c r="G1300" s="248"/>
      <c r="H1300" s="251">
        <v>17.963000000000001</v>
      </c>
      <c r="I1300" s="252"/>
      <c r="J1300" s="248"/>
      <c r="K1300" s="248"/>
      <c r="L1300" s="253"/>
      <c r="M1300" s="254"/>
      <c r="N1300" s="255"/>
      <c r="O1300" s="255"/>
      <c r="P1300" s="255"/>
      <c r="Q1300" s="255"/>
      <c r="R1300" s="255"/>
      <c r="S1300" s="255"/>
      <c r="T1300" s="256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7" t="s">
        <v>410</v>
      </c>
      <c r="AU1300" s="257" t="s">
        <v>87</v>
      </c>
      <c r="AV1300" s="14" t="s">
        <v>87</v>
      </c>
      <c r="AW1300" s="14" t="s">
        <v>37</v>
      </c>
      <c r="AX1300" s="14" t="s">
        <v>78</v>
      </c>
      <c r="AY1300" s="257" t="s">
        <v>401</v>
      </c>
    </row>
    <row r="1301" s="14" customFormat="1">
      <c r="A1301" s="14"/>
      <c r="B1301" s="247"/>
      <c r="C1301" s="248"/>
      <c r="D1301" s="238" t="s">
        <v>410</v>
      </c>
      <c r="E1301" s="249" t="s">
        <v>19</v>
      </c>
      <c r="F1301" s="250" t="s">
        <v>300</v>
      </c>
      <c r="G1301" s="248"/>
      <c r="H1301" s="251">
        <v>72.494</v>
      </c>
      <c r="I1301" s="252"/>
      <c r="J1301" s="248"/>
      <c r="K1301" s="248"/>
      <c r="L1301" s="253"/>
      <c r="M1301" s="254"/>
      <c r="N1301" s="255"/>
      <c r="O1301" s="255"/>
      <c r="P1301" s="255"/>
      <c r="Q1301" s="255"/>
      <c r="R1301" s="255"/>
      <c r="S1301" s="255"/>
      <c r="T1301" s="256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7" t="s">
        <v>410</v>
      </c>
      <c r="AU1301" s="257" t="s">
        <v>87</v>
      </c>
      <c r="AV1301" s="14" t="s">
        <v>87</v>
      </c>
      <c r="AW1301" s="14" t="s">
        <v>37</v>
      </c>
      <c r="AX1301" s="14" t="s">
        <v>78</v>
      </c>
      <c r="AY1301" s="257" t="s">
        <v>401</v>
      </c>
    </row>
    <row r="1302" s="15" customFormat="1">
      <c r="A1302" s="15"/>
      <c r="B1302" s="258"/>
      <c r="C1302" s="259"/>
      <c r="D1302" s="238" t="s">
        <v>410</v>
      </c>
      <c r="E1302" s="260" t="s">
        <v>19</v>
      </c>
      <c r="F1302" s="261" t="s">
        <v>414</v>
      </c>
      <c r="G1302" s="259"/>
      <c r="H1302" s="262">
        <v>90.456999999999994</v>
      </c>
      <c r="I1302" s="263"/>
      <c r="J1302" s="259"/>
      <c r="K1302" s="259"/>
      <c r="L1302" s="264"/>
      <c r="M1302" s="265"/>
      <c r="N1302" s="266"/>
      <c r="O1302" s="266"/>
      <c r="P1302" s="266"/>
      <c r="Q1302" s="266"/>
      <c r="R1302" s="266"/>
      <c r="S1302" s="266"/>
      <c r="T1302" s="267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8" t="s">
        <v>410</v>
      </c>
      <c r="AU1302" s="268" t="s">
        <v>87</v>
      </c>
      <c r="AV1302" s="15" t="s">
        <v>102</v>
      </c>
      <c r="AW1302" s="15" t="s">
        <v>37</v>
      </c>
      <c r="AX1302" s="15" t="s">
        <v>85</v>
      </c>
      <c r="AY1302" s="268" t="s">
        <v>401</v>
      </c>
    </row>
    <row r="1303" s="2" customFormat="1" ht="24.15" customHeight="1">
      <c r="A1303" s="40"/>
      <c r="B1303" s="41"/>
      <c r="C1303" s="218" t="s">
        <v>1352</v>
      </c>
      <c r="D1303" s="218" t="s">
        <v>403</v>
      </c>
      <c r="E1303" s="219" t="s">
        <v>1353</v>
      </c>
      <c r="F1303" s="220" t="s">
        <v>1354</v>
      </c>
      <c r="G1303" s="221" t="s">
        <v>178</v>
      </c>
      <c r="H1303" s="222">
        <v>63.43</v>
      </c>
      <c r="I1303" s="223"/>
      <c r="J1303" s="224">
        <f>ROUND(I1303*H1303,2)</f>
        <v>0</v>
      </c>
      <c r="K1303" s="220" t="s">
        <v>406</v>
      </c>
      <c r="L1303" s="46"/>
      <c r="M1303" s="225" t="s">
        <v>19</v>
      </c>
      <c r="N1303" s="226" t="s">
        <v>49</v>
      </c>
      <c r="O1303" s="86"/>
      <c r="P1303" s="227">
        <f>O1303*H1303</f>
        <v>0</v>
      </c>
      <c r="Q1303" s="227">
        <v>0.000263</v>
      </c>
      <c r="R1303" s="227">
        <f>Q1303*H1303</f>
        <v>0.01668209</v>
      </c>
      <c r="S1303" s="227">
        <v>0</v>
      </c>
      <c r="T1303" s="228">
        <f>S1303*H1303</f>
        <v>0</v>
      </c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R1303" s="229" t="s">
        <v>102</v>
      </c>
      <c r="AT1303" s="229" t="s">
        <v>403</v>
      </c>
      <c r="AU1303" s="229" t="s">
        <v>87</v>
      </c>
      <c r="AY1303" s="19" t="s">
        <v>401</v>
      </c>
      <c r="BE1303" s="230">
        <f>IF(N1303="základní",J1303,0)</f>
        <v>0</v>
      </c>
      <c r="BF1303" s="230">
        <f>IF(N1303="snížená",J1303,0)</f>
        <v>0</v>
      </c>
      <c r="BG1303" s="230">
        <f>IF(N1303="zákl. přenesená",J1303,0)</f>
        <v>0</v>
      </c>
      <c r="BH1303" s="230">
        <f>IF(N1303="sníž. přenesená",J1303,0)</f>
        <v>0</v>
      </c>
      <c r="BI1303" s="230">
        <f>IF(N1303="nulová",J1303,0)</f>
        <v>0</v>
      </c>
      <c r="BJ1303" s="19" t="s">
        <v>85</v>
      </c>
      <c r="BK1303" s="230">
        <f>ROUND(I1303*H1303,2)</f>
        <v>0</v>
      </c>
      <c r="BL1303" s="19" t="s">
        <v>102</v>
      </c>
      <c r="BM1303" s="229" t="s">
        <v>1355</v>
      </c>
    </row>
    <row r="1304" s="2" customFormat="1">
      <c r="A1304" s="40"/>
      <c r="B1304" s="41"/>
      <c r="C1304" s="42"/>
      <c r="D1304" s="231" t="s">
        <v>408</v>
      </c>
      <c r="E1304" s="42"/>
      <c r="F1304" s="232" t="s">
        <v>1356</v>
      </c>
      <c r="G1304" s="42"/>
      <c r="H1304" s="42"/>
      <c r="I1304" s="233"/>
      <c r="J1304" s="42"/>
      <c r="K1304" s="42"/>
      <c r="L1304" s="46"/>
      <c r="M1304" s="234"/>
      <c r="N1304" s="235"/>
      <c r="O1304" s="86"/>
      <c r="P1304" s="86"/>
      <c r="Q1304" s="86"/>
      <c r="R1304" s="86"/>
      <c r="S1304" s="86"/>
      <c r="T1304" s="87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T1304" s="19" t="s">
        <v>408</v>
      </c>
      <c r="AU1304" s="19" t="s">
        <v>87</v>
      </c>
    </row>
    <row r="1305" s="13" customFormat="1">
      <c r="A1305" s="13"/>
      <c r="B1305" s="236"/>
      <c r="C1305" s="237"/>
      <c r="D1305" s="238" t="s">
        <v>410</v>
      </c>
      <c r="E1305" s="239" t="s">
        <v>19</v>
      </c>
      <c r="F1305" s="240" t="s">
        <v>634</v>
      </c>
      <c r="G1305" s="237"/>
      <c r="H1305" s="239" t="s">
        <v>19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6" t="s">
        <v>410</v>
      </c>
      <c r="AU1305" s="246" t="s">
        <v>87</v>
      </c>
      <c r="AV1305" s="13" t="s">
        <v>85</v>
      </c>
      <c r="AW1305" s="13" t="s">
        <v>37</v>
      </c>
      <c r="AX1305" s="13" t="s">
        <v>78</v>
      </c>
      <c r="AY1305" s="246" t="s">
        <v>401</v>
      </c>
    </row>
    <row r="1306" s="13" customFormat="1">
      <c r="A1306" s="13"/>
      <c r="B1306" s="236"/>
      <c r="C1306" s="237"/>
      <c r="D1306" s="238" t="s">
        <v>410</v>
      </c>
      <c r="E1306" s="239" t="s">
        <v>19</v>
      </c>
      <c r="F1306" s="240" t="s">
        <v>594</v>
      </c>
      <c r="G1306" s="237"/>
      <c r="H1306" s="239" t="s">
        <v>19</v>
      </c>
      <c r="I1306" s="241"/>
      <c r="J1306" s="237"/>
      <c r="K1306" s="237"/>
      <c r="L1306" s="242"/>
      <c r="M1306" s="243"/>
      <c r="N1306" s="244"/>
      <c r="O1306" s="244"/>
      <c r="P1306" s="244"/>
      <c r="Q1306" s="244"/>
      <c r="R1306" s="244"/>
      <c r="S1306" s="244"/>
      <c r="T1306" s="24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6" t="s">
        <v>410</v>
      </c>
      <c r="AU1306" s="246" t="s">
        <v>87</v>
      </c>
      <c r="AV1306" s="13" t="s">
        <v>85</v>
      </c>
      <c r="AW1306" s="13" t="s">
        <v>37</v>
      </c>
      <c r="AX1306" s="13" t="s">
        <v>78</v>
      </c>
      <c r="AY1306" s="246" t="s">
        <v>401</v>
      </c>
    </row>
    <row r="1307" s="13" customFormat="1">
      <c r="A1307" s="13"/>
      <c r="B1307" s="236"/>
      <c r="C1307" s="237"/>
      <c r="D1307" s="238" t="s">
        <v>410</v>
      </c>
      <c r="E1307" s="239" t="s">
        <v>19</v>
      </c>
      <c r="F1307" s="240" t="s">
        <v>741</v>
      </c>
      <c r="G1307" s="237"/>
      <c r="H1307" s="239" t="s">
        <v>19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6" t="s">
        <v>410</v>
      </c>
      <c r="AU1307" s="246" t="s">
        <v>87</v>
      </c>
      <c r="AV1307" s="13" t="s">
        <v>85</v>
      </c>
      <c r="AW1307" s="13" t="s">
        <v>37</v>
      </c>
      <c r="AX1307" s="13" t="s">
        <v>78</v>
      </c>
      <c r="AY1307" s="246" t="s">
        <v>401</v>
      </c>
    </row>
    <row r="1308" s="13" customFormat="1">
      <c r="A1308" s="13"/>
      <c r="B1308" s="236"/>
      <c r="C1308" s="237"/>
      <c r="D1308" s="238" t="s">
        <v>410</v>
      </c>
      <c r="E1308" s="239" t="s">
        <v>19</v>
      </c>
      <c r="F1308" s="240" t="s">
        <v>298</v>
      </c>
      <c r="G1308" s="237"/>
      <c r="H1308" s="239" t="s">
        <v>19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6" t="s">
        <v>410</v>
      </c>
      <c r="AU1308" s="246" t="s">
        <v>87</v>
      </c>
      <c r="AV1308" s="13" t="s">
        <v>85</v>
      </c>
      <c r="AW1308" s="13" t="s">
        <v>37</v>
      </c>
      <c r="AX1308" s="13" t="s">
        <v>78</v>
      </c>
      <c r="AY1308" s="246" t="s">
        <v>401</v>
      </c>
    </row>
    <row r="1309" s="14" customFormat="1">
      <c r="A1309" s="14"/>
      <c r="B1309" s="247"/>
      <c r="C1309" s="248"/>
      <c r="D1309" s="238" t="s">
        <v>410</v>
      </c>
      <c r="E1309" s="249" t="s">
        <v>19</v>
      </c>
      <c r="F1309" s="250" t="s">
        <v>1357</v>
      </c>
      <c r="G1309" s="248"/>
      <c r="H1309" s="251">
        <v>10.26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7" t="s">
        <v>410</v>
      </c>
      <c r="AU1309" s="257" t="s">
        <v>87</v>
      </c>
      <c r="AV1309" s="14" t="s">
        <v>87</v>
      </c>
      <c r="AW1309" s="14" t="s">
        <v>37</v>
      </c>
      <c r="AX1309" s="14" t="s">
        <v>78</v>
      </c>
      <c r="AY1309" s="257" t="s">
        <v>401</v>
      </c>
    </row>
    <row r="1310" s="13" customFormat="1">
      <c r="A1310" s="13"/>
      <c r="B1310" s="236"/>
      <c r="C1310" s="237"/>
      <c r="D1310" s="238" t="s">
        <v>410</v>
      </c>
      <c r="E1310" s="239" t="s">
        <v>19</v>
      </c>
      <c r="F1310" s="240" t="s">
        <v>301</v>
      </c>
      <c r="G1310" s="237"/>
      <c r="H1310" s="239" t="s">
        <v>19</v>
      </c>
      <c r="I1310" s="241"/>
      <c r="J1310" s="237"/>
      <c r="K1310" s="237"/>
      <c r="L1310" s="242"/>
      <c r="M1310" s="243"/>
      <c r="N1310" s="244"/>
      <c r="O1310" s="244"/>
      <c r="P1310" s="244"/>
      <c r="Q1310" s="244"/>
      <c r="R1310" s="244"/>
      <c r="S1310" s="244"/>
      <c r="T1310" s="24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6" t="s">
        <v>410</v>
      </c>
      <c r="AU1310" s="246" t="s">
        <v>87</v>
      </c>
      <c r="AV1310" s="13" t="s">
        <v>85</v>
      </c>
      <c r="AW1310" s="13" t="s">
        <v>37</v>
      </c>
      <c r="AX1310" s="13" t="s">
        <v>78</v>
      </c>
      <c r="AY1310" s="246" t="s">
        <v>401</v>
      </c>
    </row>
    <row r="1311" s="14" customFormat="1">
      <c r="A1311" s="14"/>
      <c r="B1311" s="247"/>
      <c r="C1311" s="248"/>
      <c r="D1311" s="238" t="s">
        <v>410</v>
      </c>
      <c r="E1311" s="249" t="s">
        <v>19</v>
      </c>
      <c r="F1311" s="250" t="s">
        <v>1358</v>
      </c>
      <c r="G1311" s="248"/>
      <c r="H1311" s="251">
        <v>53.170000000000002</v>
      </c>
      <c r="I1311" s="252"/>
      <c r="J1311" s="248"/>
      <c r="K1311" s="248"/>
      <c r="L1311" s="253"/>
      <c r="M1311" s="254"/>
      <c r="N1311" s="255"/>
      <c r="O1311" s="255"/>
      <c r="P1311" s="255"/>
      <c r="Q1311" s="255"/>
      <c r="R1311" s="255"/>
      <c r="S1311" s="255"/>
      <c r="T1311" s="256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7" t="s">
        <v>410</v>
      </c>
      <c r="AU1311" s="257" t="s">
        <v>87</v>
      </c>
      <c r="AV1311" s="14" t="s">
        <v>87</v>
      </c>
      <c r="AW1311" s="14" t="s">
        <v>37</v>
      </c>
      <c r="AX1311" s="14" t="s">
        <v>78</v>
      </c>
      <c r="AY1311" s="257" t="s">
        <v>401</v>
      </c>
    </row>
    <row r="1312" s="15" customFormat="1">
      <c r="A1312" s="15"/>
      <c r="B1312" s="258"/>
      <c r="C1312" s="259"/>
      <c r="D1312" s="238" t="s">
        <v>410</v>
      </c>
      <c r="E1312" s="260" t="s">
        <v>19</v>
      </c>
      <c r="F1312" s="261" t="s">
        <v>414</v>
      </c>
      <c r="G1312" s="259"/>
      <c r="H1312" s="262">
        <v>63.43</v>
      </c>
      <c r="I1312" s="263"/>
      <c r="J1312" s="259"/>
      <c r="K1312" s="259"/>
      <c r="L1312" s="264"/>
      <c r="M1312" s="265"/>
      <c r="N1312" s="266"/>
      <c r="O1312" s="266"/>
      <c r="P1312" s="266"/>
      <c r="Q1312" s="266"/>
      <c r="R1312" s="266"/>
      <c r="S1312" s="266"/>
      <c r="T1312" s="267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8" t="s">
        <v>410</v>
      </c>
      <c r="AU1312" s="268" t="s">
        <v>87</v>
      </c>
      <c r="AV1312" s="15" t="s">
        <v>102</v>
      </c>
      <c r="AW1312" s="15" t="s">
        <v>37</v>
      </c>
      <c r="AX1312" s="15" t="s">
        <v>85</v>
      </c>
      <c r="AY1312" s="268" t="s">
        <v>401</v>
      </c>
    </row>
    <row r="1313" s="2" customFormat="1" ht="24.15" customHeight="1">
      <c r="A1313" s="40"/>
      <c r="B1313" s="41"/>
      <c r="C1313" s="218" t="s">
        <v>1359</v>
      </c>
      <c r="D1313" s="218" t="s">
        <v>403</v>
      </c>
      <c r="E1313" s="219" t="s">
        <v>1360</v>
      </c>
      <c r="F1313" s="220" t="s">
        <v>1361</v>
      </c>
      <c r="G1313" s="221" t="s">
        <v>178</v>
      </c>
      <c r="H1313" s="222">
        <v>90.456999999999994</v>
      </c>
      <c r="I1313" s="223"/>
      <c r="J1313" s="224">
        <f>ROUND(I1313*H1313,2)</f>
        <v>0</v>
      </c>
      <c r="K1313" s="220" t="s">
        <v>406</v>
      </c>
      <c r="L1313" s="46"/>
      <c r="M1313" s="225" t="s">
        <v>19</v>
      </c>
      <c r="N1313" s="226" t="s">
        <v>49</v>
      </c>
      <c r="O1313" s="86"/>
      <c r="P1313" s="227">
        <f>O1313*H1313</f>
        <v>0</v>
      </c>
      <c r="Q1313" s="227">
        <v>0.00013999999999999999</v>
      </c>
      <c r="R1313" s="227">
        <f>Q1313*H1313</f>
        <v>0.012663979999999998</v>
      </c>
      <c r="S1313" s="227">
        <v>0</v>
      </c>
      <c r="T1313" s="228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9" t="s">
        <v>102</v>
      </c>
      <c r="AT1313" s="229" t="s">
        <v>403</v>
      </c>
      <c r="AU1313" s="229" t="s">
        <v>87</v>
      </c>
      <c r="AY1313" s="19" t="s">
        <v>401</v>
      </c>
      <c r="BE1313" s="230">
        <f>IF(N1313="základní",J1313,0)</f>
        <v>0</v>
      </c>
      <c r="BF1313" s="230">
        <f>IF(N1313="snížená",J1313,0)</f>
        <v>0</v>
      </c>
      <c r="BG1313" s="230">
        <f>IF(N1313="zákl. přenesená",J1313,0)</f>
        <v>0</v>
      </c>
      <c r="BH1313" s="230">
        <f>IF(N1313="sníž. přenesená",J1313,0)</f>
        <v>0</v>
      </c>
      <c r="BI1313" s="230">
        <f>IF(N1313="nulová",J1313,0)</f>
        <v>0</v>
      </c>
      <c r="BJ1313" s="19" t="s">
        <v>85</v>
      </c>
      <c r="BK1313" s="230">
        <f>ROUND(I1313*H1313,2)</f>
        <v>0</v>
      </c>
      <c r="BL1313" s="19" t="s">
        <v>102</v>
      </c>
      <c r="BM1313" s="229" t="s">
        <v>1362</v>
      </c>
    </row>
    <row r="1314" s="2" customFormat="1">
      <c r="A1314" s="40"/>
      <c r="B1314" s="41"/>
      <c r="C1314" s="42"/>
      <c r="D1314" s="231" t="s">
        <v>408</v>
      </c>
      <c r="E1314" s="42"/>
      <c r="F1314" s="232" t="s">
        <v>1363</v>
      </c>
      <c r="G1314" s="42"/>
      <c r="H1314" s="42"/>
      <c r="I1314" s="233"/>
      <c r="J1314" s="42"/>
      <c r="K1314" s="42"/>
      <c r="L1314" s="46"/>
      <c r="M1314" s="234"/>
      <c r="N1314" s="235"/>
      <c r="O1314" s="86"/>
      <c r="P1314" s="86"/>
      <c r="Q1314" s="86"/>
      <c r="R1314" s="86"/>
      <c r="S1314" s="86"/>
      <c r="T1314" s="87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408</v>
      </c>
      <c r="AU1314" s="19" t="s">
        <v>87</v>
      </c>
    </row>
    <row r="1315" s="14" customFormat="1">
      <c r="A1315" s="14"/>
      <c r="B1315" s="247"/>
      <c r="C1315" s="248"/>
      <c r="D1315" s="238" t="s">
        <v>410</v>
      </c>
      <c r="E1315" s="249" t="s">
        <v>19</v>
      </c>
      <c r="F1315" s="250" t="s">
        <v>297</v>
      </c>
      <c r="G1315" s="248"/>
      <c r="H1315" s="251">
        <v>17.963000000000001</v>
      </c>
      <c r="I1315" s="252"/>
      <c r="J1315" s="248"/>
      <c r="K1315" s="248"/>
      <c r="L1315" s="253"/>
      <c r="M1315" s="254"/>
      <c r="N1315" s="255"/>
      <c r="O1315" s="255"/>
      <c r="P1315" s="255"/>
      <c r="Q1315" s="255"/>
      <c r="R1315" s="255"/>
      <c r="S1315" s="255"/>
      <c r="T1315" s="256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7" t="s">
        <v>410</v>
      </c>
      <c r="AU1315" s="257" t="s">
        <v>87</v>
      </c>
      <c r="AV1315" s="14" t="s">
        <v>87</v>
      </c>
      <c r="AW1315" s="14" t="s">
        <v>37</v>
      </c>
      <c r="AX1315" s="14" t="s">
        <v>78</v>
      </c>
      <c r="AY1315" s="257" t="s">
        <v>401</v>
      </c>
    </row>
    <row r="1316" s="14" customFormat="1">
      <c r="A1316" s="14"/>
      <c r="B1316" s="247"/>
      <c r="C1316" s="248"/>
      <c r="D1316" s="238" t="s">
        <v>410</v>
      </c>
      <c r="E1316" s="249" t="s">
        <v>19</v>
      </c>
      <c r="F1316" s="250" t="s">
        <v>300</v>
      </c>
      <c r="G1316" s="248"/>
      <c r="H1316" s="251">
        <v>72.494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7" t="s">
        <v>410</v>
      </c>
      <c r="AU1316" s="257" t="s">
        <v>87</v>
      </c>
      <c r="AV1316" s="14" t="s">
        <v>87</v>
      </c>
      <c r="AW1316" s="14" t="s">
        <v>37</v>
      </c>
      <c r="AX1316" s="14" t="s">
        <v>78</v>
      </c>
      <c r="AY1316" s="257" t="s">
        <v>401</v>
      </c>
    </row>
    <row r="1317" s="15" customFormat="1">
      <c r="A1317" s="15"/>
      <c r="B1317" s="258"/>
      <c r="C1317" s="259"/>
      <c r="D1317" s="238" t="s">
        <v>410</v>
      </c>
      <c r="E1317" s="260" t="s">
        <v>19</v>
      </c>
      <c r="F1317" s="261" t="s">
        <v>414</v>
      </c>
      <c r="G1317" s="259"/>
      <c r="H1317" s="262">
        <v>90.456999999999994</v>
      </c>
      <c r="I1317" s="263"/>
      <c r="J1317" s="259"/>
      <c r="K1317" s="259"/>
      <c r="L1317" s="264"/>
      <c r="M1317" s="265"/>
      <c r="N1317" s="266"/>
      <c r="O1317" s="266"/>
      <c r="P1317" s="266"/>
      <c r="Q1317" s="266"/>
      <c r="R1317" s="266"/>
      <c r="S1317" s="266"/>
      <c r="T1317" s="267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8" t="s">
        <v>410</v>
      </c>
      <c r="AU1317" s="268" t="s">
        <v>87</v>
      </c>
      <c r="AV1317" s="15" t="s">
        <v>102</v>
      </c>
      <c r="AW1317" s="15" t="s">
        <v>37</v>
      </c>
      <c r="AX1317" s="15" t="s">
        <v>85</v>
      </c>
      <c r="AY1317" s="268" t="s">
        <v>401</v>
      </c>
    </row>
    <row r="1318" s="2" customFormat="1" ht="76.35" customHeight="1">
      <c r="A1318" s="40"/>
      <c r="B1318" s="41"/>
      <c r="C1318" s="218" t="s">
        <v>1364</v>
      </c>
      <c r="D1318" s="218" t="s">
        <v>403</v>
      </c>
      <c r="E1318" s="219" t="s">
        <v>1365</v>
      </c>
      <c r="F1318" s="220" t="s">
        <v>1366</v>
      </c>
      <c r="G1318" s="221" t="s">
        <v>178</v>
      </c>
      <c r="H1318" s="222">
        <v>90.456999999999994</v>
      </c>
      <c r="I1318" s="223"/>
      <c r="J1318" s="224">
        <f>ROUND(I1318*H1318,2)</f>
        <v>0</v>
      </c>
      <c r="K1318" s="220" t="s">
        <v>406</v>
      </c>
      <c r="L1318" s="46"/>
      <c r="M1318" s="225" t="s">
        <v>19</v>
      </c>
      <c r="N1318" s="226" t="s">
        <v>49</v>
      </c>
      <c r="O1318" s="86"/>
      <c r="P1318" s="227">
        <f>O1318*H1318</f>
        <v>0</v>
      </c>
      <c r="Q1318" s="227">
        <v>0.0113937</v>
      </c>
      <c r="R1318" s="227">
        <f>Q1318*H1318</f>
        <v>1.0306399208999999</v>
      </c>
      <c r="S1318" s="227">
        <v>0</v>
      </c>
      <c r="T1318" s="228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9" t="s">
        <v>102</v>
      </c>
      <c r="AT1318" s="229" t="s">
        <v>403</v>
      </c>
      <c r="AU1318" s="229" t="s">
        <v>87</v>
      </c>
      <c r="AY1318" s="19" t="s">
        <v>401</v>
      </c>
      <c r="BE1318" s="230">
        <f>IF(N1318="základní",J1318,0)</f>
        <v>0</v>
      </c>
      <c r="BF1318" s="230">
        <f>IF(N1318="snížená",J1318,0)</f>
        <v>0</v>
      </c>
      <c r="BG1318" s="230">
        <f>IF(N1318="zákl. přenesená",J1318,0)</f>
        <v>0</v>
      </c>
      <c r="BH1318" s="230">
        <f>IF(N1318="sníž. přenesená",J1318,0)</f>
        <v>0</v>
      </c>
      <c r="BI1318" s="230">
        <f>IF(N1318="nulová",J1318,0)</f>
        <v>0</v>
      </c>
      <c r="BJ1318" s="19" t="s">
        <v>85</v>
      </c>
      <c r="BK1318" s="230">
        <f>ROUND(I1318*H1318,2)</f>
        <v>0</v>
      </c>
      <c r="BL1318" s="19" t="s">
        <v>102</v>
      </c>
      <c r="BM1318" s="229" t="s">
        <v>1367</v>
      </c>
    </row>
    <row r="1319" s="2" customFormat="1">
      <c r="A1319" s="40"/>
      <c r="B1319" s="41"/>
      <c r="C1319" s="42"/>
      <c r="D1319" s="231" t="s">
        <v>408</v>
      </c>
      <c r="E1319" s="42"/>
      <c r="F1319" s="232" t="s">
        <v>1368</v>
      </c>
      <c r="G1319" s="42"/>
      <c r="H1319" s="42"/>
      <c r="I1319" s="233"/>
      <c r="J1319" s="42"/>
      <c r="K1319" s="42"/>
      <c r="L1319" s="46"/>
      <c r="M1319" s="234"/>
      <c r="N1319" s="235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408</v>
      </c>
      <c r="AU1319" s="19" t="s">
        <v>87</v>
      </c>
    </row>
    <row r="1320" s="14" customFormat="1">
      <c r="A1320" s="14"/>
      <c r="B1320" s="247"/>
      <c r="C1320" s="248"/>
      <c r="D1320" s="238" t="s">
        <v>410</v>
      </c>
      <c r="E1320" s="249" t="s">
        <v>19</v>
      </c>
      <c r="F1320" s="250" t="s">
        <v>297</v>
      </c>
      <c r="G1320" s="248"/>
      <c r="H1320" s="251">
        <v>17.963000000000001</v>
      </c>
      <c r="I1320" s="252"/>
      <c r="J1320" s="248"/>
      <c r="K1320" s="248"/>
      <c r="L1320" s="253"/>
      <c r="M1320" s="254"/>
      <c r="N1320" s="255"/>
      <c r="O1320" s="255"/>
      <c r="P1320" s="255"/>
      <c r="Q1320" s="255"/>
      <c r="R1320" s="255"/>
      <c r="S1320" s="255"/>
      <c r="T1320" s="256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7" t="s">
        <v>410</v>
      </c>
      <c r="AU1320" s="257" t="s">
        <v>87</v>
      </c>
      <c r="AV1320" s="14" t="s">
        <v>87</v>
      </c>
      <c r="AW1320" s="14" t="s">
        <v>37</v>
      </c>
      <c r="AX1320" s="14" t="s">
        <v>78</v>
      </c>
      <c r="AY1320" s="257" t="s">
        <v>401</v>
      </c>
    </row>
    <row r="1321" s="14" customFormat="1">
      <c r="A1321" s="14"/>
      <c r="B1321" s="247"/>
      <c r="C1321" s="248"/>
      <c r="D1321" s="238" t="s">
        <v>410</v>
      </c>
      <c r="E1321" s="249" t="s">
        <v>19</v>
      </c>
      <c r="F1321" s="250" t="s">
        <v>300</v>
      </c>
      <c r="G1321" s="248"/>
      <c r="H1321" s="251">
        <v>72.494</v>
      </c>
      <c r="I1321" s="252"/>
      <c r="J1321" s="248"/>
      <c r="K1321" s="248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7" t="s">
        <v>410</v>
      </c>
      <c r="AU1321" s="257" t="s">
        <v>87</v>
      </c>
      <c r="AV1321" s="14" t="s">
        <v>87</v>
      </c>
      <c r="AW1321" s="14" t="s">
        <v>37</v>
      </c>
      <c r="AX1321" s="14" t="s">
        <v>78</v>
      </c>
      <c r="AY1321" s="257" t="s">
        <v>401</v>
      </c>
    </row>
    <row r="1322" s="15" customFormat="1">
      <c r="A1322" s="15"/>
      <c r="B1322" s="258"/>
      <c r="C1322" s="259"/>
      <c r="D1322" s="238" t="s">
        <v>410</v>
      </c>
      <c r="E1322" s="260" t="s">
        <v>19</v>
      </c>
      <c r="F1322" s="261" t="s">
        <v>414</v>
      </c>
      <c r="G1322" s="259"/>
      <c r="H1322" s="262">
        <v>90.456999999999994</v>
      </c>
      <c r="I1322" s="263"/>
      <c r="J1322" s="259"/>
      <c r="K1322" s="259"/>
      <c r="L1322" s="264"/>
      <c r="M1322" s="265"/>
      <c r="N1322" s="266"/>
      <c r="O1322" s="266"/>
      <c r="P1322" s="266"/>
      <c r="Q1322" s="266"/>
      <c r="R1322" s="266"/>
      <c r="S1322" s="266"/>
      <c r="T1322" s="267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8" t="s">
        <v>410</v>
      </c>
      <c r="AU1322" s="268" t="s">
        <v>87</v>
      </c>
      <c r="AV1322" s="15" t="s">
        <v>102</v>
      </c>
      <c r="AW1322" s="15" t="s">
        <v>37</v>
      </c>
      <c r="AX1322" s="15" t="s">
        <v>85</v>
      </c>
      <c r="AY1322" s="268" t="s">
        <v>401</v>
      </c>
    </row>
    <row r="1323" s="2" customFormat="1" ht="24.15" customHeight="1">
      <c r="A1323" s="40"/>
      <c r="B1323" s="41"/>
      <c r="C1323" s="280" t="s">
        <v>1369</v>
      </c>
      <c r="D1323" s="280" t="s">
        <v>808</v>
      </c>
      <c r="E1323" s="281" t="s">
        <v>1370</v>
      </c>
      <c r="F1323" s="282" t="s">
        <v>1371</v>
      </c>
      <c r="G1323" s="283" t="s">
        <v>178</v>
      </c>
      <c r="H1323" s="284">
        <v>94.980000000000004</v>
      </c>
      <c r="I1323" s="285"/>
      <c r="J1323" s="286">
        <f>ROUND(I1323*H1323,2)</f>
        <v>0</v>
      </c>
      <c r="K1323" s="282" t="s">
        <v>19</v>
      </c>
      <c r="L1323" s="287"/>
      <c r="M1323" s="288" t="s">
        <v>19</v>
      </c>
      <c r="N1323" s="289" t="s">
        <v>49</v>
      </c>
      <c r="O1323" s="86"/>
      <c r="P1323" s="227">
        <f>O1323*H1323</f>
        <v>0</v>
      </c>
      <c r="Q1323" s="227">
        <v>0.0047999999999999996</v>
      </c>
      <c r="R1323" s="227">
        <f>Q1323*H1323</f>
        <v>0.45590399999999998</v>
      </c>
      <c r="S1323" s="227">
        <v>0</v>
      </c>
      <c r="T1323" s="228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9" t="s">
        <v>487</v>
      </c>
      <c r="AT1323" s="229" t="s">
        <v>808</v>
      </c>
      <c r="AU1323" s="229" t="s">
        <v>87</v>
      </c>
      <c r="AY1323" s="19" t="s">
        <v>401</v>
      </c>
      <c r="BE1323" s="230">
        <f>IF(N1323="základní",J1323,0)</f>
        <v>0</v>
      </c>
      <c r="BF1323" s="230">
        <f>IF(N1323="snížená",J1323,0)</f>
        <v>0</v>
      </c>
      <c r="BG1323" s="230">
        <f>IF(N1323="zákl. přenesená",J1323,0)</f>
        <v>0</v>
      </c>
      <c r="BH1323" s="230">
        <f>IF(N1323="sníž. přenesená",J1323,0)</f>
        <v>0</v>
      </c>
      <c r="BI1323" s="230">
        <f>IF(N1323="nulová",J1323,0)</f>
        <v>0</v>
      </c>
      <c r="BJ1323" s="19" t="s">
        <v>85</v>
      </c>
      <c r="BK1323" s="230">
        <f>ROUND(I1323*H1323,2)</f>
        <v>0</v>
      </c>
      <c r="BL1323" s="19" t="s">
        <v>102</v>
      </c>
      <c r="BM1323" s="229" t="s">
        <v>1372</v>
      </c>
    </row>
    <row r="1324" s="14" customFormat="1">
      <c r="A1324" s="14"/>
      <c r="B1324" s="247"/>
      <c r="C1324" s="248"/>
      <c r="D1324" s="238" t="s">
        <v>410</v>
      </c>
      <c r="E1324" s="249" t="s">
        <v>19</v>
      </c>
      <c r="F1324" s="250" t="s">
        <v>297</v>
      </c>
      <c r="G1324" s="248"/>
      <c r="H1324" s="251">
        <v>17.963000000000001</v>
      </c>
      <c r="I1324" s="252"/>
      <c r="J1324" s="248"/>
      <c r="K1324" s="248"/>
      <c r="L1324" s="253"/>
      <c r="M1324" s="254"/>
      <c r="N1324" s="255"/>
      <c r="O1324" s="255"/>
      <c r="P1324" s="255"/>
      <c r="Q1324" s="255"/>
      <c r="R1324" s="255"/>
      <c r="S1324" s="255"/>
      <c r="T1324" s="256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7" t="s">
        <v>410</v>
      </c>
      <c r="AU1324" s="257" t="s">
        <v>87</v>
      </c>
      <c r="AV1324" s="14" t="s">
        <v>87</v>
      </c>
      <c r="AW1324" s="14" t="s">
        <v>37</v>
      </c>
      <c r="AX1324" s="14" t="s">
        <v>78</v>
      </c>
      <c r="AY1324" s="257" t="s">
        <v>401</v>
      </c>
    </row>
    <row r="1325" s="14" customFormat="1">
      <c r="A1325" s="14"/>
      <c r="B1325" s="247"/>
      <c r="C1325" s="248"/>
      <c r="D1325" s="238" t="s">
        <v>410</v>
      </c>
      <c r="E1325" s="249" t="s">
        <v>19</v>
      </c>
      <c r="F1325" s="250" t="s">
        <v>300</v>
      </c>
      <c r="G1325" s="248"/>
      <c r="H1325" s="251">
        <v>72.494</v>
      </c>
      <c r="I1325" s="252"/>
      <c r="J1325" s="248"/>
      <c r="K1325" s="248"/>
      <c r="L1325" s="253"/>
      <c r="M1325" s="254"/>
      <c r="N1325" s="255"/>
      <c r="O1325" s="255"/>
      <c r="P1325" s="255"/>
      <c r="Q1325" s="255"/>
      <c r="R1325" s="255"/>
      <c r="S1325" s="255"/>
      <c r="T1325" s="256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7" t="s">
        <v>410</v>
      </c>
      <c r="AU1325" s="257" t="s">
        <v>87</v>
      </c>
      <c r="AV1325" s="14" t="s">
        <v>87</v>
      </c>
      <c r="AW1325" s="14" t="s">
        <v>37</v>
      </c>
      <c r="AX1325" s="14" t="s">
        <v>78</v>
      </c>
      <c r="AY1325" s="257" t="s">
        <v>401</v>
      </c>
    </row>
    <row r="1326" s="15" customFormat="1">
      <c r="A1326" s="15"/>
      <c r="B1326" s="258"/>
      <c r="C1326" s="259"/>
      <c r="D1326" s="238" t="s">
        <v>410</v>
      </c>
      <c r="E1326" s="260" t="s">
        <v>19</v>
      </c>
      <c r="F1326" s="261" t="s">
        <v>414</v>
      </c>
      <c r="G1326" s="259"/>
      <c r="H1326" s="262">
        <v>90.456999999999994</v>
      </c>
      <c r="I1326" s="263"/>
      <c r="J1326" s="259"/>
      <c r="K1326" s="259"/>
      <c r="L1326" s="264"/>
      <c r="M1326" s="265"/>
      <c r="N1326" s="266"/>
      <c r="O1326" s="266"/>
      <c r="P1326" s="266"/>
      <c r="Q1326" s="266"/>
      <c r="R1326" s="266"/>
      <c r="S1326" s="266"/>
      <c r="T1326" s="267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8" t="s">
        <v>410</v>
      </c>
      <c r="AU1326" s="268" t="s">
        <v>87</v>
      </c>
      <c r="AV1326" s="15" t="s">
        <v>102</v>
      </c>
      <c r="AW1326" s="15" t="s">
        <v>37</v>
      </c>
      <c r="AX1326" s="15" t="s">
        <v>78</v>
      </c>
      <c r="AY1326" s="268" t="s">
        <v>401</v>
      </c>
    </row>
    <row r="1327" s="14" customFormat="1">
      <c r="A1327" s="14"/>
      <c r="B1327" s="247"/>
      <c r="C1327" s="248"/>
      <c r="D1327" s="238" t="s">
        <v>410</v>
      </c>
      <c r="E1327" s="249" t="s">
        <v>19</v>
      </c>
      <c r="F1327" s="250" t="s">
        <v>1373</v>
      </c>
      <c r="G1327" s="248"/>
      <c r="H1327" s="251">
        <v>94.980000000000004</v>
      </c>
      <c r="I1327" s="252"/>
      <c r="J1327" s="248"/>
      <c r="K1327" s="248"/>
      <c r="L1327" s="253"/>
      <c r="M1327" s="254"/>
      <c r="N1327" s="255"/>
      <c r="O1327" s="255"/>
      <c r="P1327" s="255"/>
      <c r="Q1327" s="255"/>
      <c r="R1327" s="255"/>
      <c r="S1327" s="255"/>
      <c r="T1327" s="256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7" t="s">
        <v>410</v>
      </c>
      <c r="AU1327" s="257" t="s">
        <v>87</v>
      </c>
      <c r="AV1327" s="14" t="s">
        <v>87</v>
      </c>
      <c r="AW1327" s="14" t="s">
        <v>37</v>
      </c>
      <c r="AX1327" s="14" t="s">
        <v>85</v>
      </c>
      <c r="AY1327" s="257" t="s">
        <v>401</v>
      </c>
    </row>
    <row r="1328" s="2" customFormat="1" ht="37.8" customHeight="1">
      <c r="A1328" s="40"/>
      <c r="B1328" s="41"/>
      <c r="C1328" s="218" t="s">
        <v>1374</v>
      </c>
      <c r="D1328" s="218" t="s">
        <v>403</v>
      </c>
      <c r="E1328" s="219" t="s">
        <v>1375</v>
      </c>
      <c r="F1328" s="220" t="s">
        <v>1376</v>
      </c>
      <c r="G1328" s="221" t="s">
        <v>178</v>
      </c>
      <c r="H1328" s="222">
        <v>90.456999999999994</v>
      </c>
      <c r="I1328" s="223"/>
      <c r="J1328" s="224">
        <f>ROUND(I1328*H1328,2)</f>
        <v>0</v>
      </c>
      <c r="K1328" s="220" t="s">
        <v>406</v>
      </c>
      <c r="L1328" s="46"/>
      <c r="M1328" s="225" t="s">
        <v>19</v>
      </c>
      <c r="N1328" s="226" t="s">
        <v>49</v>
      </c>
      <c r="O1328" s="86"/>
      <c r="P1328" s="227">
        <f>O1328*H1328</f>
        <v>0</v>
      </c>
      <c r="Q1328" s="227">
        <v>0.0028500000000000001</v>
      </c>
      <c r="R1328" s="227">
        <f>Q1328*H1328</f>
        <v>0.25780245000000002</v>
      </c>
      <c r="S1328" s="227">
        <v>0</v>
      </c>
      <c r="T1328" s="228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9" t="s">
        <v>102</v>
      </c>
      <c r="AT1328" s="229" t="s">
        <v>403</v>
      </c>
      <c r="AU1328" s="229" t="s">
        <v>87</v>
      </c>
      <c r="AY1328" s="19" t="s">
        <v>401</v>
      </c>
      <c r="BE1328" s="230">
        <f>IF(N1328="základní",J1328,0)</f>
        <v>0</v>
      </c>
      <c r="BF1328" s="230">
        <f>IF(N1328="snížená",J1328,0)</f>
        <v>0</v>
      </c>
      <c r="BG1328" s="230">
        <f>IF(N1328="zákl. přenesená",J1328,0)</f>
        <v>0</v>
      </c>
      <c r="BH1328" s="230">
        <f>IF(N1328="sníž. přenesená",J1328,0)</f>
        <v>0</v>
      </c>
      <c r="BI1328" s="230">
        <f>IF(N1328="nulová",J1328,0)</f>
        <v>0</v>
      </c>
      <c r="BJ1328" s="19" t="s">
        <v>85</v>
      </c>
      <c r="BK1328" s="230">
        <f>ROUND(I1328*H1328,2)</f>
        <v>0</v>
      </c>
      <c r="BL1328" s="19" t="s">
        <v>102</v>
      </c>
      <c r="BM1328" s="229" t="s">
        <v>1377</v>
      </c>
    </row>
    <row r="1329" s="2" customFormat="1">
      <c r="A1329" s="40"/>
      <c r="B1329" s="41"/>
      <c r="C1329" s="42"/>
      <c r="D1329" s="231" t="s">
        <v>408</v>
      </c>
      <c r="E1329" s="42"/>
      <c r="F1329" s="232" t="s">
        <v>1378</v>
      </c>
      <c r="G1329" s="42"/>
      <c r="H1329" s="42"/>
      <c r="I1329" s="233"/>
      <c r="J1329" s="42"/>
      <c r="K1329" s="42"/>
      <c r="L1329" s="46"/>
      <c r="M1329" s="234"/>
      <c r="N1329" s="235"/>
      <c r="O1329" s="86"/>
      <c r="P1329" s="86"/>
      <c r="Q1329" s="86"/>
      <c r="R1329" s="86"/>
      <c r="S1329" s="86"/>
      <c r="T1329" s="87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T1329" s="19" t="s">
        <v>408</v>
      </c>
      <c r="AU1329" s="19" t="s">
        <v>87</v>
      </c>
    </row>
    <row r="1330" s="14" customFormat="1">
      <c r="A1330" s="14"/>
      <c r="B1330" s="247"/>
      <c r="C1330" s="248"/>
      <c r="D1330" s="238" t="s">
        <v>410</v>
      </c>
      <c r="E1330" s="249" t="s">
        <v>19</v>
      </c>
      <c r="F1330" s="250" t="s">
        <v>297</v>
      </c>
      <c r="G1330" s="248"/>
      <c r="H1330" s="251">
        <v>17.963000000000001</v>
      </c>
      <c r="I1330" s="252"/>
      <c r="J1330" s="248"/>
      <c r="K1330" s="248"/>
      <c r="L1330" s="253"/>
      <c r="M1330" s="254"/>
      <c r="N1330" s="255"/>
      <c r="O1330" s="255"/>
      <c r="P1330" s="255"/>
      <c r="Q1330" s="255"/>
      <c r="R1330" s="255"/>
      <c r="S1330" s="255"/>
      <c r="T1330" s="256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7" t="s">
        <v>410</v>
      </c>
      <c r="AU1330" s="257" t="s">
        <v>87</v>
      </c>
      <c r="AV1330" s="14" t="s">
        <v>87</v>
      </c>
      <c r="AW1330" s="14" t="s">
        <v>37</v>
      </c>
      <c r="AX1330" s="14" t="s">
        <v>78</v>
      </c>
      <c r="AY1330" s="257" t="s">
        <v>401</v>
      </c>
    </row>
    <row r="1331" s="14" customFormat="1">
      <c r="A1331" s="14"/>
      <c r="B1331" s="247"/>
      <c r="C1331" s="248"/>
      <c r="D1331" s="238" t="s">
        <v>410</v>
      </c>
      <c r="E1331" s="249" t="s">
        <v>19</v>
      </c>
      <c r="F1331" s="250" t="s">
        <v>300</v>
      </c>
      <c r="G1331" s="248"/>
      <c r="H1331" s="251">
        <v>72.494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7" t="s">
        <v>410</v>
      </c>
      <c r="AU1331" s="257" t="s">
        <v>87</v>
      </c>
      <c r="AV1331" s="14" t="s">
        <v>87</v>
      </c>
      <c r="AW1331" s="14" t="s">
        <v>37</v>
      </c>
      <c r="AX1331" s="14" t="s">
        <v>78</v>
      </c>
      <c r="AY1331" s="257" t="s">
        <v>401</v>
      </c>
    </row>
    <row r="1332" s="15" customFormat="1">
      <c r="A1332" s="15"/>
      <c r="B1332" s="258"/>
      <c r="C1332" s="259"/>
      <c r="D1332" s="238" t="s">
        <v>410</v>
      </c>
      <c r="E1332" s="260" t="s">
        <v>19</v>
      </c>
      <c r="F1332" s="261" t="s">
        <v>414</v>
      </c>
      <c r="G1332" s="259"/>
      <c r="H1332" s="262">
        <v>90.456999999999994</v>
      </c>
      <c r="I1332" s="263"/>
      <c r="J1332" s="259"/>
      <c r="K1332" s="259"/>
      <c r="L1332" s="264"/>
      <c r="M1332" s="265"/>
      <c r="N1332" s="266"/>
      <c r="O1332" s="266"/>
      <c r="P1332" s="266"/>
      <c r="Q1332" s="266"/>
      <c r="R1332" s="266"/>
      <c r="S1332" s="266"/>
      <c r="T1332" s="267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68" t="s">
        <v>410</v>
      </c>
      <c r="AU1332" s="268" t="s">
        <v>87</v>
      </c>
      <c r="AV1332" s="15" t="s">
        <v>102</v>
      </c>
      <c r="AW1332" s="15" t="s">
        <v>37</v>
      </c>
      <c r="AX1332" s="15" t="s">
        <v>85</v>
      </c>
      <c r="AY1332" s="268" t="s">
        <v>401</v>
      </c>
    </row>
    <row r="1333" s="2" customFormat="1" ht="24.15" customHeight="1">
      <c r="A1333" s="40"/>
      <c r="B1333" s="41"/>
      <c r="C1333" s="218" t="s">
        <v>1379</v>
      </c>
      <c r="D1333" s="218" t="s">
        <v>403</v>
      </c>
      <c r="E1333" s="219" t="s">
        <v>1380</v>
      </c>
      <c r="F1333" s="220" t="s">
        <v>1381</v>
      </c>
      <c r="G1333" s="221" t="s">
        <v>178</v>
      </c>
      <c r="H1333" s="222">
        <v>607.64800000000002</v>
      </c>
      <c r="I1333" s="223"/>
      <c r="J1333" s="224">
        <f>ROUND(I1333*H1333,2)</f>
        <v>0</v>
      </c>
      <c r="K1333" s="220" t="s">
        <v>406</v>
      </c>
      <c r="L1333" s="46"/>
      <c r="M1333" s="225" t="s">
        <v>19</v>
      </c>
      <c r="N1333" s="226" t="s">
        <v>49</v>
      </c>
      <c r="O1333" s="86"/>
      <c r="P1333" s="227">
        <f>O1333*H1333</f>
        <v>0</v>
      </c>
      <c r="Q1333" s="227">
        <v>0.000263</v>
      </c>
      <c r="R1333" s="227">
        <f>Q1333*H1333</f>
        <v>0.15981142400000001</v>
      </c>
      <c r="S1333" s="227">
        <v>0</v>
      </c>
      <c r="T1333" s="22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9" t="s">
        <v>102</v>
      </c>
      <c r="AT1333" s="229" t="s">
        <v>403</v>
      </c>
      <c r="AU1333" s="229" t="s">
        <v>87</v>
      </c>
      <c r="AY1333" s="19" t="s">
        <v>401</v>
      </c>
      <c r="BE1333" s="230">
        <f>IF(N1333="základní",J1333,0)</f>
        <v>0</v>
      </c>
      <c r="BF1333" s="230">
        <f>IF(N1333="snížená",J1333,0)</f>
        <v>0</v>
      </c>
      <c r="BG1333" s="230">
        <f>IF(N1333="zákl. přenesená",J1333,0)</f>
        <v>0</v>
      </c>
      <c r="BH1333" s="230">
        <f>IF(N1333="sníž. přenesená",J1333,0)</f>
        <v>0</v>
      </c>
      <c r="BI1333" s="230">
        <f>IF(N1333="nulová",J1333,0)</f>
        <v>0</v>
      </c>
      <c r="BJ1333" s="19" t="s">
        <v>85</v>
      </c>
      <c r="BK1333" s="230">
        <f>ROUND(I1333*H1333,2)</f>
        <v>0</v>
      </c>
      <c r="BL1333" s="19" t="s">
        <v>102</v>
      </c>
      <c r="BM1333" s="229" t="s">
        <v>1382</v>
      </c>
    </row>
    <row r="1334" s="2" customFormat="1">
      <c r="A1334" s="40"/>
      <c r="B1334" s="41"/>
      <c r="C1334" s="42"/>
      <c r="D1334" s="231" t="s">
        <v>408</v>
      </c>
      <c r="E1334" s="42"/>
      <c r="F1334" s="232" t="s">
        <v>1383</v>
      </c>
      <c r="G1334" s="42"/>
      <c r="H1334" s="42"/>
      <c r="I1334" s="233"/>
      <c r="J1334" s="42"/>
      <c r="K1334" s="42"/>
      <c r="L1334" s="46"/>
      <c r="M1334" s="234"/>
      <c r="N1334" s="235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408</v>
      </c>
      <c r="AU1334" s="19" t="s">
        <v>87</v>
      </c>
    </row>
    <row r="1335" s="13" customFormat="1">
      <c r="A1335" s="13"/>
      <c r="B1335" s="236"/>
      <c r="C1335" s="237"/>
      <c r="D1335" s="238" t="s">
        <v>410</v>
      </c>
      <c r="E1335" s="239" t="s">
        <v>19</v>
      </c>
      <c r="F1335" s="240" t="s">
        <v>634</v>
      </c>
      <c r="G1335" s="237"/>
      <c r="H1335" s="239" t="s">
        <v>19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6" t="s">
        <v>410</v>
      </c>
      <c r="AU1335" s="246" t="s">
        <v>87</v>
      </c>
      <c r="AV1335" s="13" t="s">
        <v>85</v>
      </c>
      <c r="AW1335" s="13" t="s">
        <v>37</v>
      </c>
      <c r="AX1335" s="13" t="s">
        <v>78</v>
      </c>
      <c r="AY1335" s="246" t="s">
        <v>401</v>
      </c>
    </row>
    <row r="1336" s="13" customFormat="1">
      <c r="A1336" s="13"/>
      <c r="B1336" s="236"/>
      <c r="C1336" s="237"/>
      <c r="D1336" s="238" t="s">
        <v>410</v>
      </c>
      <c r="E1336" s="239" t="s">
        <v>19</v>
      </c>
      <c r="F1336" s="240" t="s">
        <v>594</v>
      </c>
      <c r="G1336" s="237"/>
      <c r="H1336" s="239" t="s">
        <v>19</v>
      </c>
      <c r="I1336" s="241"/>
      <c r="J1336" s="237"/>
      <c r="K1336" s="237"/>
      <c r="L1336" s="242"/>
      <c r="M1336" s="243"/>
      <c r="N1336" s="244"/>
      <c r="O1336" s="244"/>
      <c r="P1336" s="244"/>
      <c r="Q1336" s="244"/>
      <c r="R1336" s="244"/>
      <c r="S1336" s="244"/>
      <c r="T1336" s="24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6" t="s">
        <v>410</v>
      </c>
      <c r="AU1336" s="246" t="s">
        <v>87</v>
      </c>
      <c r="AV1336" s="13" t="s">
        <v>85</v>
      </c>
      <c r="AW1336" s="13" t="s">
        <v>37</v>
      </c>
      <c r="AX1336" s="13" t="s">
        <v>78</v>
      </c>
      <c r="AY1336" s="246" t="s">
        <v>401</v>
      </c>
    </row>
    <row r="1337" s="13" customFormat="1">
      <c r="A1337" s="13"/>
      <c r="B1337" s="236"/>
      <c r="C1337" s="237"/>
      <c r="D1337" s="238" t="s">
        <v>410</v>
      </c>
      <c r="E1337" s="239" t="s">
        <v>19</v>
      </c>
      <c r="F1337" s="240" t="s">
        <v>741</v>
      </c>
      <c r="G1337" s="237"/>
      <c r="H1337" s="239" t="s">
        <v>19</v>
      </c>
      <c r="I1337" s="241"/>
      <c r="J1337" s="237"/>
      <c r="K1337" s="237"/>
      <c r="L1337" s="242"/>
      <c r="M1337" s="243"/>
      <c r="N1337" s="244"/>
      <c r="O1337" s="244"/>
      <c r="P1337" s="244"/>
      <c r="Q1337" s="244"/>
      <c r="R1337" s="244"/>
      <c r="S1337" s="244"/>
      <c r="T1337" s="24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6" t="s">
        <v>410</v>
      </c>
      <c r="AU1337" s="246" t="s">
        <v>87</v>
      </c>
      <c r="AV1337" s="13" t="s">
        <v>85</v>
      </c>
      <c r="AW1337" s="13" t="s">
        <v>37</v>
      </c>
      <c r="AX1337" s="13" t="s">
        <v>78</v>
      </c>
      <c r="AY1337" s="246" t="s">
        <v>401</v>
      </c>
    </row>
    <row r="1338" s="13" customFormat="1">
      <c r="A1338" s="13"/>
      <c r="B1338" s="236"/>
      <c r="C1338" s="237"/>
      <c r="D1338" s="238" t="s">
        <v>410</v>
      </c>
      <c r="E1338" s="239" t="s">
        <v>19</v>
      </c>
      <c r="F1338" s="240" t="s">
        <v>323</v>
      </c>
      <c r="G1338" s="237"/>
      <c r="H1338" s="239" t="s">
        <v>19</v>
      </c>
      <c r="I1338" s="241"/>
      <c r="J1338" s="237"/>
      <c r="K1338" s="237"/>
      <c r="L1338" s="242"/>
      <c r="M1338" s="243"/>
      <c r="N1338" s="244"/>
      <c r="O1338" s="244"/>
      <c r="P1338" s="244"/>
      <c r="Q1338" s="244"/>
      <c r="R1338" s="244"/>
      <c r="S1338" s="244"/>
      <c r="T1338" s="245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6" t="s">
        <v>410</v>
      </c>
      <c r="AU1338" s="246" t="s">
        <v>87</v>
      </c>
      <c r="AV1338" s="13" t="s">
        <v>85</v>
      </c>
      <c r="AW1338" s="13" t="s">
        <v>37</v>
      </c>
      <c r="AX1338" s="13" t="s">
        <v>78</v>
      </c>
      <c r="AY1338" s="246" t="s">
        <v>401</v>
      </c>
    </row>
    <row r="1339" s="14" customFormat="1">
      <c r="A1339" s="14"/>
      <c r="B1339" s="247"/>
      <c r="C1339" s="248"/>
      <c r="D1339" s="238" t="s">
        <v>410</v>
      </c>
      <c r="E1339" s="249" t="s">
        <v>19</v>
      </c>
      <c r="F1339" s="250" t="s">
        <v>1384</v>
      </c>
      <c r="G1339" s="248"/>
      <c r="H1339" s="251">
        <v>44.822000000000003</v>
      </c>
      <c r="I1339" s="252"/>
      <c r="J1339" s="248"/>
      <c r="K1339" s="248"/>
      <c r="L1339" s="253"/>
      <c r="M1339" s="254"/>
      <c r="N1339" s="255"/>
      <c r="O1339" s="255"/>
      <c r="P1339" s="255"/>
      <c r="Q1339" s="255"/>
      <c r="R1339" s="255"/>
      <c r="S1339" s="255"/>
      <c r="T1339" s="256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7" t="s">
        <v>410</v>
      </c>
      <c r="AU1339" s="257" t="s">
        <v>87</v>
      </c>
      <c r="AV1339" s="14" t="s">
        <v>87</v>
      </c>
      <c r="AW1339" s="14" t="s">
        <v>37</v>
      </c>
      <c r="AX1339" s="14" t="s">
        <v>78</v>
      </c>
      <c r="AY1339" s="257" t="s">
        <v>401</v>
      </c>
    </row>
    <row r="1340" s="14" customFormat="1">
      <c r="A1340" s="14"/>
      <c r="B1340" s="247"/>
      <c r="C1340" s="248"/>
      <c r="D1340" s="238" t="s">
        <v>410</v>
      </c>
      <c r="E1340" s="249" t="s">
        <v>19</v>
      </c>
      <c r="F1340" s="250" t="s">
        <v>1385</v>
      </c>
      <c r="G1340" s="248"/>
      <c r="H1340" s="251">
        <v>82.977999999999994</v>
      </c>
      <c r="I1340" s="252"/>
      <c r="J1340" s="248"/>
      <c r="K1340" s="248"/>
      <c r="L1340" s="253"/>
      <c r="M1340" s="254"/>
      <c r="N1340" s="255"/>
      <c r="O1340" s="255"/>
      <c r="P1340" s="255"/>
      <c r="Q1340" s="255"/>
      <c r="R1340" s="255"/>
      <c r="S1340" s="255"/>
      <c r="T1340" s="256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7" t="s">
        <v>410</v>
      </c>
      <c r="AU1340" s="257" t="s">
        <v>87</v>
      </c>
      <c r="AV1340" s="14" t="s">
        <v>87</v>
      </c>
      <c r="AW1340" s="14" t="s">
        <v>37</v>
      </c>
      <c r="AX1340" s="14" t="s">
        <v>78</v>
      </c>
      <c r="AY1340" s="257" t="s">
        <v>401</v>
      </c>
    </row>
    <row r="1341" s="16" customFormat="1">
      <c r="A1341" s="16"/>
      <c r="B1341" s="269"/>
      <c r="C1341" s="270"/>
      <c r="D1341" s="238" t="s">
        <v>410</v>
      </c>
      <c r="E1341" s="271" t="s">
        <v>322</v>
      </c>
      <c r="F1341" s="272" t="s">
        <v>440</v>
      </c>
      <c r="G1341" s="270"/>
      <c r="H1341" s="273">
        <v>127.8</v>
      </c>
      <c r="I1341" s="274"/>
      <c r="J1341" s="270"/>
      <c r="K1341" s="270"/>
      <c r="L1341" s="275"/>
      <c r="M1341" s="276"/>
      <c r="N1341" s="277"/>
      <c r="O1341" s="277"/>
      <c r="P1341" s="277"/>
      <c r="Q1341" s="277"/>
      <c r="R1341" s="277"/>
      <c r="S1341" s="277"/>
      <c r="T1341" s="278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79" t="s">
        <v>410</v>
      </c>
      <c r="AU1341" s="279" t="s">
        <v>87</v>
      </c>
      <c r="AV1341" s="16" t="s">
        <v>95</v>
      </c>
      <c r="AW1341" s="16" t="s">
        <v>37</v>
      </c>
      <c r="AX1341" s="16" t="s">
        <v>78</v>
      </c>
      <c r="AY1341" s="279" t="s">
        <v>401</v>
      </c>
    </row>
    <row r="1342" s="13" customFormat="1">
      <c r="A1342" s="13"/>
      <c r="B1342" s="236"/>
      <c r="C1342" s="237"/>
      <c r="D1342" s="238" t="s">
        <v>410</v>
      </c>
      <c r="E1342" s="239" t="s">
        <v>19</v>
      </c>
      <c r="F1342" s="240" t="s">
        <v>1386</v>
      </c>
      <c r="G1342" s="237"/>
      <c r="H1342" s="239" t="s">
        <v>19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6" t="s">
        <v>410</v>
      </c>
      <c r="AU1342" s="246" t="s">
        <v>87</v>
      </c>
      <c r="AV1342" s="13" t="s">
        <v>85</v>
      </c>
      <c r="AW1342" s="13" t="s">
        <v>37</v>
      </c>
      <c r="AX1342" s="13" t="s">
        <v>78</v>
      </c>
      <c r="AY1342" s="246" t="s">
        <v>401</v>
      </c>
    </row>
    <row r="1343" s="14" customFormat="1">
      <c r="A1343" s="14"/>
      <c r="B1343" s="247"/>
      <c r="C1343" s="248"/>
      <c r="D1343" s="238" t="s">
        <v>410</v>
      </c>
      <c r="E1343" s="249" t="s">
        <v>325</v>
      </c>
      <c r="F1343" s="250" t="s">
        <v>1387</v>
      </c>
      <c r="G1343" s="248"/>
      <c r="H1343" s="251">
        <v>16.745000000000001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7" t="s">
        <v>410</v>
      </c>
      <c r="AU1343" s="257" t="s">
        <v>87</v>
      </c>
      <c r="AV1343" s="14" t="s">
        <v>87</v>
      </c>
      <c r="AW1343" s="14" t="s">
        <v>37</v>
      </c>
      <c r="AX1343" s="14" t="s">
        <v>78</v>
      </c>
      <c r="AY1343" s="257" t="s">
        <v>401</v>
      </c>
    </row>
    <row r="1344" s="16" customFormat="1">
      <c r="A1344" s="16"/>
      <c r="B1344" s="269"/>
      <c r="C1344" s="270"/>
      <c r="D1344" s="238" t="s">
        <v>410</v>
      </c>
      <c r="E1344" s="271" t="s">
        <v>19</v>
      </c>
      <c r="F1344" s="272" t="s">
        <v>440</v>
      </c>
      <c r="G1344" s="270"/>
      <c r="H1344" s="273">
        <v>16.745000000000001</v>
      </c>
      <c r="I1344" s="274"/>
      <c r="J1344" s="270"/>
      <c r="K1344" s="270"/>
      <c r="L1344" s="275"/>
      <c r="M1344" s="276"/>
      <c r="N1344" s="277"/>
      <c r="O1344" s="277"/>
      <c r="P1344" s="277"/>
      <c r="Q1344" s="277"/>
      <c r="R1344" s="277"/>
      <c r="S1344" s="277"/>
      <c r="T1344" s="278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79" t="s">
        <v>410</v>
      </c>
      <c r="AU1344" s="279" t="s">
        <v>87</v>
      </c>
      <c r="AV1344" s="16" t="s">
        <v>95</v>
      </c>
      <c r="AW1344" s="16" t="s">
        <v>37</v>
      </c>
      <c r="AX1344" s="16" t="s">
        <v>78</v>
      </c>
      <c r="AY1344" s="279" t="s">
        <v>401</v>
      </c>
    </row>
    <row r="1345" s="13" customFormat="1">
      <c r="A1345" s="13"/>
      <c r="B1345" s="236"/>
      <c r="C1345" s="237"/>
      <c r="D1345" s="238" t="s">
        <v>410</v>
      </c>
      <c r="E1345" s="239" t="s">
        <v>19</v>
      </c>
      <c r="F1345" s="240" t="s">
        <v>326</v>
      </c>
      <c r="G1345" s="237"/>
      <c r="H1345" s="239" t="s">
        <v>19</v>
      </c>
      <c r="I1345" s="241"/>
      <c r="J1345" s="237"/>
      <c r="K1345" s="237"/>
      <c r="L1345" s="242"/>
      <c r="M1345" s="243"/>
      <c r="N1345" s="244"/>
      <c r="O1345" s="244"/>
      <c r="P1345" s="244"/>
      <c r="Q1345" s="244"/>
      <c r="R1345" s="244"/>
      <c r="S1345" s="244"/>
      <c r="T1345" s="24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6" t="s">
        <v>410</v>
      </c>
      <c r="AU1345" s="246" t="s">
        <v>87</v>
      </c>
      <c r="AV1345" s="13" t="s">
        <v>85</v>
      </c>
      <c r="AW1345" s="13" t="s">
        <v>37</v>
      </c>
      <c r="AX1345" s="13" t="s">
        <v>78</v>
      </c>
      <c r="AY1345" s="246" t="s">
        <v>401</v>
      </c>
    </row>
    <row r="1346" s="14" customFormat="1">
      <c r="A1346" s="14"/>
      <c r="B1346" s="247"/>
      <c r="C1346" s="248"/>
      <c r="D1346" s="238" t="s">
        <v>410</v>
      </c>
      <c r="E1346" s="249" t="s">
        <v>328</v>
      </c>
      <c r="F1346" s="250" t="s">
        <v>1388</v>
      </c>
      <c r="G1346" s="248"/>
      <c r="H1346" s="251">
        <v>135.28999999999999</v>
      </c>
      <c r="I1346" s="252"/>
      <c r="J1346" s="248"/>
      <c r="K1346" s="248"/>
      <c r="L1346" s="253"/>
      <c r="M1346" s="254"/>
      <c r="N1346" s="255"/>
      <c r="O1346" s="255"/>
      <c r="P1346" s="255"/>
      <c r="Q1346" s="255"/>
      <c r="R1346" s="255"/>
      <c r="S1346" s="255"/>
      <c r="T1346" s="256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7" t="s">
        <v>410</v>
      </c>
      <c r="AU1346" s="257" t="s">
        <v>87</v>
      </c>
      <c r="AV1346" s="14" t="s">
        <v>87</v>
      </c>
      <c r="AW1346" s="14" t="s">
        <v>37</v>
      </c>
      <c r="AX1346" s="14" t="s">
        <v>78</v>
      </c>
      <c r="AY1346" s="257" t="s">
        <v>401</v>
      </c>
    </row>
    <row r="1347" s="16" customFormat="1">
      <c r="A1347" s="16"/>
      <c r="B1347" s="269"/>
      <c r="C1347" s="270"/>
      <c r="D1347" s="238" t="s">
        <v>410</v>
      </c>
      <c r="E1347" s="271" t="s">
        <v>19</v>
      </c>
      <c r="F1347" s="272" t="s">
        <v>440</v>
      </c>
      <c r="G1347" s="270"/>
      <c r="H1347" s="273">
        <v>135.28999999999999</v>
      </c>
      <c r="I1347" s="274"/>
      <c r="J1347" s="270"/>
      <c r="K1347" s="270"/>
      <c r="L1347" s="275"/>
      <c r="M1347" s="276"/>
      <c r="N1347" s="277"/>
      <c r="O1347" s="277"/>
      <c r="P1347" s="277"/>
      <c r="Q1347" s="277"/>
      <c r="R1347" s="277"/>
      <c r="S1347" s="277"/>
      <c r="T1347" s="278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9" t="s">
        <v>410</v>
      </c>
      <c r="AU1347" s="279" t="s">
        <v>87</v>
      </c>
      <c r="AV1347" s="16" t="s">
        <v>95</v>
      </c>
      <c r="AW1347" s="16" t="s">
        <v>37</v>
      </c>
      <c r="AX1347" s="16" t="s">
        <v>78</v>
      </c>
      <c r="AY1347" s="279" t="s">
        <v>401</v>
      </c>
    </row>
    <row r="1348" s="13" customFormat="1">
      <c r="A1348" s="13"/>
      <c r="B1348" s="236"/>
      <c r="C1348" s="237"/>
      <c r="D1348" s="238" t="s">
        <v>410</v>
      </c>
      <c r="E1348" s="239" t="s">
        <v>19</v>
      </c>
      <c r="F1348" s="240" t="s">
        <v>729</v>
      </c>
      <c r="G1348" s="237"/>
      <c r="H1348" s="239" t="s">
        <v>19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6" t="s">
        <v>410</v>
      </c>
      <c r="AU1348" s="246" t="s">
        <v>87</v>
      </c>
      <c r="AV1348" s="13" t="s">
        <v>85</v>
      </c>
      <c r="AW1348" s="13" t="s">
        <v>37</v>
      </c>
      <c r="AX1348" s="13" t="s">
        <v>78</v>
      </c>
      <c r="AY1348" s="246" t="s">
        <v>401</v>
      </c>
    </row>
    <row r="1349" s="13" customFormat="1">
      <c r="A1349" s="13"/>
      <c r="B1349" s="236"/>
      <c r="C1349" s="237"/>
      <c r="D1349" s="238" t="s">
        <v>410</v>
      </c>
      <c r="E1349" s="239" t="s">
        <v>19</v>
      </c>
      <c r="F1349" s="240" t="s">
        <v>1389</v>
      </c>
      <c r="G1349" s="237"/>
      <c r="H1349" s="239" t="s">
        <v>19</v>
      </c>
      <c r="I1349" s="241"/>
      <c r="J1349" s="237"/>
      <c r="K1349" s="237"/>
      <c r="L1349" s="242"/>
      <c r="M1349" s="243"/>
      <c r="N1349" s="244"/>
      <c r="O1349" s="244"/>
      <c r="P1349" s="244"/>
      <c r="Q1349" s="244"/>
      <c r="R1349" s="244"/>
      <c r="S1349" s="244"/>
      <c r="T1349" s="245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6" t="s">
        <v>410</v>
      </c>
      <c r="AU1349" s="246" t="s">
        <v>87</v>
      </c>
      <c r="AV1349" s="13" t="s">
        <v>85</v>
      </c>
      <c r="AW1349" s="13" t="s">
        <v>37</v>
      </c>
      <c r="AX1349" s="13" t="s">
        <v>78</v>
      </c>
      <c r="AY1349" s="246" t="s">
        <v>401</v>
      </c>
    </row>
    <row r="1350" s="14" customFormat="1">
      <c r="A1350" s="14"/>
      <c r="B1350" s="247"/>
      <c r="C1350" s="248"/>
      <c r="D1350" s="238" t="s">
        <v>410</v>
      </c>
      <c r="E1350" s="249" t="s">
        <v>331</v>
      </c>
      <c r="F1350" s="250" t="s">
        <v>1390</v>
      </c>
      <c r="G1350" s="248"/>
      <c r="H1350" s="251">
        <v>106.325</v>
      </c>
      <c r="I1350" s="252"/>
      <c r="J1350" s="248"/>
      <c r="K1350" s="248"/>
      <c r="L1350" s="253"/>
      <c r="M1350" s="254"/>
      <c r="N1350" s="255"/>
      <c r="O1350" s="255"/>
      <c r="P1350" s="255"/>
      <c r="Q1350" s="255"/>
      <c r="R1350" s="255"/>
      <c r="S1350" s="255"/>
      <c r="T1350" s="256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7" t="s">
        <v>410</v>
      </c>
      <c r="AU1350" s="257" t="s">
        <v>87</v>
      </c>
      <c r="AV1350" s="14" t="s">
        <v>87</v>
      </c>
      <c r="AW1350" s="14" t="s">
        <v>37</v>
      </c>
      <c r="AX1350" s="14" t="s">
        <v>78</v>
      </c>
      <c r="AY1350" s="257" t="s">
        <v>401</v>
      </c>
    </row>
    <row r="1351" s="16" customFormat="1">
      <c r="A1351" s="16"/>
      <c r="B1351" s="269"/>
      <c r="C1351" s="270"/>
      <c r="D1351" s="238" t="s">
        <v>410</v>
      </c>
      <c r="E1351" s="271" t="s">
        <v>19</v>
      </c>
      <c r="F1351" s="272" t="s">
        <v>440</v>
      </c>
      <c r="G1351" s="270"/>
      <c r="H1351" s="273">
        <v>106.325</v>
      </c>
      <c r="I1351" s="274"/>
      <c r="J1351" s="270"/>
      <c r="K1351" s="270"/>
      <c r="L1351" s="275"/>
      <c r="M1351" s="276"/>
      <c r="N1351" s="277"/>
      <c r="O1351" s="277"/>
      <c r="P1351" s="277"/>
      <c r="Q1351" s="277"/>
      <c r="R1351" s="277"/>
      <c r="S1351" s="277"/>
      <c r="T1351" s="278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79" t="s">
        <v>410</v>
      </c>
      <c r="AU1351" s="279" t="s">
        <v>87</v>
      </c>
      <c r="AV1351" s="16" t="s">
        <v>95</v>
      </c>
      <c r="AW1351" s="16" t="s">
        <v>37</v>
      </c>
      <c r="AX1351" s="16" t="s">
        <v>78</v>
      </c>
      <c r="AY1351" s="279" t="s">
        <v>401</v>
      </c>
    </row>
    <row r="1352" s="13" customFormat="1">
      <c r="A1352" s="13"/>
      <c r="B1352" s="236"/>
      <c r="C1352" s="237"/>
      <c r="D1352" s="238" t="s">
        <v>410</v>
      </c>
      <c r="E1352" s="239" t="s">
        <v>19</v>
      </c>
      <c r="F1352" s="240" t="s">
        <v>334</v>
      </c>
      <c r="G1352" s="237"/>
      <c r="H1352" s="239" t="s">
        <v>19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6" t="s">
        <v>410</v>
      </c>
      <c r="AU1352" s="246" t="s">
        <v>87</v>
      </c>
      <c r="AV1352" s="13" t="s">
        <v>85</v>
      </c>
      <c r="AW1352" s="13" t="s">
        <v>37</v>
      </c>
      <c r="AX1352" s="13" t="s">
        <v>78</v>
      </c>
      <c r="AY1352" s="246" t="s">
        <v>401</v>
      </c>
    </row>
    <row r="1353" s="14" customFormat="1">
      <c r="A1353" s="14"/>
      <c r="B1353" s="247"/>
      <c r="C1353" s="248"/>
      <c r="D1353" s="238" t="s">
        <v>410</v>
      </c>
      <c r="E1353" s="249" t="s">
        <v>333</v>
      </c>
      <c r="F1353" s="250" t="s">
        <v>1391</v>
      </c>
      <c r="G1353" s="248"/>
      <c r="H1353" s="251">
        <v>55.018000000000001</v>
      </c>
      <c r="I1353" s="252"/>
      <c r="J1353" s="248"/>
      <c r="K1353" s="248"/>
      <c r="L1353" s="253"/>
      <c r="M1353" s="254"/>
      <c r="N1353" s="255"/>
      <c r="O1353" s="255"/>
      <c r="P1353" s="255"/>
      <c r="Q1353" s="255"/>
      <c r="R1353" s="255"/>
      <c r="S1353" s="255"/>
      <c r="T1353" s="256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7" t="s">
        <v>410</v>
      </c>
      <c r="AU1353" s="257" t="s">
        <v>87</v>
      </c>
      <c r="AV1353" s="14" t="s">
        <v>87</v>
      </c>
      <c r="AW1353" s="14" t="s">
        <v>37</v>
      </c>
      <c r="AX1353" s="14" t="s">
        <v>78</v>
      </c>
      <c r="AY1353" s="257" t="s">
        <v>401</v>
      </c>
    </row>
    <row r="1354" s="16" customFormat="1">
      <c r="A1354" s="16"/>
      <c r="B1354" s="269"/>
      <c r="C1354" s="270"/>
      <c r="D1354" s="238" t="s">
        <v>410</v>
      </c>
      <c r="E1354" s="271" t="s">
        <v>19</v>
      </c>
      <c r="F1354" s="272" t="s">
        <v>440</v>
      </c>
      <c r="G1354" s="270"/>
      <c r="H1354" s="273">
        <v>55.018000000000001</v>
      </c>
      <c r="I1354" s="274"/>
      <c r="J1354" s="270"/>
      <c r="K1354" s="270"/>
      <c r="L1354" s="275"/>
      <c r="M1354" s="276"/>
      <c r="N1354" s="277"/>
      <c r="O1354" s="277"/>
      <c r="P1354" s="277"/>
      <c r="Q1354" s="277"/>
      <c r="R1354" s="277"/>
      <c r="S1354" s="277"/>
      <c r="T1354" s="278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9" t="s">
        <v>410</v>
      </c>
      <c r="AU1354" s="279" t="s">
        <v>87</v>
      </c>
      <c r="AV1354" s="16" t="s">
        <v>95</v>
      </c>
      <c r="AW1354" s="16" t="s">
        <v>37</v>
      </c>
      <c r="AX1354" s="16" t="s">
        <v>78</v>
      </c>
      <c r="AY1354" s="279" t="s">
        <v>401</v>
      </c>
    </row>
    <row r="1355" s="14" customFormat="1">
      <c r="A1355" s="14"/>
      <c r="B1355" s="247"/>
      <c r="C1355" s="248"/>
      <c r="D1355" s="238" t="s">
        <v>410</v>
      </c>
      <c r="E1355" s="249" t="s">
        <v>19</v>
      </c>
      <c r="F1355" s="250" t="s">
        <v>336</v>
      </c>
      <c r="G1355" s="248"/>
      <c r="H1355" s="251">
        <v>166.47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7" t="s">
        <v>410</v>
      </c>
      <c r="AU1355" s="257" t="s">
        <v>87</v>
      </c>
      <c r="AV1355" s="14" t="s">
        <v>87</v>
      </c>
      <c r="AW1355" s="14" t="s">
        <v>37</v>
      </c>
      <c r="AX1355" s="14" t="s">
        <v>78</v>
      </c>
      <c r="AY1355" s="257" t="s">
        <v>401</v>
      </c>
    </row>
    <row r="1356" s="16" customFormat="1">
      <c r="A1356" s="16"/>
      <c r="B1356" s="269"/>
      <c r="C1356" s="270"/>
      <c r="D1356" s="238" t="s">
        <v>410</v>
      </c>
      <c r="E1356" s="271" t="s">
        <v>19</v>
      </c>
      <c r="F1356" s="272" t="s">
        <v>440</v>
      </c>
      <c r="G1356" s="270"/>
      <c r="H1356" s="273">
        <v>166.47</v>
      </c>
      <c r="I1356" s="274"/>
      <c r="J1356" s="270"/>
      <c r="K1356" s="270"/>
      <c r="L1356" s="275"/>
      <c r="M1356" s="276"/>
      <c r="N1356" s="277"/>
      <c r="O1356" s="277"/>
      <c r="P1356" s="277"/>
      <c r="Q1356" s="277"/>
      <c r="R1356" s="277"/>
      <c r="S1356" s="277"/>
      <c r="T1356" s="278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9" t="s">
        <v>410</v>
      </c>
      <c r="AU1356" s="279" t="s">
        <v>87</v>
      </c>
      <c r="AV1356" s="16" t="s">
        <v>95</v>
      </c>
      <c r="AW1356" s="16" t="s">
        <v>37</v>
      </c>
      <c r="AX1356" s="16" t="s">
        <v>78</v>
      </c>
      <c r="AY1356" s="279" t="s">
        <v>401</v>
      </c>
    </row>
    <row r="1357" s="15" customFormat="1">
      <c r="A1357" s="15"/>
      <c r="B1357" s="258"/>
      <c r="C1357" s="259"/>
      <c r="D1357" s="238" t="s">
        <v>410</v>
      </c>
      <c r="E1357" s="260" t="s">
        <v>19</v>
      </c>
      <c r="F1357" s="261" t="s">
        <v>414</v>
      </c>
      <c r="G1357" s="259"/>
      <c r="H1357" s="262">
        <v>607.64800000000002</v>
      </c>
      <c r="I1357" s="263"/>
      <c r="J1357" s="259"/>
      <c r="K1357" s="259"/>
      <c r="L1357" s="264"/>
      <c r="M1357" s="265"/>
      <c r="N1357" s="266"/>
      <c r="O1357" s="266"/>
      <c r="P1357" s="266"/>
      <c r="Q1357" s="266"/>
      <c r="R1357" s="266"/>
      <c r="S1357" s="266"/>
      <c r="T1357" s="267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68" t="s">
        <v>410</v>
      </c>
      <c r="AU1357" s="268" t="s">
        <v>87</v>
      </c>
      <c r="AV1357" s="15" t="s">
        <v>102</v>
      </c>
      <c r="AW1357" s="15" t="s">
        <v>37</v>
      </c>
      <c r="AX1357" s="15" t="s">
        <v>85</v>
      </c>
      <c r="AY1357" s="268" t="s">
        <v>401</v>
      </c>
    </row>
    <row r="1358" s="2" customFormat="1" ht="37.8" customHeight="1">
      <c r="A1358" s="40"/>
      <c r="B1358" s="41"/>
      <c r="C1358" s="218" t="s">
        <v>1392</v>
      </c>
      <c r="D1358" s="218" t="s">
        <v>403</v>
      </c>
      <c r="E1358" s="219" t="s">
        <v>1393</v>
      </c>
      <c r="F1358" s="220" t="s">
        <v>1394</v>
      </c>
      <c r="G1358" s="221" t="s">
        <v>178</v>
      </c>
      <c r="H1358" s="222">
        <v>166.47</v>
      </c>
      <c r="I1358" s="223"/>
      <c r="J1358" s="224">
        <f>ROUND(I1358*H1358,2)</f>
        <v>0</v>
      </c>
      <c r="K1358" s="220" t="s">
        <v>406</v>
      </c>
      <c r="L1358" s="46"/>
      <c r="M1358" s="225" t="s">
        <v>19</v>
      </c>
      <c r="N1358" s="226" t="s">
        <v>49</v>
      </c>
      <c r="O1358" s="86"/>
      <c r="P1358" s="227">
        <f>O1358*H1358</f>
        <v>0</v>
      </c>
      <c r="Q1358" s="227">
        <v>0.0043839999999999999</v>
      </c>
      <c r="R1358" s="227">
        <f>Q1358*H1358</f>
        <v>0.72980447999999998</v>
      </c>
      <c r="S1358" s="227">
        <v>0</v>
      </c>
      <c r="T1358" s="228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9" t="s">
        <v>102</v>
      </c>
      <c r="AT1358" s="229" t="s">
        <v>403</v>
      </c>
      <c r="AU1358" s="229" t="s">
        <v>87</v>
      </c>
      <c r="AY1358" s="19" t="s">
        <v>401</v>
      </c>
      <c r="BE1358" s="230">
        <f>IF(N1358="základní",J1358,0)</f>
        <v>0</v>
      </c>
      <c r="BF1358" s="230">
        <f>IF(N1358="snížená",J1358,0)</f>
        <v>0</v>
      </c>
      <c r="BG1358" s="230">
        <f>IF(N1358="zákl. přenesená",J1358,0)</f>
        <v>0</v>
      </c>
      <c r="BH1358" s="230">
        <f>IF(N1358="sníž. přenesená",J1358,0)</f>
        <v>0</v>
      </c>
      <c r="BI1358" s="230">
        <f>IF(N1358="nulová",J1358,0)</f>
        <v>0</v>
      </c>
      <c r="BJ1358" s="19" t="s">
        <v>85</v>
      </c>
      <c r="BK1358" s="230">
        <f>ROUND(I1358*H1358,2)</f>
        <v>0</v>
      </c>
      <c r="BL1358" s="19" t="s">
        <v>102</v>
      </c>
      <c r="BM1358" s="229" t="s">
        <v>1395</v>
      </c>
    </row>
    <row r="1359" s="2" customFormat="1">
      <c r="A1359" s="40"/>
      <c r="B1359" s="41"/>
      <c r="C1359" s="42"/>
      <c r="D1359" s="231" t="s">
        <v>408</v>
      </c>
      <c r="E1359" s="42"/>
      <c r="F1359" s="232" t="s">
        <v>1396</v>
      </c>
      <c r="G1359" s="42"/>
      <c r="H1359" s="42"/>
      <c r="I1359" s="233"/>
      <c r="J1359" s="42"/>
      <c r="K1359" s="42"/>
      <c r="L1359" s="46"/>
      <c r="M1359" s="234"/>
      <c r="N1359" s="235"/>
      <c r="O1359" s="86"/>
      <c r="P1359" s="86"/>
      <c r="Q1359" s="86"/>
      <c r="R1359" s="86"/>
      <c r="S1359" s="86"/>
      <c r="T1359" s="87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408</v>
      </c>
      <c r="AU1359" s="19" t="s">
        <v>87</v>
      </c>
    </row>
    <row r="1360" s="13" customFormat="1">
      <c r="A1360" s="13"/>
      <c r="B1360" s="236"/>
      <c r="C1360" s="237"/>
      <c r="D1360" s="238" t="s">
        <v>410</v>
      </c>
      <c r="E1360" s="239" t="s">
        <v>19</v>
      </c>
      <c r="F1360" s="240" t="s">
        <v>634</v>
      </c>
      <c r="G1360" s="237"/>
      <c r="H1360" s="239" t="s">
        <v>19</v>
      </c>
      <c r="I1360" s="241"/>
      <c r="J1360" s="237"/>
      <c r="K1360" s="237"/>
      <c r="L1360" s="242"/>
      <c r="M1360" s="243"/>
      <c r="N1360" s="244"/>
      <c r="O1360" s="244"/>
      <c r="P1360" s="244"/>
      <c r="Q1360" s="244"/>
      <c r="R1360" s="244"/>
      <c r="S1360" s="244"/>
      <c r="T1360" s="24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6" t="s">
        <v>410</v>
      </c>
      <c r="AU1360" s="246" t="s">
        <v>87</v>
      </c>
      <c r="AV1360" s="13" t="s">
        <v>85</v>
      </c>
      <c r="AW1360" s="13" t="s">
        <v>37</v>
      </c>
      <c r="AX1360" s="13" t="s">
        <v>78</v>
      </c>
      <c r="AY1360" s="246" t="s">
        <v>401</v>
      </c>
    </row>
    <row r="1361" s="13" customFormat="1">
      <c r="A1361" s="13"/>
      <c r="B1361" s="236"/>
      <c r="C1361" s="237"/>
      <c r="D1361" s="238" t="s">
        <v>410</v>
      </c>
      <c r="E1361" s="239" t="s">
        <v>19</v>
      </c>
      <c r="F1361" s="240" t="s">
        <v>594</v>
      </c>
      <c r="G1361" s="237"/>
      <c r="H1361" s="239" t="s">
        <v>19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6" t="s">
        <v>410</v>
      </c>
      <c r="AU1361" s="246" t="s">
        <v>87</v>
      </c>
      <c r="AV1361" s="13" t="s">
        <v>85</v>
      </c>
      <c r="AW1361" s="13" t="s">
        <v>37</v>
      </c>
      <c r="AX1361" s="13" t="s">
        <v>78</v>
      </c>
      <c r="AY1361" s="246" t="s">
        <v>401</v>
      </c>
    </row>
    <row r="1362" s="13" customFormat="1">
      <c r="A1362" s="13"/>
      <c r="B1362" s="236"/>
      <c r="C1362" s="237"/>
      <c r="D1362" s="238" t="s">
        <v>410</v>
      </c>
      <c r="E1362" s="239" t="s">
        <v>19</v>
      </c>
      <c r="F1362" s="240" t="s">
        <v>741</v>
      </c>
      <c r="G1362" s="237"/>
      <c r="H1362" s="239" t="s">
        <v>19</v>
      </c>
      <c r="I1362" s="241"/>
      <c r="J1362" s="237"/>
      <c r="K1362" s="237"/>
      <c r="L1362" s="242"/>
      <c r="M1362" s="243"/>
      <c r="N1362" s="244"/>
      <c r="O1362" s="244"/>
      <c r="P1362" s="244"/>
      <c r="Q1362" s="244"/>
      <c r="R1362" s="244"/>
      <c r="S1362" s="244"/>
      <c r="T1362" s="24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6" t="s">
        <v>410</v>
      </c>
      <c r="AU1362" s="246" t="s">
        <v>87</v>
      </c>
      <c r="AV1362" s="13" t="s">
        <v>85</v>
      </c>
      <c r="AW1362" s="13" t="s">
        <v>37</v>
      </c>
      <c r="AX1362" s="13" t="s">
        <v>78</v>
      </c>
      <c r="AY1362" s="246" t="s">
        <v>401</v>
      </c>
    </row>
    <row r="1363" s="13" customFormat="1">
      <c r="A1363" s="13"/>
      <c r="B1363" s="236"/>
      <c r="C1363" s="237"/>
      <c r="D1363" s="238" t="s">
        <v>410</v>
      </c>
      <c r="E1363" s="239" t="s">
        <v>19</v>
      </c>
      <c r="F1363" s="240" t="s">
        <v>337</v>
      </c>
      <c r="G1363" s="237"/>
      <c r="H1363" s="239" t="s">
        <v>19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6" t="s">
        <v>410</v>
      </c>
      <c r="AU1363" s="246" t="s">
        <v>87</v>
      </c>
      <c r="AV1363" s="13" t="s">
        <v>85</v>
      </c>
      <c r="AW1363" s="13" t="s">
        <v>37</v>
      </c>
      <c r="AX1363" s="13" t="s">
        <v>78</v>
      </c>
      <c r="AY1363" s="246" t="s">
        <v>401</v>
      </c>
    </row>
    <row r="1364" s="13" customFormat="1">
      <c r="A1364" s="13"/>
      <c r="B1364" s="236"/>
      <c r="C1364" s="237"/>
      <c r="D1364" s="238" t="s">
        <v>410</v>
      </c>
      <c r="E1364" s="239" t="s">
        <v>19</v>
      </c>
      <c r="F1364" s="240" t="s">
        <v>1397</v>
      </c>
      <c r="G1364" s="237"/>
      <c r="H1364" s="239" t="s">
        <v>19</v>
      </c>
      <c r="I1364" s="241"/>
      <c r="J1364" s="237"/>
      <c r="K1364" s="237"/>
      <c r="L1364" s="242"/>
      <c r="M1364" s="243"/>
      <c r="N1364" s="244"/>
      <c r="O1364" s="244"/>
      <c r="P1364" s="244"/>
      <c r="Q1364" s="244"/>
      <c r="R1364" s="244"/>
      <c r="S1364" s="244"/>
      <c r="T1364" s="24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6" t="s">
        <v>410</v>
      </c>
      <c r="AU1364" s="246" t="s">
        <v>87</v>
      </c>
      <c r="AV1364" s="13" t="s">
        <v>85</v>
      </c>
      <c r="AW1364" s="13" t="s">
        <v>37</v>
      </c>
      <c r="AX1364" s="13" t="s">
        <v>78</v>
      </c>
      <c r="AY1364" s="246" t="s">
        <v>401</v>
      </c>
    </row>
    <row r="1365" s="14" customFormat="1">
      <c r="A1365" s="14"/>
      <c r="B1365" s="247"/>
      <c r="C1365" s="248"/>
      <c r="D1365" s="238" t="s">
        <v>410</v>
      </c>
      <c r="E1365" s="249" t="s">
        <v>19</v>
      </c>
      <c r="F1365" s="250" t="s">
        <v>1398</v>
      </c>
      <c r="G1365" s="248"/>
      <c r="H1365" s="251">
        <v>12.526</v>
      </c>
      <c r="I1365" s="252"/>
      <c r="J1365" s="248"/>
      <c r="K1365" s="248"/>
      <c r="L1365" s="253"/>
      <c r="M1365" s="254"/>
      <c r="N1365" s="255"/>
      <c r="O1365" s="255"/>
      <c r="P1365" s="255"/>
      <c r="Q1365" s="255"/>
      <c r="R1365" s="255"/>
      <c r="S1365" s="255"/>
      <c r="T1365" s="256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7" t="s">
        <v>410</v>
      </c>
      <c r="AU1365" s="257" t="s">
        <v>87</v>
      </c>
      <c r="AV1365" s="14" t="s">
        <v>87</v>
      </c>
      <c r="AW1365" s="14" t="s">
        <v>37</v>
      </c>
      <c r="AX1365" s="14" t="s">
        <v>78</v>
      </c>
      <c r="AY1365" s="257" t="s">
        <v>401</v>
      </c>
    </row>
    <row r="1366" s="14" customFormat="1">
      <c r="A1366" s="14"/>
      <c r="B1366" s="247"/>
      <c r="C1366" s="248"/>
      <c r="D1366" s="238" t="s">
        <v>410</v>
      </c>
      <c r="E1366" s="249" t="s">
        <v>19</v>
      </c>
      <c r="F1366" s="250" t="s">
        <v>1399</v>
      </c>
      <c r="G1366" s="248"/>
      <c r="H1366" s="251">
        <v>16.739999999999998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7" t="s">
        <v>410</v>
      </c>
      <c r="AU1366" s="257" t="s">
        <v>87</v>
      </c>
      <c r="AV1366" s="14" t="s">
        <v>87</v>
      </c>
      <c r="AW1366" s="14" t="s">
        <v>37</v>
      </c>
      <c r="AX1366" s="14" t="s">
        <v>78</v>
      </c>
      <c r="AY1366" s="257" t="s">
        <v>401</v>
      </c>
    </row>
    <row r="1367" s="14" customFormat="1">
      <c r="A1367" s="14"/>
      <c r="B1367" s="247"/>
      <c r="C1367" s="248"/>
      <c r="D1367" s="238" t="s">
        <v>410</v>
      </c>
      <c r="E1367" s="249" t="s">
        <v>19</v>
      </c>
      <c r="F1367" s="250" t="s">
        <v>1400</v>
      </c>
      <c r="G1367" s="248"/>
      <c r="H1367" s="251">
        <v>2.4399999999999999</v>
      </c>
      <c r="I1367" s="252"/>
      <c r="J1367" s="248"/>
      <c r="K1367" s="248"/>
      <c r="L1367" s="253"/>
      <c r="M1367" s="254"/>
      <c r="N1367" s="255"/>
      <c r="O1367" s="255"/>
      <c r="P1367" s="255"/>
      <c r="Q1367" s="255"/>
      <c r="R1367" s="255"/>
      <c r="S1367" s="255"/>
      <c r="T1367" s="256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7" t="s">
        <v>410</v>
      </c>
      <c r="AU1367" s="257" t="s">
        <v>87</v>
      </c>
      <c r="AV1367" s="14" t="s">
        <v>87</v>
      </c>
      <c r="AW1367" s="14" t="s">
        <v>37</v>
      </c>
      <c r="AX1367" s="14" t="s">
        <v>78</v>
      </c>
      <c r="AY1367" s="257" t="s">
        <v>401</v>
      </c>
    </row>
    <row r="1368" s="14" customFormat="1">
      <c r="A1368" s="14"/>
      <c r="B1368" s="247"/>
      <c r="C1368" s="248"/>
      <c r="D1368" s="238" t="s">
        <v>410</v>
      </c>
      <c r="E1368" s="249" t="s">
        <v>19</v>
      </c>
      <c r="F1368" s="250" t="s">
        <v>1401</v>
      </c>
      <c r="G1368" s="248"/>
      <c r="H1368" s="251">
        <v>62.520000000000003</v>
      </c>
      <c r="I1368" s="252"/>
      <c r="J1368" s="248"/>
      <c r="K1368" s="248"/>
      <c r="L1368" s="253"/>
      <c r="M1368" s="254"/>
      <c r="N1368" s="255"/>
      <c r="O1368" s="255"/>
      <c r="P1368" s="255"/>
      <c r="Q1368" s="255"/>
      <c r="R1368" s="255"/>
      <c r="S1368" s="255"/>
      <c r="T1368" s="256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7" t="s">
        <v>410</v>
      </c>
      <c r="AU1368" s="257" t="s">
        <v>87</v>
      </c>
      <c r="AV1368" s="14" t="s">
        <v>87</v>
      </c>
      <c r="AW1368" s="14" t="s">
        <v>37</v>
      </c>
      <c r="AX1368" s="14" t="s">
        <v>78</v>
      </c>
      <c r="AY1368" s="257" t="s">
        <v>401</v>
      </c>
    </row>
    <row r="1369" s="14" customFormat="1">
      <c r="A1369" s="14"/>
      <c r="B1369" s="247"/>
      <c r="C1369" s="248"/>
      <c r="D1369" s="238" t="s">
        <v>410</v>
      </c>
      <c r="E1369" s="249" t="s">
        <v>19</v>
      </c>
      <c r="F1369" s="250" t="s">
        <v>1402</v>
      </c>
      <c r="G1369" s="248"/>
      <c r="H1369" s="251">
        <v>6.9299999999999997</v>
      </c>
      <c r="I1369" s="252"/>
      <c r="J1369" s="248"/>
      <c r="K1369" s="248"/>
      <c r="L1369" s="253"/>
      <c r="M1369" s="254"/>
      <c r="N1369" s="255"/>
      <c r="O1369" s="255"/>
      <c r="P1369" s="255"/>
      <c r="Q1369" s="255"/>
      <c r="R1369" s="255"/>
      <c r="S1369" s="255"/>
      <c r="T1369" s="256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7" t="s">
        <v>410</v>
      </c>
      <c r="AU1369" s="257" t="s">
        <v>87</v>
      </c>
      <c r="AV1369" s="14" t="s">
        <v>87</v>
      </c>
      <c r="AW1369" s="14" t="s">
        <v>37</v>
      </c>
      <c r="AX1369" s="14" t="s">
        <v>78</v>
      </c>
      <c r="AY1369" s="257" t="s">
        <v>401</v>
      </c>
    </row>
    <row r="1370" s="13" customFormat="1">
      <c r="A1370" s="13"/>
      <c r="B1370" s="236"/>
      <c r="C1370" s="237"/>
      <c r="D1370" s="238" t="s">
        <v>410</v>
      </c>
      <c r="E1370" s="239" t="s">
        <v>19</v>
      </c>
      <c r="F1370" s="240" t="s">
        <v>745</v>
      </c>
      <c r="G1370" s="237"/>
      <c r="H1370" s="239" t="s">
        <v>19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6" t="s">
        <v>410</v>
      </c>
      <c r="AU1370" s="246" t="s">
        <v>87</v>
      </c>
      <c r="AV1370" s="13" t="s">
        <v>85</v>
      </c>
      <c r="AW1370" s="13" t="s">
        <v>37</v>
      </c>
      <c r="AX1370" s="13" t="s">
        <v>78</v>
      </c>
      <c r="AY1370" s="246" t="s">
        <v>401</v>
      </c>
    </row>
    <row r="1371" s="14" customFormat="1">
      <c r="A1371" s="14"/>
      <c r="B1371" s="247"/>
      <c r="C1371" s="248"/>
      <c r="D1371" s="238" t="s">
        <v>410</v>
      </c>
      <c r="E1371" s="249" t="s">
        <v>19</v>
      </c>
      <c r="F1371" s="250" t="s">
        <v>1403</v>
      </c>
      <c r="G1371" s="248"/>
      <c r="H1371" s="251">
        <v>27.84</v>
      </c>
      <c r="I1371" s="252"/>
      <c r="J1371" s="248"/>
      <c r="K1371" s="248"/>
      <c r="L1371" s="253"/>
      <c r="M1371" s="254"/>
      <c r="N1371" s="255"/>
      <c r="O1371" s="255"/>
      <c r="P1371" s="255"/>
      <c r="Q1371" s="255"/>
      <c r="R1371" s="255"/>
      <c r="S1371" s="255"/>
      <c r="T1371" s="256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7" t="s">
        <v>410</v>
      </c>
      <c r="AU1371" s="257" t="s">
        <v>87</v>
      </c>
      <c r="AV1371" s="14" t="s">
        <v>87</v>
      </c>
      <c r="AW1371" s="14" t="s">
        <v>37</v>
      </c>
      <c r="AX1371" s="14" t="s">
        <v>78</v>
      </c>
      <c r="AY1371" s="257" t="s">
        <v>401</v>
      </c>
    </row>
    <row r="1372" s="16" customFormat="1">
      <c r="A1372" s="16"/>
      <c r="B1372" s="269"/>
      <c r="C1372" s="270"/>
      <c r="D1372" s="238" t="s">
        <v>410</v>
      </c>
      <c r="E1372" s="271" t="s">
        <v>19</v>
      </c>
      <c r="F1372" s="272" t="s">
        <v>440</v>
      </c>
      <c r="G1372" s="270"/>
      <c r="H1372" s="273">
        <v>128.99600000000001</v>
      </c>
      <c r="I1372" s="274"/>
      <c r="J1372" s="270"/>
      <c r="K1372" s="270"/>
      <c r="L1372" s="275"/>
      <c r="M1372" s="276"/>
      <c r="N1372" s="277"/>
      <c r="O1372" s="277"/>
      <c r="P1372" s="277"/>
      <c r="Q1372" s="277"/>
      <c r="R1372" s="277"/>
      <c r="S1372" s="277"/>
      <c r="T1372" s="278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9" t="s">
        <v>410</v>
      </c>
      <c r="AU1372" s="279" t="s">
        <v>87</v>
      </c>
      <c r="AV1372" s="16" t="s">
        <v>95</v>
      </c>
      <c r="AW1372" s="16" t="s">
        <v>37</v>
      </c>
      <c r="AX1372" s="16" t="s">
        <v>78</v>
      </c>
      <c r="AY1372" s="279" t="s">
        <v>401</v>
      </c>
    </row>
    <row r="1373" s="13" customFormat="1">
      <c r="A1373" s="13"/>
      <c r="B1373" s="236"/>
      <c r="C1373" s="237"/>
      <c r="D1373" s="238" t="s">
        <v>410</v>
      </c>
      <c r="E1373" s="239" t="s">
        <v>19</v>
      </c>
      <c r="F1373" s="240" t="s">
        <v>269</v>
      </c>
      <c r="G1373" s="237"/>
      <c r="H1373" s="239" t="s">
        <v>19</v>
      </c>
      <c r="I1373" s="241"/>
      <c r="J1373" s="237"/>
      <c r="K1373" s="237"/>
      <c r="L1373" s="242"/>
      <c r="M1373" s="243"/>
      <c r="N1373" s="244"/>
      <c r="O1373" s="244"/>
      <c r="P1373" s="244"/>
      <c r="Q1373" s="244"/>
      <c r="R1373" s="244"/>
      <c r="S1373" s="244"/>
      <c r="T1373" s="24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6" t="s">
        <v>410</v>
      </c>
      <c r="AU1373" s="246" t="s">
        <v>87</v>
      </c>
      <c r="AV1373" s="13" t="s">
        <v>85</v>
      </c>
      <c r="AW1373" s="13" t="s">
        <v>37</v>
      </c>
      <c r="AX1373" s="13" t="s">
        <v>78</v>
      </c>
      <c r="AY1373" s="246" t="s">
        <v>401</v>
      </c>
    </row>
    <row r="1374" s="14" customFormat="1">
      <c r="A1374" s="14"/>
      <c r="B1374" s="247"/>
      <c r="C1374" s="248"/>
      <c r="D1374" s="238" t="s">
        <v>410</v>
      </c>
      <c r="E1374" s="249" t="s">
        <v>19</v>
      </c>
      <c r="F1374" s="250" t="s">
        <v>1404</v>
      </c>
      <c r="G1374" s="248"/>
      <c r="H1374" s="251">
        <v>37.473999999999997</v>
      </c>
      <c r="I1374" s="252"/>
      <c r="J1374" s="248"/>
      <c r="K1374" s="248"/>
      <c r="L1374" s="253"/>
      <c r="M1374" s="254"/>
      <c r="N1374" s="255"/>
      <c r="O1374" s="255"/>
      <c r="P1374" s="255"/>
      <c r="Q1374" s="255"/>
      <c r="R1374" s="255"/>
      <c r="S1374" s="255"/>
      <c r="T1374" s="256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7" t="s">
        <v>410</v>
      </c>
      <c r="AU1374" s="257" t="s">
        <v>87</v>
      </c>
      <c r="AV1374" s="14" t="s">
        <v>87</v>
      </c>
      <c r="AW1374" s="14" t="s">
        <v>37</v>
      </c>
      <c r="AX1374" s="14" t="s">
        <v>78</v>
      </c>
      <c r="AY1374" s="257" t="s">
        <v>401</v>
      </c>
    </row>
    <row r="1375" s="16" customFormat="1">
      <c r="A1375" s="16"/>
      <c r="B1375" s="269"/>
      <c r="C1375" s="270"/>
      <c r="D1375" s="238" t="s">
        <v>410</v>
      </c>
      <c r="E1375" s="271" t="s">
        <v>19</v>
      </c>
      <c r="F1375" s="272" t="s">
        <v>440</v>
      </c>
      <c r="G1375" s="270"/>
      <c r="H1375" s="273">
        <v>37.473999999999997</v>
      </c>
      <c r="I1375" s="274"/>
      <c r="J1375" s="270"/>
      <c r="K1375" s="270"/>
      <c r="L1375" s="275"/>
      <c r="M1375" s="276"/>
      <c r="N1375" s="277"/>
      <c r="O1375" s="277"/>
      <c r="P1375" s="277"/>
      <c r="Q1375" s="277"/>
      <c r="R1375" s="277"/>
      <c r="S1375" s="277"/>
      <c r="T1375" s="278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79" t="s">
        <v>410</v>
      </c>
      <c r="AU1375" s="279" t="s">
        <v>87</v>
      </c>
      <c r="AV1375" s="16" t="s">
        <v>95</v>
      </c>
      <c r="AW1375" s="16" t="s">
        <v>37</v>
      </c>
      <c r="AX1375" s="16" t="s">
        <v>78</v>
      </c>
      <c r="AY1375" s="279" t="s">
        <v>401</v>
      </c>
    </row>
    <row r="1376" s="15" customFormat="1">
      <c r="A1376" s="15"/>
      <c r="B1376" s="258"/>
      <c r="C1376" s="259"/>
      <c r="D1376" s="238" t="s">
        <v>410</v>
      </c>
      <c r="E1376" s="260" t="s">
        <v>336</v>
      </c>
      <c r="F1376" s="261" t="s">
        <v>414</v>
      </c>
      <c r="G1376" s="259"/>
      <c r="H1376" s="262">
        <v>166.47</v>
      </c>
      <c r="I1376" s="263"/>
      <c r="J1376" s="259"/>
      <c r="K1376" s="259"/>
      <c r="L1376" s="264"/>
      <c r="M1376" s="265"/>
      <c r="N1376" s="266"/>
      <c r="O1376" s="266"/>
      <c r="P1376" s="266"/>
      <c r="Q1376" s="266"/>
      <c r="R1376" s="266"/>
      <c r="S1376" s="266"/>
      <c r="T1376" s="267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8" t="s">
        <v>410</v>
      </c>
      <c r="AU1376" s="268" t="s">
        <v>87</v>
      </c>
      <c r="AV1376" s="15" t="s">
        <v>102</v>
      </c>
      <c r="AW1376" s="15" t="s">
        <v>37</v>
      </c>
      <c r="AX1376" s="15" t="s">
        <v>85</v>
      </c>
      <c r="AY1376" s="268" t="s">
        <v>401</v>
      </c>
    </row>
    <row r="1377" s="2" customFormat="1" ht="24.15" customHeight="1">
      <c r="A1377" s="40"/>
      <c r="B1377" s="41"/>
      <c r="C1377" s="218" t="s">
        <v>1405</v>
      </c>
      <c r="D1377" s="218" t="s">
        <v>403</v>
      </c>
      <c r="E1377" s="219" t="s">
        <v>1406</v>
      </c>
      <c r="F1377" s="220" t="s">
        <v>1407</v>
      </c>
      <c r="G1377" s="221" t="s">
        <v>178</v>
      </c>
      <c r="H1377" s="222">
        <v>166.47</v>
      </c>
      <c r="I1377" s="223"/>
      <c r="J1377" s="224">
        <f>ROUND(I1377*H1377,2)</f>
        <v>0</v>
      </c>
      <c r="K1377" s="220" t="s">
        <v>406</v>
      </c>
      <c r="L1377" s="46"/>
      <c r="M1377" s="225" t="s">
        <v>19</v>
      </c>
      <c r="N1377" s="226" t="s">
        <v>49</v>
      </c>
      <c r="O1377" s="86"/>
      <c r="P1377" s="227">
        <f>O1377*H1377</f>
        <v>0</v>
      </c>
      <c r="Q1377" s="227">
        <v>0.00018000000000000001</v>
      </c>
      <c r="R1377" s="227">
        <f>Q1377*H1377</f>
        <v>0.029964600000000001</v>
      </c>
      <c r="S1377" s="227">
        <v>0</v>
      </c>
      <c r="T1377" s="22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9" t="s">
        <v>102</v>
      </c>
      <c r="AT1377" s="229" t="s">
        <v>403</v>
      </c>
      <c r="AU1377" s="229" t="s">
        <v>87</v>
      </c>
      <c r="AY1377" s="19" t="s">
        <v>401</v>
      </c>
      <c r="BE1377" s="230">
        <f>IF(N1377="základní",J1377,0)</f>
        <v>0</v>
      </c>
      <c r="BF1377" s="230">
        <f>IF(N1377="snížená",J1377,0)</f>
        <v>0</v>
      </c>
      <c r="BG1377" s="230">
        <f>IF(N1377="zákl. přenesená",J1377,0)</f>
        <v>0</v>
      </c>
      <c r="BH1377" s="230">
        <f>IF(N1377="sníž. přenesená",J1377,0)</f>
        <v>0</v>
      </c>
      <c r="BI1377" s="230">
        <f>IF(N1377="nulová",J1377,0)</f>
        <v>0</v>
      </c>
      <c r="BJ1377" s="19" t="s">
        <v>85</v>
      </c>
      <c r="BK1377" s="230">
        <f>ROUND(I1377*H1377,2)</f>
        <v>0</v>
      </c>
      <c r="BL1377" s="19" t="s">
        <v>102</v>
      </c>
      <c r="BM1377" s="229" t="s">
        <v>1408</v>
      </c>
    </row>
    <row r="1378" s="2" customFormat="1">
      <c r="A1378" s="40"/>
      <c r="B1378" s="41"/>
      <c r="C1378" s="42"/>
      <c r="D1378" s="231" t="s">
        <v>408</v>
      </c>
      <c r="E1378" s="42"/>
      <c r="F1378" s="232" t="s">
        <v>1409</v>
      </c>
      <c r="G1378" s="42"/>
      <c r="H1378" s="42"/>
      <c r="I1378" s="233"/>
      <c r="J1378" s="42"/>
      <c r="K1378" s="42"/>
      <c r="L1378" s="46"/>
      <c r="M1378" s="234"/>
      <c r="N1378" s="235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408</v>
      </c>
      <c r="AU1378" s="19" t="s">
        <v>87</v>
      </c>
    </row>
    <row r="1379" s="14" customFormat="1">
      <c r="A1379" s="14"/>
      <c r="B1379" s="247"/>
      <c r="C1379" s="248"/>
      <c r="D1379" s="238" t="s">
        <v>410</v>
      </c>
      <c r="E1379" s="249" t="s">
        <v>19</v>
      </c>
      <c r="F1379" s="250" t="s">
        <v>336</v>
      </c>
      <c r="G1379" s="248"/>
      <c r="H1379" s="251">
        <v>166.47</v>
      </c>
      <c r="I1379" s="252"/>
      <c r="J1379" s="248"/>
      <c r="K1379" s="248"/>
      <c r="L1379" s="253"/>
      <c r="M1379" s="254"/>
      <c r="N1379" s="255"/>
      <c r="O1379" s="255"/>
      <c r="P1379" s="255"/>
      <c r="Q1379" s="255"/>
      <c r="R1379" s="255"/>
      <c r="S1379" s="255"/>
      <c r="T1379" s="256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7" t="s">
        <v>410</v>
      </c>
      <c r="AU1379" s="257" t="s">
        <v>87</v>
      </c>
      <c r="AV1379" s="14" t="s">
        <v>87</v>
      </c>
      <c r="AW1379" s="14" t="s">
        <v>37</v>
      </c>
      <c r="AX1379" s="14" t="s">
        <v>78</v>
      </c>
      <c r="AY1379" s="257" t="s">
        <v>401</v>
      </c>
    </row>
    <row r="1380" s="15" customFormat="1">
      <c r="A1380" s="15"/>
      <c r="B1380" s="258"/>
      <c r="C1380" s="259"/>
      <c r="D1380" s="238" t="s">
        <v>410</v>
      </c>
      <c r="E1380" s="260" t="s">
        <v>19</v>
      </c>
      <c r="F1380" s="261" t="s">
        <v>414</v>
      </c>
      <c r="G1380" s="259"/>
      <c r="H1380" s="262">
        <v>166.47</v>
      </c>
      <c r="I1380" s="263"/>
      <c r="J1380" s="259"/>
      <c r="K1380" s="259"/>
      <c r="L1380" s="264"/>
      <c r="M1380" s="265"/>
      <c r="N1380" s="266"/>
      <c r="O1380" s="266"/>
      <c r="P1380" s="266"/>
      <c r="Q1380" s="266"/>
      <c r="R1380" s="266"/>
      <c r="S1380" s="266"/>
      <c r="T1380" s="267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68" t="s">
        <v>410</v>
      </c>
      <c r="AU1380" s="268" t="s">
        <v>87</v>
      </c>
      <c r="AV1380" s="15" t="s">
        <v>102</v>
      </c>
      <c r="AW1380" s="15" t="s">
        <v>37</v>
      </c>
      <c r="AX1380" s="15" t="s">
        <v>85</v>
      </c>
      <c r="AY1380" s="268" t="s">
        <v>401</v>
      </c>
    </row>
    <row r="1381" s="2" customFormat="1" ht="24.15" customHeight="1">
      <c r="A1381" s="40"/>
      <c r="B1381" s="41"/>
      <c r="C1381" s="218" t="s">
        <v>1410</v>
      </c>
      <c r="D1381" s="218" t="s">
        <v>403</v>
      </c>
      <c r="E1381" s="219" t="s">
        <v>1411</v>
      </c>
      <c r="F1381" s="220" t="s">
        <v>1412</v>
      </c>
      <c r="G1381" s="221" t="s">
        <v>178</v>
      </c>
      <c r="H1381" s="222">
        <v>495.31400000000002</v>
      </c>
      <c r="I1381" s="223"/>
      <c r="J1381" s="224">
        <f>ROUND(I1381*H1381,2)</f>
        <v>0</v>
      </c>
      <c r="K1381" s="220" t="s">
        <v>406</v>
      </c>
      <c r="L1381" s="46"/>
      <c r="M1381" s="225" t="s">
        <v>19</v>
      </c>
      <c r="N1381" s="226" t="s">
        <v>49</v>
      </c>
      <c r="O1381" s="86"/>
      <c r="P1381" s="227">
        <f>O1381*H1381</f>
        <v>0</v>
      </c>
      <c r="Q1381" s="227">
        <v>0.00013999999999999999</v>
      </c>
      <c r="R1381" s="227">
        <f>Q1381*H1381</f>
        <v>0.069343959999999996</v>
      </c>
      <c r="S1381" s="227">
        <v>0</v>
      </c>
      <c r="T1381" s="228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29" t="s">
        <v>102</v>
      </c>
      <c r="AT1381" s="229" t="s">
        <v>403</v>
      </c>
      <c r="AU1381" s="229" t="s">
        <v>87</v>
      </c>
      <c r="AY1381" s="19" t="s">
        <v>401</v>
      </c>
      <c r="BE1381" s="230">
        <f>IF(N1381="základní",J1381,0)</f>
        <v>0</v>
      </c>
      <c r="BF1381" s="230">
        <f>IF(N1381="snížená",J1381,0)</f>
        <v>0</v>
      </c>
      <c r="BG1381" s="230">
        <f>IF(N1381="zákl. přenesená",J1381,0)</f>
        <v>0</v>
      </c>
      <c r="BH1381" s="230">
        <f>IF(N1381="sníž. přenesená",J1381,0)</f>
        <v>0</v>
      </c>
      <c r="BI1381" s="230">
        <f>IF(N1381="nulová",J1381,0)</f>
        <v>0</v>
      </c>
      <c r="BJ1381" s="19" t="s">
        <v>85</v>
      </c>
      <c r="BK1381" s="230">
        <f>ROUND(I1381*H1381,2)</f>
        <v>0</v>
      </c>
      <c r="BL1381" s="19" t="s">
        <v>102</v>
      </c>
      <c r="BM1381" s="229" t="s">
        <v>1413</v>
      </c>
    </row>
    <row r="1382" s="2" customFormat="1">
      <c r="A1382" s="40"/>
      <c r="B1382" s="41"/>
      <c r="C1382" s="42"/>
      <c r="D1382" s="231" t="s">
        <v>408</v>
      </c>
      <c r="E1382" s="42"/>
      <c r="F1382" s="232" t="s">
        <v>1414</v>
      </c>
      <c r="G1382" s="42"/>
      <c r="H1382" s="42"/>
      <c r="I1382" s="233"/>
      <c r="J1382" s="42"/>
      <c r="K1382" s="42"/>
      <c r="L1382" s="46"/>
      <c r="M1382" s="234"/>
      <c r="N1382" s="235"/>
      <c r="O1382" s="86"/>
      <c r="P1382" s="86"/>
      <c r="Q1382" s="86"/>
      <c r="R1382" s="86"/>
      <c r="S1382" s="86"/>
      <c r="T1382" s="87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408</v>
      </c>
      <c r="AU1382" s="19" t="s">
        <v>87</v>
      </c>
    </row>
    <row r="1383" s="14" customFormat="1">
      <c r="A1383" s="14"/>
      <c r="B1383" s="247"/>
      <c r="C1383" s="248"/>
      <c r="D1383" s="238" t="s">
        <v>410</v>
      </c>
      <c r="E1383" s="249" t="s">
        <v>19</v>
      </c>
      <c r="F1383" s="250" t="s">
        <v>242</v>
      </c>
      <c r="G1383" s="248"/>
      <c r="H1383" s="251">
        <v>250.87000000000001</v>
      </c>
      <c r="I1383" s="252"/>
      <c r="J1383" s="248"/>
      <c r="K1383" s="248"/>
      <c r="L1383" s="253"/>
      <c r="M1383" s="254"/>
      <c r="N1383" s="255"/>
      <c r="O1383" s="255"/>
      <c r="P1383" s="255"/>
      <c r="Q1383" s="255"/>
      <c r="R1383" s="255"/>
      <c r="S1383" s="255"/>
      <c r="T1383" s="256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7" t="s">
        <v>410</v>
      </c>
      <c r="AU1383" s="257" t="s">
        <v>87</v>
      </c>
      <c r="AV1383" s="14" t="s">
        <v>87</v>
      </c>
      <c r="AW1383" s="14" t="s">
        <v>37</v>
      </c>
      <c r="AX1383" s="14" t="s">
        <v>78</v>
      </c>
      <c r="AY1383" s="257" t="s">
        <v>401</v>
      </c>
    </row>
    <row r="1384" s="14" customFormat="1">
      <c r="A1384" s="14"/>
      <c r="B1384" s="247"/>
      <c r="C1384" s="248"/>
      <c r="D1384" s="238" t="s">
        <v>410</v>
      </c>
      <c r="E1384" s="249" t="s">
        <v>19</v>
      </c>
      <c r="F1384" s="250" t="s">
        <v>245</v>
      </c>
      <c r="G1384" s="248"/>
      <c r="H1384" s="251">
        <v>190.30799999999999</v>
      </c>
      <c r="I1384" s="252"/>
      <c r="J1384" s="248"/>
      <c r="K1384" s="248"/>
      <c r="L1384" s="253"/>
      <c r="M1384" s="254"/>
      <c r="N1384" s="255"/>
      <c r="O1384" s="255"/>
      <c r="P1384" s="255"/>
      <c r="Q1384" s="255"/>
      <c r="R1384" s="255"/>
      <c r="S1384" s="255"/>
      <c r="T1384" s="256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7" t="s">
        <v>410</v>
      </c>
      <c r="AU1384" s="257" t="s">
        <v>87</v>
      </c>
      <c r="AV1384" s="14" t="s">
        <v>87</v>
      </c>
      <c r="AW1384" s="14" t="s">
        <v>37</v>
      </c>
      <c r="AX1384" s="14" t="s">
        <v>78</v>
      </c>
      <c r="AY1384" s="257" t="s">
        <v>401</v>
      </c>
    </row>
    <row r="1385" s="14" customFormat="1">
      <c r="A1385" s="14"/>
      <c r="B1385" s="247"/>
      <c r="C1385" s="248"/>
      <c r="D1385" s="238" t="s">
        <v>410</v>
      </c>
      <c r="E1385" s="249" t="s">
        <v>19</v>
      </c>
      <c r="F1385" s="250" t="s">
        <v>1415</v>
      </c>
      <c r="G1385" s="248"/>
      <c r="H1385" s="251">
        <v>13.641</v>
      </c>
      <c r="I1385" s="252"/>
      <c r="J1385" s="248"/>
      <c r="K1385" s="248"/>
      <c r="L1385" s="253"/>
      <c r="M1385" s="254"/>
      <c r="N1385" s="255"/>
      <c r="O1385" s="255"/>
      <c r="P1385" s="255"/>
      <c r="Q1385" s="255"/>
      <c r="R1385" s="255"/>
      <c r="S1385" s="255"/>
      <c r="T1385" s="256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7" t="s">
        <v>410</v>
      </c>
      <c r="AU1385" s="257" t="s">
        <v>87</v>
      </c>
      <c r="AV1385" s="14" t="s">
        <v>87</v>
      </c>
      <c r="AW1385" s="14" t="s">
        <v>37</v>
      </c>
      <c r="AX1385" s="14" t="s">
        <v>78</v>
      </c>
      <c r="AY1385" s="257" t="s">
        <v>401</v>
      </c>
    </row>
    <row r="1386" s="14" customFormat="1">
      <c r="A1386" s="14"/>
      <c r="B1386" s="247"/>
      <c r="C1386" s="248"/>
      <c r="D1386" s="238" t="s">
        <v>410</v>
      </c>
      <c r="E1386" s="249" t="s">
        <v>19</v>
      </c>
      <c r="F1386" s="250" t="s">
        <v>1416</v>
      </c>
      <c r="G1386" s="248"/>
      <c r="H1386" s="251">
        <v>40.494999999999997</v>
      </c>
      <c r="I1386" s="252"/>
      <c r="J1386" s="248"/>
      <c r="K1386" s="248"/>
      <c r="L1386" s="253"/>
      <c r="M1386" s="254"/>
      <c r="N1386" s="255"/>
      <c r="O1386" s="255"/>
      <c r="P1386" s="255"/>
      <c r="Q1386" s="255"/>
      <c r="R1386" s="255"/>
      <c r="S1386" s="255"/>
      <c r="T1386" s="256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7" t="s">
        <v>410</v>
      </c>
      <c r="AU1386" s="257" t="s">
        <v>87</v>
      </c>
      <c r="AV1386" s="14" t="s">
        <v>87</v>
      </c>
      <c r="AW1386" s="14" t="s">
        <v>37</v>
      </c>
      <c r="AX1386" s="14" t="s">
        <v>78</v>
      </c>
      <c r="AY1386" s="257" t="s">
        <v>401</v>
      </c>
    </row>
    <row r="1387" s="15" customFormat="1">
      <c r="A1387" s="15"/>
      <c r="B1387" s="258"/>
      <c r="C1387" s="259"/>
      <c r="D1387" s="238" t="s">
        <v>410</v>
      </c>
      <c r="E1387" s="260" t="s">
        <v>19</v>
      </c>
      <c r="F1387" s="261" t="s">
        <v>414</v>
      </c>
      <c r="G1387" s="259"/>
      <c r="H1387" s="262">
        <v>495.31400000000002</v>
      </c>
      <c r="I1387" s="263"/>
      <c r="J1387" s="259"/>
      <c r="K1387" s="259"/>
      <c r="L1387" s="264"/>
      <c r="M1387" s="265"/>
      <c r="N1387" s="266"/>
      <c r="O1387" s="266"/>
      <c r="P1387" s="266"/>
      <c r="Q1387" s="266"/>
      <c r="R1387" s="266"/>
      <c r="S1387" s="266"/>
      <c r="T1387" s="267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8" t="s">
        <v>410</v>
      </c>
      <c r="AU1387" s="268" t="s">
        <v>87</v>
      </c>
      <c r="AV1387" s="15" t="s">
        <v>102</v>
      </c>
      <c r="AW1387" s="15" t="s">
        <v>37</v>
      </c>
      <c r="AX1387" s="15" t="s">
        <v>85</v>
      </c>
      <c r="AY1387" s="268" t="s">
        <v>401</v>
      </c>
    </row>
    <row r="1388" s="2" customFormat="1" ht="78" customHeight="1">
      <c r="A1388" s="40"/>
      <c r="B1388" s="41"/>
      <c r="C1388" s="218" t="s">
        <v>1417</v>
      </c>
      <c r="D1388" s="218" t="s">
        <v>403</v>
      </c>
      <c r="E1388" s="219" t="s">
        <v>1418</v>
      </c>
      <c r="F1388" s="220" t="s">
        <v>1419</v>
      </c>
      <c r="G1388" s="221" t="s">
        <v>178</v>
      </c>
      <c r="H1388" s="222">
        <v>250.87000000000001</v>
      </c>
      <c r="I1388" s="223"/>
      <c r="J1388" s="224">
        <f>ROUND(I1388*H1388,2)</f>
        <v>0</v>
      </c>
      <c r="K1388" s="220" t="s">
        <v>406</v>
      </c>
      <c r="L1388" s="46"/>
      <c r="M1388" s="225" t="s">
        <v>19</v>
      </c>
      <c r="N1388" s="226" t="s">
        <v>49</v>
      </c>
      <c r="O1388" s="86"/>
      <c r="P1388" s="227">
        <f>O1388*H1388</f>
        <v>0</v>
      </c>
      <c r="Q1388" s="227">
        <v>0.01167696</v>
      </c>
      <c r="R1388" s="227">
        <f>Q1388*H1388</f>
        <v>2.9293989551999999</v>
      </c>
      <c r="S1388" s="227">
        <v>0</v>
      </c>
      <c r="T1388" s="22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9" t="s">
        <v>102</v>
      </c>
      <c r="AT1388" s="229" t="s">
        <v>403</v>
      </c>
      <c r="AU1388" s="229" t="s">
        <v>87</v>
      </c>
      <c r="AY1388" s="19" t="s">
        <v>401</v>
      </c>
      <c r="BE1388" s="230">
        <f>IF(N1388="základní",J1388,0)</f>
        <v>0</v>
      </c>
      <c r="BF1388" s="230">
        <f>IF(N1388="snížená",J1388,0)</f>
        <v>0</v>
      </c>
      <c r="BG1388" s="230">
        <f>IF(N1388="zákl. přenesená",J1388,0)</f>
        <v>0</v>
      </c>
      <c r="BH1388" s="230">
        <f>IF(N1388="sníž. přenesená",J1388,0)</f>
        <v>0</v>
      </c>
      <c r="BI1388" s="230">
        <f>IF(N1388="nulová",J1388,0)</f>
        <v>0</v>
      </c>
      <c r="BJ1388" s="19" t="s">
        <v>85</v>
      </c>
      <c r="BK1388" s="230">
        <f>ROUND(I1388*H1388,2)</f>
        <v>0</v>
      </c>
      <c r="BL1388" s="19" t="s">
        <v>102</v>
      </c>
      <c r="BM1388" s="229" t="s">
        <v>1420</v>
      </c>
    </row>
    <row r="1389" s="2" customFormat="1">
      <c r="A1389" s="40"/>
      <c r="B1389" s="41"/>
      <c r="C1389" s="42"/>
      <c r="D1389" s="231" t="s">
        <v>408</v>
      </c>
      <c r="E1389" s="42"/>
      <c r="F1389" s="232" t="s">
        <v>1421</v>
      </c>
      <c r="G1389" s="42"/>
      <c r="H1389" s="42"/>
      <c r="I1389" s="233"/>
      <c r="J1389" s="42"/>
      <c r="K1389" s="42"/>
      <c r="L1389" s="46"/>
      <c r="M1389" s="234"/>
      <c r="N1389" s="235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408</v>
      </c>
      <c r="AU1389" s="19" t="s">
        <v>87</v>
      </c>
    </row>
    <row r="1390" s="14" customFormat="1">
      <c r="A1390" s="14"/>
      <c r="B1390" s="247"/>
      <c r="C1390" s="248"/>
      <c r="D1390" s="238" t="s">
        <v>410</v>
      </c>
      <c r="E1390" s="249" t="s">
        <v>19</v>
      </c>
      <c r="F1390" s="250" t="s">
        <v>1422</v>
      </c>
      <c r="G1390" s="248"/>
      <c r="H1390" s="251">
        <v>127.8</v>
      </c>
      <c r="I1390" s="252"/>
      <c r="J1390" s="248"/>
      <c r="K1390" s="248"/>
      <c r="L1390" s="253"/>
      <c r="M1390" s="254"/>
      <c r="N1390" s="255"/>
      <c r="O1390" s="255"/>
      <c r="P1390" s="255"/>
      <c r="Q1390" s="255"/>
      <c r="R1390" s="255"/>
      <c r="S1390" s="255"/>
      <c r="T1390" s="256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7" t="s">
        <v>410</v>
      </c>
      <c r="AU1390" s="257" t="s">
        <v>87</v>
      </c>
      <c r="AV1390" s="14" t="s">
        <v>87</v>
      </c>
      <c r="AW1390" s="14" t="s">
        <v>37</v>
      </c>
      <c r="AX1390" s="14" t="s">
        <v>78</v>
      </c>
      <c r="AY1390" s="257" t="s">
        <v>401</v>
      </c>
    </row>
    <row r="1391" s="14" customFormat="1">
      <c r="A1391" s="14"/>
      <c r="B1391" s="247"/>
      <c r="C1391" s="248"/>
      <c r="D1391" s="238" t="s">
        <v>410</v>
      </c>
      <c r="E1391" s="249" t="s">
        <v>19</v>
      </c>
      <c r="F1391" s="250" t="s">
        <v>325</v>
      </c>
      <c r="G1391" s="248"/>
      <c r="H1391" s="251">
        <v>16.745000000000001</v>
      </c>
      <c r="I1391" s="252"/>
      <c r="J1391" s="248"/>
      <c r="K1391" s="248"/>
      <c r="L1391" s="253"/>
      <c r="M1391" s="254"/>
      <c r="N1391" s="255"/>
      <c r="O1391" s="255"/>
      <c r="P1391" s="255"/>
      <c r="Q1391" s="255"/>
      <c r="R1391" s="255"/>
      <c r="S1391" s="255"/>
      <c r="T1391" s="256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7" t="s">
        <v>410</v>
      </c>
      <c r="AU1391" s="257" t="s">
        <v>87</v>
      </c>
      <c r="AV1391" s="14" t="s">
        <v>87</v>
      </c>
      <c r="AW1391" s="14" t="s">
        <v>37</v>
      </c>
      <c r="AX1391" s="14" t="s">
        <v>78</v>
      </c>
      <c r="AY1391" s="257" t="s">
        <v>401</v>
      </c>
    </row>
    <row r="1392" s="14" customFormat="1">
      <c r="A1392" s="14"/>
      <c r="B1392" s="247"/>
      <c r="C1392" s="248"/>
      <c r="D1392" s="238" t="s">
        <v>410</v>
      </c>
      <c r="E1392" s="249" t="s">
        <v>19</v>
      </c>
      <c r="F1392" s="250" t="s">
        <v>331</v>
      </c>
      <c r="G1392" s="248"/>
      <c r="H1392" s="251">
        <v>106.325</v>
      </c>
      <c r="I1392" s="252"/>
      <c r="J1392" s="248"/>
      <c r="K1392" s="248"/>
      <c r="L1392" s="253"/>
      <c r="M1392" s="254"/>
      <c r="N1392" s="255"/>
      <c r="O1392" s="255"/>
      <c r="P1392" s="255"/>
      <c r="Q1392" s="255"/>
      <c r="R1392" s="255"/>
      <c r="S1392" s="255"/>
      <c r="T1392" s="256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7" t="s">
        <v>410</v>
      </c>
      <c r="AU1392" s="257" t="s">
        <v>87</v>
      </c>
      <c r="AV1392" s="14" t="s">
        <v>87</v>
      </c>
      <c r="AW1392" s="14" t="s">
        <v>37</v>
      </c>
      <c r="AX1392" s="14" t="s">
        <v>78</v>
      </c>
      <c r="AY1392" s="257" t="s">
        <v>401</v>
      </c>
    </row>
    <row r="1393" s="15" customFormat="1">
      <c r="A1393" s="15"/>
      <c r="B1393" s="258"/>
      <c r="C1393" s="259"/>
      <c r="D1393" s="238" t="s">
        <v>410</v>
      </c>
      <c r="E1393" s="260" t="s">
        <v>242</v>
      </c>
      <c r="F1393" s="261" t="s">
        <v>414</v>
      </c>
      <c r="G1393" s="259"/>
      <c r="H1393" s="262">
        <v>250.87000000000001</v>
      </c>
      <c r="I1393" s="263"/>
      <c r="J1393" s="259"/>
      <c r="K1393" s="259"/>
      <c r="L1393" s="264"/>
      <c r="M1393" s="265"/>
      <c r="N1393" s="266"/>
      <c r="O1393" s="266"/>
      <c r="P1393" s="266"/>
      <c r="Q1393" s="266"/>
      <c r="R1393" s="266"/>
      <c r="S1393" s="266"/>
      <c r="T1393" s="267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8" t="s">
        <v>410</v>
      </c>
      <c r="AU1393" s="268" t="s">
        <v>87</v>
      </c>
      <c r="AV1393" s="15" t="s">
        <v>102</v>
      </c>
      <c r="AW1393" s="15" t="s">
        <v>37</v>
      </c>
      <c r="AX1393" s="15" t="s">
        <v>85</v>
      </c>
      <c r="AY1393" s="268" t="s">
        <v>401</v>
      </c>
    </row>
    <row r="1394" s="2" customFormat="1" ht="24.15" customHeight="1">
      <c r="A1394" s="40"/>
      <c r="B1394" s="41"/>
      <c r="C1394" s="280" t="s">
        <v>1423</v>
      </c>
      <c r="D1394" s="280" t="s">
        <v>808</v>
      </c>
      <c r="E1394" s="281" t="s">
        <v>1424</v>
      </c>
      <c r="F1394" s="282" t="s">
        <v>1425</v>
      </c>
      <c r="G1394" s="283" t="s">
        <v>178</v>
      </c>
      <c r="H1394" s="284">
        <v>263.41399999999999</v>
      </c>
      <c r="I1394" s="285"/>
      <c r="J1394" s="286">
        <f>ROUND(I1394*H1394,2)</f>
        <v>0</v>
      </c>
      <c r="K1394" s="282" t="s">
        <v>406</v>
      </c>
      <c r="L1394" s="287"/>
      <c r="M1394" s="288" t="s">
        <v>19</v>
      </c>
      <c r="N1394" s="289" t="s">
        <v>49</v>
      </c>
      <c r="O1394" s="86"/>
      <c r="P1394" s="227">
        <f>O1394*H1394</f>
        <v>0</v>
      </c>
      <c r="Q1394" s="227">
        <v>0.028000000000000001</v>
      </c>
      <c r="R1394" s="227">
        <f>Q1394*H1394</f>
        <v>7.3755920000000001</v>
      </c>
      <c r="S1394" s="227">
        <v>0</v>
      </c>
      <c r="T1394" s="22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9" t="s">
        <v>487</v>
      </c>
      <c r="AT1394" s="229" t="s">
        <v>808</v>
      </c>
      <c r="AU1394" s="229" t="s">
        <v>87</v>
      </c>
      <c r="AY1394" s="19" t="s">
        <v>401</v>
      </c>
      <c r="BE1394" s="230">
        <f>IF(N1394="základní",J1394,0)</f>
        <v>0</v>
      </c>
      <c r="BF1394" s="230">
        <f>IF(N1394="snížená",J1394,0)</f>
        <v>0</v>
      </c>
      <c r="BG1394" s="230">
        <f>IF(N1394="zákl. přenesená",J1394,0)</f>
        <v>0</v>
      </c>
      <c r="BH1394" s="230">
        <f>IF(N1394="sníž. přenesená",J1394,0)</f>
        <v>0</v>
      </c>
      <c r="BI1394" s="230">
        <f>IF(N1394="nulová",J1394,0)</f>
        <v>0</v>
      </c>
      <c r="BJ1394" s="19" t="s">
        <v>85</v>
      </c>
      <c r="BK1394" s="230">
        <f>ROUND(I1394*H1394,2)</f>
        <v>0</v>
      </c>
      <c r="BL1394" s="19" t="s">
        <v>102</v>
      </c>
      <c r="BM1394" s="229" t="s">
        <v>1426</v>
      </c>
    </row>
    <row r="1395" s="14" customFormat="1">
      <c r="A1395" s="14"/>
      <c r="B1395" s="247"/>
      <c r="C1395" s="248"/>
      <c r="D1395" s="238" t="s">
        <v>410</v>
      </c>
      <c r="E1395" s="249" t="s">
        <v>19</v>
      </c>
      <c r="F1395" s="250" t="s">
        <v>242</v>
      </c>
      <c r="G1395" s="248"/>
      <c r="H1395" s="251">
        <v>250.87000000000001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7" t="s">
        <v>410</v>
      </c>
      <c r="AU1395" s="257" t="s">
        <v>87</v>
      </c>
      <c r="AV1395" s="14" t="s">
        <v>87</v>
      </c>
      <c r="AW1395" s="14" t="s">
        <v>37</v>
      </c>
      <c r="AX1395" s="14" t="s">
        <v>78</v>
      </c>
      <c r="AY1395" s="257" t="s">
        <v>401</v>
      </c>
    </row>
    <row r="1396" s="15" customFormat="1">
      <c r="A1396" s="15"/>
      <c r="B1396" s="258"/>
      <c r="C1396" s="259"/>
      <c r="D1396" s="238" t="s">
        <v>410</v>
      </c>
      <c r="E1396" s="260" t="s">
        <v>19</v>
      </c>
      <c r="F1396" s="261" t="s">
        <v>414</v>
      </c>
      <c r="G1396" s="259"/>
      <c r="H1396" s="262">
        <v>250.87000000000001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8" t="s">
        <v>410</v>
      </c>
      <c r="AU1396" s="268" t="s">
        <v>87</v>
      </c>
      <c r="AV1396" s="15" t="s">
        <v>102</v>
      </c>
      <c r="AW1396" s="15" t="s">
        <v>37</v>
      </c>
      <c r="AX1396" s="15" t="s">
        <v>78</v>
      </c>
      <c r="AY1396" s="268" t="s">
        <v>401</v>
      </c>
    </row>
    <row r="1397" s="14" customFormat="1">
      <c r="A1397" s="14"/>
      <c r="B1397" s="247"/>
      <c r="C1397" s="248"/>
      <c r="D1397" s="238" t="s">
        <v>410</v>
      </c>
      <c r="E1397" s="249" t="s">
        <v>19</v>
      </c>
      <c r="F1397" s="250" t="s">
        <v>1427</v>
      </c>
      <c r="G1397" s="248"/>
      <c r="H1397" s="251">
        <v>263.41399999999999</v>
      </c>
      <c r="I1397" s="252"/>
      <c r="J1397" s="248"/>
      <c r="K1397" s="248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7" t="s">
        <v>410</v>
      </c>
      <c r="AU1397" s="257" t="s">
        <v>87</v>
      </c>
      <c r="AV1397" s="14" t="s">
        <v>87</v>
      </c>
      <c r="AW1397" s="14" t="s">
        <v>37</v>
      </c>
      <c r="AX1397" s="14" t="s">
        <v>85</v>
      </c>
      <c r="AY1397" s="257" t="s">
        <v>401</v>
      </c>
    </row>
    <row r="1398" s="2" customFormat="1" ht="76.35" customHeight="1">
      <c r="A1398" s="40"/>
      <c r="B1398" s="41"/>
      <c r="C1398" s="218" t="s">
        <v>1428</v>
      </c>
      <c r="D1398" s="218" t="s">
        <v>403</v>
      </c>
      <c r="E1398" s="219" t="s">
        <v>1429</v>
      </c>
      <c r="F1398" s="220" t="s">
        <v>1430</v>
      </c>
      <c r="G1398" s="221" t="s">
        <v>178</v>
      </c>
      <c r="H1398" s="222">
        <v>190.30799999999999</v>
      </c>
      <c r="I1398" s="223"/>
      <c r="J1398" s="224">
        <f>ROUND(I1398*H1398,2)</f>
        <v>0</v>
      </c>
      <c r="K1398" s="220" t="s">
        <v>406</v>
      </c>
      <c r="L1398" s="46"/>
      <c r="M1398" s="225" t="s">
        <v>19</v>
      </c>
      <c r="N1398" s="226" t="s">
        <v>49</v>
      </c>
      <c r="O1398" s="86"/>
      <c r="P1398" s="227">
        <f>O1398*H1398</f>
        <v>0</v>
      </c>
      <c r="Q1398" s="227">
        <v>0.011836960000000001</v>
      </c>
      <c r="R1398" s="227">
        <f>Q1398*H1398</f>
        <v>2.25266818368</v>
      </c>
      <c r="S1398" s="227">
        <v>0</v>
      </c>
      <c r="T1398" s="228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9" t="s">
        <v>102</v>
      </c>
      <c r="AT1398" s="229" t="s">
        <v>403</v>
      </c>
      <c r="AU1398" s="229" t="s">
        <v>87</v>
      </c>
      <c r="AY1398" s="19" t="s">
        <v>401</v>
      </c>
      <c r="BE1398" s="230">
        <f>IF(N1398="základní",J1398,0)</f>
        <v>0</v>
      </c>
      <c r="BF1398" s="230">
        <f>IF(N1398="snížená",J1398,0)</f>
        <v>0</v>
      </c>
      <c r="BG1398" s="230">
        <f>IF(N1398="zákl. přenesená",J1398,0)</f>
        <v>0</v>
      </c>
      <c r="BH1398" s="230">
        <f>IF(N1398="sníž. přenesená",J1398,0)</f>
        <v>0</v>
      </c>
      <c r="BI1398" s="230">
        <f>IF(N1398="nulová",J1398,0)</f>
        <v>0</v>
      </c>
      <c r="BJ1398" s="19" t="s">
        <v>85</v>
      </c>
      <c r="BK1398" s="230">
        <f>ROUND(I1398*H1398,2)</f>
        <v>0</v>
      </c>
      <c r="BL1398" s="19" t="s">
        <v>102</v>
      </c>
      <c r="BM1398" s="229" t="s">
        <v>1431</v>
      </c>
    </row>
    <row r="1399" s="2" customFormat="1">
      <c r="A1399" s="40"/>
      <c r="B1399" s="41"/>
      <c r="C1399" s="42"/>
      <c r="D1399" s="231" t="s">
        <v>408</v>
      </c>
      <c r="E1399" s="42"/>
      <c r="F1399" s="232" t="s">
        <v>1432</v>
      </c>
      <c r="G1399" s="42"/>
      <c r="H1399" s="42"/>
      <c r="I1399" s="233"/>
      <c r="J1399" s="42"/>
      <c r="K1399" s="42"/>
      <c r="L1399" s="46"/>
      <c r="M1399" s="234"/>
      <c r="N1399" s="235"/>
      <c r="O1399" s="86"/>
      <c r="P1399" s="86"/>
      <c r="Q1399" s="86"/>
      <c r="R1399" s="86"/>
      <c r="S1399" s="86"/>
      <c r="T1399" s="87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408</v>
      </c>
      <c r="AU1399" s="19" t="s">
        <v>87</v>
      </c>
    </row>
    <row r="1400" s="14" customFormat="1">
      <c r="A1400" s="14"/>
      <c r="B1400" s="247"/>
      <c r="C1400" s="248"/>
      <c r="D1400" s="238" t="s">
        <v>410</v>
      </c>
      <c r="E1400" s="249" t="s">
        <v>19</v>
      </c>
      <c r="F1400" s="250" t="s">
        <v>328</v>
      </c>
      <c r="G1400" s="248"/>
      <c r="H1400" s="251">
        <v>135.28999999999999</v>
      </c>
      <c r="I1400" s="252"/>
      <c r="J1400" s="248"/>
      <c r="K1400" s="248"/>
      <c r="L1400" s="253"/>
      <c r="M1400" s="254"/>
      <c r="N1400" s="255"/>
      <c r="O1400" s="255"/>
      <c r="P1400" s="255"/>
      <c r="Q1400" s="255"/>
      <c r="R1400" s="255"/>
      <c r="S1400" s="255"/>
      <c r="T1400" s="256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7" t="s">
        <v>410</v>
      </c>
      <c r="AU1400" s="257" t="s">
        <v>87</v>
      </c>
      <c r="AV1400" s="14" t="s">
        <v>87</v>
      </c>
      <c r="AW1400" s="14" t="s">
        <v>37</v>
      </c>
      <c r="AX1400" s="14" t="s">
        <v>78</v>
      </c>
      <c r="AY1400" s="257" t="s">
        <v>401</v>
      </c>
    </row>
    <row r="1401" s="14" customFormat="1">
      <c r="A1401" s="14"/>
      <c r="B1401" s="247"/>
      <c r="C1401" s="248"/>
      <c r="D1401" s="238" t="s">
        <v>410</v>
      </c>
      <c r="E1401" s="249" t="s">
        <v>19</v>
      </c>
      <c r="F1401" s="250" t="s">
        <v>333</v>
      </c>
      <c r="G1401" s="248"/>
      <c r="H1401" s="251">
        <v>55.018000000000001</v>
      </c>
      <c r="I1401" s="252"/>
      <c r="J1401" s="248"/>
      <c r="K1401" s="248"/>
      <c r="L1401" s="253"/>
      <c r="M1401" s="254"/>
      <c r="N1401" s="255"/>
      <c r="O1401" s="255"/>
      <c r="P1401" s="255"/>
      <c r="Q1401" s="255"/>
      <c r="R1401" s="255"/>
      <c r="S1401" s="255"/>
      <c r="T1401" s="256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7" t="s">
        <v>410</v>
      </c>
      <c r="AU1401" s="257" t="s">
        <v>87</v>
      </c>
      <c r="AV1401" s="14" t="s">
        <v>87</v>
      </c>
      <c r="AW1401" s="14" t="s">
        <v>37</v>
      </c>
      <c r="AX1401" s="14" t="s">
        <v>78</v>
      </c>
      <c r="AY1401" s="257" t="s">
        <v>401</v>
      </c>
    </row>
    <row r="1402" s="15" customFormat="1">
      <c r="A1402" s="15"/>
      <c r="B1402" s="258"/>
      <c r="C1402" s="259"/>
      <c r="D1402" s="238" t="s">
        <v>410</v>
      </c>
      <c r="E1402" s="260" t="s">
        <v>245</v>
      </c>
      <c r="F1402" s="261" t="s">
        <v>414</v>
      </c>
      <c r="G1402" s="259"/>
      <c r="H1402" s="262">
        <v>190.30799999999999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8" t="s">
        <v>410</v>
      </c>
      <c r="AU1402" s="268" t="s">
        <v>87</v>
      </c>
      <c r="AV1402" s="15" t="s">
        <v>102</v>
      </c>
      <c r="AW1402" s="15" t="s">
        <v>37</v>
      </c>
      <c r="AX1402" s="15" t="s">
        <v>85</v>
      </c>
      <c r="AY1402" s="268" t="s">
        <v>401</v>
      </c>
    </row>
    <row r="1403" s="2" customFormat="1" ht="24.15" customHeight="1">
      <c r="A1403" s="40"/>
      <c r="B1403" s="41"/>
      <c r="C1403" s="280" t="s">
        <v>1433</v>
      </c>
      <c r="D1403" s="280" t="s">
        <v>808</v>
      </c>
      <c r="E1403" s="281" t="s">
        <v>1434</v>
      </c>
      <c r="F1403" s="282" t="s">
        <v>1435</v>
      </c>
      <c r="G1403" s="283" t="s">
        <v>178</v>
      </c>
      <c r="H1403" s="284">
        <v>199.82300000000001</v>
      </c>
      <c r="I1403" s="285"/>
      <c r="J1403" s="286">
        <f>ROUND(I1403*H1403,2)</f>
        <v>0</v>
      </c>
      <c r="K1403" s="282" t="s">
        <v>19</v>
      </c>
      <c r="L1403" s="287"/>
      <c r="M1403" s="288" t="s">
        <v>19</v>
      </c>
      <c r="N1403" s="289" t="s">
        <v>49</v>
      </c>
      <c r="O1403" s="86"/>
      <c r="P1403" s="227">
        <f>O1403*H1403</f>
        <v>0</v>
      </c>
      <c r="Q1403" s="227">
        <v>0.026499999999999999</v>
      </c>
      <c r="R1403" s="227">
        <f>Q1403*H1403</f>
        <v>5.2953095000000001</v>
      </c>
      <c r="S1403" s="227">
        <v>0</v>
      </c>
      <c r="T1403" s="228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9" t="s">
        <v>487</v>
      </c>
      <c r="AT1403" s="229" t="s">
        <v>808</v>
      </c>
      <c r="AU1403" s="229" t="s">
        <v>87</v>
      </c>
      <c r="AY1403" s="19" t="s">
        <v>401</v>
      </c>
      <c r="BE1403" s="230">
        <f>IF(N1403="základní",J1403,0)</f>
        <v>0</v>
      </c>
      <c r="BF1403" s="230">
        <f>IF(N1403="snížená",J1403,0)</f>
        <v>0</v>
      </c>
      <c r="BG1403" s="230">
        <f>IF(N1403="zákl. přenesená",J1403,0)</f>
        <v>0</v>
      </c>
      <c r="BH1403" s="230">
        <f>IF(N1403="sníž. přenesená",J1403,0)</f>
        <v>0</v>
      </c>
      <c r="BI1403" s="230">
        <f>IF(N1403="nulová",J1403,0)</f>
        <v>0</v>
      </c>
      <c r="BJ1403" s="19" t="s">
        <v>85</v>
      </c>
      <c r="BK1403" s="230">
        <f>ROUND(I1403*H1403,2)</f>
        <v>0</v>
      </c>
      <c r="BL1403" s="19" t="s">
        <v>102</v>
      </c>
      <c r="BM1403" s="229" t="s">
        <v>1436</v>
      </c>
    </row>
    <row r="1404" s="14" customFormat="1">
      <c r="A1404" s="14"/>
      <c r="B1404" s="247"/>
      <c r="C1404" s="248"/>
      <c r="D1404" s="238" t="s">
        <v>410</v>
      </c>
      <c r="E1404" s="249" t="s">
        <v>19</v>
      </c>
      <c r="F1404" s="250" t="s">
        <v>245</v>
      </c>
      <c r="G1404" s="248"/>
      <c r="H1404" s="251">
        <v>190.30799999999999</v>
      </c>
      <c r="I1404" s="252"/>
      <c r="J1404" s="248"/>
      <c r="K1404" s="248"/>
      <c r="L1404" s="253"/>
      <c r="M1404" s="254"/>
      <c r="N1404" s="255"/>
      <c r="O1404" s="255"/>
      <c r="P1404" s="255"/>
      <c r="Q1404" s="255"/>
      <c r="R1404" s="255"/>
      <c r="S1404" s="255"/>
      <c r="T1404" s="256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7" t="s">
        <v>410</v>
      </c>
      <c r="AU1404" s="257" t="s">
        <v>87</v>
      </c>
      <c r="AV1404" s="14" t="s">
        <v>87</v>
      </c>
      <c r="AW1404" s="14" t="s">
        <v>37</v>
      </c>
      <c r="AX1404" s="14" t="s">
        <v>78</v>
      </c>
      <c r="AY1404" s="257" t="s">
        <v>401</v>
      </c>
    </row>
    <row r="1405" s="15" customFormat="1">
      <c r="A1405" s="15"/>
      <c r="B1405" s="258"/>
      <c r="C1405" s="259"/>
      <c r="D1405" s="238" t="s">
        <v>410</v>
      </c>
      <c r="E1405" s="260" t="s">
        <v>19</v>
      </c>
      <c r="F1405" s="261" t="s">
        <v>414</v>
      </c>
      <c r="G1405" s="259"/>
      <c r="H1405" s="262">
        <v>190.30799999999999</v>
      </c>
      <c r="I1405" s="263"/>
      <c r="J1405" s="259"/>
      <c r="K1405" s="259"/>
      <c r="L1405" s="264"/>
      <c r="M1405" s="265"/>
      <c r="N1405" s="266"/>
      <c r="O1405" s="266"/>
      <c r="P1405" s="266"/>
      <c r="Q1405" s="266"/>
      <c r="R1405" s="266"/>
      <c r="S1405" s="266"/>
      <c r="T1405" s="267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8" t="s">
        <v>410</v>
      </c>
      <c r="AU1405" s="268" t="s">
        <v>87</v>
      </c>
      <c r="AV1405" s="15" t="s">
        <v>102</v>
      </c>
      <c r="AW1405" s="15" t="s">
        <v>37</v>
      </c>
      <c r="AX1405" s="15" t="s">
        <v>78</v>
      </c>
      <c r="AY1405" s="268" t="s">
        <v>401</v>
      </c>
    </row>
    <row r="1406" s="14" customFormat="1">
      <c r="A1406" s="14"/>
      <c r="B1406" s="247"/>
      <c r="C1406" s="248"/>
      <c r="D1406" s="238" t="s">
        <v>410</v>
      </c>
      <c r="E1406" s="249" t="s">
        <v>19</v>
      </c>
      <c r="F1406" s="250" t="s">
        <v>1437</v>
      </c>
      <c r="G1406" s="248"/>
      <c r="H1406" s="251">
        <v>199.82300000000001</v>
      </c>
      <c r="I1406" s="252"/>
      <c r="J1406" s="248"/>
      <c r="K1406" s="248"/>
      <c r="L1406" s="253"/>
      <c r="M1406" s="254"/>
      <c r="N1406" s="255"/>
      <c r="O1406" s="255"/>
      <c r="P1406" s="255"/>
      <c r="Q1406" s="255"/>
      <c r="R1406" s="255"/>
      <c r="S1406" s="255"/>
      <c r="T1406" s="256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7" t="s">
        <v>410</v>
      </c>
      <c r="AU1406" s="257" t="s">
        <v>87</v>
      </c>
      <c r="AV1406" s="14" t="s">
        <v>87</v>
      </c>
      <c r="AW1406" s="14" t="s">
        <v>37</v>
      </c>
      <c r="AX1406" s="14" t="s">
        <v>85</v>
      </c>
      <c r="AY1406" s="257" t="s">
        <v>401</v>
      </c>
    </row>
    <row r="1407" s="2" customFormat="1" ht="62.7" customHeight="1">
      <c r="A1407" s="40"/>
      <c r="B1407" s="41"/>
      <c r="C1407" s="218" t="s">
        <v>1438</v>
      </c>
      <c r="D1407" s="218" t="s">
        <v>403</v>
      </c>
      <c r="E1407" s="219" t="s">
        <v>1439</v>
      </c>
      <c r="F1407" s="220" t="s">
        <v>1440</v>
      </c>
      <c r="G1407" s="221" t="s">
        <v>228</v>
      </c>
      <c r="H1407" s="222">
        <v>77.034999999999997</v>
      </c>
      <c r="I1407" s="223"/>
      <c r="J1407" s="224">
        <f>ROUND(I1407*H1407,2)</f>
        <v>0</v>
      </c>
      <c r="K1407" s="220" t="s">
        <v>406</v>
      </c>
      <c r="L1407" s="46"/>
      <c r="M1407" s="225" t="s">
        <v>19</v>
      </c>
      <c r="N1407" s="226" t="s">
        <v>49</v>
      </c>
      <c r="O1407" s="86"/>
      <c r="P1407" s="227">
        <f>O1407*H1407</f>
        <v>0</v>
      </c>
      <c r="Q1407" s="227">
        <v>0.001758</v>
      </c>
      <c r="R1407" s="227">
        <f>Q1407*H1407</f>
        <v>0.13542752999999999</v>
      </c>
      <c r="S1407" s="227">
        <v>0</v>
      </c>
      <c r="T1407" s="22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9" t="s">
        <v>102</v>
      </c>
      <c r="AT1407" s="229" t="s">
        <v>403</v>
      </c>
      <c r="AU1407" s="229" t="s">
        <v>87</v>
      </c>
      <c r="AY1407" s="19" t="s">
        <v>401</v>
      </c>
      <c r="BE1407" s="230">
        <f>IF(N1407="základní",J1407,0)</f>
        <v>0</v>
      </c>
      <c r="BF1407" s="230">
        <f>IF(N1407="snížená",J1407,0)</f>
        <v>0</v>
      </c>
      <c r="BG1407" s="230">
        <f>IF(N1407="zákl. přenesená",J1407,0)</f>
        <v>0</v>
      </c>
      <c r="BH1407" s="230">
        <f>IF(N1407="sníž. přenesená",J1407,0)</f>
        <v>0</v>
      </c>
      <c r="BI1407" s="230">
        <f>IF(N1407="nulová",J1407,0)</f>
        <v>0</v>
      </c>
      <c r="BJ1407" s="19" t="s">
        <v>85</v>
      </c>
      <c r="BK1407" s="230">
        <f>ROUND(I1407*H1407,2)</f>
        <v>0</v>
      </c>
      <c r="BL1407" s="19" t="s">
        <v>102</v>
      </c>
      <c r="BM1407" s="229" t="s">
        <v>1441</v>
      </c>
    </row>
    <row r="1408" s="2" customFormat="1">
      <c r="A1408" s="40"/>
      <c r="B1408" s="41"/>
      <c r="C1408" s="42"/>
      <c r="D1408" s="231" t="s">
        <v>408</v>
      </c>
      <c r="E1408" s="42"/>
      <c r="F1408" s="232" t="s">
        <v>1442</v>
      </c>
      <c r="G1408" s="42"/>
      <c r="H1408" s="42"/>
      <c r="I1408" s="233"/>
      <c r="J1408" s="42"/>
      <c r="K1408" s="42"/>
      <c r="L1408" s="46"/>
      <c r="M1408" s="234"/>
      <c r="N1408" s="235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408</v>
      </c>
      <c r="AU1408" s="19" t="s">
        <v>87</v>
      </c>
    </row>
    <row r="1409" s="14" customFormat="1">
      <c r="A1409" s="14"/>
      <c r="B1409" s="247"/>
      <c r="C1409" s="248"/>
      <c r="D1409" s="238" t="s">
        <v>410</v>
      </c>
      <c r="E1409" s="249" t="s">
        <v>19</v>
      </c>
      <c r="F1409" s="250" t="s">
        <v>1443</v>
      </c>
      <c r="G1409" s="248"/>
      <c r="H1409" s="251">
        <v>75.784999999999997</v>
      </c>
      <c r="I1409" s="252"/>
      <c r="J1409" s="248"/>
      <c r="K1409" s="248"/>
      <c r="L1409" s="253"/>
      <c r="M1409" s="254"/>
      <c r="N1409" s="255"/>
      <c r="O1409" s="255"/>
      <c r="P1409" s="255"/>
      <c r="Q1409" s="255"/>
      <c r="R1409" s="255"/>
      <c r="S1409" s="255"/>
      <c r="T1409" s="256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7" t="s">
        <v>410</v>
      </c>
      <c r="AU1409" s="257" t="s">
        <v>87</v>
      </c>
      <c r="AV1409" s="14" t="s">
        <v>87</v>
      </c>
      <c r="AW1409" s="14" t="s">
        <v>37</v>
      </c>
      <c r="AX1409" s="14" t="s">
        <v>78</v>
      </c>
      <c r="AY1409" s="257" t="s">
        <v>401</v>
      </c>
    </row>
    <row r="1410" s="16" customFormat="1">
      <c r="A1410" s="16"/>
      <c r="B1410" s="269"/>
      <c r="C1410" s="270"/>
      <c r="D1410" s="238" t="s">
        <v>410</v>
      </c>
      <c r="E1410" s="271" t="s">
        <v>258</v>
      </c>
      <c r="F1410" s="272" t="s">
        <v>440</v>
      </c>
      <c r="G1410" s="270"/>
      <c r="H1410" s="273">
        <v>75.784999999999997</v>
      </c>
      <c r="I1410" s="274"/>
      <c r="J1410" s="270"/>
      <c r="K1410" s="270"/>
      <c r="L1410" s="275"/>
      <c r="M1410" s="276"/>
      <c r="N1410" s="277"/>
      <c r="O1410" s="277"/>
      <c r="P1410" s="277"/>
      <c r="Q1410" s="277"/>
      <c r="R1410" s="277"/>
      <c r="S1410" s="277"/>
      <c r="T1410" s="278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79" t="s">
        <v>410</v>
      </c>
      <c r="AU1410" s="279" t="s">
        <v>87</v>
      </c>
      <c r="AV1410" s="16" t="s">
        <v>95</v>
      </c>
      <c r="AW1410" s="16" t="s">
        <v>37</v>
      </c>
      <c r="AX1410" s="16" t="s">
        <v>78</v>
      </c>
      <c r="AY1410" s="279" t="s">
        <v>401</v>
      </c>
    </row>
    <row r="1411" s="14" customFormat="1">
      <c r="A1411" s="14"/>
      <c r="B1411" s="247"/>
      <c r="C1411" s="248"/>
      <c r="D1411" s="238" t="s">
        <v>410</v>
      </c>
      <c r="E1411" s="249" t="s">
        <v>19</v>
      </c>
      <c r="F1411" s="250" t="s">
        <v>238</v>
      </c>
      <c r="G1411" s="248"/>
      <c r="H1411" s="251">
        <v>1.25</v>
      </c>
      <c r="I1411" s="252"/>
      <c r="J1411" s="248"/>
      <c r="K1411" s="248"/>
      <c r="L1411" s="253"/>
      <c r="M1411" s="254"/>
      <c r="N1411" s="255"/>
      <c r="O1411" s="255"/>
      <c r="P1411" s="255"/>
      <c r="Q1411" s="255"/>
      <c r="R1411" s="255"/>
      <c r="S1411" s="255"/>
      <c r="T1411" s="256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7" t="s">
        <v>410</v>
      </c>
      <c r="AU1411" s="257" t="s">
        <v>87</v>
      </c>
      <c r="AV1411" s="14" t="s">
        <v>87</v>
      </c>
      <c r="AW1411" s="14" t="s">
        <v>37</v>
      </c>
      <c r="AX1411" s="14" t="s">
        <v>78</v>
      </c>
      <c r="AY1411" s="257" t="s">
        <v>401</v>
      </c>
    </row>
    <row r="1412" s="16" customFormat="1">
      <c r="A1412" s="16"/>
      <c r="B1412" s="269"/>
      <c r="C1412" s="270"/>
      <c r="D1412" s="238" t="s">
        <v>410</v>
      </c>
      <c r="E1412" s="271" t="s">
        <v>264</v>
      </c>
      <c r="F1412" s="272" t="s">
        <v>440</v>
      </c>
      <c r="G1412" s="270"/>
      <c r="H1412" s="273">
        <v>1.25</v>
      </c>
      <c r="I1412" s="274"/>
      <c r="J1412" s="270"/>
      <c r="K1412" s="270"/>
      <c r="L1412" s="275"/>
      <c r="M1412" s="276"/>
      <c r="N1412" s="277"/>
      <c r="O1412" s="277"/>
      <c r="P1412" s="277"/>
      <c r="Q1412" s="277"/>
      <c r="R1412" s="277"/>
      <c r="S1412" s="277"/>
      <c r="T1412" s="278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9" t="s">
        <v>410</v>
      </c>
      <c r="AU1412" s="279" t="s">
        <v>87</v>
      </c>
      <c r="AV1412" s="16" t="s">
        <v>95</v>
      </c>
      <c r="AW1412" s="16" t="s">
        <v>37</v>
      </c>
      <c r="AX1412" s="16" t="s">
        <v>78</v>
      </c>
      <c r="AY1412" s="279" t="s">
        <v>401</v>
      </c>
    </row>
    <row r="1413" s="15" customFormat="1">
      <c r="A1413" s="15"/>
      <c r="B1413" s="258"/>
      <c r="C1413" s="259"/>
      <c r="D1413" s="238" t="s">
        <v>410</v>
      </c>
      <c r="E1413" s="260" t="s">
        <v>19</v>
      </c>
      <c r="F1413" s="261" t="s">
        <v>414</v>
      </c>
      <c r="G1413" s="259"/>
      <c r="H1413" s="262">
        <v>77.034999999999997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68" t="s">
        <v>410</v>
      </c>
      <c r="AU1413" s="268" t="s">
        <v>87</v>
      </c>
      <c r="AV1413" s="15" t="s">
        <v>102</v>
      </c>
      <c r="AW1413" s="15" t="s">
        <v>37</v>
      </c>
      <c r="AX1413" s="15" t="s">
        <v>85</v>
      </c>
      <c r="AY1413" s="268" t="s">
        <v>401</v>
      </c>
    </row>
    <row r="1414" s="2" customFormat="1" ht="66.75" customHeight="1">
      <c r="A1414" s="40"/>
      <c r="B1414" s="41"/>
      <c r="C1414" s="218" t="s">
        <v>1444</v>
      </c>
      <c r="D1414" s="218" t="s">
        <v>403</v>
      </c>
      <c r="E1414" s="219" t="s">
        <v>1445</v>
      </c>
      <c r="F1414" s="220" t="s">
        <v>1446</v>
      </c>
      <c r="G1414" s="221" t="s">
        <v>228</v>
      </c>
      <c r="H1414" s="222">
        <v>155.75</v>
      </c>
      <c r="I1414" s="223"/>
      <c r="J1414" s="224">
        <f>ROUND(I1414*H1414,2)</f>
        <v>0</v>
      </c>
      <c r="K1414" s="220" t="s">
        <v>406</v>
      </c>
      <c r="L1414" s="46"/>
      <c r="M1414" s="225" t="s">
        <v>19</v>
      </c>
      <c r="N1414" s="226" t="s">
        <v>49</v>
      </c>
      <c r="O1414" s="86"/>
      <c r="P1414" s="227">
        <f>O1414*H1414</f>
        <v>0</v>
      </c>
      <c r="Q1414" s="227">
        <v>0.0033899999999999998</v>
      </c>
      <c r="R1414" s="227">
        <f>Q1414*H1414</f>
        <v>0.52799249999999998</v>
      </c>
      <c r="S1414" s="227">
        <v>0</v>
      </c>
      <c r="T1414" s="228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9" t="s">
        <v>102</v>
      </c>
      <c r="AT1414" s="229" t="s">
        <v>403</v>
      </c>
      <c r="AU1414" s="229" t="s">
        <v>87</v>
      </c>
      <c r="AY1414" s="19" t="s">
        <v>401</v>
      </c>
      <c r="BE1414" s="230">
        <f>IF(N1414="základní",J1414,0)</f>
        <v>0</v>
      </c>
      <c r="BF1414" s="230">
        <f>IF(N1414="snížená",J1414,0)</f>
        <v>0</v>
      </c>
      <c r="BG1414" s="230">
        <f>IF(N1414="zákl. přenesená",J1414,0)</f>
        <v>0</v>
      </c>
      <c r="BH1414" s="230">
        <f>IF(N1414="sníž. přenesená",J1414,0)</f>
        <v>0</v>
      </c>
      <c r="BI1414" s="230">
        <f>IF(N1414="nulová",J1414,0)</f>
        <v>0</v>
      </c>
      <c r="BJ1414" s="19" t="s">
        <v>85</v>
      </c>
      <c r="BK1414" s="230">
        <f>ROUND(I1414*H1414,2)</f>
        <v>0</v>
      </c>
      <c r="BL1414" s="19" t="s">
        <v>102</v>
      </c>
      <c r="BM1414" s="229" t="s">
        <v>1447</v>
      </c>
    </row>
    <row r="1415" s="2" customFormat="1">
      <c r="A1415" s="40"/>
      <c r="B1415" s="41"/>
      <c r="C1415" s="42"/>
      <c r="D1415" s="231" t="s">
        <v>408</v>
      </c>
      <c r="E1415" s="42"/>
      <c r="F1415" s="232" t="s">
        <v>1448</v>
      </c>
      <c r="G1415" s="42"/>
      <c r="H1415" s="42"/>
      <c r="I1415" s="233"/>
      <c r="J1415" s="42"/>
      <c r="K1415" s="42"/>
      <c r="L1415" s="46"/>
      <c r="M1415" s="234"/>
      <c r="N1415" s="235"/>
      <c r="O1415" s="86"/>
      <c r="P1415" s="86"/>
      <c r="Q1415" s="86"/>
      <c r="R1415" s="86"/>
      <c r="S1415" s="86"/>
      <c r="T1415" s="87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408</v>
      </c>
      <c r="AU1415" s="19" t="s">
        <v>87</v>
      </c>
    </row>
    <row r="1416" s="14" customFormat="1">
      <c r="A1416" s="14"/>
      <c r="B1416" s="247"/>
      <c r="C1416" s="248"/>
      <c r="D1416" s="238" t="s">
        <v>410</v>
      </c>
      <c r="E1416" s="249" t="s">
        <v>19</v>
      </c>
      <c r="F1416" s="250" t="s">
        <v>1449</v>
      </c>
      <c r="G1416" s="248"/>
      <c r="H1416" s="251">
        <v>155.75</v>
      </c>
      <c r="I1416" s="252"/>
      <c r="J1416" s="248"/>
      <c r="K1416" s="248"/>
      <c r="L1416" s="253"/>
      <c r="M1416" s="254"/>
      <c r="N1416" s="255"/>
      <c r="O1416" s="255"/>
      <c r="P1416" s="255"/>
      <c r="Q1416" s="255"/>
      <c r="R1416" s="255"/>
      <c r="S1416" s="255"/>
      <c r="T1416" s="256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7" t="s">
        <v>410</v>
      </c>
      <c r="AU1416" s="257" t="s">
        <v>87</v>
      </c>
      <c r="AV1416" s="14" t="s">
        <v>87</v>
      </c>
      <c r="AW1416" s="14" t="s">
        <v>37</v>
      </c>
      <c r="AX1416" s="14" t="s">
        <v>78</v>
      </c>
      <c r="AY1416" s="257" t="s">
        <v>401</v>
      </c>
    </row>
    <row r="1417" s="16" customFormat="1">
      <c r="A1417" s="16"/>
      <c r="B1417" s="269"/>
      <c r="C1417" s="270"/>
      <c r="D1417" s="238" t="s">
        <v>410</v>
      </c>
      <c r="E1417" s="271" t="s">
        <v>261</v>
      </c>
      <c r="F1417" s="272" t="s">
        <v>440</v>
      </c>
      <c r="G1417" s="270"/>
      <c r="H1417" s="273">
        <v>155.75</v>
      </c>
      <c r="I1417" s="274"/>
      <c r="J1417" s="270"/>
      <c r="K1417" s="270"/>
      <c r="L1417" s="275"/>
      <c r="M1417" s="276"/>
      <c r="N1417" s="277"/>
      <c r="O1417" s="277"/>
      <c r="P1417" s="277"/>
      <c r="Q1417" s="277"/>
      <c r="R1417" s="277"/>
      <c r="S1417" s="277"/>
      <c r="T1417" s="278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9" t="s">
        <v>410</v>
      </c>
      <c r="AU1417" s="279" t="s">
        <v>87</v>
      </c>
      <c r="AV1417" s="16" t="s">
        <v>95</v>
      </c>
      <c r="AW1417" s="16" t="s">
        <v>37</v>
      </c>
      <c r="AX1417" s="16" t="s">
        <v>78</v>
      </c>
      <c r="AY1417" s="279" t="s">
        <v>401</v>
      </c>
    </row>
    <row r="1418" s="15" customFormat="1">
      <c r="A1418" s="15"/>
      <c r="B1418" s="258"/>
      <c r="C1418" s="259"/>
      <c r="D1418" s="238" t="s">
        <v>410</v>
      </c>
      <c r="E1418" s="260" t="s">
        <v>19</v>
      </c>
      <c r="F1418" s="261" t="s">
        <v>414</v>
      </c>
      <c r="G1418" s="259"/>
      <c r="H1418" s="262">
        <v>155.75</v>
      </c>
      <c r="I1418" s="263"/>
      <c r="J1418" s="259"/>
      <c r="K1418" s="259"/>
      <c r="L1418" s="264"/>
      <c r="M1418" s="265"/>
      <c r="N1418" s="266"/>
      <c r="O1418" s="266"/>
      <c r="P1418" s="266"/>
      <c r="Q1418" s="266"/>
      <c r="R1418" s="266"/>
      <c r="S1418" s="266"/>
      <c r="T1418" s="267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8" t="s">
        <v>410</v>
      </c>
      <c r="AU1418" s="268" t="s">
        <v>87</v>
      </c>
      <c r="AV1418" s="15" t="s">
        <v>102</v>
      </c>
      <c r="AW1418" s="15" t="s">
        <v>37</v>
      </c>
      <c r="AX1418" s="15" t="s">
        <v>85</v>
      </c>
      <c r="AY1418" s="268" t="s">
        <v>401</v>
      </c>
    </row>
    <row r="1419" s="2" customFormat="1" ht="55.5" customHeight="1">
      <c r="A1419" s="40"/>
      <c r="B1419" s="41"/>
      <c r="C1419" s="218" t="s">
        <v>1450</v>
      </c>
      <c r="D1419" s="218" t="s">
        <v>403</v>
      </c>
      <c r="E1419" s="219" t="s">
        <v>1451</v>
      </c>
      <c r="F1419" s="220" t="s">
        <v>1452</v>
      </c>
      <c r="G1419" s="221" t="s">
        <v>178</v>
      </c>
      <c r="H1419" s="222">
        <v>441.178</v>
      </c>
      <c r="I1419" s="223"/>
      <c r="J1419" s="224">
        <f>ROUND(I1419*H1419,2)</f>
        <v>0</v>
      </c>
      <c r="K1419" s="220" t="s">
        <v>406</v>
      </c>
      <c r="L1419" s="46"/>
      <c r="M1419" s="225" t="s">
        <v>19</v>
      </c>
      <c r="N1419" s="226" t="s">
        <v>49</v>
      </c>
      <c r="O1419" s="86"/>
      <c r="P1419" s="227">
        <f>O1419*H1419</f>
        <v>0</v>
      </c>
      <c r="Q1419" s="227">
        <v>8.0599999999999994E-05</v>
      </c>
      <c r="R1419" s="227">
        <f>Q1419*H1419</f>
        <v>0.035558946799999998</v>
      </c>
      <c r="S1419" s="227">
        <v>0</v>
      </c>
      <c r="T1419" s="228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9" t="s">
        <v>102</v>
      </c>
      <c r="AT1419" s="229" t="s">
        <v>403</v>
      </c>
      <c r="AU1419" s="229" t="s">
        <v>87</v>
      </c>
      <c r="AY1419" s="19" t="s">
        <v>401</v>
      </c>
      <c r="BE1419" s="230">
        <f>IF(N1419="základní",J1419,0)</f>
        <v>0</v>
      </c>
      <c r="BF1419" s="230">
        <f>IF(N1419="snížená",J1419,0)</f>
        <v>0</v>
      </c>
      <c r="BG1419" s="230">
        <f>IF(N1419="zákl. přenesená",J1419,0)</f>
        <v>0</v>
      </c>
      <c r="BH1419" s="230">
        <f>IF(N1419="sníž. přenesená",J1419,0)</f>
        <v>0</v>
      </c>
      <c r="BI1419" s="230">
        <f>IF(N1419="nulová",J1419,0)</f>
        <v>0</v>
      </c>
      <c r="BJ1419" s="19" t="s">
        <v>85</v>
      </c>
      <c r="BK1419" s="230">
        <f>ROUND(I1419*H1419,2)</f>
        <v>0</v>
      </c>
      <c r="BL1419" s="19" t="s">
        <v>102</v>
      </c>
      <c r="BM1419" s="229" t="s">
        <v>1453</v>
      </c>
    </row>
    <row r="1420" s="2" customFormat="1">
      <c r="A1420" s="40"/>
      <c r="B1420" s="41"/>
      <c r="C1420" s="42"/>
      <c r="D1420" s="231" t="s">
        <v>408</v>
      </c>
      <c r="E1420" s="42"/>
      <c r="F1420" s="232" t="s">
        <v>1454</v>
      </c>
      <c r="G1420" s="42"/>
      <c r="H1420" s="42"/>
      <c r="I1420" s="233"/>
      <c r="J1420" s="42"/>
      <c r="K1420" s="42"/>
      <c r="L1420" s="46"/>
      <c r="M1420" s="234"/>
      <c r="N1420" s="235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408</v>
      </c>
      <c r="AU1420" s="19" t="s">
        <v>87</v>
      </c>
    </row>
    <row r="1421" s="14" customFormat="1">
      <c r="A1421" s="14"/>
      <c r="B1421" s="247"/>
      <c r="C1421" s="248"/>
      <c r="D1421" s="238" t="s">
        <v>410</v>
      </c>
      <c r="E1421" s="249" t="s">
        <v>19</v>
      </c>
      <c r="F1421" s="250" t="s">
        <v>242</v>
      </c>
      <c r="G1421" s="248"/>
      <c r="H1421" s="251">
        <v>250.87000000000001</v>
      </c>
      <c r="I1421" s="252"/>
      <c r="J1421" s="248"/>
      <c r="K1421" s="248"/>
      <c r="L1421" s="253"/>
      <c r="M1421" s="254"/>
      <c r="N1421" s="255"/>
      <c r="O1421" s="255"/>
      <c r="P1421" s="255"/>
      <c r="Q1421" s="255"/>
      <c r="R1421" s="255"/>
      <c r="S1421" s="255"/>
      <c r="T1421" s="256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7" t="s">
        <v>410</v>
      </c>
      <c r="AU1421" s="257" t="s">
        <v>87</v>
      </c>
      <c r="AV1421" s="14" t="s">
        <v>87</v>
      </c>
      <c r="AW1421" s="14" t="s">
        <v>37</v>
      </c>
      <c r="AX1421" s="14" t="s">
        <v>78</v>
      </c>
      <c r="AY1421" s="257" t="s">
        <v>401</v>
      </c>
    </row>
    <row r="1422" s="14" customFormat="1">
      <c r="A1422" s="14"/>
      <c r="B1422" s="247"/>
      <c r="C1422" s="248"/>
      <c r="D1422" s="238" t="s">
        <v>410</v>
      </c>
      <c r="E1422" s="249" t="s">
        <v>19</v>
      </c>
      <c r="F1422" s="250" t="s">
        <v>245</v>
      </c>
      <c r="G1422" s="248"/>
      <c r="H1422" s="251">
        <v>190.30799999999999</v>
      </c>
      <c r="I1422" s="252"/>
      <c r="J1422" s="248"/>
      <c r="K1422" s="248"/>
      <c r="L1422" s="253"/>
      <c r="M1422" s="254"/>
      <c r="N1422" s="255"/>
      <c r="O1422" s="255"/>
      <c r="P1422" s="255"/>
      <c r="Q1422" s="255"/>
      <c r="R1422" s="255"/>
      <c r="S1422" s="255"/>
      <c r="T1422" s="256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7" t="s">
        <v>410</v>
      </c>
      <c r="AU1422" s="257" t="s">
        <v>87</v>
      </c>
      <c r="AV1422" s="14" t="s">
        <v>87</v>
      </c>
      <c r="AW1422" s="14" t="s">
        <v>37</v>
      </c>
      <c r="AX1422" s="14" t="s">
        <v>78</v>
      </c>
      <c r="AY1422" s="257" t="s">
        <v>401</v>
      </c>
    </row>
    <row r="1423" s="15" customFormat="1">
      <c r="A1423" s="15"/>
      <c r="B1423" s="258"/>
      <c r="C1423" s="259"/>
      <c r="D1423" s="238" t="s">
        <v>410</v>
      </c>
      <c r="E1423" s="260" t="s">
        <v>19</v>
      </c>
      <c r="F1423" s="261" t="s">
        <v>414</v>
      </c>
      <c r="G1423" s="259"/>
      <c r="H1423" s="262">
        <v>441.178</v>
      </c>
      <c r="I1423" s="263"/>
      <c r="J1423" s="259"/>
      <c r="K1423" s="259"/>
      <c r="L1423" s="264"/>
      <c r="M1423" s="265"/>
      <c r="N1423" s="266"/>
      <c r="O1423" s="266"/>
      <c r="P1423" s="266"/>
      <c r="Q1423" s="266"/>
      <c r="R1423" s="266"/>
      <c r="S1423" s="266"/>
      <c r="T1423" s="267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8" t="s">
        <v>410</v>
      </c>
      <c r="AU1423" s="268" t="s">
        <v>87</v>
      </c>
      <c r="AV1423" s="15" t="s">
        <v>102</v>
      </c>
      <c r="AW1423" s="15" t="s">
        <v>37</v>
      </c>
      <c r="AX1423" s="15" t="s">
        <v>85</v>
      </c>
      <c r="AY1423" s="268" t="s">
        <v>401</v>
      </c>
    </row>
    <row r="1424" s="2" customFormat="1" ht="24.15" customHeight="1">
      <c r="A1424" s="40"/>
      <c r="B1424" s="41"/>
      <c r="C1424" s="218" t="s">
        <v>1455</v>
      </c>
      <c r="D1424" s="218" t="s">
        <v>403</v>
      </c>
      <c r="E1424" s="219" t="s">
        <v>1456</v>
      </c>
      <c r="F1424" s="220" t="s">
        <v>1457</v>
      </c>
      <c r="G1424" s="221" t="s">
        <v>228</v>
      </c>
      <c r="H1424" s="222">
        <v>624.20500000000004</v>
      </c>
      <c r="I1424" s="223"/>
      <c r="J1424" s="224">
        <f>ROUND(I1424*H1424,2)</f>
        <v>0</v>
      </c>
      <c r="K1424" s="220" t="s">
        <v>406</v>
      </c>
      <c r="L1424" s="46"/>
      <c r="M1424" s="225" t="s">
        <v>19</v>
      </c>
      <c r="N1424" s="226" t="s">
        <v>49</v>
      </c>
      <c r="O1424" s="86"/>
      <c r="P1424" s="227">
        <f>O1424*H1424</f>
        <v>0</v>
      </c>
      <c r="Q1424" s="227">
        <v>0</v>
      </c>
      <c r="R1424" s="227">
        <f>Q1424*H1424</f>
        <v>0</v>
      </c>
      <c r="S1424" s="227">
        <v>0</v>
      </c>
      <c r="T1424" s="228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9" t="s">
        <v>102</v>
      </c>
      <c r="AT1424" s="229" t="s">
        <v>403</v>
      </c>
      <c r="AU1424" s="229" t="s">
        <v>87</v>
      </c>
      <c r="AY1424" s="19" t="s">
        <v>401</v>
      </c>
      <c r="BE1424" s="230">
        <f>IF(N1424="základní",J1424,0)</f>
        <v>0</v>
      </c>
      <c r="BF1424" s="230">
        <f>IF(N1424="snížená",J1424,0)</f>
        <v>0</v>
      </c>
      <c r="BG1424" s="230">
        <f>IF(N1424="zákl. přenesená",J1424,0)</f>
        <v>0</v>
      </c>
      <c r="BH1424" s="230">
        <f>IF(N1424="sníž. přenesená",J1424,0)</f>
        <v>0</v>
      </c>
      <c r="BI1424" s="230">
        <f>IF(N1424="nulová",J1424,0)</f>
        <v>0</v>
      </c>
      <c r="BJ1424" s="19" t="s">
        <v>85</v>
      </c>
      <c r="BK1424" s="230">
        <f>ROUND(I1424*H1424,2)</f>
        <v>0</v>
      </c>
      <c r="BL1424" s="19" t="s">
        <v>102</v>
      </c>
      <c r="BM1424" s="229" t="s">
        <v>1458</v>
      </c>
    </row>
    <row r="1425" s="2" customFormat="1">
      <c r="A1425" s="40"/>
      <c r="B1425" s="41"/>
      <c r="C1425" s="42"/>
      <c r="D1425" s="231" t="s">
        <v>408</v>
      </c>
      <c r="E1425" s="42"/>
      <c r="F1425" s="232" t="s">
        <v>1459</v>
      </c>
      <c r="G1425" s="42"/>
      <c r="H1425" s="42"/>
      <c r="I1425" s="233"/>
      <c r="J1425" s="42"/>
      <c r="K1425" s="42"/>
      <c r="L1425" s="46"/>
      <c r="M1425" s="234"/>
      <c r="N1425" s="235"/>
      <c r="O1425" s="86"/>
      <c r="P1425" s="86"/>
      <c r="Q1425" s="86"/>
      <c r="R1425" s="86"/>
      <c r="S1425" s="86"/>
      <c r="T1425" s="87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408</v>
      </c>
      <c r="AU1425" s="19" t="s">
        <v>87</v>
      </c>
    </row>
    <row r="1426" s="14" customFormat="1">
      <c r="A1426" s="14"/>
      <c r="B1426" s="247"/>
      <c r="C1426" s="248"/>
      <c r="D1426" s="238" t="s">
        <v>410</v>
      </c>
      <c r="E1426" s="249" t="s">
        <v>19</v>
      </c>
      <c r="F1426" s="250" t="s">
        <v>230</v>
      </c>
      <c r="G1426" s="248"/>
      <c r="H1426" s="251">
        <v>232.785</v>
      </c>
      <c r="I1426" s="252"/>
      <c r="J1426" s="248"/>
      <c r="K1426" s="248"/>
      <c r="L1426" s="253"/>
      <c r="M1426" s="254"/>
      <c r="N1426" s="255"/>
      <c r="O1426" s="255"/>
      <c r="P1426" s="255"/>
      <c r="Q1426" s="255"/>
      <c r="R1426" s="255"/>
      <c r="S1426" s="255"/>
      <c r="T1426" s="256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7" t="s">
        <v>410</v>
      </c>
      <c r="AU1426" s="257" t="s">
        <v>87</v>
      </c>
      <c r="AV1426" s="14" t="s">
        <v>87</v>
      </c>
      <c r="AW1426" s="14" t="s">
        <v>37</v>
      </c>
      <c r="AX1426" s="14" t="s">
        <v>78</v>
      </c>
      <c r="AY1426" s="257" t="s">
        <v>401</v>
      </c>
    </row>
    <row r="1427" s="14" customFormat="1">
      <c r="A1427" s="14"/>
      <c r="B1427" s="247"/>
      <c r="C1427" s="248"/>
      <c r="D1427" s="238" t="s">
        <v>410</v>
      </c>
      <c r="E1427" s="249" t="s">
        <v>19</v>
      </c>
      <c r="F1427" s="250" t="s">
        <v>239</v>
      </c>
      <c r="G1427" s="248"/>
      <c r="H1427" s="251">
        <v>308.935</v>
      </c>
      <c r="I1427" s="252"/>
      <c r="J1427" s="248"/>
      <c r="K1427" s="248"/>
      <c r="L1427" s="253"/>
      <c r="M1427" s="254"/>
      <c r="N1427" s="255"/>
      <c r="O1427" s="255"/>
      <c r="P1427" s="255"/>
      <c r="Q1427" s="255"/>
      <c r="R1427" s="255"/>
      <c r="S1427" s="255"/>
      <c r="T1427" s="256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7" t="s">
        <v>410</v>
      </c>
      <c r="AU1427" s="257" t="s">
        <v>87</v>
      </c>
      <c r="AV1427" s="14" t="s">
        <v>87</v>
      </c>
      <c r="AW1427" s="14" t="s">
        <v>37</v>
      </c>
      <c r="AX1427" s="14" t="s">
        <v>78</v>
      </c>
      <c r="AY1427" s="257" t="s">
        <v>401</v>
      </c>
    </row>
    <row r="1428" s="14" customFormat="1">
      <c r="A1428" s="14"/>
      <c r="B1428" s="247"/>
      <c r="C1428" s="248"/>
      <c r="D1428" s="238" t="s">
        <v>410</v>
      </c>
      <c r="E1428" s="249" t="s">
        <v>19</v>
      </c>
      <c r="F1428" s="250" t="s">
        <v>236</v>
      </c>
      <c r="G1428" s="248"/>
      <c r="H1428" s="251">
        <v>1.25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7" t="s">
        <v>410</v>
      </c>
      <c r="AU1428" s="257" t="s">
        <v>87</v>
      </c>
      <c r="AV1428" s="14" t="s">
        <v>87</v>
      </c>
      <c r="AW1428" s="14" t="s">
        <v>37</v>
      </c>
      <c r="AX1428" s="14" t="s">
        <v>78</v>
      </c>
      <c r="AY1428" s="257" t="s">
        <v>401</v>
      </c>
    </row>
    <row r="1429" s="14" customFormat="1">
      <c r="A1429" s="14"/>
      <c r="B1429" s="247"/>
      <c r="C1429" s="248"/>
      <c r="D1429" s="238" t="s">
        <v>410</v>
      </c>
      <c r="E1429" s="249" t="s">
        <v>19</v>
      </c>
      <c r="F1429" s="250" t="s">
        <v>233</v>
      </c>
      <c r="G1429" s="248"/>
      <c r="H1429" s="251">
        <v>81.234999999999999</v>
      </c>
      <c r="I1429" s="252"/>
      <c r="J1429" s="248"/>
      <c r="K1429" s="248"/>
      <c r="L1429" s="253"/>
      <c r="M1429" s="254"/>
      <c r="N1429" s="255"/>
      <c r="O1429" s="255"/>
      <c r="P1429" s="255"/>
      <c r="Q1429" s="255"/>
      <c r="R1429" s="255"/>
      <c r="S1429" s="255"/>
      <c r="T1429" s="256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7" t="s">
        <v>410</v>
      </c>
      <c r="AU1429" s="257" t="s">
        <v>87</v>
      </c>
      <c r="AV1429" s="14" t="s">
        <v>87</v>
      </c>
      <c r="AW1429" s="14" t="s">
        <v>37</v>
      </c>
      <c r="AX1429" s="14" t="s">
        <v>78</v>
      </c>
      <c r="AY1429" s="257" t="s">
        <v>401</v>
      </c>
    </row>
    <row r="1430" s="15" customFormat="1">
      <c r="A1430" s="15"/>
      <c r="B1430" s="258"/>
      <c r="C1430" s="259"/>
      <c r="D1430" s="238" t="s">
        <v>410</v>
      </c>
      <c r="E1430" s="260" t="s">
        <v>19</v>
      </c>
      <c r="F1430" s="261" t="s">
        <v>414</v>
      </c>
      <c r="G1430" s="259"/>
      <c r="H1430" s="262">
        <v>624.20500000000004</v>
      </c>
      <c r="I1430" s="263"/>
      <c r="J1430" s="259"/>
      <c r="K1430" s="259"/>
      <c r="L1430" s="264"/>
      <c r="M1430" s="265"/>
      <c r="N1430" s="266"/>
      <c r="O1430" s="266"/>
      <c r="P1430" s="266"/>
      <c r="Q1430" s="266"/>
      <c r="R1430" s="266"/>
      <c r="S1430" s="266"/>
      <c r="T1430" s="267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68" t="s">
        <v>410</v>
      </c>
      <c r="AU1430" s="268" t="s">
        <v>87</v>
      </c>
      <c r="AV1430" s="15" t="s">
        <v>102</v>
      </c>
      <c r="AW1430" s="15" t="s">
        <v>37</v>
      </c>
      <c r="AX1430" s="15" t="s">
        <v>85</v>
      </c>
      <c r="AY1430" s="268" t="s">
        <v>401</v>
      </c>
    </row>
    <row r="1431" s="2" customFormat="1" ht="24.15" customHeight="1">
      <c r="A1431" s="40"/>
      <c r="B1431" s="41"/>
      <c r="C1431" s="280" t="s">
        <v>1460</v>
      </c>
      <c r="D1431" s="280" t="s">
        <v>808</v>
      </c>
      <c r="E1431" s="281" t="s">
        <v>1461</v>
      </c>
      <c r="F1431" s="282" t="s">
        <v>1462</v>
      </c>
      <c r="G1431" s="283" t="s">
        <v>228</v>
      </c>
      <c r="H1431" s="284">
        <v>324.382</v>
      </c>
      <c r="I1431" s="285"/>
      <c r="J1431" s="286">
        <f>ROUND(I1431*H1431,2)</f>
        <v>0</v>
      </c>
      <c r="K1431" s="282" t="s">
        <v>406</v>
      </c>
      <c r="L1431" s="287"/>
      <c r="M1431" s="288" t="s">
        <v>19</v>
      </c>
      <c r="N1431" s="289" t="s">
        <v>49</v>
      </c>
      <c r="O1431" s="86"/>
      <c r="P1431" s="227">
        <f>O1431*H1431</f>
        <v>0</v>
      </c>
      <c r="Q1431" s="227">
        <v>0.00012</v>
      </c>
      <c r="R1431" s="227">
        <f>Q1431*H1431</f>
        <v>0.038925840000000003</v>
      </c>
      <c r="S1431" s="227">
        <v>0</v>
      </c>
      <c r="T1431" s="228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9" t="s">
        <v>487</v>
      </c>
      <c r="AT1431" s="229" t="s">
        <v>808</v>
      </c>
      <c r="AU1431" s="229" t="s">
        <v>87</v>
      </c>
      <c r="AY1431" s="19" t="s">
        <v>401</v>
      </c>
      <c r="BE1431" s="230">
        <f>IF(N1431="základní",J1431,0)</f>
        <v>0</v>
      </c>
      <c r="BF1431" s="230">
        <f>IF(N1431="snížená",J1431,0)</f>
        <v>0</v>
      </c>
      <c r="BG1431" s="230">
        <f>IF(N1431="zákl. přenesená",J1431,0)</f>
        <v>0</v>
      </c>
      <c r="BH1431" s="230">
        <f>IF(N1431="sníž. přenesená",J1431,0)</f>
        <v>0</v>
      </c>
      <c r="BI1431" s="230">
        <f>IF(N1431="nulová",J1431,0)</f>
        <v>0</v>
      </c>
      <c r="BJ1431" s="19" t="s">
        <v>85</v>
      </c>
      <c r="BK1431" s="230">
        <f>ROUND(I1431*H1431,2)</f>
        <v>0</v>
      </c>
      <c r="BL1431" s="19" t="s">
        <v>102</v>
      </c>
      <c r="BM1431" s="229" t="s">
        <v>1463</v>
      </c>
    </row>
    <row r="1432" s="14" customFormat="1">
      <c r="A1432" s="14"/>
      <c r="B1432" s="247"/>
      <c r="C1432" s="248"/>
      <c r="D1432" s="238" t="s">
        <v>410</v>
      </c>
      <c r="E1432" s="249" t="s">
        <v>19</v>
      </c>
      <c r="F1432" s="250" t="s">
        <v>258</v>
      </c>
      <c r="G1432" s="248"/>
      <c r="H1432" s="251">
        <v>75.784999999999997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7" t="s">
        <v>410</v>
      </c>
      <c r="AU1432" s="257" t="s">
        <v>87</v>
      </c>
      <c r="AV1432" s="14" t="s">
        <v>87</v>
      </c>
      <c r="AW1432" s="14" t="s">
        <v>37</v>
      </c>
      <c r="AX1432" s="14" t="s">
        <v>78</v>
      </c>
      <c r="AY1432" s="257" t="s">
        <v>401</v>
      </c>
    </row>
    <row r="1433" s="14" customFormat="1">
      <c r="A1433" s="14"/>
      <c r="B1433" s="247"/>
      <c r="C1433" s="248"/>
      <c r="D1433" s="238" t="s">
        <v>410</v>
      </c>
      <c r="E1433" s="249" t="s">
        <v>19</v>
      </c>
      <c r="F1433" s="250" t="s">
        <v>261</v>
      </c>
      <c r="G1433" s="248"/>
      <c r="H1433" s="251">
        <v>155.75</v>
      </c>
      <c r="I1433" s="252"/>
      <c r="J1433" s="248"/>
      <c r="K1433" s="248"/>
      <c r="L1433" s="253"/>
      <c r="M1433" s="254"/>
      <c r="N1433" s="255"/>
      <c r="O1433" s="255"/>
      <c r="P1433" s="255"/>
      <c r="Q1433" s="255"/>
      <c r="R1433" s="255"/>
      <c r="S1433" s="255"/>
      <c r="T1433" s="256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7" t="s">
        <v>410</v>
      </c>
      <c r="AU1433" s="257" t="s">
        <v>87</v>
      </c>
      <c r="AV1433" s="14" t="s">
        <v>87</v>
      </c>
      <c r="AW1433" s="14" t="s">
        <v>37</v>
      </c>
      <c r="AX1433" s="14" t="s">
        <v>78</v>
      </c>
      <c r="AY1433" s="257" t="s">
        <v>401</v>
      </c>
    </row>
    <row r="1434" s="14" customFormat="1">
      <c r="A1434" s="14"/>
      <c r="B1434" s="247"/>
      <c r="C1434" s="248"/>
      <c r="D1434" s="238" t="s">
        <v>410</v>
      </c>
      <c r="E1434" s="249" t="s">
        <v>19</v>
      </c>
      <c r="F1434" s="250" t="s">
        <v>1464</v>
      </c>
      <c r="G1434" s="248"/>
      <c r="H1434" s="251">
        <v>77.400000000000006</v>
      </c>
      <c r="I1434" s="252"/>
      <c r="J1434" s="248"/>
      <c r="K1434" s="248"/>
      <c r="L1434" s="253"/>
      <c r="M1434" s="254"/>
      <c r="N1434" s="255"/>
      <c r="O1434" s="255"/>
      <c r="P1434" s="255"/>
      <c r="Q1434" s="255"/>
      <c r="R1434" s="255"/>
      <c r="S1434" s="255"/>
      <c r="T1434" s="256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7" t="s">
        <v>410</v>
      </c>
      <c r="AU1434" s="257" t="s">
        <v>87</v>
      </c>
      <c r="AV1434" s="14" t="s">
        <v>87</v>
      </c>
      <c r="AW1434" s="14" t="s">
        <v>37</v>
      </c>
      <c r="AX1434" s="14" t="s">
        <v>78</v>
      </c>
      <c r="AY1434" s="257" t="s">
        <v>401</v>
      </c>
    </row>
    <row r="1435" s="15" customFormat="1">
      <c r="A1435" s="15"/>
      <c r="B1435" s="258"/>
      <c r="C1435" s="259"/>
      <c r="D1435" s="238" t="s">
        <v>410</v>
      </c>
      <c r="E1435" s="260" t="s">
        <v>239</v>
      </c>
      <c r="F1435" s="261" t="s">
        <v>414</v>
      </c>
      <c r="G1435" s="259"/>
      <c r="H1435" s="262">
        <v>308.935</v>
      </c>
      <c r="I1435" s="263"/>
      <c r="J1435" s="259"/>
      <c r="K1435" s="259"/>
      <c r="L1435" s="264"/>
      <c r="M1435" s="265"/>
      <c r="N1435" s="266"/>
      <c r="O1435" s="266"/>
      <c r="P1435" s="266"/>
      <c r="Q1435" s="266"/>
      <c r="R1435" s="266"/>
      <c r="S1435" s="266"/>
      <c r="T1435" s="267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8" t="s">
        <v>410</v>
      </c>
      <c r="AU1435" s="268" t="s">
        <v>87</v>
      </c>
      <c r="AV1435" s="15" t="s">
        <v>102</v>
      </c>
      <c r="AW1435" s="15" t="s">
        <v>37</v>
      </c>
      <c r="AX1435" s="15" t="s">
        <v>78</v>
      </c>
      <c r="AY1435" s="268" t="s">
        <v>401</v>
      </c>
    </row>
    <row r="1436" s="14" customFormat="1">
      <c r="A1436" s="14"/>
      <c r="B1436" s="247"/>
      <c r="C1436" s="248"/>
      <c r="D1436" s="238" t="s">
        <v>410</v>
      </c>
      <c r="E1436" s="249" t="s">
        <v>19</v>
      </c>
      <c r="F1436" s="250" t="s">
        <v>1465</v>
      </c>
      <c r="G1436" s="248"/>
      <c r="H1436" s="251">
        <v>324.382</v>
      </c>
      <c r="I1436" s="252"/>
      <c r="J1436" s="248"/>
      <c r="K1436" s="248"/>
      <c r="L1436" s="253"/>
      <c r="M1436" s="254"/>
      <c r="N1436" s="255"/>
      <c r="O1436" s="255"/>
      <c r="P1436" s="255"/>
      <c r="Q1436" s="255"/>
      <c r="R1436" s="255"/>
      <c r="S1436" s="255"/>
      <c r="T1436" s="256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7" t="s">
        <v>410</v>
      </c>
      <c r="AU1436" s="257" t="s">
        <v>87</v>
      </c>
      <c r="AV1436" s="14" t="s">
        <v>87</v>
      </c>
      <c r="AW1436" s="14" t="s">
        <v>37</v>
      </c>
      <c r="AX1436" s="14" t="s">
        <v>85</v>
      </c>
      <c r="AY1436" s="257" t="s">
        <v>401</v>
      </c>
    </row>
    <row r="1437" s="2" customFormat="1" ht="24.15" customHeight="1">
      <c r="A1437" s="40"/>
      <c r="B1437" s="41"/>
      <c r="C1437" s="280" t="s">
        <v>1466</v>
      </c>
      <c r="D1437" s="280" t="s">
        <v>808</v>
      </c>
      <c r="E1437" s="281" t="s">
        <v>1467</v>
      </c>
      <c r="F1437" s="282" t="s">
        <v>1468</v>
      </c>
      <c r="G1437" s="283" t="s">
        <v>228</v>
      </c>
      <c r="H1437" s="284">
        <v>244.42400000000001</v>
      </c>
      <c r="I1437" s="285"/>
      <c r="J1437" s="286">
        <f>ROUND(I1437*H1437,2)</f>
        <v>0</v>
      </c>
      <c r="K1437" s="282" t="s">
        <v>406</v>
      </c>
      <c r="L1437" s="287"/>
      <c r="M1437" s="288" t="s">
        <v>19</v>
      </c>
      <c r="N1437" s="289" t="s">
        <v>49</v>
      </c>
      <c r="O1437" s="86"/>
      <c r="P1437" s="227">
        <f>O1437*H1437</f>
        <v>0</v>
      </c>
      <c r="Q1437" s="227">
        <v>4.0000000000000003E-05</v>
      </c>
      <c r="R1437" s="227">
        <f>Q1437*H1437</f>
        <v>0.0097769600000000012</v>
      </c>
      <c r="S1437" s="227">
        <v>0</v>
      </c>
      <c r="T1437" s="228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9" t="s">
        <v>487</v>
      </c>
      <c r="AT1437" s="229" t="s">
        <v>808</v>
      </c>
      <c r="AU1437" s="229" t="s">
        <v>87</v>
      </c>
      <c r="AY1437" s="19" t="s">
        <v>401</v>
      </c>
      <c r="BE1437" s="230">
        <f>IF(N1437="základní",J1437,0)</f>
        <v>0</v>
      </c>
      <c r="BF1437" s="230">
        <f>IF(N1437="snížená",J1437,0)</f>
        <v>0</v>
      </c>
      <c r="BG1437" s="230">
        <f>IF(N1437="zákl. přenesená",J1437,0)</f>
        <v>0</v>
      </c>
      <c r="BH1437" s="230">
        <f>IF(N1437="sníž. přenesená",J1437,0)</f>
        <v>0</v>
      </c>
      <c r="BI1437" s="230">
        <f>IF(N1437="nulová",J1437,0)</f>
        <v>0</v>
      </c>
      <c r="BJ1437" s="19" t="s">
        <v>85</v>
      </c>
      <c r="BK1437" s="230">
        <f>ROUND(I1437*H1437,2)</f>
        <v>0</v>
      </c>
      <c r="BL1437" s="19" t="s">
        <v>102</v>
      </c>
      <c r="BM1437" s="229" t="s">
        <v>1469</v>
      </c>
    </row>
    <row r="1438" s="14" customFormat="1">
      <c r="A1438" s="14"/>
      <c r="B1438" s="247"/>
      <c r="C1438" s="248"/>
      <c r="D1438" s="238" t="s">
        <v>410</v>
      </c>
      <c r="E1438" s="249" t="s">
        <v>19</v>
      </c>
      <c r="F1438" s="250" t="s">
        <v>258</v>
      </c>
      <c r="G1438" s="248"/>
      <c r="H1438" s="251">
        <v>75.784999999999997</v>
      </c>
      <c r="I1438" s="252"/>
      <c r="J1438" s="248"/>
      <c r="K1438" s="248"/>
      <c r="L1438" s="253"/>
      <c r="M1438" s="254"/>
      <c r="N1438" s="255"/>
      <c r="O1438" s="255"/>
      <c r="P1438" s="255"/>
      <c r="Q1438" s="255"/>
      <c r="R1438" s="255"/>
      <c r="S1438" s="255"/>
      <c r="T1438" s="256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7" t="s">
        <v>410</v>
      </c>
      <c r="AU1438" s="257" t="s">
        <v>87</v>
      </c>
      <c r="AV1438" s="14" t="s">
        <v>87</v>
      </c>
      <c r="AW1438" s="14" t="s">
        <v>37</v>
      </c>
      <c r="AX1438" s="14" t="s">
        <v>78</v>
      </c>
      <c r="AY1438" s="257" t="s">
        <v>401</v>
      </c>
    </row>
    <row r="1439" s="14" customFormat="1">
      <c r="A1439" s="14"/>
      <c r="B1439" s="247"/>
      <c r="C1439" s="248"/>
      <c r="D1439" s="238" t="s">
        <v>410</v>
      </c>
      <c r="E1439" s="249" t="s">
        <v>19</v>
      </c>
      <c r="F1439" s="250" t="s">
        <v>261</v>
      </c>
      <c r="G1439" s="248"/>
      <c r="H1439" s="251">
        <v>155.75</v>
      </c>
      <c r="I1439" s="252"/>
      <c r="J1439" s="248"/>
      <c r="K1439" s="248"/>
      <c r="L1439" s="253"/>
      <c r="M1439" s="254"/>
      <c r="N1439" s="255"/>
      <c r="O1439" s="255"/>
      <c r="P1439" s="255"/>
      <c r="Q1439" s="255"/>
      <c r="R1439" s="255"/>
      <c r="S1439" s="255"/>
      <c r="T1439" s="256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7" t="s">
        <v>410</v>
      </c>
      <c r="AU1439" s="257" t="s">
        <v>87</v>
      </c>
      <c r="AV1439" s="14" t="s">
        <v>87</v>
      </c>
      <c r="AW1439" s="14" t="s">
        <v>37</v>
      </c>
      <c r="AX1439" s="14" t="s">
        <v>78</v>
      </c>
      <c r="AY1439" s="257" t="s">
        <v>401</v>
      </c>
    </row>
    <row r="1440" s="14" customFormat="1">
      <c r="A1440" s="14"/>
      <c r="B1440" s="247"/>
      <c r="C1440" s="248"/>
      <c r="D1440" s="238" t="s">
        <v>410</v>
      </c>
      <c r="E1440" s="249" t="s">
        <v>19</v>
      </c>
      <c r="F1440" s="250" t="s">
        <v>264</v>
      </c>
      <c r="G1440" s="248"/>
      <c r="H1440" s="251">
        <v>1.25</v>
      </c>
      <c r="I1440" s="252"/>
      <c r="J1440" s="248"/>
      <c r="K1440" s="248"/>
      <c r="L1440" s="253"/>
      <c r="M1440" s="254"/>
      <c r="N1440" s="255"/>
      <c r="O1440" s="255"/>
      <c r="P1440" s="255"/>
      <c r="Q1440" s="255"/>
      <c r="R1440" s="255"/>
      <c r="S1440" s="255"/>
      <c r="T1440" s="256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7" t="s">
        <v>410</v>
      </c>
      <c r="AU1440" s="257" t="s">
        <v>87</v>
      </c>
      <c r="AV1440" s="14" t="s">
        <v>87</v>
      </c>
      <c r="AW1440" s="14" t="s">
        <v>37</v>
      </c>
      <c r="AX1440" s="14" t="s">
        <v>78</v>
      </c>
      <c r="AY1440" s="257" t="s">
        <v>401</v>
      </c>
    </row>
    <row r="1441" s="15" customFormat="1">
      <c r="A1441" s="15"/>
      <c r="B1441" s="258"/>
      <c r="C1441" s="259"/>
      <c r="D1441" s="238" t="s">
        <v>410</v>
      </c>
      <c r="E1441" s="260" t="s">
        <v>230</v>
      </c>
      <c r="F1441" s="261" t="s">
        <v>414</v>
      </c>
      <c r="G1441" s="259"/>
      <c r="H1441" s="262">
        <v>232.785</v>
      </c>
      <c r="I1441" s="263"/>
      <c r="J1441" s="259"/>
      <c r="K1441" s="259"/>
      <c r="L1441" s="264"/>
      <c r="M1441" s="265"/>
      <c r="N1441" s="266"/>
      <c r="O1441" s="266"/>
      <c r="P1441" s="266"/>
      <c r="Q1441" s="266"/>
      <c r="R1441" s="266"/>
      <c r="S1441" s="266"/>
      <c r="T1441" s="267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8" t="s">
        <v>410</v>
      </c>
      <c r="AU1441" s="268" t="s">
        <v>87</v>
      </c>
      <c r="AV1441" s="15" t="s">
        <v>102</v>
      </c>
      <c r="AW1441" s="15" t="s">
        <v>37</v>
      </c>
      <c r="AX1441" s="15" t="s">
        <v>78</v>
      </c>
      <c r="AY1441" s="268" t="s">
        <v>401</v>
      </c>
    </row>
    <row r="1442" s="14" customFormat="1">
      <c r="A1442" s="14"/>
      <c r="B1442" s="247"/>
      <c r="C1442" s="248"/>
      <c r="D1442" s="238" t="s">
        <v>410</v>
      </c>
      <c r="E1442" s="249" t="s">
        <v>19</v>
      </c>
      <c r="F1442" s="250" t="s">
        <v>1470</v>
      </c>
      <c r="G1442" s="248"/>
      <c r="H1442" s="251">
        <v>244.42400000000001</v>
      </c>
      <c r="I1442" s="252"/>
      <c r="J1442" s="248"/>
      <c r="K1442" s="248"/>
      <c r="L1442" s="253"/>
      <c r="M1442" s="254"/>
      <c r="N1442" s="255"/>
      <c r="O1442" s="255"/>
      <c r="P1442" s="255"/>
      <c r="Q1442" s="255"/>
      <c r="R1442" s="255"/>
      <c r="S1442" s="255"/>
      <c r="T1442" s="256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7" t="s">
        <v>410</v>
      </c>
      <c r="AU1442" s="257" t="s">
        <v>87</v>
      </c>
      <c r="AV1442" s="14" t="s">
        <v>87</v>
      </c>
      <c r="AW1442" s="14" t="s">
        <v>37</v>
      </c>
      <c r="AX1442" s="14" t="s">
        <v>85</v>
      </c>
      <c r="AY1442" s="257" t="s">
        <v>401</v>
      </c>
    </row>
    <row r="1443" s="2" customFormat="1" ht="24.15" customHeight="1">
      <c r="A1443" s="40"/>
      <c r="B1443" s="41"/>
      <c r="C1443" s="280" t="s">
        <v>1471</v>
      </c>
      <c r="D1443" s="280" t="s">
        <v>808</v>
      </c>
      <c r="E1443" s="281" t="s">
        <v>1472</v>
      </c>
      <c r="F1443" s="282" t="s">
        <v>1473</v>
      </c>
      <c r="G1443" s="283" t="s">
        <v>228</v>
      </c>
      <c r="H1443" s="284">
        <v>81.234999999999999</v>
      </c>
      <c r="I1443" s="285"/>
      <c r="J1443" s="286">
        <f>ROUND(I1443*H1443,2)</f>
        <v>0</v>
      </c>
      <c r="K1443" s="282" t="s">
        <v>406</v>
      </c>
      <c r="L1443" s="287"/>
      <c r="M1443" s="288" t="s">
        <v>19</v>
      </c>
      <c r="N1443" s="289" t="s">
        <v>49</v>
      </c>
      <c r="O1443" s="86"/>
      <c r="P1443" s="227">
        <f>O1443*H1443</f>
        <v>0</v>
      </c>
      <c r="Q1443" s="227">
        <v>0.00029999999999999997</v>
      </c>
      <c r="R1443" s="227">
        <f>Q1443*H1443</f>
        <v>0.024370499999999996</v>
      </c>
      <c r="S1443" s="227">
        <v>0</v>
      </c>
      <c r="T1443" s="228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9" t="s">
        <v>487</v>
      </c>
      <c r="AT1443" s="229" t="s">
        <v>808</v>
      </c>
      <c r="AU1443" s="229" t="s">
        <v>87</v>
      </c>
      <c r="AY1443" s="19" t="s">
        <v>401</v>
      </c>
      <c r="BE1443" s="230">
        <f>IF(N1443="základní",J1443,0)</f>
        <v>0</v>
      </c>
      <c r="BF1443" s="230">
        <f>IF(N1443="snížená",J1443,0)</f>
        <v>0</v>
      </c>
      <c r="BG1443" s="230">
        <f>IF(N1443="zákl. přenesená",J1443,0)</f>
        <v>0</v>
      </c>
      <c r="BH1443" s="230">
        <f>IF(N1443="sníž. přenesená",J1443,0)</f>
        <v>0</v>
      </c>
      <c r="BI1443" s="230">
        <f>IF(N1443="nulová",J1443,0)</f>
        <v>0</v>
      </c>
      <c r="BJ1443" s="19" t="s">
        <v>85</v>
      </c>
      <c r="BK1443" s="230">
        <f>ROUND(I1443*H1443,2)</f>
        <v>0</v>
      </c>
      <c r="BL1443" s="19" t="s">
        <v>102</v>
      </c>
      <c r="BM1443" s="229" t="s">
        <v>1474</v>
      </c>
    </row>
    <row r="1444" s="14" customFormat="1">
      <c r="A1444" s="14"/>
      <c r="B1444" s="247"/>
      <c r="C1444" s="248"/>
      <c r="D1444" s="238" t="s">
        <v>410</v>
      </c>
      <c r="E1444" s="249" t="s">
        <v>19</v>
      </c>
      <c r="F1444" s="250" t="s">
        <v>1475</v>
      </c>
      <c r="G1444" s="248"/>
      <c r="H1444" s="251">
        <v>32.484999999999999</v>
      </c>
      <c r="I1444" s="252"/>
      <c r="J1444" s="248"/>
      <c r="K1444" s="248"/>
      <c r="L1444" s="253"/>
      <c r="M1444" s="254"/>
      <c r="N1444" s="255"/>
      <c r="O1444" s="255"/>
      <c r="P1444" s="255"/>
      <c r="Q1444" s="255"/>
      <c r="R1444" s="255"/>
      <c r="S1444" s="255"/>
      <c r="T1444" s="256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7" t="s">
        <v>410</v>
      </c>
      <c r="AU1444" s="257" t="s">
        <v>87</v>
      </c>
      <c r="AV1444" s="14" t="s">
        <v>87</v>
      </c>
      <c r="AW1444" s="14" t="s">
        <v>37</v>
      </c>
      <c r="AX1444" s="14" t="s">
        <v>78</v>
      </c>
      <c r="AY1444" s="257" t="s">
        <v>401</v>
      </c>
    </row>
    <row r="1445" s="14" customFormat="1">
      <c r="A1445" s="14"/>
      <c r="B1445" s="247"/>
      <c r="C1445" s="248"/>
      <c r="D1445" s="238" t="s">
        <v>410</v>
      </c>
      <c r="E1445" s="249" t="s">
        <v>19</v>
      </c>
      <c r="F1445" s="250" t="s">
        <v>1476</v>
      </c>
      <c r="G1445" s="248"/>
      <c r="H1445" s="251">
        <v>48.75</v>
      </c>
      <c r="I1445" s="252"/>
      <c r="J1445" s="248"/>
      <c r="K1445" s="248"/>
      <c r="L1445" s="253"/>
      <c r="M1445" s="254"/>
      <c r="N1445" s="255"/>
      <c r="O1445" s="255"/>
      <c r="P1445" s="255"/>
      <c r="Q1445" s="255"/>
      <c r="R1445" s="255"/>
      <c r="S1445" s="255"/>
      <c r="T1445" s="256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7" t="s">
        <v>410</v>
      </c>
      <c r="AU1445" s="257" t="s">
        <v>87</v>
      </c>
      <c r="AV1445" s="14" t="s">
        <v>87</v>
      </c>
      <c r="AW1445" s="14" t="s">
        <v>37</v>
      </c>
      <c r="AX1445" s="14" t="s">
        <v>78</v>
      </c>
      <c r="AY1445" s="257" t="s">
        <v>401</v>
      </c>
    </row>
    <row r="1446" s="15" customFormat="1">
      <c r="A1446" s="15"/>
      <c r="B1446" s="258"/>
      <c r="C1446" s="259"/>
      <c r="D1446" s="238" t="s">
        <v>410</v>
      </c>
      <c r="E1446" s="260" t="s">
        <v>233</v>
      </c>
      <c r="F1446" s="261" t="s">
        <v>414</v>
      </c>
      <c r="G1446" s="259"/>
      <c r="H1446" s="262">
        <v>81.234999999999999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8" t="s">
        <v>410</v>
      </c>
      <c r="AU1446" s="268" t="s">
        <v>87</v>
      </c>
      <c r="AV1446" s="15" t="s">
        <v>102</v>
      </c>
      <c r="AW1446" s="15" t="s">
        <v>37</v>
      </c>
      <c r="AX1446" s="15" t="s">
        <v>85</v>
      </c>
      <c r="AY1446" s="268" t="s">
        <v>401</v>
      </c>
    </row>
    <row r="1447" s="2" customFormat="1" ht="24.15" customHeight="1">
      <c r="A1447" s="40"/>
      <c r="B1447" s="41"/>
      <c r="C1447" s="280" t="s">
        <v>1477</v>
      </c>
      <c r="D1447" s="280" t="s">
        <v>808</v>
      </c>
      <c r="E1447" s="281" t="s">
        <v>1478</v>
      </c>
      <c r="F1447" s="282" t="s">
        <v>1479</v>
      </c>
      <c r="G1447" s="283" t="s">
        <v>228</v>
      </c>
      <c r="H1447" s="284">
        <v>1.3129999999999999</v>
      </c>
      <c r="I1447" s="285"/>
      <c r="J1447" s="286">
        <f>ROUND(I1447*H1447,2)</f>
        <v>0</v>
      </c>
      <c r="K1447" s="282" t="s">
        <v>406</v>
      </c>
      <c r="L1447" s="287"/>
      <c r="M1447" s="288" t="s">
        <v>19</v>
      </c>
      <c r="N1447" s="289" t="s">
        <v>49</v>
      </c>
      <c r="O1447" s="86"/>
      <c r="P1447" s="227">
        <f>O1447*H1447</f>
        <v>0</v>
      </c>
      <c r="Q1447" s="227">
        <v>0.00020000000000000001</v>
      </c>
      <c r="R1447" s="227">
        <f>Q1447*H1447</f>
        <v>0.00026259999999999999</v>
      </c>
      <c r="S1447" s="227">
        <v>0</v>
      </c>
      <c r="T1447" s="228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9" t="s">
        <v>487</v>
      </c>
      <c r="AT1447" s="229" t="s">
        <v>808</v>
      </c>
      <c r="AU1447" s="229" t="s">
        <v>87</v>
      </c>
      <c r="AY1447" s="19" t="s">
        <v>401</v>
      </c>
      <c r="BE1447" s="230">
        <f>IF(N1447="základní",J1447,0)</f>
        <v>0</v>
      </c>
      <c r="BF1447" s="230">
        <f>IF(N1447="snížená",J1447,0)</f>
        <v>0</v>
      </c>
      <c r="BG1447" s="230">
        <f>IF(N1447="zákl. přenesená",J1447,0)</f>
        <v>0</v>
      </c>
      <c r="BH1447" s="230">
        <f>IF(N1447="sníž. přenesená",J1447,0)</f>
        <v>0</v>
      </c>
      <c r="BI1447" s="230">
        <f>IF(N1447="nulová",J1447,0)</f>
        <v>0</v>
      </c>
      <c r="BJ1447" s="19" t="s">
        <v>85</v>
      </c>
      <c r="BK1447" s="230">
        <f>ROUND(I1447*H1447,2)</f>
        <v>0</v>
      </c>
      <c r="BL1447" s="19" t="s">
        <v>102</v>
      </c>
      <c r="BM1447" s="229" t="s">
        <v>1480</v>
      </c>
    </row>
    <row r="1448" s="14" customFormat="1">
      <c r="A1448" s="14"/>
      <c r="B1448" s="247"/>
      <c r="C1448" s="248"/>
      <c r="D1448" s="238" t="s">
        <v>410</v>
      </c>
      <c r="E1448" s="249" t="s">
        <v>19</v>
      </c>
      <c r="F1448" s="250" t="s">
        <v>264</v>
      </c>
      <c r="G1448" s="248"/>
      <c r="H1448" s="251">
        <v>1.25</v>
      </c>
      <c r="I1448" s="252"/>
      <c r="J1448" s="248"/>
      <c r="K1448" s="248"/>
      <c r="L1448" s="253"/>
      <c r="M1448" s="254"/>
      <c r="N1448" s="255"/>
      <c r="O1448" s="255"/>
      <c r="P1448" s="255"/>
      <c r="Q1448" s="255"/>
      <c r="R1448" s="255"/>
      <c r="S1448" s="255"/>
      <c r="T1448" s="256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7" t="s">
        <v>410</v>
      </c>
      <c r="AU1448" s="257" t="s">
        <v>87</v>
      </c>
      <c r="AV1448" s="14" t="s">
        <v>87</v>
      </c>
      <c r="AW1448" s="14" t="s">
        <v>37</v>
      </c>
      <c r="AX1448" s="14" t="s">
        <v>78</v>
      </c>
      <c r="AY1448" s="257" t="s">
        <v>401</v>
      </c>
    </row>
    <row r="1449" s="15" customFormat="1">
      <c r="A1449" s="15"/>
      <c r="B1449" s="258"/>
      <c r="C1449" s="259"/>
      <c r="D1449" s="238" t="s">
        <v>410</v>
      </c>
      <c r="E1449" s="260" t="s">
        <v>236</v>
      </c>
      <c r="F1449" s="261" t="s">
        <v>414</v>
      </c>
      <c r="G1449" s="259"/>
      <c r="H1449" s="262">
        <v>1.25</v>
      </c>
      <c r="I1449" s="263"/>
      <c r="J1449" s="259"/>
      <c r="K1449" s="259"/>
      <c r="L1449" s="264"/>
      <c r="M1449" s="265"/>
      <c r="N1449" s="266"/>
      <c r="O1449" s="266"/>
      <c r="P1449" s="266"/>
      <c r="Q1449" s="266"/>
      <c r="R1449" s="266"/>
      <c r="S1449" s="266"/>
      <c r="T1449" s="267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8" t="s">
        <v>410</v>
      </c>
      <c r="AU1449" s="268" t="s">
        <v>87</v>
      </c>
      <c r="AV1449" s="15" t="s">
        <v>102</v>
      </c>
      <c r="AW1449" s="15" t="s">
        <v>37</v>
      </c>
      <c r="AX1449" s="15" t="s">
        <v>78</v>
      </c>
      <c r="AY1449" s="268" t="s">
        <v>401</v>
      </c>
    </row>
    <row r="1450" s="14" customFormat="1">
      <c r="A1450" s="14"/>
      <c r="B1450" s="247"/>
      <c r="C1450" s="248"/>
      <c r="D1450" s="238" t="s">
        <v>410</v>
      </c>
      <c r="E1450" s="249" t="s">
        <v>19</v>
      </c>
      <c r="F1450" s="250" t="s">
        <v>1481</v>
      </c>
      <c r="G1450" s="248"/>
      <c r="H1450" s="251">
        <v>1.3129999999999999</v>
      </c>
      <c r="I1450" s="252"/>
      <c r="J1450" s="248"/>
      <c r="K1450" s="248"/>
      <c r="L1450" s="253"/>
      <c r="M1450" s="254"/>
      <c r="N1450" s="255"/>
      <c r="O1450" s="255"/>
      <c r="P1450" s="255"/>
      <c r="Q1450" s="255"/>
      <c r="R1450" s="255"/>
      <c r="S1450" s="255"/>
      <c r="T1450" s="256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7" t="s">
        <v>410</v>
      </c>
      <c r="AU1450" s="257" t="s">
        <v>87</v>
      </c>
      <c r="AV1450" s="14" t="s">
        <v>87</v>
      </c>
      <c r="AW1450" s="14" t="s">
        <v>37</v>
      </c>
      <c r="AX1450" s="14" t="s">
        <v>85</v>
      </c>
      <c r="AY1450" s="257" t="s">
        <v>401</v>
      </c>
    </row>
    <row r="1451" s="2" customFormat="1" ht="37.8" customHeight="1">
      <c r="A1451" s="40"/>
      <c r="B1451" s="41"/>
      <c r="C1451" s="218" t="s">
        <v>1482</v>
      </c>
      <c r="D1451" s="218" t="s">
        <v>403</v>
      </c>
      <c r="E1451" s="219" t="s">
        <v>1483</v>
      </c>
      <c r="F1451" s="220" t="s">
        <v>1484</v>
      </c>
      <c r="G1451" s="221" t="s">
        <v>178</v>
      </c>
      <c r="H1451" s="222">
        <v>166.47</v>
      </c>
      <c r="I1451" s="223"/>
      <c r="J1451" s="224">
        <f>ROUND(I1451*H1451,2)</f>
        <v>0</v>
      </c>
      <c r="K1451" s="220" t="s">
        <v>406</v>
      </c>
      <c r="L1451" s="46"/>
      <c r="M1451" s="225" t="s">
        <v>19</v>
      </c>
      <c r="N1451" s="226" t="s">
        <v>49</v>
      </c>
      <c r="O1451" s="86"/>
      <c r="P1451" s="227">
        <f>O1451*H1451</f>
        <v>0</v>
      </c>
      <c r="Q1451" s="227">
        <v>0.0057000000000000002</v>
      </c>
      <c r="R1451" s="227">
        <f>Q1451*H1451</f>
        <v>0.94887900000000003</v>
      </c>
      <c r="S1451" s="227">
        <v>0</v>
      </c>
      <c r="T1451" s="228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9" t="s">
        <v>102</v>
      </c>
      <c r="AT1451" s="229" t="s">
        <v>403</v>
      </c>
      <c r="AU1451" s="229" t="s">
        <v>87</v>
      </c>
      <c r="AY1451" s="19" t="s">
        <v>401</v>
      </c>
      <c r="BE1451" s="230">
        <f>IF(N1451="základní",J1451,0)</f>
        <v>0</v>
      </c>
      <c r="BF1451" s="230">
        <f>IF(N1451="snížená",J1451,0)</f>
        <v>0</v>
      </c>
      <c r="BG1451" s="230">
        <f>IF(N1451="zákl. přenesená",J1451,0)</f>
        <v>0</v>
      </c>
      <c r="BH1451" s="230">
        <f>IF(N1451="sníž. přenesená",J1451,0)</f>
        <v>0</v>
      </c>
      <c r="BI1451" s="230">
        <f>IF(N1451="nulová",J1451,0)</f>
        <v>0</v>
      </c>
      <c r="BJ1451" s="19" t="s">
        <v>85</v>
      </c>
      <c r="BK1451" s="230">
        <f>ROUND(I1451*H1451,2)</f>
        <v>0</v>
      </c>
      <c r="BL1451" s="19" t="s">
        <v>102</v>
      </c>
      <c r="BM1451" s="229" t="s">
        <v>1485</v>
      </c>
    </row>
    <row r="1452" s="2" customFormat="1">
      <c r="A1452" s="40"/>
      <c r="B1452" s="41"/>
      <c r="C1452" s="42"/>
      <c r="D1452" s="231" t="s">
        <v>408</v>
      </c>
      <c r="E1452" s="42"/>
      <c r="F1452" s="232" t="s">
        <v>1486</v>
      </c>
      <c r="G1452" s="42"/>
      <c r="H1452" s="42"/>
      <c r="I1452" s="233"/>
      <c r="J1452" s="42"/>
      <c r="K1452" s="42"/>
      <c r="L1452" s="46"/>
      <c r="M1452" s="234"/>
      <c r="N1452" s="235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408</v>
      </c>
      <c r="AU1452" s="19" t="s">
        <v>87</v>
      </c>
    </row>
    <row r="1453" s="14" customFormat="1">
      <c r="A1453" s="14"/>
      <c r="B1453" s="247"/>
      <c r="C1453" s="248"/>
      <c r="D1453" s="238" t="s">
        <v>410</v>
      </c>
      <c r="E1453" s="249" t="s">
        <v>19</v>
      </c>
      <c r="F1453" s="250" t="s">
        <v>336</v>
      </c>
      <c r="G1453" s="248"/>
      <c r="H1453" s="251">
        <v>166.47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7" t="s">
        <v>410</v>
      </c>
      <c r="AU1453" s="257" t="s">
        <v>87</v>
      </c>
      <c r="AV1453" s="14" t="s">
        <v>87</v>
      </c>
      <c r="AW1453" s="14" t="s">
        <v>37</v>
      </c>
      <c r="AX1453" s="14" t="s">
        <v>78</v>
      </c>
      <c r="AY1453" s="257" t="s">
        <v>401</v>
      </c>
    </row>
    <row r="1454" s="15" customFormat="1">
      <c r="A1454" s="15"/>
      <c r="B1454" s="258"/>
      <c r="C1454" s="259"/>
      <c r="D1454" s="238" t="s">
        <v>410</v>
      </c>
      <c r="E1454" s="260" t="s">
        <v>19</v>
      </c>
      <c r="F1454" s="261" t="s">
        <v>414</v>
      </c>
      <c r="G1454" s="259"/>
      <c r="H1454" s="262">
        <v>166.47</v>
      </c>
      <c r="I1454" s="263"/>
      <c r="J1454" s="259"/>
      <c r="K1454" s="259"/>
      <c r="L1454" s="264"/>
      <c r="M1454" s="265"/>
      <c r="N1454" s="266"/>
      <c r="O1454" s="266"/>
      <c r="P1454" s="266"/>
      <c r="Q1454" s="266"/>
      <c r="R1454" s="266"/>
      <c r="S1454" s="266"/>
      <c r="T1454" s="267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68" t="s">
        <v>410</v>
      </c>
      <c r="AU1454" s="268" t="s">
        <v>87</v>
      </c>
      <c r="AV1454" s="15" t="s">
        <v>102</v>
      </c>
      <c r="AW1454" s="15" t="s">
        <v>37</v>
      </c>
      <c r="AX1454" s="15" t="s">
        <v>85</v>
      </c>
      <c r="AY1454" s="268" t="s">
        <v>401</v>
      </c>
    </row>
    <row r="1455" s="2" customFormat="1" ht="37.8" customHeight="1">
      <c r="A1455" s="40"/>
      <c r="B1455" s="41"/>
      <c r="C1455" s="218" t="s">
        <v>1487</v>
      </c>
      <c r="D1455" s="218" t="s">
        <v>403</v>
      </c>
      <c r="E1455" s="219" t="s">
        <v>1488</v>
      </c>
      <c r="F1455" s="220" t="s">
        <v>1489</v>
      </c>
      <c r="G1455" s="221" t="s">
        <v>178</v>
      </c>
      <c r="H1455" s="222">
        <v>495.31400000000002</v>
      </c>
      <c r="I1455" s="223"/>
      <c r="J1455" s="224">
        <f>ROUND(I1455*H1455,2)</f>
        <v>0</v>
      </c>
      <c r="K1455" s="220" t="s">
        <v>406</v>
      </c>
      <c r="L1455" s="46"/>
      <c r="M1455" s="225" t="s">
        <v>19</v>
      </c>
      <c r="N1455" s="226" t="s">
        <v>49</v>
      </c>
      <c r="O1455" s="86"/>
      <c r="P1455" s="227">
        <f>O1455*H1455</f>
        <v>0</v>
      </c>
      <c r="Q1455" s="227">
        <v>0.0028500000000000001</v>
      </c>
      <c r="R1455" s="227">
        <f>Q1455*H1455</f>
        <v>1.4116449000000002</v>
      </c>
      <c r="S1455" s="227">
        <v>0</v>
      </c>
      <c r="T1455" s="228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9" t="s">
        <v>102</v>
      </c>
      <c r="AT1455" s="229" t="s">
        <v>403</v>
      </c>
      <c r="AU1455" s="229" t="s">
        <v>87</v>
      </c>
      <c r="AY1455" s="19" t="s">
        <v>401</v>
      </c>
      <c r="BE1455" s="230">
        <f>IF(N1455="základní",J1455,0)</f>
        <v>0</v>
      </c>
      <c r="BF1455" s="230">
        <f>IF(N1455="snížená",J1455,0)</f>
        <v>0</v>
      </c>
      <c r="BG1455" s="230">
        <f>IF(N1455="zákl. přenesená",J1455,0)</f>
        <v>0</v>
      </c>
      <c r="BH1455" s="230">
        <f>IF(N1455="sníž. přenesená",J1455,0)</f>
        <v>0</v>
      </c>
      <c r="BI1455" s="230">
        <f>IF(N1455="nulová",J1455,0)</f>
        <v>0</v>
      </c>
      <c r="BJ1455" s="19" t="s">
        <v>85</v>
      </c>
      <c r="BK1455" s="230">
        <f>ROUND(I1455*H1455,2)</f>
        <v>0</v>
      </c>
      <c r="BL1455" s="19" t="s">
        <v>102</v>
      </c>
      <c r="BM1455" s="229" t="s">
        <v>1490</v>
      </c>
    </row>
    <row r="1456" s="2" customFormat="1">
      <c r="A1456" s="40"/>
      <c r="B1456" s="41"/>
      <c r="C1456" s="42"/>
      <c r="D1456" s="231" t="s">
        <v>408</v>
      </c>
      <c r="E1456" s="42"/>
      <c r="F1456" s="232" t="s">
        <v>1491</v>
      </c>
      <c r="G1456" s="42"/>
      <c r="H1456" s="42"/>
      <c r="I1456" s="233"/>
      <c r="J1456" s="42"/>
      <c r="K1456" s="42"/>
      <c r="L1456" s="46"/>
      <c r="M1456" s="234"/>
      <c r="N1456" s="235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408</v>
      </c>
      <c r="AU1456" s="19" t="s">
        <v>87</v>
      </c>
    </row>
    <row r="1457" s="14" customFormat="1">
      <c r="A1457" s="14"/>
      <c r="B1457" s="247"/>
      <c r="C1457" s="248"/>
      <c r="D1457" s="238" t="s">
        <v>410</v>
      </c>
      <c r="E1457" s="249" t="s">
        <v>19</v>
      </c>
      <c r="F1457" s="250" t="s">
        <v>242</v>
      </c>
      <c r="G1457" s="248"/>
      <c r="H1457" s="251">
        <v>250.87000000000001</v>
      </c>
      <c r="I1457" s="252"/>
      <c r="J1457" s="248"/>
      <c r="K1457" s="248"/>
      <c r="L1457" s="253"/>
      <c r="M1457" s="254"/>
      <c r="N1457" s="255"/>
      <c r="O1457" s="255"/>
      <c r="P1457" s="255"/>
      <c r="Q1457" s="255"/>
      <c r="R1457" s="255"/>
      <c r="S1457" s="255"/>
      <c r="T1457" s="25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7" t="s">
        <v>410</v>
      </c>
      <c r="AU1457" s="257" t="s">
        <v>87</v>
      </c>
      <c r="AV1457" s="14" t="s">
        <v>87</v>
      </c>
      <c r="AW1457" s="14" t="s">
        <v>37</v>
      </c>
      <c r="AX1457" s="14" t="s">
        <v>78</v>
      </c>
      <c r="AY1457" s="257" t="s">
        <v>401</v>
      </c>
    </row>
    <row r="1458" s="14" customFormat="1">
      <c r="A1458" s="14"/>
      <c r="B1458" s="247"/>
      <c r="C1458" s="248"/>
      <c r="D1458" s="238" t="s">
        <v>410</v>
      </c>
      <c r="E1458" s="249" t="s">
        <v>19</v>
      </c>
      <c r="F1458" s="250" t="s">
        <v>245</v>
      </c>
      <c r="G1458" s="248"/>
      <c r="H1458" s="251">
        <v>190.30799999999999</v>
      </c>
      <c r="I1458" s="252"/>
      <c r="J1458" s="248"/>
      <c r="K1458" s="248"/>
      <c r="L1458" s="253"/>
      <c r="M1458" s="254"/>
      <c r="N1458" s="255"/>
      <c r="O1458" s="255"/>
      <c r="P1458" s="255"/>
      <c r="Q1458" s="255"/>
      <c r="R1458" s="255"/>
      <c r="S1458" s="255"/>
      <c r="T1458" s="256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7" t="s">
        <v>410</v>
      </c>
      <c r="AU1458" s="257" t="s">
        <v>87</v>
      </c>
      <c r="AV1458" s="14" t="s">
        <v>87</v>
      </c>
      <c r="AW1458" s="14" t="s">
        <v>37</v>
      </c>
      <c r="AX1458" s="14" t="s">
        <v>78</v>
      </c>
      <c r="AY1458" s="257" t="s">
        <v>401</v>
      </c>
    </row>
    <row r="1459" s="14" customFormat="1">
      <c r="A1459" s="14"/>
      <c r="B1459" s="247"/>
      <c r="C1459" s="248"/>
      <c r="D1459" s="238" t="s">
        <v>410</v>
      </c>
      <c r="E1459" s="249" t="s">
        <v>19</v>
      </c>
      <c r="F1459" s="250" t="s">
        <v>1415</v>
      </c>
      <c r="G1459" s="248"/>
      <c r="H1459" s="251">
        <v>13.641</v>
      </c>
      <c r="I1459" s="252"/>
      <c r="J1459" s="248"/>
      <c r="K1459" s="248"/>
      <c r="L1459" s="253"/>
      <c r="M1459" s="254"/>
      <c r="N1459" s="255"/>
      <c r="O1459" s="255"/>
      <c r="P1459" s="255"/>
      <c r="Q1459" s="255"/>
      <c r="R1459" s="255"/>
      <c r="S1459" s="255"/>
      <c r="T1459" s="256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7" t="s">
        <v>410</v>
      </c>
      <c r="AU1459" s="257" t="s">
        <v>87</v>
      </c>
      <c r="AV1459" s="14" t="s">
        <v>87</v>
      </c>
      <c r="AW1459" s="14" t="s">
        <v>37</v>
      </c>
      <c r="AX1459" s="14" t="s">
        <v>78</v>
      </c>
      <c r="AY1459" s="257" t="s">
        <v>401</v>
      </c>
    </row>
    <row r="1460" s="14" customFormat="1">
      <c r="A1460" s="14"/>
      <c r="B1460" s="247"/>
      <c r="C1460" s="248"/>
      <c r="D1460" s="238" t="s">
        <v>410</v>
      </c>
      <c r="E1460" s="249" t="s">
        <v>19</v>
      </c>
      <c r="F1460" s="250" t="s">
        <v>1416</v>
      </c>
      <c r="G1460" s="248"/>
      <c r="H1460" s="251">
        <v>40.494999999999997</v>
      </c>
      <c r="I1460" s="252"/>
      <c r="J1460" s="248"/>
      <c r="K1460" s="248"/>
      <c r="L1460" s="253"/>
      <c r="M1460" s="254"/>
      <c r="N1460" s="255"/>
      <c r="O1460" s="255"/>
      <c r="P1460" s="255"/>
      <c r="Q1460" s="255"/>
      <c r="R1460" s="255"/>
      <c r="S1460" s="255"/>
      <c r="T1460" s="256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7" t="s">
        <v>410</v>
      </c>
      <c r="AU1460" s="257" t="s">
        <v>87</v>
      </c>
      <c r="AV1460" s="14" t="s">
        <v>87</v>
      </c>
      <c r="AW1460" s="14" t="s">
        <v>37</v>
      </c>
      <c r="AX1460" s="14" t="s">
        <v>78</v>
      </c>
      <c r="AY1460" s="257" t="s">
        <v>401</v>
      </c>
    </row>
    <row r="1461" s="15" customFormat="1">
      <c r="A1461" s="15"/>
      <c r="B1461" s="258"/>
      <c r="C1461" s="259"/>
      <c r="D1461" s="238" t="s">
        <v>410</v>
      </c>
      <c r="E1461" s="260" t="s">
        <v>19</v>
      </c>
      <c r="F1461" s="261" t="s">
        <v>414</v>
      </c>
      <c r="G1461" s="259"/>
      <c r="H1461" s="262">
        <v>495.31400000000002</v>
      </c>
      <c r="I1461" s="263"/>
      <c r="J1461" s="259"/>
      <c r="K1461" s="259"/>
      <c r="L1461" s="264"/>
      <c r="M1461" s="265"/>
      <c r="N1461" s="266"/>
      <c r="O1461" s="266"/>
      <c r="P1461" s="266"/>
      <c r="Q1461" s="266"/>
      <c r="R1461" s="266"/>
      <c r="S1461" s="266"/>
      <c r="T1461" s="267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68" t="s">
        <v>410</v>
      </c>
      <c r="AU1461" s="268" t="s">
        <v>87</v>
      </c>
      <c r="AV1461" s="15" t="s">
        <v>102</v>
      </c>
      <c r="AW1461" s="15" t="s">
        <v>37</v>
      </c>
      <c r="AX1461" s="15" t="s">
        <v>85</v>
      </c>
      <c r="AY1461" s="268" t="s">
        <v>401</v>
      </c>
    </row>
    <row r="1462" s="2" customFormat="1" ht="37.8" customHeight="1">
      <c r="A1462" s="40"/>
      <c r="B1462" s="41"/>
      <c r="C1462" s="218" t="s">
        <v>1492</v>
      </c>
      <c r="D1462" s="218" t="s">
        <v>403</v>
      </c>
      <c r="E1462" s="219" t="s">
        <v>1493</v>
      </c>
      <c r="F1462" s="220" t="s">
        <v>1494</v>
      </c>
      <c r="G1462" s="221" t="s">
        <v>178</v>
      </c>
      <c r="H1462" s="222">
        <v>288.63799999999998</v>
      </c>
      <c r="I1462" s="223"/>
      <c r="J1462" s="224">
        <f>ROUND(I1462*H1462,2)</f>
        <v>0</v>
      </c>
      <c r="K1462" s="220" t="s">
        <v>406</v>
      </c>
      <c r="L1462" s="46"/>
      <c r="M1462" s="225" t="s">
        <v>19</v>
      </c>
      <c r="N1462" s="226" t="s">
        <v>49</v>
      </c>
      <c r="O1462" s="86"/>
      <c r="P1462" s="227">
        <f>O1462*H1462</f>
        <v>0</v>
      </c>
      <c r="Q1462" s="227">
        <v>0</v>
      </c>
      <c r="R1462" s="227">
        <f>Q1462*H1462</f>
        <v>0</v>
      </c>
      <c r="S1462" s="227">
        <v>0</v>
      </c>
      <c r="T1462" s="228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29" t="s">
        <v>102</v>
      </c>
      <c r="AT1462" s="229" t="s">
        <v>403</v>
      </c>
      <c r="AU1462" s="229" t="s">
        <v>87</v>
      </c>
      <c r="AY1462" s="19" t="s">
        <v>401</v>
      </c>
      <c r="BE1462" s="230">
        <f>IF(N1462="základní",J1462,0)</f>
        <v>0</v>
      </c>
      <c r="BF1462" s="230">
        <f>IF(N1462="snížená",J1462,0)</f>
        <v>0</v>
      </c>
      <c r="BG1462" s="230">
        <f>IF(N1462="zákl. přenesená",J1462,0)</f>
        <v>0</v>
      </c>
      <c r="BH1462" s="230">
        <f>IF(N1462="sníž. přenesená",J1462,0)</f>
        <v>0</v>
      </c>
      <c r="BI1462" s="230">
        <f>IF(N1462="nulová",J1462,0)</f>
        <v>0</v>
      </c>
      <c r="BJ1462" s="19" t="s">
        <v>85</v>
      </c>
      <c r="BK1462" s="230">
        <f>ROUND(I1462*H1462,2)</f>
        <v>0</v>
      </c>
      <c r="BL1462" s="19" t="s">
        <v>102</v>
      </c>
      <c r="BM1462" s="229" t="s">
        <v>1495</v>
      </c>
    </row>
    <row r="1463" s="2" customFormat="1">
      <c r="A1463" s="40"/>
      <c r="B1463" s="41"/>
      <c r="C1463" s="42"/>
      <c r="D1463" s="231" t="s">
        <v>408</v>
      </c>
      <c r="E1463" s="42"/>
      <c r="F1463" s="232" t="s">
        <v>1496</v>
      </c>
      <c r="G1463" s="42"/>
      <c r="H1463" s="42"/>
      <c r="I1463" s="233"/>
      <c r="J1463" s="42"/>
      <c r="K1463" s="42"/>
      <c r="L1463" s="46"/>
      <c r="M1463" s="234"/>
      <c r="N1463" s="235"/>
      <c r="O1463" s="86"/>
      <c r="P1463" s="86"/>
      <c r="Q1463" s="86"/>
      <c r="R1463" s="86"/>
      <c r="S1463" s="86"/>
      <c r="T1463" s="87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408</v>
      </c>
      <c r="AU1463" s="19" t="s">
        <v>87</v>
      </c>
    </row>
    <row r="1464" s="13" customFormat="1">
      <c r="A1464" s="13"/>
      <c r="B1464" s="236"/>
      <c r="C1464" s="237"/>
      <c r="D1464" s="238" t="s">
        <v>410</v>
      </c>
      <c r="E1464" s="239" t="s">
        <v>19</v>
      </c>
      <c r="F1464" s="240" t="s">
        <v>634</v>
      </c>
      <c r="G1464" s="237"/>
      <c r="H1464" s="239" t="s">
        <v>19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6" t="s">
        <v>410</v>
      </c>
      <c r="AU1464" s="246" t="s">
        <v>87</v>
      </c>
      <c r="AV1464" s="13" t="s">
        <v>85</v>
      </c>
      <c r="AW1464" s="13" t="s">
        <v>37</v>
      </c>
      <c r="AX1464" s="13" t="s">
        <v>78</v>
      </c>
      <c r="AY1464" s="246" t="s">
        <v>401</v>
      </c>
    </row>
    <row r="1465" s="13" customFormat="1">
      <c r="A1465" s="13"/>
      <c r="B1465" s="236"/>
      <c r="C1465" s="237"/>
      <c r="D1465" s="238" t="s">
        <v>410</v>
      </c>
      <c r="E1465" s="239" t="s">
        <v>19</v>
      </c>
      <c r="F1465" s="240" t="s">
        <v>1342</v>
      </c>
      <c r="G1465" s="237"/>
      <c r="H1465" s="239" t="s">
        <v>19</v>
      </c>
      <c r="I1465" s="241"/>
      <c r="J1465" s="237"/>
      <c r="K1465" s="237"/>
      <c r="L1465" s="242"/>
      <c r="M1465" s="243"/>
      <c r="N1465" s="244"/>
      <c r="O1465" s="244"/>
      <c r="P1465" s="244"/>
      <c r="Q1465" s="244"/>
      <c r="R1465" s="244"/>
      <c r="S1465" s="244"/>
      <c r="T1465" s="245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6" t="s">
        <v>410</v>
      </c>
      <c r="AU1465" s="246" t="s">
        <v>87</v>
      </c>
      <c r="AV1465" s="13" t="s">
        <v>85</v>
      </c>
      <c r="AW1465" s="13" t="s">
        <v>37</v>
      </c>
      <c r="AX1465" s="13" t="s">
        <v>78</v>
      </c>
      <c r="AY1465" s="246" t="s">
        <v>401</v>
      </c>
    </row>
    <row r="1466" s="13" customFormat="1">
      <c r="A1466" s="13"/>
      <c r="B1466" s="236"/>
      <c r="C1466" s="237"/>
      <c r="D1466" s="238" t="s">
        <v>410</v>
      </c>
      <c r="E1466" s="239" t="s">
        <v>19</v>
      </c>
      <c r="F1466" s="240" t="s">
        <v>1343</v>
      </c>
      <c r="G1466" s="237"/>
      <c r="H1466" s="239" t="s">
        <v>19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6" t="s">
        <v>410</v>
      </c>
      <c r="AU1466" s="246" t="s">
        <v>87</v>
      </c>
      <c r="AV1466" s="13" t="s">
        <v>85</v>
      </c>
      <c r="AW1466" s="13" t="s">
        <v>37</v>
      </c>
      <c r="AX1466" s="13" t="s">
        <v>78</v>
      </c>
      <c r="AY1466" s="246" t="s">
        <v>401</v>
      </c>
    </row>
    <row r="1467" s="13" customFormat="1">
      <c r="A1467" s="13"/>
      <c r="B1467" s="236"/>
      <c r="C1467" s="237"/>
      <c r="D1467" s="238" t="s">
        <v>410</v>
      </c>
      <c r="E1467" s="239" t="s">
        <v>19</v>
      </c>
      <c r="F1467" s="240" t="s">
        <v>741</v>
      </c>
      <c r="G1467" s="237"/>
      <c r="H1467" s="239" t="s">
        <v>19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6" t="s">
        <v>410</v>
      </c>
      <c r="AU1467" s="246" t="s">
        <v>87</v>
      </c>
      <c r="AV1467" s="13" t="s">
        <v>85</v>
      </c>
      <c r="AW1467" s="13" t="s">
        <v>37</v>
      </c>
      <c r="AX1467" s="13" t="s">
        <v>78</v>
      </c>
      <c r="AY1467" s="246" t="s">
        <v>401</v>
      </c>
    </row>
    <row r="1468" s="14" customFormat="1">
      <c r="A1468" s="14"/>
      <c r="B1468" s="247"/>
      <c r="C1468" s="248"/>
      <c r="D1468" s="238" t="s">
        <v>410</v>
      </c>
      <c r="E1468" s="249" t="s">
        <v>19</v>
      </c>
      <c r="F1468" s="250" t="s">
        <v>1344</v>
      </c>
      <c r="G1468" s="248"/>
      <c r="H1468" s="251">
        <v>106.52500000000001</v>
      </c>
      <c r="I1468" s="252"/>
      <c r="J1468" s="248"/>
      <c r="K1468" s="248"/>
      <c r="L1468" s="253"/>
      <c r="M1468" s="254"/>
      <c r="N1468" s="255"/>
      <c r="O1468" s="255"/>
      <c r="P1468" s="255"/>
      <c r="Q1468" s="255"/>
      <c r="R1468" s="255"/>
      <c r="S1468" s="255"/>
      <c r="T1468" s="256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7" t="s">
        <v>410</v>
      </c>
      <c r="AU1468" s="257" t="s">
        <v>87</v>
      </c>
      <c r="AV1468" s="14" t="s">
        <v>87</v>
      </c>
      <c r="AW1468" s="14" t="s">
        <v>37</v>
      </c>
      <c r="AX1468" s="14" t="s">
        <v>78</v>
      </c>
      <c r="AY1468" s="257" t="s">
        <v>401</v>
      </c>
    </row>
    <row r="1469" s="14" customFormat="1">
      <c r="A1469" s="14"/>
      <c r="B1469" s="247"/>
      <c r="C1469" s="248"/>
      <c r="D1469" s="238" t="s">
        <v>410</v>
      </c>
      <c r="E1469" s="249" t="s">
        <v>19</v>
      </c>
      <c r="F1469" s="250" t="s">
        <v>1345</v>
      </c>
      <c r="G1469" s="248"/>
      <c r="H1469" s="251">
        <v>156.22499999999999</v>
      </c>
      <c r="I1469" s="252"/>
      <c r="J1469" s="248"/>
      <c r="K1469" s="248"/>
      <c r="L1469" s="253"/>
      <c r="M1469" s="254"/>
      <c r="N1469" s="255"/>
      <c r="O1469" s="255"/>
      <c r="P1469" s="255"/>
      <c r="Q1469" s="255"/>
      <c r="R1469" s="255"/>
      <c r="S1469" s="255"/>
      <c r="T1469" s="25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7" t="s">
        <v>410</v>
      </c>
      <c r="AU1469" s="257" t="s">
        <v>87</v>
      </c>
      <c r="AV1469" s="14" t="s">
        <v>87</v>
      </c>
      <c r="AW1469" s="14" t="s">
        <v>37</v>
      </c>
      <c r="AX1469" s="14" t="s">
        <v>78</v>
      </c>
      <c r="AY1469" s="257" t="s">
        <v>401</v>
      </c>
    </row>
    <row r="1470" s="16" customFormat="1">
      <c r="A1470" s="16"/>
      <c r="B1470" s="269"/>
      <c r="C1470" s="270"/>
      <c r="D1470" s="238" t="s">
        <v>410</v>
      </c>
      <c r="E1470" s="271" t="s">
        <v>19</v>
      </c>
      <c r="F1470" s="272" t="s">
        <v>440</v>
      </c>
      <c r="G1470" s="270"/>
      <c r="H1470" s="273">
        <v>262.75</v>
      </c>
      <c r="I1470" s="274"/>
      <c r="J1470" s="270"/>
      <c r="K1470" s="270"/>
      <c r="L1470" s="275"/>
      <c r="M1470" s="276"/>
      <c r="N1470" s="277"/>
      <c r="O1470" s="277"/>
      <c r="P1470" s="277"/>
      <c r="Q1470" s="277"/>
      <c r="R1470" s="277"/>
      <c r="S1470" s="277"/>
      <c r="T1470" s="278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79" t="s">
        <v>410</v>
      </c>
      <c r="AU1470" s="279" t="s">
        <v>87</v>
      </c>
      <c r="AV1470" s="16" t="s">
        <v>95</v>
      </c>
      <c r="AW1470" s="16" t="s">
        <v>37</v>
      </c>
      <c r="AX1470" s="16" t="s">
        <v>78</v>
      </c>
      <c r="AY1470" s="279" t="s">
        <v>401</v>
      </c>
    </row>
    <row r="1471" s="13" customFormat="1">
      <c r="A1471" s="13"/>
      <c r="B1471" s="236"/>
      <c r="C1471" s="237"/>
      <c r="D1471" s="238" t="s">
        <v>410</v>
      </c>
      <c r="E1471" s="239" t="s">
        <v>19</v>
      </c>
      <c r="F1471" s="240" t="s">
        <v>745</v>
      </c>
      <c r="G1471" s="237"/>
      <c r="H1471" s="239" t="s">
        <v>19</v>
      </c>
      <c r="I1471" s="241"/>
      <c r="J1471" s="237"/>
      <c r="K1471" s="237"/>
      <c r="L1471" s="242"/>
      <c r="M1471" s="243"/>
      <c r="N1471" s="244"/>
      <c r="O1471" s="244"/>
      <c r="P1471" s="244"/>
      <c r="Q1471" s="244"/>
      <c r="R1471" s="244"/>
      <c r="S1471" s="244"/>
      <c r="T1471" s="245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6" t="s">
        <v>410</v>
      </c>
      <c r="AU1471" s="246" t="s">
        <v>87</v>
      </c>
      <c r="AV1471" s="13" t="s">
        <v>85</v>
      </c>
      <c r="AW1471" s="13" t="s">
        <v>37</v>
      </c>
      <c r="AX1471" s="13" t="s">
        <v>78</v>
      </c>
      <c r="AY1471" s="246" t="s">
        <v>401</v>
      </c>
    </row>
    <row r="1472" s="14" customFormat="1">
      <c r="A1472" s="14"/>
      <c r="B1472" s="247"/>
      <c r="C1472" s="248"/>
      <c r="D1472" s="238" t="s">
        <v>410</v>
      </c>
      <c r="E1472" s="249" t="s">
        <v>19</v>
      </c>
      <c r="F1472" s="250" t="s">
        <v>1346</v>
      </c>
      <c r="G1472" s="248"/>
      <c r="H1472" s="251">
        <v>25.888000000000002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7" t="s">
        <v>410</v>
      </c>
      <c r="AU1472" s="257" t="s">
        <v>87</v>
      </c>
      <c r="AV1472" s="14" t="s">
        <v>87</v>
      </c>
      <c r="AW1472" s="14" t="s">
        <v>37</v>
      </c>
      <c r="AX1472" s="14" t="s">
        <v>78</v>
      </c>
      <c r="AY1472" s="257" t="s">
        <v>401</v>
      </c>
    </row>
    <row r="1473" s="16" customFormat="1">
      <c r="A1473" s="16"/>
      <c r="B1473" s="269"/>
      <c r="C1473" s="270"/>
      <c r="D1473" s="238" t="s">
        <v>410</v>
      </c>
      <c r="E1473" s="271" t="s">
        <v>19</v>
      </c>
      <c r="F1473" s="272" t="s">
        <v>440</v>
      </c>
      <c r="G1473" s="270"/>
      <c r="H1473" s="273">
        <v>25.888000000000002</v>
      </c>
      <c r="I1473" s="274"/>
      <c r="J1473" s="270"/>
      <c r="K1473" s="270"/>
      <c r="L1473" s="275"/>
      <c r="M1473" s="276"/>
      <c r="N1473" s="277"/>
      <c r="O1473" s="277"/>
      <c r="P1473" s="277"/>
      <c r="Q1473" s="277"/>
      <c r="R1473" s="277"/>
      <c r="S1473" s="277"/>
      <c r="T1473" s="278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T1473" s="279" t="s">
        <v>410</v>
      </c>
      <c r="AU1473" s="279" t="s">
        <v>87</v>
      </c>
      <c r="AV1473" s="16" t="s">
        <v>95</v>
      </c>
      <c r="AW1473" s="16" t="s">
        <v>37</v>
      </c>
      <c r="AX1473" s="16" t="s">
        <v>78</v>
      </c>
      <c r="AY1473" s="279" t="s">
        <v>401</v>
      </c>
    </row>
    <row r="1474" s="15" customFormat="1">
      <c r="A1474" s="15"/>
      <c r="B1474" s="258"/>
      <c r="C1474" s="259"/>
      <c r="D1474" s="238" t="s">
        <v>410</v>
      </c>
      <c r="E1474" s="260" t="s">
        <v>19</v>
      </c>
      <c r="F1474" s="261" t="s">
        <v>414</v>
      </c>
      <c r="G1474" s="259"/>
      <c r="H1474" s="262">
        <v>288.63799999999998</v>
      </c>
      <c r="I1474" s="263"/>
      <c r="J1474" s="259"/>
      <c r="K1474" s="259"/>
      <c r="L1474" s="264"/>
      <c r="M1474" s="265"/>
      <c r="N1474" s="266"/>
      <c r="O1474" s="266"/>
      <c r="P1474" s="266"/>
      <c r="Q1474" s="266"/>
      <c r="R1474" s="266"/>
      <c r="S1474" s="266"/>
      <c r="T1474" s="267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8" t="s">
        <v>410</v>
      </c>
      <c r="AU1474" s="268" t="s">
        <v>87</v>
      </c>
      <c r="AV1474" s="15" t="s">
        <v>102</v>
      </c>
      <c r="AW1474" s="15" t="s">
        <v>37</v>
      </c>
      <c r="AX1474" s="15" t="s">
        <v>85</v>
      </c>
      <c r="AY1474" s="268" t="s">
        <v>401</v>
      </c>
    </row>
    <row r="1475" s="2" customFormat="1" ht="33" customHeight="1">
      <c r="A1475" s="40"/>
      <c r="B1475" s="41"/>
      <c r="C1475" s="218" t="s">
        <v>1497</v>
      </c>
      <c r="D1475" s="218" t="s">
        <v>403</v>
      </c>
      <c r="E1475" s="219" t="s">
        <v>1498</v>
      </c>
      <c r="F1475" s="220" t="s">
        <v>1499</v>
      </c>
      <c r="G1475" s="221" t="s">
        <v>219</v>
      </c>
      <c r="H1475" s="222">
        <v>0.187</v>
      </c>
      <c r="I1475" s="223"/>
      <c r="J1475" s="224">
        <f>ROUND(I1475*H1475,2)</f>
        <v>0</v>
      </c>
      <c r="K1475" s="220" t="s">
        <v>406</v>
      </c>
      <c r="L1475" s="46"/>
      <c r="M1475" s="225" t="s">
        <v>19</v>
      </c>
      <c r="N1475" s="226" t="s">
        <v>49</v>
      </c>
      <c r="O1475" s="86"/>
      <c r="P1475" s="227">
        <f>O1475*H1475</f>
        <v>0</v>
      </c>
      <c r="Q1475" s="227">
        <v>2.3010199999999998</v>
      </c>
      <c r="R1475" s="227">
        <f>Q1475*H1475</f>
        <v>0.43029073999999995</v>
      </c>
      <c r="S1475" s="227">
        <v>0</v>
      </c>
      <c r="T1475" s="228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9" t="s">
        <v>102</v>
      </c>
      <c r="AT1475" s="229" t="s">
        <v>403</v>
      </c>
      <c r="AU1475" s="229" t="s">
        <v>87</v>
      </c>
      <c r="AY1475" s="19" t="s">
        <v>401</v>
      </c>
      <c r="BE1475" s="230">
        <f>IF(N1475="základní",J1475,0)</f>
        <v>0</v>
      </c>
      <c r="BF1475" s="230">
        <f>IF(N1475="snížená",J1475,0)</f>
        <v>0</v>
      </c>
      <c r="BG1475" s="230">
        <f>IF(N1475="zákl. přenesená",J1475,0)</f>
        <v>0</v>
      </c>
      <c r="BH1475" s="230">
        <f>IF(N1475="sníž. přenesená",J1475,0)</f>
        <v>0</v>
      </c>
      <c r="BI1475" s="230">
        <f>IF(N1475="nulová",J1475,0)</f>
        <v>0</v>
      </c>
      <c r="BJ1475" s="19" t="s">
        <v>85</v>
      </c>
      <c r="BK1475" s="230">
        <f>ROUND(I1475*H1475,2)</f>
        <v>0</v>
      </c>
      <c r="BL1475" s="19" t="s">
        <v>102</v>
      </c>
      <c r="BM1475" s="229" t="s">
        <v>1500</v>
      </c>
    </row>
    <row r="1476" s="2" customFormat="1">
      <c r="A1476" s="40"/>
      <c r="B1476" s="41"/>
      <c r="C1476" s="42"/>
      <c r="D1476" s="231" t="s">
        <v>408</v>
      </c>
      <c r="E1476" s="42"/>
      <c r="F1476" s="232" t="s">
        <v>1501</v>
      </c>
      <c r="G1476" s="42"/>
      <c r="H1476" s="42"/>
      <c r="I1476" s="233"/>
      <c r="J1476" s="42"/>
      <c r="K1476" s="42"/>
      <c r="L1476" s="46"/>
      <c r="M1476" s="234"/>
      <c r="N1476" s="235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408</v>
      </c>
      <c r="AU1476" s="19" t="s">
        <v>87</v>
      </c>
    </row>
    <row r="1477" s="14" customFormat="1">
      <c r="A1477" s="14"/>
      <c r="B1477" s="247"/>
      <c r="C1477" s="248"/>
      <c r="D1477" s="238" t="s">
        <v>410</v>
      </c>
      <c r="E1477" s="249" t="s">
        <v>19</v>
      </c>
      <c r="F1477" s="250" t="s">
        <v>1502</v>
      </c>
      <c r="G1477" s="248"/>
      <c r="H1477" s="251">
        <v>0.187</v>
      </c>
      <c r="I1477" s="252"/>
      <c r="J1477" s="248"/>
      <c r="K1477" s="248"/>
      <c r="L1477" s="253"/>
      <c r="M1477" s="254"/>
      <c r="N1477" s="255"/>
      <c r="O1477" s="255"/>
      <c r="P1477" s="255"/>
      <c r="Q1477" s="255"/>
      <c r="R1477" s="255"/>
      <c r="S1477" s="255"/>
      <c r="T1477" s="256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7" t="s">
        <v>410</v>
      </c>
      <c r="AU1477" s="257" t="s">
        <v>87</v>
      </c>
      <c r="AV1477" s="14" t="s">
        <v>87</v>
      </c>
      <c r="AW1477" s="14" t="s">
        <v>37</v>
      </c>
      <c r="AX1477" s="14" t="s">
        <v>78</v>
      </c>
      <c r="AY1477" s="257" t="s">
        <v>401</v>
      </c>
    </row>
    <row r="1478" s="15" customFormat="1">
      <c r="A1478" s="15"/>
      <c r="B1478" s="258"/>
      <c r="C1478" s="259"/>
      <c r="D1478" s="238" t="s">
        <v>410</v>
      </c>
      <c r="E1478" s="260" t="s">
        <v>19</v>
      </c>
      <c r="F1478" s="261" t="s">
        <v>414</v>
      </c>
      <c r="G1478" s="259"/>
      <c r="H1478" s="262">
        <v>0.187</v>
      </c>
      <c r="I1478" s="263"/>
      <c r="J1478" s="259"/>
      <c r="K1478" s="259"/>
      <c r="L1478" s="264"/>
      <c r="M1478" s="265"/>
      <c r="N1478" s="266"/>
      <c r="O1478" s="266"/>
      <c r="P1478" s="266"/>
      <c r="Q1478" s="266"/>
      <c r="R1478" s="266"/>
      <c r="S1478" s="266"/>
      <c r="T1478" s="267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8" t="s">
        <v>410</v>
      </c>
      <c r="AU1478" s="268" t="s">
        <v>87</v>
      </c>
      <c r="AV1478" s="15" t="s">
        <v>102</v>
      </c>
      <c r="AW1478" s="15" t="s">
        <v>37</v>
      </c>
      <c r="AX1478" s="15" t="s">
        <v>85</v>
      </c>
      <c r="AY1478" s="268" t="s">
        <v>401</v>
      </c>
    </row>
    <row r="1479" s="2" customFormat="1" ht="33" customHeight="1">
      <c r="A1479" s="40"/>
      <c r="B1479" s="41"/>
      <c r="C1479" s="218" t="s">
        <v>1503</v>
      </c>
      <c r="D1479" s="218" t="s">
        <v>403</v>
      </c>
      <c r="E1479" s="219" t="s">
        <v>1504</v>
      </c>
      <c r="F1479" s="220" t="s">
        <v>1505</v>
      </c>
      <c r="G1479" s="221" t="s">
        <v>219</v>
      </c>
      <c r="H1479" s="222">
        <v>5.9359999999999999</v>
      </c>
      <c r="I1479" s="223"/>
      <c r="J1479" s="224">
        <f>ROUND(I1479*H1479,2)</f>
        <v>0</v>
      </c>
      <c r="K1479" s="220" t="s">
        <v>406</v>
      </c>
      <c r="L1479" s="46"/>
      <c r="M1479" s="225" t="s">
        <v>19</v>
      </c>
      <c r="N1479" s="226" t="s">
        <v>49</v>
      </c>
      <c r="O1479" s="86"/>
      <c r="P1479" s="227">
        <f>O1479*H1479</f>
        <v>0</v>
      </c>
      <c r="Q1479" s="227">
        <v>2.5018699999999998</v>
      </c>
      <c r="R1479" s="227">
        <f>Q1479*H1479</f>
        <v>14.851100319999999</v>
      </c>
      <c r="S1479" s="227">
        <v>0</v>
      </c>
      <c r="T1479" s="228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9" t="s">
        <v>102</v>
      </c>
      <c r="AT1479" s="229" t="s">
        <v>403</v>
      </c>
      <c r="AU1479" s="229" t="s">
        <v>87</v>
      </c>
      <c r="AY1479" s="19" t="s">
        <v>401</v>
      </c>
      <c r="BE1479" s="230">
        <f>IF(N1479="základní",J1479,0)</f>
        <v>0</v>
      </c>
      <c r="BF1479" s="230">
        <f>IF(N1479="snížená",J1479,0)</f>
        <v>0</v>
      </c>
      <c r="BG1479" s="230">
        <f>IF(N1479="zákl. přenesená",J1479,0)</f>
        <v>0</v>
      </c>
      <c r="BH1479" s="230">
        <f>IF(N1479="sníž. přenesená",J1479,0)</f>
        <v>0</v>
      </c>
      <c r="BI1479" s="230">
        <f>IF(N1479="nulová",J1479,0)</f>
        <v>0</v>
      </c>
      <c r="BJ1479" s="19" t="s">
        <v>85</v>
      </c>
      <c r="BK1479" s="230">
        <f>ROUND(I1479*H1479,2)</f>
        <v>0</v>
      </c>
      <c r="BL1479" s="19" t="s">
        <v>102</v>
      </c>
      <c r="BM1479" s="229" t="s">
        <v>1506</v>
      </c>
    </row>
    <row r="1480" s="2" customFormat="1">
      <c r="A1480" s="40"/>
      <c r="B1480" s="41"/>
      <c r="C1480" s="42"/>
      <c r="D1480" s="231" t="s">
        <v>408</v>
      </c>
      <c r="E1480" s="42"/>
      <c r="F1480" s="232" t="s">
        <v>1507</v>
      </c>
      <c r="G1480" s="42"/>
      <c r="H1480" s="42"/>
      <c r="I1480" s="233"/>
      <c r="J1480" s="42"/>
      <c r="K1480" s="42"/>
      <c r="L1480" s="46"/>
      <c r="M1480" s="234"/>
      <c r="N1480" s="235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408</v>
      </c>
      <c r="AU1480" s="19" t="s">
        <v>87</v>
      </c>
    </row>
    <row r="1481" s="14" customFormat="1">
      <c r="A1481" s="14"/>
      <c r="B1481" s="247"/>
      <c r="C1481" s="248"/>
      <c r="D1481" s="238" t="s">
        <v>410</v>
      </c>
      <c r="E1481" s="249" t="s">
        <v>19</v>
      </c>
      <c r="F1481" s="250" t="s">
        <v>1508</v>
      </c>
      <c r="G1481" s="248"/>
      <c r="H1481" s="251">
        <v>5.9359999999999999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7" t="s">
        <v>410</v>
      </c>
      <c r="AU1481" s="257" t="s">
        <v>87</v>
      </c>
      <c r="AV1481" s="14" t="s">
        <v>87</v>
      </c>
      <c r="AW1481" s="14" t="s">
        <v>37</v>
      </c>
      <c r="AX1481" s="14" t="s">
        <v>78</v>
      </c>
      <c r="AY1481" s="257" t="s">
        <v>401</v>
      </c>
    </row>
    <row r="1482" s="15" customFormat="1">
      <c r="A1482" s="15"/>
      <c r="B1482" s="258"/>
      <c r="C1482" s="259"/>
      <c r="D1482" s="238" t="s">
        <v>410</v>
      </c>
      <c r="E1482" s="260" t="s">
        <v>19</v>
      </c>
      <c r="F1482" s="261" t="s">
        <v>414</v>
      </c>
      <c r="G1482" s="259"/>
      <c r="H1482" s="262">
        <v>5.9359999999999999</v>
      </c>
      <c r="I1482" s="263"/>
      <c r="J1482" s="259"/>
      <c r="K1482" s="259"/>
      <c r="L1482" s="264"/>
      <c r="M1482" s="265"/>
      <c r="N1482" s="266"/>
      <c r="O1482" s="266"/>
      <c r="P1482" s="266"/>
      <c r="Q1482" s="266"/>
      <c r="R1482" s="266"/>
      <c r="S1482" s="266"/>
      <c r="T1482" s="267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8" t="s">
        <v>410</v>
      </c>
      <c r="AU1482" s="268" t="s">
        <v>87</v>
      </c>
      <c r="AV1482" s="15" t="s">
        <v>102</v>
      </c>
      <c r="AW1482" s="15" t="s">
        <v>37</v>
      </c>
      <c r="AX1482" s="15" t="s">
        <v>85</v>
      </c>
      <c r="AY1482" s="268" t="s">
        <v>401</v>
      </c>
    </row>
    <row r="1483" s="2" customFormat="1" ht="33" customHeight="1">
      <c r="A1483" s="40"/>
      <c r="B1483" s="41"/>
      <c r="C1483" s="218" t="s">
        <v>1509</v>
      </c>
      <c r="D1483" s="218" t="s">
        <v>403</v>
      </c>
      <c r="E1483" s="219" t="s">
        <v>1510</v>
      </c>
      <c r="F1483" s="220" t="s">
        <v>1511</v>
      </c>
      <c r="G1483" s="221" t="s">
        <v>219</v>
      </c>
      <c r="H1483" s="222">
        <v>6.1230000000000002</v>
      </c>
      <c r="I1483" s="223"/>
      <c r="J1483" s="224">
        <f>ROUND(I1483*H1483,2)</f>
        <v>0</v>
      </c>
      <c r="K1483" s="220" t="s">
        <v>406</v>
      </c>
      <c r="L1483" s="46"/>
      <c r="M1483" s="225" t="s">
        <v>19</v>
      </c>
      <c r="N1483" s="226" t="s">
        <v>49</v>
      </c>
      <c r="O1483" s="86"/>
      <c r="P1483" s="227">
        <f>O1483*H1483</f>
        <v>0</v>
      </c>
      <c r="Q1483" s="227">
        <v>0</v>
      </c>
      <c r="R1483" s="227">
        <f>Q1483*H1483</f>
        <v>0</v>
      </c>
      <c r="S1483" s="227">
        <v>0</v>
      </c>
      <c r="T1483" s="228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9" t="s">
        <v>102</v>
      </c>
      <c r="AT1483" s="229" t="s">
        <v>403</v>
      </c>
      <c r="AU1483" s="229" t="s">
        <v>87</v>
      </c>
      <c r="AY1483" s="19" t="s">
        <v>401</v>
      </c>
      <c r="BE1483" s="230">
        <f>IF(N1483="základní",J1483,0)</f>
        <v>0</v>
      </c>
      <c r="BF1483" s="230">
        <f>IF(N1483="snížená",J1483,0)</f>
        <v>0</v>
      </c>
      <c r="BG1483" s="230">
        <f>IF(N1483="zákl. přenesená",J1483,0)</f>
        <v>0</v>
      </c>
      <c r="BH1483" s="230">
        <f>IF(N1483="sníž. přenesená",J1483,0)</f>
        <v>0</v>
      </c>
      <c r="BI1483" s="230">
        <f>IF(N1483="nulová",J1483,0)</f>
        <v>0</v>
      </c>
      <c r="BJ1483" s="19" t="s">
        <v>85</v>
      </c>
      <c r="BK1483" s="230">
        <f>ROUND(I1483*H1483,2)</f>
        <v>0</v>
      </c>
      <c r="BL1483" s="19" t="s">
        <v>102</v>
      </c>
      <c r="BM1483" s="229" t="s">
        <v>1512</v>
      </c>
    </row>
    <row r="1484" s="2" customFormat="1">
      <c r="A1484" s="40"/>
      <c r="B1484" s="41"/>
      <c r="C1484" s="42"/>
      <c r="D1484" s="231" t="s">
        <v>408</v>
      </c>
      <c r="E1484" s="42"/>
      <c r="F1484" s="232" t="s">
        <v>1513</v>
      </c>
      <c r="G1484" s="42"/>
      <c r="H1484" s="42"/>
      <c r="I1484" s="233"/>
      <c r="J1484" s="42"/>
      <c r="K1484" s="42"/>
      <c r="L1484" s="46"/>
      <c r="M1484" s="234"/>
      <c r="N1484" s="235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408</v>
      </c>
      <c r="AU1484" s="19" t="s">
        <v>87</v>
      </c>
    </row>
    <row r="1485" s="14" customFormat="1">
      <c r="A1485" s="14"/>
      <c r="B1485" s="247"/>
      <c r="C1485" s="248"/>
      <c r="D1485" s="238" t="s">
        <v>410</v>
      </c>
      <c r="E1485" s="249" t="s">
        <v>19</v>
      </c>
      <c r="F1485" s="250" t="s">
        <v>1508</v>
      </c>
      <c r="G1485" s="248"/>
      <c r="H1485" s="251">
        <v>5.9359999999999999</v>
      </c>
      <c r="I1485" s="252"/>
      <c r="J1485" s="248"/>
      <c r="K1485" s="248"/>
      <c r="L1485" s="253"/>
      <c r="M1485" s="254"/>
      <c r="N1485" s="255"/>
      <c r="O1485" s="255"/>
      <c r="P1485" s="255"/>
      <c r="Q1485" s="255"/>
      <c r="R1485" s="255"/>
      <c r="S1485" s="255"/>
      <c r="T1485" s="256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7" t="s">
        <v>410</v>
      </c>
      <c r="AU1485" s="257" t="s">
        <v>87</v>
      </c>
      <c r="AV1485" s="14" t="s">
        <v>87</v>
      </c>
      <c r="AW1485" s="14" t="s">
        <v>37</v>
      </c>
      <c r="AX1485" s="14" t="s">
        <v>78</v>
      </c>
      <c r="AY1485" s="257" t="s">
        <v>401</v>
      </c>
    </row>
    <row r="1486" s="14" customFormat="1">
      <c r="A1486" s="14"/>
      <c r="B1486" s="247"/>
      <c r="C1486" s="248"/>
      <c r="D1486" s="238" t="s">
        <v>410</v>
      </c>
      <c r="E1486" s="249" t="s">
        <v>19</v>
      </c>
      <c r="F1486" s="250" t="s">
        <v>1502</v>
      </c>
      <c r="G1486" s="248"/>
      <c r="H1486" s="251">
        <v>0.187</v>
      </c>
      <c r="I1486" s="252"/>
      <c r="J1486" s="248"/>
      <c r="K1486" s="248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7" t="s">
        <v>410</v>
      </c>
      <c r="AU1486" s="257" t="s">
        <v>87</v>
      </c>
      <c r="AV1486" s="14" t="s">
        <v>87</v>
      </c>
      <c r="AW1486" s="14" t="s">
        <v>37</v>
      </c>
      <c r="AX1486" s="14" t="s">
        <v>78</v>
      </c>
      <c r="AY1486" s="257" t="s">
        <v>401</v>
      </c>
    </row>
    <row r="1487" s="15" customFormat="1">
      <c r="A1487" s="15"/>
      <c r="B1487" s="258"/>
      <c r="C1487" s="259"/>
      <c r="D1487" s="238" t="s">
        <v>410</v>
      </c>
      <c r="E1487" s="260" t="s">
        <v>19</v>
      </c>
      <c r="F1487" s="261" t="s">
        <v>414</v>
      </c>
      <c r="G1487" s="259"/>
      <c r="H1487" s="262">
        <v>6.1230000000000002</v>
      </c>
      <c r="I1487" s="263"/>
      <c r="J1487" s="259"/>
      <c r="K1487" s="259"/>
      <c r="L1487" s="264"/>
      <c r="M1487" s="265"/>
      <c r="N1487" s="266"/>
      <c r="O1487" s="266"/>
      <c r="P1487" s="266"/>
      <c r="Q1487" s="266"/>
      <c r="R1487" s="266"/>
      <c r="S1487" s="266"/>
      <c r="T1487" s="267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68" t="s">
        <v>410</v>
      </c>
      <c r="AU1487" s="268" t="s">
        <v>87</v>
      </c>
      <c r="AV1487" s="15" t="s">
        <v>102</v>
      </c>
      <c r="AW1487" s="15" t="s">
        <v>37</v>
      </c>
      <c r="AX1487" s="15" t="s">
        <v>85</v>
      </c>
      <c r="AY1487" s="268" t="s">
        <v>401</v>
      </c>
    </row>
    <row r="1488" s="2" customFormat="1" ht="44.25" customHeight="1">
      <c r="A1488" s="40"/>
      <c r="B1488" s="41"/>
      <c r="C1488" s="218" t="s">
        <v>1514</v>
      </c>
      <c r="D1488" s="218" t="s">
        <v>403</v>
      </c>
      <c r="E1488" s="219" t="s">
        <v>1515</v>
      </c>
      <c r="F1488" s="220" t="s">
        <v>1516</v>
      </c>
      <c r="G1488" s="221" t="s">
        <v>219</v>
      </c>
      <c r="H1488" s="222">
        <v>6.1230000000000002</v>
      </c>
      <c r="I1488" s="223"/>
      <c r="J1488" s="224">
        <f>ROUND(I1488*H1488,2)</f>
        <v>0</v>
      </c>
      <c r="K1488" s="220" t="s">
        <v>406</v>
      </c>
      <c r="L1488" s="46"/>
      <c r="M1488" s="225" t="s">
        <v>19</v>
      </c>
      <c r="N1488" s="226" t="s">
        <v>49</v>
      </c>
      <c r="O1488" s="86"/>
      <c r="P1488" s="227">
        <f>O1488*H1488</f>
        <v>0</v>
      </c>
      <c r="Q1488" s="227">
        <v>0</v>
      </c>
      <c r="R1488" s="227">
        <f>Q1488*H1488</f>
        <v>0</v>
      </c>
      <c r="S1488" s="227">
        <v>0</v>
      </c>
      <c r="T1488" s="228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29" t="s">
        <v>102</v>
      </c>
      <c r="AT1488" s="229" t="s">
        <v>403</v>
      </c>
      <c r="AU1488" s="229" t="s">
        <v>87</v>
      </c>
      <c r="AY1488" s="19" t="s">
        <v>401</v>
      </c>
      <c r="BE1488" s="230">
        <f>IF(N1488="základní",J1488,0)</f>
        <v>0</v>
      </c>
      <c r="BF1488" s="230">
        <f>IF(N1488="snížená",J1488,0)</f>
        <v>0</v>
      </c>
      <c r="BG1488" s="230">
        <f>IF(N1488="zákl. přenesená",J1488,0)</f>
        <v>0</v>
      </c>
      <c r="BH1488" s="230">
        <f>IF(N1488="sníž. přenesená",J1488,0)</f>
        <v>0</v>
      </c>
      <c r="BI1488" s="230">
        <f>IF(N1488="nulová",J1488,0)</f>
        <v>0</v>
      </c>
      <c r="BJ1488" s="19" t="s">
        <v>85</v>
      </c>
      <c r="BK1488" s="230">
        <f>ROUND(I1488*H1488,2)</f>
        <v>0</v>
      </c>
      <c r="BL1488" s="19" t="s">
        <v>102</v>
      </c>
      <c r="BM1488" s="229" t="s">
        <v>1517</v>
      </c>
    </row>
    <row r="1489" s="2" customFormat="1">
      <c r="A1489" s="40"/>
      <c r="B1489" s="41"/>
      <c r="C1489" s="42"/>
      <c r="D1489" s="231" t="s">
        <v>408</v>
      </c>
      <c r="E1489" s="42"/>
      <c r="F1489" s="232" t="s">
        <v>1518</v>
      </c>
      <c r="G1489" s="42"/>
      <c r="H1489" s="42"/>
      <c r="I1489" s="233"/>
      <c r="J1489" s="42"/>
      <c r="K1489" s="42"/>
      <c r="L1489" s="46"/>
      <c r="M1489" s="234"/>
      <c r="N1489" s="235"/>
      <c r="O1489" s="86"/>
      <c r="P1489" s="86"/>
      <c r="Q1489" s="86"/>
      <c r="R1489" s="86"/>
      <c r="S1489" s="86"/>
      <c r="T1489" s="87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408</v>
      </c>
      <c r="AU1489" s="19" t="s">
        <v>87</v>
      </c>
    </row>
    <row r="1490" s="14" customFormat="1">
      <c r="A1490" s="14"/>
      <c r="B1490" s="247"/>
      <c r="C1490" s="248"/>
      <c r="D1490" s="238" t="s">
        <v>410</v>
      </c>
      <c r="E1490" s="249" t="s">
        <v>19</v>
      </c>
      <c r="F1490" s="250" t="s">
        <v>1508</v>
      </c>
      <c r="G1490" s="248"/>
      <c r="H1490" s="251">
        <v>5.9359999999999999</v>
      </c>
      <c r="I1490" s="252"/>
      <c r="J1490" s="248"/>
      <c r="K1490" s="248"/>
      <c r="L1490" s="253"/>
      <c r="M1490" s="254"/>
      <c r="N1490" s="255"/>
      <c r="O1490" s="255"/>
      <c r="P1490" s="255"/>
      <c r="Q1490" s="255"/>
      <c r="R1490" s="255"/>
      <c r="S1490" s="255"/>
      <c r="T1490" s="25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7" t="s">
        <v>410</v>
      </c>
      <c r="AU1490" s="257" t="s">
        <v>87</v>
      </c>
      <c r="AV1490" s="14" t="s">
        <v>87</v>
      </c>
      <c r="AW1490" s="14" t="s">
        <v>37</v>
      </c>
      <c r="AX1490" s="14" t="s">
        <v>78</v>
      </c>
      <c r="AY1490" s="257" t="s">
        <v>401</v>
      </c>
    </row>
    <row r="1491" s="14" customFormat="1">
      <c r="A1491" s="14"/>
      <c r="B1491" s="247"/>
      <c r="C1491" s="248"/>
      <c r="D1491" s="238" t="s">
        <v>410</v>
      </c>
      <c r="E1491" s="249" t="s">
        <v>19</v>
      </c>
      <c r="F1491" s="250" t="s">
        <v>1502</v>
      </c>
      <c r="G1491" s="248"/>
      <c r="H1491" s="251">
        <v>0.187</v>
      </c>
      <c r="I1491" s="252"/>
      <c r="J1491" s="248"/>
      <c r="K1491" s="248"/>
      <c r="L1491" s="253"/>
      <c r="M1491" s="254"/>
      <c r="N1491" s="255"/>
      <c r="O1491" s="255"/>
      <c r="P1491" s="255"/>
      <c r="Q1491" s="255"/>
      <c r="R1491" s="255"/>
      <c r="S1491" s="255"/>
      <c r="T1491" s="256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7" t="s">
        <v>410</v>
      </c>
      <c r="AU1491" s="257" t="s">
        <v>87</v>
      </c>
      <c r="AV1491" s="14" t="s">
        <v>87</v>
      </c>
      <c r="AW1491" s="14" t="s">
        <v>37</v>
      </c>
      <c r="AX1491" s="14" t="s">
        <v>78</v>
      </c>
      <c r="AY1491" s="257" t="s">
        <v>401</v>
      </c>
    </row>
    <row r="1492" s="15" customFormat="1">
      <c r="A1492" s="15"/>
      <c r="B1492" s="258"/>
      <c r="C1492" s="259"/>
      <c r="D1492" s="238" t="s">
        <v>410</v>
      </c>
      <c r="E1492" s="260" t="s">
        <v>19</v>
      </c>
      <c r="F1492" s="261" t="s">
        <v>414</v>
      </c>
      <c r="G1492" s="259"/>
      <c r="H1492" s="262">
        <v>6.1230000000000002</v>
      </c>
      <c r="I1492" s="263"/>
      <c r="J1492" s="259"/>
      <c r="K1492" s="259"/>
      <c r="L1492" s="264"/>
      <c r="M1492" s="265"/>
      <c r="N1492" s="266"/>
      <c r="O1492" s="266"/>
      <c r="P1492" s="266"/>
      <c r="Q1492" s="266"/>
      <c r="R1492" s="266"/>
      <c r="S1492" s="266"/>
      <c r="T1492" s="267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8" t="s">
        <v>410</v>
      </c>
      <c r="AU1492" s="268" t="s">
        <v>87</v>
      </c>
      <c r="AV1492" s="15" t="s">
        <v>102</v>
      </c>
      <c r="AW1492" s="15" t="s">
        <v>37</v>
      </c>
      <c r="AX1492" s="15" t="s">
        <v>85</v>
      </c>
      <c r="AY1492" s="268" t="s">
        <v>401</v>
      </c>
    </row>
    <row r="1493" s="2" customFormat="1" ht="33" customHeight="1">
      <c r="A1493" s="40"/>
      <c r="B1493" s="41"/>
      <c r="C1493" s="218" t="s">
        <v>1519</v>
      </c>
      <c r="D1493" s="218" t="s">
        <v>403</v>
      </c>
      <c r="E1493" s="219" t="s">
        <v>1520</v>
      </c>
      <c r="F1493" s="220" t="s">
        <v>1521</v>
      </c>
      <c r="G1493" s="221" t="s">
        <v>219</v>
      </c>
      <c r="H1493" s="222">
        <v>5.9359999999999999</v>
      </c>
      <c r="I1493" s="223"/>
      <c r="J1493" s="224">
        <f>ROUND(I1493*H1493,2)</f>
        <v>0</v>
      </c>
      <c r="K1493" s="220" t="s">
        <v>406</v>
      </c>
      <c r="L1493" s="46"/>
      <c r="M1493" s="225" t="s">
        <v>19</v>
      </c>
      <c r="N1493" s="226" t="s">
        <v>49</v>
      </c>
      <c r="O1493" s="86"/>
      <c r="P1493" s="227">
        <f>O1493*H1493</f>
        <v>0</v>
      </c>
      <c r="Q1493" s="227">
        <v>0</v>
      </c>
      <c r="R1493" s="227">
        <f>Q1493*H1493</f>
        <v>0</v>
      </c>
      <c r="S1493" s="227">
        <v>0</v>
      </c>
      <c r="T1493" s="228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9" t="s">
        <v>102</v>
      </c>
      <c r="AT1493" s="229" t="s">
        <v>403</v>
      </c>
      <c r="AU1493" s="229" t="s">
        <v>87</v>
      </c>
      <c r="AY1493" s="19" t="s">
        <v>401</v>
      </c>
      <c r="BE1493" s="230">
        <f>IF(N1493="základní",J1493,0)</f>
        <v>0</v>
      </c>
      <c r="BF1493" s="230">
        <f>IF(N1493="snížená",J1493,0)</f>
        <v>0</v>
      </c>
      <c r="BG1493" s="230">
        <f>IF(N1493="zákl. přenesená",J1493,0)</f>
        <v>0</v>
      </c>
      <c r="BH1493" s="230">
        <f>IF(N1493="sníž. přenesená",J1493,0)</f>
        <v>0</v>
      </c>
      <c r="BI1493" s="230">
        <f>IF(N1493="nulová",J1493,0)</f>
        <v>0</v>
      </c>
      <c r="BJ1493" s="19" t="s">
        <v>85</v>
      </c>
      <c r="BK1493" s="230">
        <f>ROUND(I1493*H1493,2)</f>
        <v>0</v>
      </c>
      <c r="BL1493" s="19" t="s">
        <v>102</v>
      </c>
      <c r="BM1493" s="229" t="s">
        <v>1522</v>
      </c>
    </row>
    <row r="1494" s="2" customFormat="1">
      <c r="A1494" s="40"/>
      <c r="B1494" s="41"/>
      <c r="C1494" s="42"/>
      <c r="D1494" s="231" t="s">
        <v>408</v>
      </c>
      <c r="E1494" s="42"/>
      <c r="F1494" s="232" t="s">
        <v>1523</v>
      </c>
      <c r="G1494" s="42"/>
      <c r="H1494" s="42"/>
      <c r="I1494" s="233"/>
      <c r="J1494" s="42"/>
      <c r="K1494" s="42"/>
      <c r="L1494" s="46"/>
      <c r="M1494" s="234"/>
      <c r="N1494" s="235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408</v>
      </c>
      <c r="AU1494" s="19" t="s">
        <v>87</v>
      </c>
    </row>
    <row r="1495" s="14" customFormat="1">
      <c r="A1495" s="14"/>
      <c r="B1495" s="247"/>
      <c r="C1495" s="248"/>
      <c r="D1495" s="238" t="s">
        <v>410</v>
      </c>
      <c r="E1495" s="249" t="s">
        <v>19</v>
      </c>
      <c r="F1495" s="250" t="s">
        <v>1508</v>
      </c>
      <c r="G1495" s="248"/>
      <c r="H1495" s="251">
        <v>5.9359999999999999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7" t="s">
        <v>410</v>
      </c>
      <c r="AU1495" s="257" t="s">
        <v>87</v>
      </c>
      <c r="AV1495" s="14" t="s">
        <v>87</v>
      </c>
      <c r="AW1495" s="14" t="s">
        <v>37</v>
      </c>
      <c r="AX1495" s="14" t="s">
        <v>78</v>
      </c>
      <c r="AY1495" s="257" t="s">
        <v>401</v>
      </c>
    </row>
    <row r="1496" s="15" customFormat="1">
      <c r="A1496" s="15"/>
      <c r="B1496" s="258"/>
      <c r="C1496" s="259"/>
      <c r="D1496" s="238" t="s">
        <v>410</v>
      </c>
      <c r="E1496" s="260" t="s">
        <v>19</v>
      </c>
      <c r="F1496" s="261" t="s">
        <v>414</v>
      </c>
      <c r="G1496" s="259"/>
      <c r="H1496" s="262">
        <v>5.9359999999999999</v>
      </c>
      <c r="I1496" s="263"/>
      <c r="J1496" s="259"/>
      <c r="K1496" s="259"/>
      <c r="L1496" s="264"/>
      <c r="M1496" s="265"/>
      <c r="N1496" s="266"/>
      <c r="O1496" s="266"/>
      <c r="P1496" s="266"/>
      <c r="Q1496" s="266"/>
      <c r="R1496" s="266"/>
      <c r="S1496" s="266"/>
      <c r="T1496" s="267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8" t="s">
        <v>410</v>
      </c>
      <c r="AU1496" s="268" t="s">
        <v>87</v>
      </c>
      <c r="AV1496" s="15" t="s">
        <v>102</v>
      </c>
      <c r="AW1496" s="15" t="s">
        <v>37</v>
      </c>
      <c r="AX1496" s="15" t="s">
        <v>85</v>
      </c>
      <c r="AY1496" s="268" t="s">
        <v>401</v>
      </c>
    </row>
    <row r="1497" s="2" customFormat="1" ht="33" customHeight="1">
      <c r="A1497" s="40"/>
      <c r="B1497" s="41"/>
      <c r="C1497" s="218" t="s">
        <v>1524</v>
      </c>
      <c r="D1497" s="218" t="s">
        <v>403</v>
      </c>
      <c r="E1497" s="219" t="s">
        <v>1525</v>
      </c>
      <c r="F1497" s="220" t="s">
        <v>1526</v>
      </c>
      <c r="G1497" s="221" t="s">
        <v>219</v>
      </c>
      <c r="H1497" s="222">
        <v>0.187</v>
      </c>
      <c r="I1497" s="223"/>
      <c r="J1497" s="224">
        <f>ROUND(I1497*H1497,2)</f>
        <v>0</v>
      </c>
      <c r="K1497" s="220" t="s">
        <v>406</v>
      </c>
      <c r="L1497" s="46"/>
      <c r="M1497" s="225" t="s">
        <v>19</v>
      </c>
      <c r="N1497" s="226" t="s">
        <v>49</v>
      </c>
      <c r="O1497" s="86"/>
      <c r="P1497" s="227">
        <f>O1497*H1497</f>
        <v>0</v>
      </c>
      <c r="Q1497" s="227">
        <v>0</v>
      </c>
      <c r="R1497" s="227">
        <f>Q1497*H1497</f>
        <v>0</v>
      </c>
      <c r="S1497" s="227">
        <v>0</v>
      </c>
      <c r="T1497" s="228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9" t="s">
        <v>102</v>
      </c>
      <c r="AT1497" s="229" t="s">
        <v>403</v>
      </c>
      <c r="AU1497" s="229" t="s">
        <v>87</v>
      </c>
      <c r="AY1497" s="19" t="s">
        <v>401</v>
      </c>
      <c r="BE1497" s="230">
        <f>IF(N1497="základní",J1497,0)</f>
        <v>0</v>
      </c>
      <c r="BF1497" s="230">
        <f>IF(N1497="snížená",J1497,0)</f>
        <v>0</v>
      </c>
      <c r="BG1497" s="230">
        <f>IF(N1497="zákl. přenesená",J1497,0)</f>
        <v>0</v>
      </c>
      <c r="BH1497" s="230">
        <f>IF(N1497="sníž. přenesená",J1497,0)</f>
        <v>0</v>
      </c>
      <c r="BI1497" s="230">
        <f>IF(N1497="nulová",J1497,0)</f>
        <v>0</v>
      </c>
      <c r="BJ1497" s="19" t="s">
        <v>85</v>
      </c>
      <c r="BK1497" s="230">
        <f>ROUND(I1497*H1497,2)</f>
        <v>0</v>
      </c>
      <c r="BL1497" s="19" t="s">
        <v>102</v>
      </c>
      <c r="BM1497" s="229" t="s">
        <v>1527</v>
      </c>
    </row>
    <row r="1498" s="2" customFormat="1">
      <c r="A1498" s="40"/>
      <c r="B1498" s="41"/>
      <c r="C1498" s="42"/>
      <c r="D1498" s="231" t="s">
        <v>408</v>
      </c>
      <c r="E1498" s="42"/>
      <c r="F1498" s="232" t="s">
        <v>1528</v>
      </c>
      <c r="G1498" s="42"/>
      <c r="H1498" s="42"/>
      <c r="I1498" s="233"/>
      <c r="J1498" s="42"/>
      <c r="K1498" s="42"/>
      <c r="L1498" s="46"/>
      <c r="M1498" s="234"/>
      <c r="N1498" s="235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408</v>
      </c>
      <c r="AU1498" s="19" t="s">
        <v>87</v>
      </c>
    </row>
    <row r="1499" s="14" customFormat="1">
      <c r="A1499" s="14"/>
      <c r="B1499" s="247"/>
      <c r="C1499" s="248"/>
      <c r="D1499" s="238" t="s">
        <v>410</v>
      </c>
      <c r="E1499" s="249" t="s">
        <v>19</v>
      </c>
      <c r="F1499" s="250" t="s">
        <v>1502</v>
      </c>
      <c r="G1499" s="248"/>
      <c r="H1499" s="251">
        <v>0.187</v>
      </c>
      <c r="I1499" s="252"/>
      <c r="J1499" s="248"/>
      <c r="K1499" s="248"/>
      <c r="L1499" s="253"/>
      <c r="M1499" s="254"/>
      <c r="N1499" s="255"/>
      <c r="O1499" s="255"/>
      <c r="P1499" s="255"/>
      <c r="Q1499" s="255"/>
      <c r="R1499" s="255"/>
      <c r="S1499" s="255"/>
      <c r="T1499" s="256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7" t="s">
        <v>410</v>
      </c>
      <c r="AU1499" s="257" t="s">
        <v>87</v>
      </c>
      <c r="AV1499" s="14" t="s">
        <v>87</v>
      </c>
      <c r="AW1499" s="14" t="s">
        <v>37</v>
      </c>
      <c r="AX1499" s="14" t="s">
        <v>78</v>
      </c>
      <c r="AY1499" s="257" t="s">
        <v>401</v>
      </c>
    </row>
    <row r="1500" s="15" customFormat="1">
      <c r="A1500" s="15"/>
      <c r="B1500" s="258"/>
      <c r="C1500" s="259"/>
      <c r="D1500" s="238" t="s">
        <v>410</v>
      </c>
      <c r="E1500" s="260" t="s">
        <v>19</v>
      </c>
      <c r="F1500" s="261" t="s">
        <v>414</v>
      </c>
      <c r="G1500" s="259"/>
      <c r="H1500" s="262">
        <v>0.187</v>
      </c>
      <c r="I1500" s="263"/>
      <c r="J1500" s="259"/>
      <c r="K1500" s="259"/>
      <c r="L1500" s="264"/>
      <c r="M1500" s="265"/>
      <c r="N1500" s="266"/>
      <c r="O1500" s="266"/>
      <c r="P1500" s="266"/>
      <c r="Q1500" s="266"/>
      <c r="R1500" s="266"/>
      <c r="S1500" s="266"/>
      <c r="T1500" s="267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68" t="s">
        <v>410</v>
      </c>
      <c r="AU1500" s="268" t="s">
        <v>87</v>
      </c>
      <c r="AV1500" s="15" t="s">
        <v>102</v>
      </c>
      <c r="AW1500" s="15" t="s">
        <v>37</v>
      </c>
      <c r="AX1500" s="15" t="s">
        <v>85</v>
      </c>
      <c r="AY1500" s="268" t="s">
        <v>401</v>
      </c>
    </row>
    <row r="1501" s="2" customFormat="1" ht="21.75" customHeight="1">
      <c r="A1501" s="40"/>
      <c r="B1501" s="41"/>
      <c r="C1501" s="218" t="s">
        <v>1529</v>
      </c>
      <c r="D1501" s="218" t="s">
        <v>403</v>
      </c>
      <c r="E1501" s="219" t="s">
        <v>1530</v>
      </c>
      <c r="F1501" s="220" t="s">
        <v>1531</v>
      </c>
      <c r="G1501" s="221" t="s">
        <v>548</v>
      </c>
      <c r="H1501" s="222">
        <v>0.34499999999999997</v>
      </c>
      <c r="I1501" s="223"/>
      <c r="J1501" s="224">
        <f>ROUND(I1501*H1501,2)</f>
        <v>0</v>
      </c>
      <c r="K1501" s="220" t="s">
        <v>406</v>
      </c>
      <c r="L1501" s="46"/>
      <c r="M1501" s="225" t="s">
        <v>19</v>
      </c>
      <c r="N1501" s="226" t="s">
        <v>49</v>
      </c>
      <c r="O1501" s="86"/>
      <c r="P1501" s="227">
        <f>O1501*H1501</f>
        <v>0</v>
      </c>
      <c r="Q1501" s="227">
        <v>1.0627727797</v>
      </c>
      <c r="R1501" s="227">
        <f>Q1501*H1501</f>
        <v>0.36665660899649993</v>
      </c>
      <c r="S1501" s="227">
        <v>0</v>
      </c>
      <c r="T1501" s="228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9" t="s">
        <v>102</v>
      </c>
      <c r="AT1501" s="229" t="s">
        <v>403</v>
      </c>
      <c r="AU1501" s="229" t="s">
        <v>87</v>
      </c>
      <c r="AY1501" s="19" t="s">
        <v>401</v>
      </c>
      <c r="BE1501" s="230">
        <f>IF(N1501="základní",J1501,0)</f>
        <v>0</v>
      </c>
      <c r="BF1501" s="230">
        <f>IF(N1501="snížená",J1501,0)</f>
        <v>0</v>
      </c>
      <c r="BG1501" s="230">
        <f>IF(N1501="zákl. přenesená",J1501,0)</f>
        <v>0</v>
      </c>
      <c r="BH1501" s="230">
        <f>IF(N1501="sníž. přenesená",J1501,0)</f>
        <v>0</v>
      </c>
      <c r="BI1501" s="230">
        <f>IF(N1501="nulová",J1501,0)</f>
        <v>0</v>
      </c>
      <c r="BJ1501" s="19" t="s">
        <v>85</v>
      </c>
      <c r="BK1501" s="230">
        <f>ROUND(I1501*H1501,2)</f>
        <v>0</v>
      </c>
      <c r="BL1501" s="19" t="s">
        <v>102</v>
      </c>
      <c r="BM1501" s="229" t="s">
        <v>1532</v>
      </c>
    </row>
    <row r="1502" s="2" customFormat="1">
      <c r="A1502" s="40"/>
      <c r="B1502" s="41"/>
      <c r="C1502" s="42"/>
      <c r="D1502" s="231" t="s">
        <v>408</v>
      </c>
      <c r="E1502" s="42"/>
      <c r="F1502" s="232" t="s">
        <v>1533</v>
      </c>
      <c r="G1502" s="42"/>
      <c r="H1502" s="42"/>
      <c r="I1502" s="233"/>
      <c r="J1502" s="42"/>
      <c r="K1502" s="42"/>
      <c r="L1502" s="46"/>
      <c r="M1502" s="234"/>
      <c r="N1502" s="235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408</v>
      </c>
      <c r="AU1502" s="19" t="s">
        <v>87</v>
      </c>
    </row>
    <row r="1503" s="13" customFormat="1">
      <c r="A1503" s="13"/>
      <c r="B1503" s="236"/>
      <c r="C1503" s="237"/>
      <c r="D1503" s="238" t="s">
        <v>410</v>
      </c>
      <c r="E1503" s="239" t="s">
        <v>19</v>
      </c>
      <c r="F1503" s="240" t="s">
        <v>1534</v>
      </c>
      <c r="G1503" s="237"/>
      <c r="H1503" s="239" t="s">
        <v>19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6" t="s">
        <v>410</v>
      </c>
      <c r="AU1503" s="246" t="s">
        <v>87</v>
      </c>
      <c r="AV1503" s="13" t="s">
        <v>85</v>
      </c>
      <c r="AW1503" s="13" t="s">
        <v>37</v>
      </c>
      <c r="AX1503" s="13" t="s">
        <v>78</v>
      </c>
      <c r="AY1503" s="246" t="s">
        <v>401</v>
      </c>
    </row>
    <row r="1504" s="14" customFormat="1">
      <c r="A1504" s="14"/>
      <c r="B1504" s="247"/>
      <c r="C1504" s="248"/>
      <c r="D1504" s="238" t="s">
        <v>410</v>
      </c>
      <c r="E1504" s="249" t="s">
        <v>19</v>
      </c>
      <c r="F1504" s="250" t="s">
        <v>1535</v>
      </c>
      <c r="G1504" s="248"/>
      <c r="H1504" s="251">
        <v>0.33400000000000002</v>
      </c>
      <c r="I1504" s="252"/>
      <c r="J1504" s="248"/>
      <c r="K1504" s="248"/>
      <c r="L1504" s="253"/>
      <c r="M1504" s="254"/>
      <c r="N1504" s="255"/>
      <c r="O1504" s="255"/>
      <c r="P1504" s="255"/>
      <c r="Q1504" s="255"/>
      <c r="R1504" s="255"/>
      <c r="S1504" s="255"/>
      <c r="T1504" s="256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7" t="s">
        <v>410</v>
      </c>
      <c r="AU1504" s="257" t="s">
        <v>87</v>
      </c>
      <c r="AV1504" s="14" t="s">
        <v>87</v>
      </c>
      <c r="AW1504" s="14" t="s">
        <v>37</v>
      </c>
      <c r="AX1504" s="14" t="s">
        <v>78</v>
      </c>
      <c r="AY1504" s="257" t="s">
        <v>401</v>
      </c>
    </row>
    <row r="1505" s="14" customFormat="1">
      <c r="A1505" s="14"/>
      <c r="B1505" s="247"/>
      <c r="C1505" s="248"/>
      <c r="D1505" s="238" t="s">
        <v>410</v>
      </c>
      <c r="E1505" s="249" t="s">
        <v>19</v>
      </c>
      <c r="F1505" s="250" t="s">
        <v>1536</v>
      </c>
      <c r="G1505" s="248"/>
      <c r="H1505" s="251">
        <v>0.010999999999999999</v>
      </c>
      <c r="I1505" s="252"/>
      <c r="J1505" s="248"/>
      <c r="K1505" s="248"/>
      <c r="L1505" s="253"/>
      <c r="M1505" s="254"/>
      <c r="N1505" s="255"/>
      <c r="O1505" s="255"/>
      <c r="P1505" s="255"/>
      <c r="Q1505" s="255"/>
      <c r="R1505" s="255"/>
      <c r="S1505" s="255"/>
      <c r="T1505" s="256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7" t="s">
        <v>410</v>
      </c>
      <c r="AU1505" s="257" t="s">
        <v>87</v>
      </c>
      <c r="AV1505" s="14" t="s">
        <v>87</v>
      </c>
      <c r="AW1505" s="14" t="s">
        <v>37</v>
      </c>
      <c r="AX1505" s="14" t="s">
        <v>78</v>
      </c>
      <c r="AY1505" s="257" t="s">
        <v>401</v>
      </c>
    </row>
    <row r="1506" s="15" customFormat="1">
      <c r="A1506" s="15"/>
      <c r="B1506" s="258"/>
      <c r="C1506" s="259"/>
      <c r="D1506" s="238" t="s">
        <v>410</v>
      </c>
      <c r="E1506" s="260" t="s">
        <v>19</v>
      </c>
      <c r="F1506" s="261" t="s">
        <v>414</v>
      </c>
      <c r="G1506" s="259"/>
      <c r="H1506" s="262">
        <v>0.34500000000000003</v>
      </c>
      <c r="I1506" s="263"/>
      <c r="J1506" s="259"/>
      <c r="K1506" s="259"/>
      <c r="L1506" s="264"/>
      <c r="M1506" s="265"/>
      <c r="N1506" s="266"/>
      <c r="O1506" s="266"/>
      <c r="P1506" s="266"/>
      <c r="Q1506" s="266"/>
      <c r="R1506" s="266"/>
      <c r="S1506" s="266"/>
      <c r="T1506" s="267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68" t="s">
        <v>410</v>
      </c>
      <c r="AU1506" s="268" t="s">
        <v>87</v>
      </c>
      <c r="AV1506" s="15" t="s">
        <v>102</v>
      </c>
      <c r="AW1506" s="15" t="s">
        <v>37</v>
      </c>
      <c r="AX1506" s="15" t="s">
        <v>85</v>
      </c>
      <c r="AY1506" s="268" t="s">
        <v>401</v>
      </c>
    </row>
    <row r="1507" s="2" customFormat="1" ht="24.15" customHeight="1">
      <c r="A1507" s="40"/>
      <c r="B1507" s="41"/>
      <c r="C1507" s="218" t="s">
        <v>1537</v>
      </c>
      <c r="D1507" s="218" t="s">
        <v>403</v>
      </c>
      <c r="E1507" s="219" t="s">
        <v>1538</v>
      </c>
      <c r="F1507" s="220" t="s">
        <v>1539</v>
      </c>
      <c r="G1507" s="221" t="s">
        <v>178</v>
      </c>
      <c r="H1507" s="222">
        <v>1390.28</v>
      </c>
      <c r="I1507" s="223"/>
      <c r="J1507" s="224">
        <f>ROUND(I1507*H1507,2)</f>
        <v>0</v>
      </c>
      <c r="K1507" s="220" t="s">
        <v>406</v>
      </c>
      <c r="L1507" s="46"/>
      <c r="M1507" s="225" t="s">
        <v>19</v>
      </c>
      <c r="N1507" s="226" t="s">
        <v>49</v>
      </c>
      <c r="O1507" s="86"/>
      <c r="P1507" s="227">
        <f>O1507*H1507</f>
        <v>0</v>
      </c>
      <c r="Q1507" s="227">
        <v>0.11</v>
      </c>
      <c r="R1507" s="227">
        <f>Q1507*H1507</f>
        <v>152.93080000000001</v>
      </c>
      <c r="S1507" s="227">
        <v>0</v>
      </c>
      <c r="T1507" s="228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9" t="s">
        <v>102</v>
      </c>
      <c r="AT1507" s="229" t="s">
        <v>403</v>
      </c>
      <c r="AU1507" s="229" t="s">
        <v>87</v>
      </c>
      <c r="AY1507" s="19" t="s">
        <v>401</v>
      </c>
      <c r="BE1507" s="230">
        <f>IF(N1507="základní",J1507,0)</f>
        <v>0</v>
      </c>
      <c r="BF1507" s="230">
        <f>IF(N1507="snížená",J1507,0)</f>
        <v>0</v>
      </c>
      <c r="BG1507" s="230">
        <f>IF(N1507="zákl. přenesená",J1507,0)</f>
        <v>0</v>
      </c>
      <c r="BH1507" s="230">
        <f>IF(N1507="sníž. přenesená",J1507,0)</f>
        <v>0</v>
      </c>
      <c r="BI1507" s="230">
        <f>IF(N1507="nulová",J1507,0)</f>
        <v>0</v>
      </c>
      <c r="BJ1507" s="19" t="s">
        <v>85</v>
      </c>
      <c r="BK1507" s="230">
        <f>ROUND(I1507*H1507,2)</f>
        <v>0</v>
      </c>
      <c r="BL1507" s="19" t="s">
        <v>102</v>
      </c>
      <c r="BM1507" s="229" t="s">
        <v>1540</v>
      </c>
    </row>
    <row r="1508" s="2" customFormat="1">
      <c r="A1508" s="40"/>
      <c r="B1508" s="41"/>
      <c r="C1508" s="42"/>
      <c r="D1508" s="231" t="s">
        <v>408</v>
      </c>
      <c r="E1508" s="42"/>
      <c r="F1508" s="232" t="s">
        <v>1541</v>
      </c>
      <c r="G1508" s="42"/>
      <c r="H1508" s="42"/>
      <c r="I1508" s="233"/>
      <c r="J1508" s="42"/>
      <c r="K1508" s="42"/>
      <c r="L1508" s="46"/>
      <c r="M1508" s="234"/>
      <c r="N1508" s="235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408</v>
      </c>
      <c r="AU1508" s="19" t="s">
        <v>87</v>
      </c>
    </row>
    <row r="1509" s="14" customFormat="1">
      <c r="A1509" s="14"/>
      <c r="B1509" s="247"/>
      <c r="C1509" s="248"/>
      <c r="D1509" s="238" t="s">
        <v>410</v>
      </c>
      <c r="E1509" s="249" t="s">
        <v>19</v>
      </c>
      <c r="F1509" s="250" t="s">
        <v>306</v>
      </c>
      <c r="G1509" s="248"/>
      <c r="H1509" s="251">
        <v>1119.48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7" t="s">
        <v>410</v>
      </c>
      <c r="AU1509" s="257" t="s">
        <v>87</v>
      </c>
      <c r="AV1509" s="14" t="s">
        <v>87</v>
      </c>
      <c r="AW1509" s="14" t="s">
        <v>37</v>
      </c>
      <c r="AX1509" s="14" t="s">
        <v>78</v>
      </c>
      <c r="AY1509" s="257" t="s">
        <v>401</v>
      </c>
    </row>
    <row r="1510" s="14" customFormat="1">
      <c r="A1510" s="14"/>
      <c r="B1510" s="247"/>
      <c r="C1510" s="248"/>
      <c r="D1510" s="238" t="s">
        <v>410</v>
      </c>
      <c r="E1510" s="249" t="s">
        <v>19</v>
      </c>
      <c r="F1510" s="250" t="s">
        <v>315</v>
      </c>
      <c r="G1510" s="248"/>
      <c r="H1510" s="251">
        <v>122.09</v>
      </c>
      <c r="I1510" s="252"/>
      <c r="J1510" s="248"/>
      <c r="K1510" s="248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7" t="s">
        <v>410</v>
      </c>
      <c r="AU1510" s="257" t="s">
        <v>87</v>
      </c>
      <c r="AV1510" s="14" t="s">
        <v>87</v>
      </c>
      <c r="AW1510" s="14" t="s">
        <v>37</v>
      </c>
      <c r="AX1510" s="14" t="s">
        <v>78</v>
      </c>
      <c r="AY1510" s="257" t="s">
        <v>401</v>
      </c>
    </row>
    <row r="1511" s="14" customFormat="1">
      <c r="A1511" s="14"/>
      <c r="B1511" s="247"/>
      <c r="C1511" s="248"/>
      <c r="D1511" s="238" t="s">
        <v>410</v>
      </c>
      <c r="E1511" s="249" t="s">
        <v>19</v>
      </c>
      <c r="F1511" s="250" t="s">
        <v>309</v>
      </c>
      <c r="G1511" s="248"/>
      <c r="H1511" s="251">
        <v>98.469999999999999</v>
      </c>
      <c r="I1511" s="252"/>
      <c r="J1511" s="248"/>
      <c r="K1511" s="248"/>
      <c r="L1511" s="253"/>
      <c r="M1511" s="254"/>
      <c r="N1511" s="255"/>
      <c r="O1511" s="255"/>
      <c r="P1511" s="255"/>
      <c r="Q1511" s="255"/>
      <c r="R1511" s="255"/>
      <c r="S1511" s="255"/>
      <c r="T1511" s="256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7" t="s">
        <v>410</v>
      </c>
      <c r="AU1511" s="257" t="s">
        <v>87</v>
      </c>
      <c r="AV1511" s="14" t="s">
        <v>87</v>
      </c>
      <c r="AW1511" s="14" t="s">
        <v>37</v>
      </c>
      <c r="AX1511" s="14" t="s">
        <v>78</v>
      </c>
      <c r="AY1511" s="257" t="s">
        <v>401</v>
      </c>
    </row>
    <row r="1512" s="14" customFormat="1">
      <c r="A1512" s="14"/>
      <c r="B1512" s="247"/>
      <c r="C1512" s="248"/>
      <c r="D1512" s="238" t="s">
        <v>410</v>
      </c>
      <c r="E1512" s="249" t="s">
        <v>19</v>
      </c>
      <c r="F1512" s="250" t="s">
        <v>318</v>
      </c>
      <c r="G1512" s="248"/>
      <c r="H1512" s="251">
        <v>50.240000000000002</v>
      </c>
      <c r="I1512" s="252"/>
      <c r="J1512" s="248"/>
      <c r="K1512" s="248"/>
      <c r="L1512" s="253"/>
      <c r="M1512" s="254"/>
      <c r="N1512" s="255"/>
      <c r="O1512" s="255"/>
      <c r="P1512" s="255"/>
      <c r="Q1512" s="255"/>
      <c r="R1512" s="255"/>
      <c r="S1512" s="255"/>
      <c r="T1512" s="256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7" t="s">
        <v>410</v>
      </c>
      <c r="AU1512" s="257" t="s">
        <v>87</v>
      </c>
      <c r="AV1512" s="14" t="s">
        <v>87</v>
      </c>
      <c r="AW1512" s="14" t="s">
        <v>37</v>
      </c>
      <c r="AX1512" s="14" t="s">
        <v>78</v>
      </c>
      <c r="AY1512" s="257" t="s">
        <v>401</v>
      </c>
    </row>
    <row r="1513" s="15" customFormat="1">
      <c r="A1513" s="15"/>
      <c r="B1513" s="258"/>
      <c r="C1513" s="259"/>
      <c r="D1513" s="238" t="s">
        <v>410</v>
      </c>
      <c r="E1513" s="260" t="s">
        <v>19</v>
      </c>
      <c r="F1513" s="261" t="s">
        <v>414</v>
      </c>
      <c r="G1513" s="259"/>
      <c r="H1513" s="262">
        <v>1390.28</v>
      </c>
      <c r="I1513" s="263"/>
      <c r="J1513" s="259"/>
      <c r="K1513" s="259"/>
      <c r="L1513" s="264"/>
      <c r="M1513" s="265"/>
      <c r="N1513" s="266"/>
      <c r="O1513" s="266"/>
      <c r="P1513" s="266"/>
      <c r="Q1513" s="266"/>
      <c r="R1513" s="266"/>
      <c r="S1513" s="266"/>
      <c r="T1513" s="267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8" t="s">
        <v>410</v>
      </c>
      <c r="AU1513" s="268" t="s">
        <v>87</v>
      </c>
      <c r="AV1513" s="15" t="s">
        <v>102</v>
      </c>
      <c r="AW1513" s="15" t="s">
        <v>37</v>
      </c>
      <c r="AX1513" s="15" t="s">
        <v>85</v>
      </c>
      <c r="AY1513" s="268" t="s">
        <v>401</v>
      </c>
    </row>
    <row r="1514" s="2" customFormat="1" ht="37.8" customHeight="1">
      <c r="A1514" s="40"/>
      <c r="B1514" s="41"/>
      <c r="C1514" s="218" t="s">
        <v>1542</v>
      </c>
      <c r="D1514" s="218" t="s">
        <v>403</v>
      </c>
      <c r="E1514" s="219" t="s">
        <v>1543</v>
      </c>
      <c r="F1514" s="220" t="s">
        <v>1544</v>
      </c>
      <c r="G1514" s="221" t="s">
        <v>178</v>
      </c>
      <c r="H1514" s="222">
        <v>5388.79</v>
      </c>
      <c r="I1514" s="223"/>
      <c r="J1514" s="224">
        <f>ROUND(I1514*H1514,2)</f>
        <v>0</v>
      </c>
      <c r="K1514" s="220" t="s">
        <v>406</v>
      </c>
      <c r="L1514" s="46"/>
      <c r="M1514" s="225" t="s">
        <v>19</v>
      </c>
      <c r="N1514" s="226" t="s">
        <v>49</v>
      </c>
      <c r="O1514" s="86"/>
      <c r="P1514" s="227">
        <f>O1514*H1514</f>
        <v>0</v>
      </c>
      <c r="Q1514" s="227">
        <v>0.010999999999999999</v>
      </c>
      <c r="R1514" s="227">
        <f>Q1514*H1514</f>
        <v>59.276689999999995</v>
      </c>
      <c r="S1514" s="227">
        <v>0</v>
      </c>
      <c r="T1514" s="228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29" t="s">
        <v>102</v>
      </c>
      <c r="AT1514" s="229" t="s">
        <v>403</v>
      </c>
      <c r="AU1514" s="229" t="s">
        <v>87</v>
      </c>
      <c r="AY1514" s="19" t="s">
        <v>401</v>
      </c>
      <c r="BE1514" s="230">
        <f>IF(N1514="základní",J1514,0)</f>
        <v>0</v>
      </c>
      <c r="BF1514" s="230">
        <f>IF(N1514="snížená",J1514,0)</f>
        <v>0</v>
      </c>
      <c r="BG1514" s="230">
        <f>IF(N1514="zákl. přenesená",J1514,0)</f>
        <v>0</v>
      </c>
      <c r="BH1514" s="230">
        <f>IF(N1514="sníž. přenesená",J1514,0)</f>
        <v>0</v>
      </c>
      <c r="BI1514" s="230">
        <f>IF(N1514="nulová",J1514,0)</f>
        <v>0</v>
      </c>
      <c r="BJ1514" s="19" t="s">
        <v>85</v>
      </c>
      <c r="BK1514" s="230">
        <f>ROUND(I1514*H1514,2)</f>
        <v>0</v>
      </c>
      <c r="BL1514" s="19" t="s">
        <v>102</v>
      </c>
      <c r="BM1514" s="229" t="s">
        <v>1545</v>
      </c>
    </row>
    <row r="1515" s="2" customFormat="1">
      <c r="A1515" s="40"/>
      <c r="B1515" s="41"/>
      <c r="C1515" s="42"/>
      <c r="D1515" s="231" t="s">
        <v>408</v>
      </c>
      <c r="E1515" s="42"/>
      <c r="F1515" s="232" t="s">
        <v>1546</v>
      </c>
      <c r="G1515" s="42"/>
      <c r="H1515" s="42"/>
      <c r="I1515" s="233"/>
      <c r="J1515" s="42"/>
      <c r="K1515" s="42"/>
      <c r="L1515" s="46"/>
      <c r="M1515" s="234"/>
      <c r="N1515" s="235"/>
      <c r="O1515" s="86"/>
      <c r="P1515" s="86"/>
      <c r="Q1515" s="86"/>
      <c r="R1515" s="86"/>
      <c r="S1515" s="86"/>
      <c r="T1515" s="87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408</v>
      </c>
      <c r="AU1515" s="19" t="s">
        <v>87</v>
      </c>
    </row>
    <row r="1516" s="14" customFormat="1">
      <c r="A1516" s="14"/>
      <c r="B1516" s="247"/>
      <c r="C1516" s="248"/>
      <c r="D1516" s="238" t="s">
        <v>410</v>
      </c>
      <c r="E1516" s="249" t="s">
        <v>19</v>
      </c>
      <c r="F1516" s="250" t="s">
        <v>1547</v>
      </c>
      <c r="G1516" s="248"/>
      <c r="H1516" s="251">
        <v>4477.9200000000001</v>
      </c>
      <c r="I1516" s="252"/>
      <c r="J1516" s="248"/>
      <c r="K1516" s="248"/>
      <c r="L1516" s="253"/>
      <c r="M1516" s="254"/>
      <c r="N1516" s="255"/>
      <c r="O1516" s="255"/>
      <c r="P1516" s="255"/>
      <c r="Q1516" s="255"/>
      <c r="R1516" s="255"/>
      <c r="S1516" s="255"/>
      <c r="T1516" s="256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7" t="s">
        <v>410</v>
      </c>
      <c r="AU1516" s="257" t="s">
        <v>87</v>
      </c>
      <c r="AV1516" s="14" t="s">
        <v>87</v>
      </c>
      <c r="AW1516" s="14" t="s">
        <v>37</v>
      </c>
      <c r="AX1516" s="14" t="s">
        <v>78</v>
      </c>
      <c r="AY1516" s="257" t="s">
        <v>401</v>
      </c>
    </row>
    <row r="1517" s="14" customFormat="1">
      <c r="A1517" s="14"/>
      <c r="B1517" s="247"/>
      <c r="C1517" s="248"/>
      <c r="D1517" s="238" t="s">
        <v>410</v>
      </c>
      <c r="E1517" s="249" t="s">
        <v>19</v>
      </c>
      <c r="F1517" s="250" t="s">
        <v>1548</v>
      </c>
      <c r="G1517" s="248"/>
      <c r="H1517" s="251">
        <v>393.88</v>
      </c>
      <c r="I1517" s="252"/>
      <c r="J1517" s="248"/>
      <c r="K1517" s="248"/>
      <c r="L1517" s="253"/>
      <c r="M1517" s="254"/>
      <c r="N1517" s="255"/>
      <c r="O1517" s="255"/>
      <c r="P1517" s="255"/>
      <c r="Q1517" s="255"/>
      <c r="R1517" s="255"/>
      <c r="S1517" s="255"/>
      <c r="T1517" s="256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7" t="s">
        <v>410</v>
      </c>
      <c r="AU1517" s="257" t="s">
        <v>87</v>
      </c>
      <c r="AV1517" s="14" t="s">
        <v>87</v>
      </c>
      <c r="AW1517" s="14" t="s">
        <v>37</v>
      </c>
      <c r="AX1517" s="14" t="s">
        <v>78</v>
      </c>
      <c r="AY1517" s="257" t="s">
        <v>401</v>
      </c>
    </row>
    <row r="1518" s="14" customFormat="1">
      <c r="A1518" s="14"/>
      <c r="B1518" s="247"/>
      <c r="C1518" s="248"/>
      <c r="D1518" s="238" t="s">
        <v>410</v>
      </c>
      <c r="E1518" s="249" t="s">
        <v>19</v>
      </c>
      <c r="F1518" s="250" t="s">
        <v>1549</v>
      </c>
      <c r="G1518" s="248"/>
      <c r="H1518" s="251">
        <v>366.26999999999998</v>
      </c>
      <c r="I1518" s="252"/>
      <c r="J1518" s="248"/>
      <c r="K1518" s="248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7" t="s">
        <v>410</v>
      </c>
      <c r="AU1518" s="257" t="s">
        <v>87</v>
      </c>
      <c r="AV1518" s="14" t="s">
        <v>87</v>
      </c>
      <c r="AW1518" s="14" t="s">
        <v>37</v>
      </c>
      <c r="AX1518" s="14" t="s">
        <v>78</v>
      </c>
      <c r="AY1518" s="257" t="s">
        <v>401</v>
      </c>
    </row>
    <row r="1519" s="14" customFormat="1">
      <c r="A1519" s="14"/>
      <c r="B1519" s="247"/>
      <c r="C1519" s="248"/>
      <c r="D1519" s="238" t="s">
        <v>410</v>
      </c>
      <c r="E1519" s="249" t="s">
        <v>19</v>
      </c>
      <c r="F1519" s="250" t="s">
        <v>1550</v>
      </c>
      <c r="G1519" s="248"/>
      <c r="H1519" s="251">
        <v>150.72</v>
      </c>
      <c r="I1519" s="252"/>
      <c r="J1519" s="248"/>
      <c r="K1519" s="248"/>
      <c r="L1519" s="253"/>
      <c r="M1519" s="254"/>
      <c r="N1519" s="255"/>
      <c r="O1519" s="255"/>
      <c r="P1519" s="255"/>
      <c r="Q1519" s="255"/>
      <c r="R1519" s="255"/>
      <c r="S1519" s="255"/>
      <c r="T1519" s="256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7" t="s">
        <v>410</v>
      </c>
      <c r="AU1519" s="257" t="s">
        <v>87</v>
      </c>
      <c r="AV1519" s="14" t="s">
        <v>87</v>
      </c>
      <c r="AW1519" s="14" t="s">
        <v>37</v>
      </c>
      <c r="AX1519" s="14" t="s">
        <v>78</v>
      </c>
      <c r="AY1519" s="257" t="s">
        <v>401</v>
      </c>
    </row>
    <row r="1520" s="15" customFormat="1">
      <c r="A1520" s="15"/>
      <c r="B1520" s="258"/>
      <c r="C1520" s="259"/>
      <c r="D1520" s="238" t="s">
        <v>410</v>
      </c>
      <c r="E1520" s="260" t="s">
        <v>19</v>
      </c>
      <c r="F1520" s="261" t="s">
        <v>414</v>
      </c>
      <c r="G1520" s="259"/>
      <c r="H1520" s="262">
        <v>5388.79</v>
      </c>
      <c r="I1520" s="263"/>
      <c r="J1520" s="259"/>
      <c r="K1520" s="259"/>
      <c r="L1520" s="264"/>
      <c r="M1520" s="265"/>
      <c r="N1520" s="266"/>
      <c r="O1520" s="266"/>
      <c r="P1520" s="266"/>
      <c r="Q1520" s="266"/>
      <c r="R1520" s="266"/>
      <c r="S1520" s="266"/>
      <c r="T1520" s="267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8" t="s">
        <v>410</v>
      </c>
      <c r="AU1520" s="268" t="s">
        <v>87</v>
      </c>
      <c r="AV1520" s="15" t="s">
        <v>102</v>
      </c>
      <c r="AW1520" s="15" t="s">
        <v>37</v>
      </c>
      <c r="AX1520" s="15" t="s">
        <v>85</v>
      </c>
      <c r="AY1520" s="268" t="s">
        <v>401</v>
      </c>
    </row>
    <row r="1521" s="2" customFormat="1" ht="24.15" customHeight="1">
      <c r="A1521" s="40"/>
      <c r="B1521" s="41"/>
      <c r="C1521" s="218" t="s">
        <v>1551</v>
      </c>
      <c r="D1521" s="218" t="s">
        <v>403</v>
      </c>
      <c r="E1521" s="219" t="s">
        <v>1552</v>
      </c>
      <c r="F1521" s="220" t="s">
        <v>1553</v>
      </c>
      <c r="G1521" s="221" t="s">
        <v>178</v>
      </c>
      <c r="H1521" s="222">
        <v>1475.0799999999999</v>
      </c>
      <c r="I1521" s="223"/>
      <c r="J1521" s="224">
        <f>ROUND(I1521*H1521,2)</f>
        <v>0</v>
      </c>
      <c r="K1521" s="220" t="s">
        <v>406</v>
      </c>
      <c r="L1521" s="46"/>
      <c r="M1521" s="225" t="s">
        <v>19</v>
      </c>
      <c r="N1521" s="226" t="s">
        <v>49</v>
      </c>
      <c r="O1521" s="86"/>
      <c r="P1521" s="227">
        <f>O1521*H1521</f>
        <v>0</v>
      </c>
      <c r="Q1521" s="227">
        <v>0.00013200000000000001</v>
      </c>
      <c r="R1521" s="227">
        <f>Q1521*H1521</f>
        <v>0.19471056000000001</v>
      </c>
      <c r="S1521" s="227">
        <v>0</v>
      </c>
      <c r="T1521" s="228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9" t="s">
        <v>102</v>
      </c>
      <c r="AT1521" s="229" t="s">
        <v>403</v>
      </c>
      <c r="AU1521" s="229" t="s">
        <v>87</v>
      </c>
      <c r="AY1521" s="19" t="s">
        <v>401</v>
      </c>
      <c r="BE1521" s="230">
        <f>IF(N1521="základní",J1521,0)</f>
        <v>0</v>
      </c>
      <c r="BF1521" s="230">
        <f>IF(N1521="snížená",J1521,0)</f>
        <v>0</v>
      </c>
      <c r="BG1521" s="230">
        <f>IF(N1521="zákl. přenesená",J1521,0)</f>
        <v>0</v>
      </c>
      <c r="BH1521" s="230">
        <f>IF(N1521="sníž. přenesená",J1521,0)</f>
        <v>0</v>
      </c>
      <c r="BI1521" s="230">
        <f>IF(N1521="nulová",J1521,0)</f>
        <v>0</v>
      </c>
      <c r="BJ1521" s="19" t="s">
        <v>85</v>
      </c>
      <c r="BK1521" s="230">
        <f>ROUND(I1521*H1521,2)</f>
        <v>0</v>
      </c>
      <c r="BL1521" s="19" t="s">
        <v>102</v>
      </c>
      <c r="BM1521" s="229" t="s">
        <v>1554</v>
      </c>
    </row>
    <row r="1522" s="2" customFormat="1">
      <c r="A1522" s="40"/>
      <c r="B1522" s="41"/>
      <c r="C1522" s="42"/>
      <c r="D1522" s="231" t="s">
        <v>408</v>
      </c>
      <c r="E1522" s="42"/>
      <c r="F1522" s="232" t="s">
        <v>1555</v>
      </c>
      <c r="G1522" s="42"/>
      <c r="H1522" s="42"/>
      <c r="I1522" s="233"/>
      <c r="J1522" s="42"/>
      <c r="K1522" s="42"/>
      <c r="L1522" s="46"/>
      <c r="M1522" s="234"/>
      <c r="N1522" s="235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408</v>
      </c>
      <c r="AU1522" s="19" t="s">
        <v>87</v>
      </c>
    </row>
    <row r="1523" s="14" customFormat="1">
      <c r="A1523" s="14"/>
      <c r="B1523" s="247"/>
      <c r="C1523" s="248"/>
      <c r="D1523" s="238" t="s">
        <v>410</v>
      </c>
      <c r="E1523" s="249" t="s">
        <v>19</v>
      </c>
      <c r="F1523" s="250" t="s">
        <v>306</v>
      </c>
      <c r="G1523" s="248"/>
      <c r="H1523" s="251">
        <v>1119.48</v>
      </c>
      <c r="I1523" s="252"/>
      <c r="J1523" s="248"/>
      <c r="K1523" s="248"/>
      <c r="L1523" s="253"/>
      <c r="M1523" s="254"/>
      <c r="N1523" s="255"/>
      <c r="O1523" s="255"/>
      <c r="P1523" s="255"/>
      <c r="Q1523" s="255"/>
      <c r="R1523" s="255"/>
      <c r="S1523" s="255"/>
      <c r="T1523" s="256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7" t="s">
        <v>410</v>
      </c>
      <c r="AU1523" s="257" t="s">
        <v>87</v>
      </c>
      <c r="AV1523" s="14" t="s">
        <v>87</v>
      </c>
      <c r="AW1523" s="14" t="s">
        <v>37</v>
      </c>
      <c r="AX1523" s="14" t="s">
        <v>78</v>
      </c>
      <c r="AY1523" s="257" t="s">
        <v>401</v>
      </c>
    </row>
    <row r="1524" s="14" customFormat="1">
      <c r="A1524" s="14"/>
      <c r="B1524" s="247"/>
      <c r="C1524" s="248"/>
      <c r="D1524" s="238" t="s">
        <v>410</v>
      </c>
      <c r="E1524" s="249" t="s">
        <v>19</v>
      </c>
      <c r="F1524" s="250" t="s">
        <v>312</v>
      </c>
      <c r="G1524" s="248"/>
      <c r="H1524" s="251">
        <v>84.799999999999997</v>
      </c>
      <c r="I1524" s="252"/>
      <c r="J1524" s="248"/>
      <c r="K1524" s="248"/>
      <c r="L1524" s="253"/>
      <c r="M1524" s="254"/>
      <c r="N1524" s="255"/>
      <c r="O1524" s="255"/>
      <c r="P1524" s="255"/>
      <c r="Q1524" s="255"/>
      <c r="R1524" s="255"/>
      <c r="S1524" s="255"/>
      <c r="T1524" s="256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7" t="s">
        <v>410</v>
      </c>
      <c r="AU1524" s="257" t="s">
        <v>87</v>
      </c>
      <c r="AV1524" s="14" t="s">
        <v>87</v>
      </c>
      <c r="AW1524" s="14" t="s">
        <v>37</v>
      </c>
      <c r="AX1524" s="14" t="s">
        <v>78</v>
      </c>
      <c r="AY1524" s="257" t="s">
        <v>401</v>
      </c>
    </row>
    <row r="1525" s="14" customFormat="1">
      <c r="A1525" s="14"/>
      <c r="B1525" s="247"/>
      <c r="C1525" s="248"/>
      <c r="D1525" s="238" t="s">
        <v>410</v>
      </c>
      <c r="E1525" s="249" t="s">
        <v>19</v>
      </c>
      <c r="F1525" s="250" t="s">
        <v>315</v>
      </c>
      <c r="G1525" s="248"/>
      <c r="H1525" s="251">
        <v>122.09</v>
      </c>
      <c r="I1525" s="252"/>
      <c r="J1525" s="248"/>
      <c r="K1525" s="248"/>
      <c r="L1525" s="253"/>
      <c r="M1525" s="254"/>
      <c r="N1525" s="255"/>
      <c r="O1525" s="255"/>
      <c r="P1525" s="255"/>
      <c r="Q1525" s="255"/>
      <c r="R1525" s="255"/>
      <c r="S1525" s="255"/>
      <c r="T1525" s="256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7" t="s">
        <v>410</v>
      </c>
      <c r="AU1525" s="257" t="s">
        <v>87</v>
      </c>
      <c r="AV1525" s="14" t="s">
        <v>87</v>
      </c>
      <c r="AW1525" s="14" t="s">
        <v>37</v>
      </c>
      <c r="AX1525" s="14" t="s">
        <v>78</v>
      </c>
      <c r="AY1525" s="257" t="s">
        <v>401</v>
      </c>
    </row>
    <row r="1526" s="14" customFormat="1">
      <c r="A1526" s="14"/>
      <c r="B1526" s="247"/>
      <c r="C1526" s="248"/>
      <c r="D1526" s="238" t="s">
        <v>410</v>
      </c>
      <c r="E1526" s="249" t="s">
        <v>19</v>
      </c>
      <c r="F1526" s="250" t="s">
        <v>309</v>
      </c>
      <c r="G1526" s="248"/>
      <c r="H1526" s="251">
        <v>98.469999999999999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7" t="s">
        <v>410</v>
      </c>
      <c r="AU1526" s="257" t="s">
        <v>87</v>
      </c>
      <c r="AV1526" s="14" t="s">
        <v>87</v>
      </c>
      <c r="AW1526" s="14" t="s">
        <v>37</v>
      </c>
      <c r="AX1526" s="14" t="s">
        <v>78</v>
      </c>
      <c r="AY1526" s="257" t="s">
        <v>401</v>
      </c>
    </row>
    <row r="1527" s="14" customFormat="1">
      <c r="A1527" s="14"/>
      <c r="B1527" s="247"/>
      <c r="C1527" s="248"/>
      <c r="D1527" s="238" t="s">
        <v>410</v>
      </c>
      <c r="E1527" s="249" t="s">
        <v>19</v>
      </c>
      <c r="F1527" s="250" t="s">
        <v>318</v>
      </c>
      <c r="G1527" s="248"/>
      <c r="H1527" s="251">
        <v>50.240000000000002</v>
      </c>
      <c r="I1527" s="252"/>
      <c r="J1527" s="248"/>
      <c r="K1527" s="248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7" t="s">
        <v>410</v>
      </c>
      <c r="AU1527" s="257" t="s">
        <v>87</v>
      </c>
      <c r="AV1527" s="14" t="s">
        <v>87</v>
      </c>
      <c r="AW1527" s="14" t="s">
        <v>37</v>
      </c>
      <c r="AX1527" s="14" t="s">
        <v>78</v>
      </c>
      <c r="AY1527" s="257" t="s">
        <v>401</v>
      </c>
    </row>
    <row r="1528" s="15" customFormat="1">
      <c r="A1528" s="15"/>
      <c r="B1528" s="258"/>
      <c r="C1528" s="259"/>
      <c r="D1528" s="238" t="s">
        <v>410</v>
      </c>
      <c r="E1528" s="260" t="s">
        <v>19</v>
      </c>
      <c r="F1528" s="261" t="s">
        <v>414</v>
      </c>
      <c r="G1528" s="259"/>
      <c r="H1528" s="262">
        <v>1475.0799999999999</v>
      </c>
      <c r="I1528" s="263"/>
      <c r="J1528" s="259"/>
      <c r="K1528" s="259"/>
      <c r="L1528" s="264"/>
      <c r="M1528" s="265"/>
      <c r="N1528" s="266"/>
      <c r="O1528" s="266"/>
      <c r="P1528" s="266"/>
      <c r="Q1528" s="266"/>
      <c r="R1528" s="266"/>
      <c r="S1528" s="266"/>
      <c r="T1528" s="267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68" t="s">
        <v>410</v>
      </c>
      <c r="AU1528" s="268" t="s">
        <v>87</v>
      </c>
      <c r="AV1528" s="15" t="s">
        <v>102</v>
      </c>
      <c r="AW1528" s="15" t="s">
        <v>37</v>
      </c>
      <c r="AX1528" s="15" t="s">
        <v>85</v>
      </c>
      <c r="AY1528" s="268" t="s">
        <v>401</v>
      </c>
    </row>
    <row r="1529" s="2" customFormat="1" ht="37.8" customHeight="1">
      <c r="A1529" s="40"/>
      <c r="B1529" s="41"/>
      <c r="C1529" s="218" t="s">
        <v>1556</v>
      </c>
      <c r="D1529" s="218" t="s">
        <v>403</v>
      </c>
      <c r="E1529" s="219" t="s">
        <v>1557</v>
      </c>
      <c r="F1529" s="220" t="s">
        <v>1558</v>
      </c>
      <c r="G1529" s="221" t="s">
        <v>228</v>
      </c>
      <c r="H1529" s="222">
        <v>1481.6300000000001</v>
      </c>
      <c r="I1529" s="223"/>
      <c r="J1529" s="224">
        <f>ROUND(I1529*H1529,2)</f>
        <v>0</v>
      </c>
      <c r="K1529" s="220" t="s">
        <v>406</v>
      </c>
      <c r="L1529" s="46"/>
      <c r="M1529" s="225" t="s">
        <v>19</v>
      </c>
      <c r="N1529" s="226" t="s">
        <v>49</v>
      </c>
      <c r="O1529" s="86"/>
      <c r="P1529" s="227">
        <f>O1529*H1529</f>
        <v>0</v>
      </c>
      <c r="Q1529" s="227">
        <v>2.0999999999999999E-05</v>
      </c>
      <c r="R1529" s="227">
        <f>Q1529*H1529</f>
        <v>0.03111423</v>
      </c>
      <c r="S1529" s="227">
        <v>0</v>
      </c>
      <c r="T1529" s="228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29" t="s">
        <v>102</v>
      </c>
      <c r="AT1529" s="229" t="s">
        <v>403</v>
      </c>
      <c r="AU1529" s="229" t="s">
        <v>87</v>
      </c>
      <c r="AY1529" s="19" t="s">
        <v>401</v>
      </c>
      <c r="BE1529" s="230">
        <f>IF(N1529="základní",J1529,0)</f>
        <v>0</v>
      </c>
      <c r="BF1529" s="230">
        <f>IF(N1529="snížená",J1529,0)</f>
        <v>0</v>
      </c>
      <c r="BG1529" s="230">
        <f>IF(N1529="zákl. přenesená",J1529,0)</f>
        <v>0</v>
      </c>
      <c r="BH1529" s="230">
        <f>IF(N1529="sníž. přenesená",J1529,0)</f>
        <v>0</v>
      </c>
      <c r="BI1529" s="230">
        <f>IF(N1529="nulová",J1529,0)</f>
        <v>0</v>
      </c>
      <c r="BJ1529" s="19" t="s">
        <v>85</v>
      </c>
      <c r="BK1529" s="230">
        <f>ROUND(I1529*H1529,2)</f>
        <v>0</v>
      </c>
      <c r="BL1529" s="19" t="s">
        <v>102</v>
      </c>
      <c r="BM1529" s="229" t="s">
        <v>1559</v>
      </c>
    </row>
    <row r="1530" s="2" customFormat="1">
      <c r="A1530" s="40"/>
      <c r="B1530" s="41"/>
      <c r="C1530" s="42"/>
      <c r="D1530" s="231" t="s">
        <v>408</v>
      </c>
      <c r="E1530" s="42"/>
      <c r="F1530" s="232" t="s">
        <v>1560</v>
      </c>
      <c r="G1530" s="42"/>
      <c r="H1530" s="42"/>
      <c r="I1530" s="233"/>
      <c r="J1530" s="42"/>
      <c r="K1530" s="42"/>
      <c r="L1530" s="46"/>
      <c r="M1530" s="234"/>
      <c r="N1530" s="235"/>
      <c r="O1530" s="86"/>
      <c r="P1530" s="86"/>
      <c r="Q1530" s="86"/>
      <c r="R1530" s="86"/>
      <c r="S1530" s="86"/>
      <c r="T1530" s="87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9" t="s">
        <v>408</v>
      </c>
      <c r="AU1530" s="19" t="s">
        <v>87</v>
      </c>
    </row>
    <row r="1531" s="13" customFormat="1">
      <c r="A1531" s="13"/>
      <c r="B1531" s="236"/>
      <c r="C1531" s="237"/>
      <c r="D1531" s="238" t="s">
        <v>410</v>
      </c>
      <c r="E1531" s="239" t="s">
        <v>19</v>
      </c>
      <c r="F1531" s="240" t="s">
        <v>634</v>
      </c>
      <c r="G1531" s="237"/>
      <c r="H1531" s="239" t="s">
        <v>19</v>
      </c>
      <c r="I1531" s="241"/>
      <c r="J1531" s="237"/>
      <c r="K1531" s="237"/>
      <c r="L1531" s="242"/>
      <c r="M1531" s="243"/>
      <c r="N1531" s="244"/>
      <c r="O1531" s="244"/>
      <c r="P1531" s="244"/>
      <c r="Q1531" s="244"/>
      <c r="R1531" s="244"/>
      <c r="S1531" s="244"/>
      <c r="T1531" s="24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6" t="s">
        <v>410</v>
      </c>
      <c r="AU1531" s="246" t="s">
        <v>87</v>
      </c>
      <c r="AV1531" s="13" t="s">
        <v>85</v>
      </c>
      <c r="AW1531" s="13" t="s">
        <v>37</v>
      </c>
      <c r="AX1531" s="13" t="s">
        <v>78</v>
      </c>
      <c r="AY1531" s="246" t="s">
        <v>401</v>
      </c>
    </row>
    <row r="1532" s="13" customFormat="1">
      <c r="A1532" s="13"/>
      <c r="B1532" s="236"/>
      <c r="C1532" s="237"/>
      <c r="D1532" s="238" t="s">
        <v>410</v>
      </c>
      <c r="E1532" s="239" t="s">
        <v>19</v>
      </c>
      <c r="F1532" s="240" t="s">
        <v>741</v>
      </c>
      <c r="G1532" s="237"/>
      <c r="H1532" s="239" t="s">
        <v>19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6" t="s">
        <v>410</v>
      </c>
      <c r="AU1532" s="246" t="s">
        <v>87</v>
      </c>
      <c r="AV1532" s="13" t="s">
        <v>85</v>
      </c>
      <c r="AW1532" s="13" t="s">
        <v>37</v>
      </c>
      <c r="AX1532" s="13" t="s">
        <v>78</v>
      </c>
      <c r="AY1532" s="246" t="s">
        <v>401</v>
      </c>
    </row>
    <row r="1533" s="14" customFormat="1">
      <c r="A1533" s="14"/>
      <c r="B1533" s="247"/>
      <c r="C1533" s="248"/>
      <c r="D1533" s="238" t="s">
        <v>410</v>
      </c>
      <c r="E1533" s="249" t="s">
        <v>19</v>
      </c>
      <c r="F1533" s="250" t="s">
        <v>1561</v>
      </c>
      <c r="G1533" s="248"/>
      <c r="H1533" s="251">
        <v>1233.3</v>
      </c>
      <c r="I1533" s="252"/>
      <c r="J1533" s="248"/>
      <c r="K1533" s="248"/>
      <c r="L1533" s="253"/>
      <c r="M1533" s="254"/>
      <c r="N1533" s="255"/>
      <c r="O1533" s="255"/>
      <c r="P1533" s="255"/>
      <c r="Q1533" s="255"/>
      <c r="R1533" s="255"/>
      <c r="S1533" s="255"/>
      <c r="T1533" s="256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7" t="s">
        <v>410</v>
      </c>
      <c r="AU1533" s="257" t="s">
        <v>87</v>
      </c>
      <c r="AV1533" s="14" t="s">
        <v>87</v>
      </c>
      <c r="AW1533" s="14" t="s">
        <v>37</v>
      </c>
      <c r="AX1533" s="14" t="s">
        <v>78</v>
      </c>
      <c r="AY1533" s="257" t="s">
        <v>401</v>
      </c>
    </row>
    <row r="1534" s="16" customFormat="1">
      <c r="A1534" s="16"/>
      <c r="B1534" s="269"/>
      <c r="C1534" s="270"/>
      <c r="D1534" s="238" t="s">
        <v>410</v>
      </c>
      <c r="E1534" s="271" t="s">
        <v>19</v>
      </c>
      <c r="F1534" s="272" t="s">
        <v>440</v>
      </c>
      <c r="G1534" s="270"/>
      <c r="H1534" s="273">
        <v>1233.3</v>
      </c>
      <c r="I1534" s="274"/>
      <c r="J1534" s="270"/>
      <c r="K1534" s="270"/>
      <c r="L1534" s="275"/>
      <c r="M1534" s="276"/>
      <c r="N1534" s="277"/>
      <c r="O1534" s="277"/>
      <c r="P1534" s="277"/>
      <c r="Q1534" s="277"/>
      <c r="R1534" s="277"/>
      <c r="S1534" s="277"/>
      <c r="T1534" s="278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9" t="s">
        <v>410</v>
      </c>
      <c r="AU1534" s="279" t="s">
        <v>87</v>
      </c>
      <c r="AV1534" s="16" t="s">
        <v>95</v>
      </c>
      <c r="AW1534" s="16" t="s">
        <v>37</v>
      </c>
      <c r="AX1534" s="16" t="s">
        <v>78</v>
      </c>
      <c r="AY1534" s="279" t="s">
        <v>401</v>
      </c>
    </row>
    <row r="1535" s="13" customFormat="1">
      <c r="A1535" s="13"/>
      <c r="B1535" s="236"/>
      <c r="C1535" s="237"/>
      <c r="D1535" s="238" t="s">
        <v>410</v>
      </c>
      <c r="E1535" s="239" t="s">
        <v>19</v>
      </c>
      <c r="F1535" s="240" t="s">
        <v>745</v>
      </c>
      <c r="G1535" s="237"/>
      <c r="H1535" s="239" t="s">
        <v>19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6" t="s">
        <v>410</v>
      </c>
      <c r="AU1535" s="246" t="s">
        <v>87</v>
      </c>
      <c r="AV1535" s="13" t="s">
        <v>85</v>
      </c>
      <c r="AW1535" s="13" t="s">
        <v>37</v>
      </c>
      <c r="AX1535" s="13" t="s">
        <v>78</v>
      </c>
      <c r="AY1535" s="246" t="s">
        <v>401</v>
      </c>
    </row>
    <row r="1536" s="14" customFormat="1">
      <c r="A1536" s="14"/>
      <c r="B1536" s="247"/>
      <c r="C1536" s="248"/>
      <c r="D1536" s="238" t="s">
        <v>410</v>
      </c>
      <c r="E1536" s="249" t="s">
        <v>19</v>
      </c>
      <c r="F1536" s="250" t="s">
        <v>1562</v>
      </c>
      <c r="G1536" s="248"/>
      <c r="H1536" s="251">
        <v>248.33000000000001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7" t="s">
        <v>410</v>
      </c>
      <c r="AU1536" s="257" t="s">
        <v>87</v>
      </c>
      <c r="AV1536" s="14" t="s">
        <v>87</v>
      </c>
      <c r="AW1536" s="14" t="s">
        <v>37</v>
      </c>
      <c r="AX1536" s="14" t="s">
        <v>78</v>
      </c>
      <c r="AY1536" s="257" t="s">
        <v>401</v>
      </c>
    </row>
    <row r="1537" s="16" customFormat="1">
      <c r="A1537" s="16"/>
      <c r="B1537" s="269"/>
      <c r="C1537" s="270"/>
      <c r="D1537" s="238" t="s">
        <v>410</v>
      </c>
      <c r="E1537" s="271" t="s">
        <v>19</v>
      </c>
      <c r="F1537" s="272" t="s">
        <v>440</v>
      </c>
      <c r="G1537" s="270"/>
      <c r="H1537" s="273">
        <v>248.33000000000001</v>
      </c>
      <c r="I1537" s="274"/>
      <c r="J1537" s="270"/>
      <c r="K1537" s="270"/>
      <c r="L1537" s="275"/>
      <c r="M1537" s="276"/>
      <c r="N1537" s="277"/>
      <c r="O1537" s="277"/>
      <c r="P1537" s="277"/>
      <c r="Q1537" s="277"/>
      <c r="R1537" s="277"/>
      <c r="S1537" s="277"/>
      <c r="T1537" s="278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79" t="s">
        <v>410</v>
      </c>
      <c r="AU1537" s="279" t="s">
        <v>87</v>
      </c>
      <c r="AV1537" s="16" t="s">
        <v>95</v>
      </c>
      <c r="AW1537" s="16" t="s">
        <v>37</v>
      </c>
      <c r="AX1537" s="16" t="s">
        <v>78</v>
      </c>
      <c r="AY1537" s="279" t="s">
        <v>401</v>
      </c>
    </row>
    <row r="1538" s="15" customFormat="1">
      <c r="A1538" s="15"/>
      <c r="B1538" s="258"/>
      <c r="C1538" s="259"/>
      <c r="D1538" s="238" t="s">
        <v>410</v>
      </c>
      <c r="E1538" s="260" t="s">
        <v>19</v>
      </c>
      <c r="F1538" s="261" t="s">
        <v>414</v>
      </c>
      <c r="G1538" s="259"/>
      <c r="H1538" s="262">
        <v>1481.6299999999999</v>
      </c>
      <c r="I1538" s="263"/>
      <c r="J1538" s="259"/>
      <c r="K1538" s="259"/>
      <c r="L1538" s="264"/>
      <c r="M1538" s="265"/>
      <c r="N1538" s="266"/>
      <c r="O1538" s="266"/>
      <c r="P1538" s="266"/>
      <c r="Q1538" s="266"/>
      <c r="R1538" s="266"/>
      <c r="S1538" s="266"/>
      <c r="T1538" s="267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8" t="s">
        <v>410</v>
      </c>
      <c r="AU1538" s="268" t="s">
        <v>87</v>
      </c>
      <c r="AV1538" s="15" t="s">
        <v>102</v>
      </c>
      <c r="AW1538" s="15" t="s">
        <v>37</v>
      </c>
      <c r="AX1538" s="15" t="s">
        <v>85</v>
      </c>
      <c r="AY1538" s="268" t="s">
        <v>401</v>
      </c>
    </row>
    <row r="1539" s="2" customFormat="1" ht="24.15" customHeight="1">
      <c r="A1539" s="40"/>
      <c r="B1539" s="41"/>
      <c r="C1539" s="218" t="s">
        <v>1563</v>
      </c>
      <c r="D1539" s="218" t="s">
        <v>403</v>
      </c>
      <c r="E1539" s="219" t="s">
        <v>1564</v>
      </c>
      <c r="F1539" s="220" t="s">
        <v>1565</v>
      </c>
      <c r="G1539" s="221" t="s">
        <v>219</v>
      </c>
      <c r="H1539" s="222">
        <v>23.381</v>
      </c>
      <c r="I1539" s="223"/>
      <c r="J1539" s="224">
        <f>ROUND(I1539*H1539,2)</f>
        <v>0</v>
      </c>
      <c r="K1539" s="220" t="s">
        <v>19</v>
      </c>
      <c r="L1539" s="46"/>
      <c r="M1539" s="225" t="s">
        <v>19</v>
      </c>
      <c r="N1539" s="226" t="s">
        <v>49</v>
      </c>
      <c r="O1539" s="86"/>
      <c r="P1539" s="227">
        <f>O1539*H1539</f>
        <v>0</v>
      </c>
      <c r="Q1539" s="227">
        <v>1.98</v>
      </c>
      <c r="R1539" s="227">
        <f>Q1539*H1539</f>
        <v>46.294379999999997</v>
      </c>
      <c r="S1539" s="227">
        <v>0</v>
      </c>
      <c r="T1539" s="228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9" t="s">
        <v>102</v>
      </c>
      <c r="AT1539" s="229" t="s">
        <v>403</v>
      </c>
      <c r="AU1539" s="229" t="s">
        <v>87</v>
      </c>
      <c r="AY1539" s="19" t="s">
        <v>401</v>
      </c>
      <c r="BE1539" s="230">
        <f>IF(N1539="základní",J1539,0)</f>
        <v>0</v>
      </c>
      <c r="BF1539" s="230">
        <f>IF(N1539="snížená",J1539,0)</f>
        <v>0</v>
      </c>
      <c r="BG1539" s="230">
        <f>IF(N1539="zákl. přenesená",J1539,0)</f>
        <v>0</v>
      </c>
      <c r="BH1539" s="230">
        <f>IF(N1539="sníž. přenesená",J1539,0)</f>
        <v>0</v>
      </c>
      <c r="BI1539" s="230">
        <f>IF(N1539="nulová",J1539,0)</f>
        <v>0</v>
      </c>
      <c r="BJ1539" s="19" t="s">
        <v>85</v>
      </c>
      <c r="BK1539" s="230">
        <f>ROUND(I1539*H1539,2)</f>
        <v>0</v>
      </c>
      <c r="BL1539" s="19" t="s">
        <v>102</v>
      </c>
      <c r="BM1539" s="229" t="s">
        <v>1566</v>
      </c>
    </row>
    <row r="1540" s="14" customFormat="1">
      <c r="A1540" s="14"/>
      <c r="B1540" s="247"/>
      <c r="C1540" s="248"/>
      <c r="D1540" s="238" t="s">
        <v>410</v>
      </c>
      <c r="E1540" s="249" t="s">
        <v>19</v>
      </c>
      <c r="F1540" s="250" t="s">
        <v>1567</v>
      </c>
      <c r="G1540" s="248"/>
      <c r="H1540" s="251">
        <v>23.381</v>
      </c>
      <c r="I1540" s="252"/>
      <c r="J1540" s="248"/>
      <c r="K1540" s="248"/>
      <c r="L1540" s="253"/>
      <c r="M1540" s="254"/>
      <c r="N1540" s="255"/>
      <c r="O1540" s="255"/>
      <c r="P1540" s="255"/>
      <c r="Q1540" s="255"/>
      <c r="R1540" s="255"/>
      <c r="S1540" s="255"/>
      <c r="T1540" s="256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7" t="s">
        <v>410</v>
      </c>
      <c r="AU1540" s="257" t="s">
        <v>87</v>
      </c>
      <c r="AV1540" s="14" t="s">
        <v>87</v>
      </c>
      <c r="AW1540" s="14" t="s">
        <v>37</v>
      </c>
      <c r="AX1540" s="14" t="s">
        <v>78</v>
      </c>
      <c r="AY1540" s="257" t="s">
        <v>401</v>
      </c>
    </row>
    <row r="1541" s="15" customFormat="1">
      <c r="A1541" s="15"/>
      <c r="B1541" s="258"/>
      <c r="C1541" s="259"/>
      <c r="D1541" s="238" t="s">
        <v>410</v>
      </c>
      <c r="E1541" s="260" t="s">
        <v>19</v>
      </c>
      <c r="F1541" s="261" t="s">
        <v>414</v>
      </c>
      <c r="G1541" s="259"/>
      <c r="H1541" s="262">
        <v>23.381</v>
      </c>
      <c r="I1541" s="263"/>
      <c r="J1541" s="259"/>
      <c r="K1541" s="259"/>
      <c r="L1541" s="264"/>
      <c r="M1541" s="265"/>
      <c r="N1541" s="266"/>
      <c r="O1541" s="266"/>
      <c r="P1541" s="266"/>
      <c r="Q1541" s="266"/>
      <c r="R1541" s="266"/>
      <c r="S1541" s="266"/>
      <c r="T1541" s="267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68" t="s">
        <v>410</v>
      </c>
      <c r="AU1541" s="268" t="s">
        <v>87</v>
      </c>
      <c r="AV1541" s="15" t="s">
        <v>102</v>
      </c>
      <c r="AW1541" s="15" t="s">
        <v>37</v>
      </c>
      <c r="AX1541" s="15" t="s">
        <v>85</v>
      </c>
      <c r="AY1541" s="268" t="s">
        <v>401</v>
      </c>
    </row>
    <row r="1542" s="2" customFormat="1" ht="33" customHeight="1">
      <c r="A1542" s="40"/>
      <c r="B1542" s="41"/>
      <c r="C1542" s="218" t="s">
        <v>1568</v>
      </c>
      <c r="D1542" s="218" t="s">
        <v>403</v>
      </c>
      <c r="E1542" s="219" t="s">
        <v>1569</v>
      </c>
      <c r="F1542" s="220" t="s">
        <v>1570</v>
      </c>
      <c r="G1542" s="221" t="s">
        <v>219</v>
      </c>
      <c r="H1542" s="222">
        <v>35.072000000000003</v>
      </c>
      <c r="I1542" s="223"/>
      <c r="J1542" s="224">
        <f>ROUND(I1542*H1542,2)</f>
        <v>0</v>
      </c>
      <c r="K1542" s="220" t="s">
        <v>19</v>
      </c>
      <c r="L1542" s="46"/>
      <c r="M1542" s="225" t="s">
        <v>19</v>
      </c>
      <c r="N1542" s="226" t="s">
        <v>49</v>
      </c>
      <c r="O1542" s="86"/>
      <c r="P1542" s="227">
        <f>O1542*H1542</f>
        <v>0</v>
      </c>
      <c r="Q1542" s="227">
        <v>2.1600000000000001</v>
      </c>
      <c r="R1542" s="227">
        <f>Q1542*H1542</f>
        <v>75.755520000000004</v>
      </c>
      <c r="S1542" s="227">
        <v>0</v>
      </c>
      <c r="T1542" s="228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29" t="s">
        <v>102</v>
      </c>
      <c r="AT1542" s="229" t="s">
        <v>403</v>
      </c>
      <c r="AU1542" s="229" t="s">
        <v>87</v>
      </c>
      <c r="AY1542" s="19" t="s">
        <v>401</v>
      </c>
      <c r="BE1542" s="230">
        <f>IF(N1542="základní",J1542,0)</f>
        <v>0</v>
      </c>
      <c r="BF1542" s="230">
        <f>IF(N1542="snížená",J1542,0)</f>
        <v>0</v>
      </c>
      <c r="BG1542" s="230">
        <f>IF(N1542="zákl. přenesená",J1542,0)</f>
        <v>0</v>
      </c>
      <c r="BH1542" s="230">
        <f>IF(N1542="sníž. přenesená",J1542,0)</f>
        <v>0</v>
      </c>
      <c r="BI1542" s="230">
        <f>IF(N1542="nulová",J1542,0)</f>
        <v>0</v>
      </c>
      <c r="BJ1542" s="19" t="s">
        <v>85</v>
      </c>
      <c r="BK1542" s="230">
        <f>ROUND(I1542*H1542,2)</f>
        <v>0</v>
      </c>
      <c r="BL1542" s="19" t="s">
        <v>102</v>
      </c>
      <c r="BM1542" s="229" t="s">
        <v>1571</v>
      </c>
    </row>
    <row r="1543" s="14" customFormat="1">
      <c r="A1543" s="14"/>
      <c r="B1543" s="247"/>
      <c r="C1543" s="248"/>
      <c r="D1543" s="238" t="s">
        <v>410</v>
      </c>
      <c r="E1543" s="249" t="s">
        <v>19</v>
      </c>
      <c r="F1543" s="250" t="s">
        <v>1572</v>
      </c>
      <c r="G1543" s="248"/>
      <c r="H1543" s="251">
        <v>35.072000000000003</v>
      </c>
      <c r="I1543" s="252"/>
      <c r="J1543" s="248"/>
      <c r="K1543" s="248"/>
      <c r="L1543" s="253"/>
      <c r="M1543" s="254"/>
      <c r="N1543" s="255"/>
      <c r="O1543" s="255"/>
      <c r="P1543" s="255"/>
      <c r="Q1543" s="255"/>
      <c r="R1543" s="255"/>
      <c r="S1543" s="255"/>
      <c r="T1543" s="25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7" t="s">
        <v>410</v>
      </c>
      <c r="AU1543" s="257" t="s">
        <v>87</v>
      </c>
      <c r="AV1543" s="14" t="s">
        <v>87</v>
      </c>
      <c r="AW1543" s="14" t="s">
        <v>37</v>
      </c>
      <c r="AX1543" s="14" t="s">
        <v>78</v>
      </c>
      <c r="AY1543" s="257" t="s">
        <v>401</v>
      </c>
    </row>
    <row r="1544" s="15" customFormat="1">
      <c r="A1544" s="15"/>
      <c r="B1544" s="258"/>
      <c r="C1544" s="259"/>
      <c r="D1544" s="238" t="s">
        <v>410</v>
      </c>
      <c r="E1544" s="260" t="s">
        <v>19</v>
      </c>
      <c r="F1544" s="261" t="s">
        <v>414</v>
      </c>
      <c r="G1544" s="259"/>
      <c r="H1544" s="262">
        <v>35.072000000000003</v>
      </c>
      <c r="I1544" s="263"/>
      <c r="J1544" s="259"/>
      <c r="K1544" s="259"/>
      <c r="L1544" s="264"/>
      <c r="M1544" s="265"/>
      <c r="N1544" s="266"/>
      <c r="O1544" s="266"/>
      <c r="P1544" s="266"/>
      <c r="Q1544" s="266"/>
      <c r="R1544" s="266"/>
      <c r="S1544" s="266"/>
      <c r="T1544" s="267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8" t="s">
        <v>410</v>
      </c>
      <c r="AU1544" s="268" t="s">
        <v>87</v>
      </c>
      <c r="AV1544" s="15" t="s">
        <v>102</v>
      </c>
      <c r="AW1544" s="15" t="s">
        <v>37</v>
      </c>
      <c r="AX1544" s="15" t="s">
        <v>85</v>
      </c>
      <c r="AY1544" s="268" t="s">
        <v>401</v>
      </c>
    </row>
    <row r="1545" s="2" customFormat="1" ht="24.15" customHeight="1">
      <c r="A1545" s="40"/>
      <c r="B1545" s="41"/>
      <c r="C1545" s="218" t="s">
        <v>1573</v>
      </c>
      <c r="D1545" s="218" t="s">
        <v>403</v>
      </c>
      <c r="E1545" s="219" t="s">
        <v>1574</v>
      </c>
      <c r="F1545" s="220" t="s">
        <v>1575</v>
      </c>
      <c r="G1545" s="221" t="s">
        <v>178</v>
      </c>
      <c r="H1545" s="222">
        <v>20.260000000000002</v>
      </c>
      <c r="I1545" s="223"/>
      <c r="J1545" s="224">
        <f>ROUND(I1545*H1545,2)</f>
        <v>0</v>
      </c>
      <c r="K1545" s="220" t="s">
        <v>406</v>
      </c>
      <c r="L1545" s="46"/>
      <c r="M1545" s="225" t="s">
        <v>19</v>
      </c>
      <c r="N1545" s="226" t="s">
        <v>49</v>
      </c>
      <c r="O1545" s="86"/>
      <c r="P1545" s="227">
        <f>O1545*H1545</f>
        <v>0</v>
      </c>
      <c r="Q1545" s="227">
        <v>0.45929999999999999</v>
      </c>
      <c r="R1545" s="227">
        <f>Q1545*H1545</f>
        <v>9.3054180000000013</v>
      </c>
      <c r="S1545" s="227">
        <v>0</v>
      </c>
      <c r="T1545" s="228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9" t="s">
        <v>102</v>
      </c>
      <c r="AT1545" s="229" t="s">
        <v>403</v>
      </c>
      <c r="AU1545" s="229" t="s">
        <v>87</v>
      </c>
      <c r="AY1545" s="19" t="s">
        <v>401</v>
      </c>
      <c r="BE1545" s="230">
        <f>IF(N1545="základní",J1545,0)</f>
        <v>0</v>
      </c>
      <c r="BF1545" s="230">
        <f>IF(N1545="snížená",J1545,0)</f>
        <v>0</v>
      </c>
      <c r="BG1545" s="230">
        <f>IF(N1545="zákl. přenesená",J1545,0)</f>
        <v>0</v>
      </c>
      <c r="BH1545" s="230">
        <f>IF(N1545="sníž. přenesená",J1545,0)</f>
        <v>0</v>
      </c>
      <c r="BI1545" s="230">
        <f>IF(N1545="nulová",J1545,0)</f>
        <v>0</v>
      </c>
      <c r="BJ1545" s="19" t="s">
        <v>85</v>
      </c>
      <c r="BK1545" s="230">
        <f>ROUND(I1545*H1545,2)</f>
        <v>0</v>
      </c>
      <c r="BL1545" s="19" t="s">
        <v>102</v>
      </c>
      <c r="BM1545" s="229" t="s">
        <v>1576</v>
      </c>
    </row>
    <row r="1546" s="2" customFormat="1">
      <c r="A1546" s="40"/>
      <c r="B1546" s="41"/>
      <c r="C1546" s="42"/>
      <c r="D1546" s="231" t="s">
        <v>408</v>
      </c>
      <c r="E1546" s="42"/>
      <c r="F1546" s="232" t="s">
        <v>1577</v>
      </c>
      <c r="G1546" s="42"/>
      <c r="H1546" s="42"/>
      <c r="I1546" s="233"/>
      <c r="J1546" s="42"/>
      <c r="K1546" s="42"/>
      <c r="L1546" s="46"/>
      <c r="M1546" s="234"/>
      <c r="N1546" s="235"/>
      <c r="O1546" s="86"/>
      <c r="P1546" s="86"/>
      <c r="Q1546" s="86"/>
      <c r="R1546" s="86"/>
      <c r="S1546" s="86"/>
      <c r="T1546" s="87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408</v>
      </c>
      <c r="AU1546" s="19" t="s">
        <v>87</v>
      </c>
    </row>
    <row r="1547" s="13" customFormat="1">
      <c r="A1547" s="13"/>
      <c r="B1547" s="236"/>
      <c r="C1547" s="237"/>
      <c r="D1547" s="238" t="s">
        <v>410</v>
      </c>
      <c r="E1547" s="239" t="s">
        <v>19</v>
      </c>
      <c r="F1547" s="240" t="s">
        <v>634</v>
      </c>
      <c r="G1547" s="237"/>
      <c r="H1547" s="239" t="s">
        <v>19</v>
      </c>
      <c r="I1547" s="241"/>
      <c r="J1547" s="237"/>
      <c r="K1547" s="237"/>
      <c r="L1547" s="242"/>
      <c r="M1547" s="243"/>
      <c r="N1547" s="244"/>
      <c r="O1547" s="244"/>
      <c r="P1547" s="244"/>
      <c r="Q1547" s="244"/>
      <c r="R1547" s="244"/>
      <c r="S1547" s="244"/>
      <c r="T1547" s="245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6" t="s">
        <v>410</v>
      </c>
      <c r="AU1547" s="246" t="s">
        <v>87</v>
      </c>
      <c r="AV1547" s="13" t="s">
        <v>85</v>
      </c>
      <c r="AW1547" s="13" t="s">
        <v>37</v>
      </c>
      <c r="AX1547" s="13" t="s">
        <v>78</v>
      </c>
      <c r="AY1547" s="246" t="s">
        <v>401</v>
      </c>
    </row>
    <row r="1548" s="13" customFormat="1">
      <c r="A1548" s="13"/>
      <c r="B1548" s="236"/>
      <c r="C1548" s="237"/>
      <c r="D1548" s="238" t="s">
        <v>410</v>
      </c>
      <c r="E1548" s="239" t="s">
        <v>19</v>
      </c>
      <c r="F1548" s="240" t="s">
        <v>741</v>
      </c>
      <c r="G1548" s="237"/>
      <c r="H1548" s="239" t="s">
        <v>19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6" t="s">
        <v>410</v>
      </c>
      <c r="AU1548" s="246" t="s">
        <v>87</v>
      </c>
      <c r="AV1548" s="13" t="s">
        <v>85</v>
      </c>
      <c r="AW1548" s="13" t="s">
        <v>37</v>
      </c>
      <c r="AX1548" s="13" t="s">
        <v>78</v>
      </c>
      <c r="AY1548" s="246" t="s">
        <v>401</v>
      </c>
    </row>
    <row r="1549" s="13" customFormat="1">
      <c r="A1549" s="13"/>
      <c r="B1549" s="236"/>
      <c r="C1549" s="237"/>
      <c r="D1549" s="238" t="s">
        <v>410</v>
      </c>
      <c r="E1549" s="239" t="s">
        <v>19</v>
      </c>
      <c r="F1549" s="240" t="s">
        <v>1578</v>
      </c>
      <c r="G1549" s="237"/>
      <c r="H1549" s="239" t="s">
        <v>19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6" t="s">
        <v>410</v>
      </c>
      <c r="AU1549" s="246" t="s">
        <v>87</v>
      </c>
      <c r="AV1549" s="13" t="s">
        <v>85</v>
      </c>
      <c r="AW1549" s="13" t="s">
        <v>37</v>
      </c>
      <c r="AX1549" s="13" t="s">
        <v>78</v>
      </c>
      <c r="AY1549" s="246" t="s">
        <v>401</v>
      </c>
    </row>
    <row r="1550" s="14" customFormat="1">
      <c r="A1550" s="14"/>
      <c r="B1550" s="247"/>
      <c r="C1550" s="248"/>
      <c r="D1550" s="238" t="s">
        <v>410</v>
      </c>
      <c r="E1550" s="249" t="s">
        <v>19</v>
      </c>
      <c r="F1550" s="250" t="s">
        <v>1579</v>
      </c>
      <c r="G1550" s="248"/>
      <c r="H1550" s="251">
        <v>20.260000000000002</v>
      </c>
      <c r="I1550" s="252"/>
      <c r="J1550" s="248"/>
      <c r="K1550" s="248"/>
      <c r="L1550" s="253"/>
      <c r="M1550" s="254"/>
      <c r="N1550" s="255"/>
      <c r="O1550" s="255"/>
      <c r="P1550" s="255"/>
      <c r="Q1550" s="255"/>
      <c r="R1550" s="255"/>
      <c r="S1550" s="255"/>
      <c r="T1550" s="256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7" t="s">
        <v>410</v>
      </c>
      <c r="AU1550" s="257" t="s">
        <v>87</v>
      </c>
      <c r="AV1550" s="14" t="s">
        <v>87</v>
      </c>
      <c r="AW1550" s="14" t="s">
        <v>37</v>
      </c>
      <c r="AX1550" s="14" t="s">
        <v>78</v>
      </c>
      <c r="AY1550" s="257" t="s">
        <v>401</v>
      </c>
    </row>
    <row r="1551" s="15" customFormat="1">
      <c r="A1551" s="15"/>
      <c r="B1551" s="258"/>
      <c r="C1551" s="259"/>
      <c r="D1551" s="238" t="s">
        <v>410</v>
      </c>
      <c r="E1551" s="260" t="s">
        <v>19</v>
      </c>
      <c r="F1551" s="261" t="s">
        <v>414</v>
      </c>
      <c r="G1551" s="259"/>
      <c r="H1551" s="262">
        <v>20.260000000000002</v>
      </c>
      <c r="I1551" s="263"/>
      <c r="J1551" s="259"/>
      <c r="K1551" s="259"/>
      <c r="L1551" s="264"/>
      <c r="M1551" s="265"/>
      <c r="N1551" s="266"/>
      <c r="O1551" s="266"/>
      <c r="P1551" s="266"/>
      <c r="Q1551" s="266"/>
      <c r="R1551" s="266"/>
      <c r="S1551" s="266"/>
      <c r="T1551" s="267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8" t="s">
        <v>410</v>
      </c>
      <c r="AU1551" s="268" t="s">
        <v>87</v>
      </c>
      <c r="AV1551" s="15" t="s">
        <v>102</v>
      </c>
      <c r="AW1551" s="15" t="s">
        <v>37</v>
      </c>
      <c r="AX1551" s="15" t="s">
        <v>85</v>
      </c>
      <c r="AY1551" s="268" t="s">
        <v>401</v>
      </c>
    </row>
    <row r="1552" s="2" customFormat="1" ht="37.8" customHeight="1">
      <c r="A1552" s="40"/>
      <c r="B1552" s="41"/>
      <c r="C1552" s="218" t="s">
        <v>1580</v>
      </c>
      <c r="D1552" s="218" t="s">
        <v>403</v>
      </c>
      <c r="E1552" s="219" t="s">
        <v>1581</v>
      </c>
      <c r="F1552" s="220" t="s">
        <v>1582</v>
      </c>
      <c r="G1552" s="221" t="s">
        <v>228</v>
      </c>
      <c r="H1552" s="222">
        <v>95.280000000000001</v>
      </c>
      <c r="I1552" s="223"/>
      <c r="J1552" s="224">
        <f>ROUND(I1552*H1552,2)</f>
        <v>0</v>
      </c>
      <c r="K1552" s="220" t="s">
        <v>406</v>
      </c>
      <c r="L1552" s="46"/>
      <c r="M1552" s="225" t="s">
        <v>19</v>
      </c>
      <c r="N1552" s="226" t="s">
        <v>49</v>
      </c>
      <c r="O1552" s="86"/>
      <c r="P1552" s="227">
        <f>O1552*H1552</f>
        <v>0</v>
      </c>
      <c r="Q1552" s="227">
        <v>0.12894600000000001</v>
      </c>
      <c r="R1552" s="227">
        <f>Q1552*H1552</f>
        <v>12.285974880000001</v>
      </c>
      <c r="S1552" s="227">
        <v>0</v>
      </c>
      <c r="T1552" s="228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29" t="s">
        <v>102</v>
      </c>
      <c r="AT1552" s="229" t="s">
        <v>403</v>
      </c>
      <c r="AU1552" s="229" t="s">
        <v>87</v>
      </c>
      <c r="AY1552" s="19" t="s">
        <v>401</v>
      </c>
      <c r="BE1552" s="230">
        <f>IF(N1552="základní",J1552,0)</f>
        <v>0</v>
      </c>
      <c r="BF1552" s="230">
        <f>IF(N1552="snížená",J1552,0)</f>
        <v>0</v>
      </c>
      <c r="BG1552" s="230">
        <f>IF(N1552="zákl. přenesená",J1552,0)</f>
        <v>0</v>
      </c>
      <c r="BH1552" s="230">
        <f>IF(N1552="sníž. přenesená",J1552,0)</f>
        <v>0</v>
      </c>
      <c r="BI1552" s="230">
        <f>IF(N1552="nulová",J1552,0)</f>
        <v>0</v>
      </c>
      <c r="BJ1552" s="19" t="s">
        <v>85</v>
      </c>
      <c r="BK1552" s="230">
        <f>ROUND(I1552*H1552,2)</f>
        <v>0</v>
      </c>
      <c r="BL1552" s="19" t="s">
        <v>102</v>
      </c>
      <c r="BM1552" s="229" t="s">
        <v>1583</v>
      </c>
    </row>
    <row r="1553" s="2" customFormat="1">
      <c r="A1553" s="40"/>
      <c r="B1553" s="41"/>
      <c r="C1553" s="42"/>
      <c r="D1553" s="231" t="s">
        <v>408</v>
      </c>
      <c r="E1553" s="42"/>
      <c r="F1553" s="232" t="s">
        <v>1584</v>
      </c>
      <c r="G1553" s="42"/>
      <c r="H1553" s="42"/>
      <c r="I1553" s="233"/>
      <c r="J1553" s="42"/>
      <c r="K1553" s="42"/>
      <c r="L1553" s="46"/>
      <c r="M1553" s="234"/>
      <c r="N1553" s="235"/>
      <c r="O1553" s="86"/>
      <c r="P1553" s="86"/>
      <c r="Q1553" s="86"/>
      <c r="R1553" s="86"/>
      <c r="S1553" s="86"/>
      <c r="T1553" s="87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408</v>
      </c>
      <c r="AU1553" s="19" t="s">
        <v>87</v>
      </c>
    </row>
    <row r="1554" s="13" customFormat="1">
      <c r="A1554" s="13"/>
      <c r="B1554" s="236"/>
      <c r="C1554" s="237"/>
      <c r="D1554" s="238" t="s">
        <v>410</v>
      </c>
      <c r="E1554" s="239" t="s">
        <v>19</v>
      </c>
      <c r="F1554" s="240" t="s">
        <v>634</v>
      </c>
      <c r="G1554" s="237"/>
      <c r="H1554" s="239" t="s">
        <v>19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6" t="s">
        <v>410</v>
      </c>
      <c r="AU1554" s="246" t="s">
        <v>87</v>
      </c>
      <c r="AV1554" s="13" t="s">
        <v>85</v>
      </c>
      <c r="AW1554" s="13" t="s">
        <v>37</v>
      </c>
      <c r="AX1554" s="13" t="s">
        <v>78</v>
      </c>
      <c r="AY1554" s="246" t="s">
        <v>401</v>
      </c>
    </row>
    <row r="1555" s="13" customFormat="1">
      <c r="A1555" s="13"/>
      <c r="B1555" s="236"/>
      <c r="C1555" s="237"/>
      <c r="D1555" s="238" t="s">
        <v>410</v>
      </c>
      <c r="E1555" s="239" t="s">
        <v>19</v>
      </c>
      <c r="F1555" s="240" t="s">
        <v>741</v>
      </c>
      <c r="G1555" s="237"/>
      <c r="H1555" s="239" t="s">
        <v>19</v>
      </c>
      <c r="I1555" s="241"/>
      <c r="J1555" s="237"/>
      <c r="K1555" s="237"/>
      <c r="L1555" s="242"/>
      <c r="M1555" s="243"/>
      <c r="N1555" s="244"/>
      <c r="O1555" s="244"/>
      <c r="P1555" s="244"/>
      <c r="Q1555" s="244"/>
      <c r="R1555" s="244"/>
      <c r="S1555" s="244"/>
      <c r="T1555" s="245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6" t="s">
        <v>410</v>
      </c>
      <c r="AU1555" s="246" t="s">
        <v>87</v>
      </c>
      <c r="AV1555" s="13" t="s">
        <v>85</v>
      </c>
      <c r="AW1555" s="13" t="s">
        <v>37</v>
      </c>
      <c r="AX1555" s="13" t="s">
        <v>78</v>
      </c>
      <c r="AY1555" s="246" t="s">
        <v>401</v>
      </c>
    </row>
    <row r="1556" s="13" customFormat="1">
      <c r="A1556" s="13"/>
      <c r="B1556" s="236"/>
      <c r="C1556" s="237"/>
      <c r="D1556" s="238" t="s">
        <v>410</v>
      </c>
      <c r="E1556" s="239" t="s">
        <v>19</v>
      </c>
      <c r="F1556" s="240" t="s">
        <v>1578</v>
      </c>
      <c r="G1556" s="237"/>
      <c r="H1556" s="239" t="s">
        <v>19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6" t="s">
        <v>410</v>
      </c>
      <c r="AU1556" s="246" t="s">
        <v>87</v>
      </c>
      <c r="AV1556" s="13" t="s">
        <v>85</v>
      </c>
      <c r="AW1556" s="13" t="s">
        <v>37</v>
      </c>
      <c r="AX1556" s="13" t="s">
        <v>78</v>
      </c>
      <c r="AY1556" s="246" t="s">
        <v>401</v>
      </c>
    </row>
    <row r="1557" s="14" customFormat="1">
      <c r="A1557" s="14"/>
      <c r="B1557" s="247"/>
      <c r="C1557" s="248"/>
      <c r="D1557" s="238" t="s">
        <v>410</v>
      </c>
      <c r="E1557" s="249" t="s">
        <v>19</v>
      </c>
      <c r="F1557" s="250" t="s">
        <v>1585</v>
      </c>
      <c r="G1557" s="248"/>
      <c r="H1557" s="251">
        <v>95.280000000000001</v>
      </c>
      <c r="I1557" s="252"/>
      <c r="J1557" s="248"/>
      <c r="K1557" s="248"/>
      <c r="L1557" s="253"/>
      <c r="M1557" s="254"/>
      <c r="N1557" s="255"/>
      <c r="O1557" s="255"/>
      <c r="P1557" s="255"/>
      <c r="Q1557" s="255"/>
      <c r="R1557" s="255"/>
      <c r="S1557" s="255"/>
      <c r="T1557" s="256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7" t="s">
        <v>410</v>
      </c>
      <c r="AU1557" s="257" t="s">
        <v>87</v>
      </c>
      <c r="AV1557" s="14" t="s">
        <v>87</v>
      </c>
      <c r="AW1557" s="14" t="s">
        <v>37</v>
      </c>
      <c r="AX1557" s="14" t="s">
        <v>78</v>
      </c>
      <c r="AY1557" s="257" t="s">
        <v>401</v>
      </c>
    </row>
    <row r="1558" s="15" customFormat="1">
      <c r="A1558" s="15"/>
      <c r="B1558" s="258"/>
      <c r="C1558" s="259"/>
      <c r="D1558" s="238" t="s">
        <v>410</v>
      </c>
      <c r="E1558" s="260" t="s">
        <v>19</v>
      </c>
      <c r="F1558" s="261" t="s">
        <v>414</v>
      </c>
      <c r="G1558" s="259"/>
      <c r="H1558" s="262">
        <v>95.280000000000001</v>
      </c>
      <c r="I1558" s="263"/>
      <c r="J1558" s="259"/>
      <c r="K1558" s="259"/>
      <c r="L1558" s="264"/>
      <c r="M1558" s="265"/>
      <c r="N1558" s="266"/>
      <c r="O1558" s="266"/>
      <c r="P1558" s="266"/>
      <c r="Q1558" s="266"/>
      <c r="R1558" s="266"/>
      <c r="S1558" s="266"/>
      <c r="T1558" s="267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68" t="s">
        <v>410</v>
      </c>
      <c r="AU1558" s="268" t="s">
        <v>87</v>
      </c>
      <c r="AV1558" s="15" t="s">
        <v>102</v>
      </c>
      <c r="AW1558" s="15" t="s">
        <v>37</v>
      </c>
      <c r="AX1558" s="15" t="s">
        <v>85</v>
      </c>
      <c r="AY1558" s="268" t="s">
        <v>401</v>
      </c>
    </row>
    <row r="1559" s="2" customFormat="1" ht="49.05" customHeight="1">
      <c r="A1559" s="40"/>
      <c r="B1559" s="41"/>
      <c r="C1559" s="218" t="s">
        <v>1586</v>
      </c>
      <c r="D1559" s="218" t="s">
        <v>403</v>
      </c>
      <c r="E1559" s="219" t="s">
        <v>1587</v>
      </c>
      <c r="F1559" s="220" t="s">
        <v>1588</v>
      </c>
      <c r="G1559" s="221" t="s">
        <v>653</v>
      </c>
      <c r="H1559" s="222">
        <v>5</v>
      </c>
      <c r="I1559" s="223"/>
      <c r="J1559" s="224">
        <f>ROUND(I1559*H1559,2)</f>
        <v>0</v>
      </c>
      <c r="K1559" s="220" t="s">
        <v>406</v>
      </c>
      <c r="L1559" s="46"/>
      <c r="M1559" s="225" t="s">
        <v>19</v>
      </c>
      <c r="N1559" s="226" t="s">
        <v>49</v>
      </c>
      <c r="O1559" s="86"/>
      <c r="P1559" s="227">
        <f>O1559*H1559</f>
        <v>0</v>
      </c>
      <c r="Q1559" s="227">
        <v>0.025415</v>
      </c>
      <c r="R1559" s="227">
        <f>Q1559*H1559</f>
        <v>0.12707499999999999</v>
      </c>
      <c r="S1559" s="227">
        <v>0</v>
      </c>
      <c r="T1559" s="228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29" t="s">
        <v>102</v>
      </c>
      <c r="AT1559" s="229" t="s">
        <v>403</v>
      </c>
      <c r="AU1559" s="229" t="s">
        <v>87</v>
      </c>
      <c r="AY1559" s="19" t="s">
        <v>401</v>
      </c>
      <c r="BE1559" s="230">
        <f>IF(N1559="základní",J1559,0)</f>
        <v>0</v>
      </c>
      <c r="BF1559" s="230">
        <f>IF(N1559="snížená",J1559,0)</f>
        <v>0</v>
      </c>
      <c r="BG1559" s="230">
        <f>IF(N1559="zákl. přenesená",J1559,0)</f>
        <v>0</v>
      </c>
      <c r="BH1559" s="230">
        <f>IF(N1559="sníž. přenesená",J1559,0)</f>
        <v>0</v>
      </c>
      <c r="BI1559" s="230">
        <f>IF(N1559="nulová",J1559,0)</f>
        <v>0</v>
      </c>
      <c r="BJ1559" s="19" t="s">
        <v>85</v>
      </c>
      <c r="BK1559" s="230">
        <f>ROUND(I1559*H1559,2)</f>
        <v>0</v>
      </c>
      <c r="BL1559" s="19" t="s">
        <v>102</v>
      </c>
      <c r="BM1559" s="229" t="s">
        <v>1589</v>
      </c>
    </row>
    <row r="1560" s="2" customFormat="1">
      <c r="A1560" s="40"/>
      <c r="B1560" s="41"/>
      <c r="C1560" s="42"/>
      <c r="D1560" s="231" t="s">
        <v>408</v>
      </c>
      <c r="E1560" s="42"/>
      <c r="F1560" s="232" t="s">
        <v>1590</v>
      </c>
      <c r="G1560" s="42"/>
      <c r="H1560" s="42"/>
      <c r="I1560" s="233"/>
      <c r="J1560" s="42"/>
      <c r="K1560" s="42"/>
      <c r="L1560" s="46"/>
      <c r="M1560" s="234"/>
      <c r="N1560" s="235"/>
      <c r="O1560" s="86"/>
      <c r="P1560" s="86"/>
      <c r="Q1560" s="86"/>
      <c r="R1560" s="86"/>
      <c r="S1560" s="86"/>
      <c r="T1560" s="87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408</v>
      </c>
      <c r="AU1560" s="19" t="s">
        <v>87</v>
      </c>
    </row>
    <row r="1561" s="13" customFormat="1">
      <c r="A1561" s="13"/>
      <c r="B1561" s="236"/>
      <c r="C1561" s="237"/>
      <c r="D1561" s="238" t="s">
        <v>410</v>
      </c>
      <c r="E1561" s="239" t="s">
        <v>19</v>
      </c>
      <c r="F1561" s="240" t="s">
        <v>634</v>
      </c>
      <c r="G1561" s="237"/>
      <c r="H1561" s="239" t="s">
        <v>19</v>
      </c>
      <c r="I1561" s="241"/>
      <c r="J1561" s="237"/>
      <c r="K1561" s="237"/>
      <c r="L1561" s="242"/>
      <c r="M1561" s="243"/>
      <c r="N1561" s="244"/>
      <c r="O1561" s="244"/>
      <c r="P1561" s="244"/>
      <c r="Q1561" s="244"/>
      <c r="R1561" s="244"/>
      <c r="S1561" s="244"/>
      <c r="T1561" s="24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6" t="s">
        <v>410</v>
      </c>
      <c r="AU1561" s="246" t="s">
        <v>87</v>
      </c>
      <c r="AV1561" s="13" t="s">
        <v>85</v>
      </c>
      <c r="AW1561" s="13" t="s">
        <v>37</v>
      </c>
      <c r="AX1561" s="13" t="s">
        <v>78</v>
      </c>
      <c r="AY1561" s="246" t="s">
        <v>401</v>
      </c>
    </row>
    <row r="1562" s="13" customFormat="1">
      <c r="A1562" s="13"/>
      <c r="B1562" s="236"/>
      <c r="C1562" s="237"/>
      <c r="D1562" s="238" t="s">
        <v>410</v>
      </c>
      <c r="E1562" s="239" t="s">
        <v>19</v>
      </c>
      <c r="F1562" s="240" t="s">
        <v>1591</v>
      </c>
      <c r="G1562" s="237"/>
      <c r="H1562" s="239" t="s">
        <v>19</v>
      </c>
      <c r="I1562" s="241"/>
      <c r="J1562" s="237"/>
      <c r="K1562" s="237"/>
      <c r="L1562" s="242"/>
      <c r="M1562" s="243"/>
      <c r="N1562" s="244"/>
      <c r="O1562" s="244"/>
      <c r="P1562" s="244"/>
      <c r="Q1562" s="244"/>
      <c r="R1562" s="244"/>
      <c r="S1562" s="244"/>
      <c r="T1562" s="245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6" t="s">
        <v>410</v>
      </c>
      <c r="AU1562" s="246" t="s">
        <v>87</v>
      </c>
      <c r="AV1562" s="13" t="s">
        <v>85</v>
      </c>
      <c r="AW1562" s="13" t="s">
        <v>37</v>
      </c>
      <c r="AX1562" s="13" t="s">
        <v>78</v>
      </c>
      <c r="AY1562" s="246" t="s">
        <v>401</v>
      </c>
    </row>
    <row r="1563" s="13" customFormat="1">
      <c r="A1563" s="13"/>
      <c r="B1563" s="236"/>
      <c r="C1563" s="237"/>
      <c r="D1563" s="238" t="s">
        <v>410</v>
      </c>
      <c r="E1563" s="239" t="s">
        <v>19</v>
      </c>
      <c r="F1563" s="240" t="s">
        <v>1592</v>
      </c>
      <c r="G1563" s="237"/>
      <c r="H1563" s="239" t="s">
        <v>19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6" t="s">
        <v>410</v>
      </c>
      <c r="AU1563" s="246" t="s">
        <v>87</v>
      </c>
      <c r="AV1563" s="13" t="s">
        <v>85</v>
      </c>
      <c r="AW1563" s="13" t="s">
        <v>37</v>
      </c>
      <c r="AX1563" s="13" t="s">
        <v>78</v>
      </c>
      <c r="AY1563" s="246" t="s">
        <v>401</v>
      </c>
    </row>
    <row r="1564" s="14" customFormat="1">
      <c r="A1564" s="14"/>
      <c r="B1564" s="247"/>
      <c r="C1564" s="248"/>
      <c r="D1564" s="238" t="s">
        <v>410</v>
      </c>
      <c r="E1564" s="249" t="s">
        <v>19</v>
      </c>
      <c r="F1564" s="250" t="s">
        <v>1593</v>
      </c>
      <c r="G1564" s="248"/>
      <c r="H1564" s="251">
        <v>1</v>
      </c>
      <c r="I1564" s="252"/>
      <c r="J1564" s="248"/>
      <c r="K1564" s="248"/>
      <c r="L1564" s="253"/>
      <c r="M1564" s="254"/>
      <c r="N1564" s="255"/>
      <c r="O1564" s="255"/>
      <c r="P1564" s="255"/>
      <c r="Q1564" s="255"/>
      <c r="R1564" s="255"/>
      <c r="S1564" s="255"/>
      <c r="T1564" s="256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7" t="s">
        <v>410</v>
      </c>
      <c r="AU1564" s="257" t="s">
        <v>87</v>
      </c>
      <c r="AV1564" s="14" t="s">
        <v>87</v>
      </c>
      <c r="AW1564" s="14" t="s">
        <v>37</v>
      </c>
      <c r="AX1564" s="14" t="s">
        <v>78</v>
      </c>
      <c r="AY1564" s="257" t="s">
        <v>401</v>
      </c>
    </row>
    <row r="1565" s="14" customFormat="1">
      <c r="A1565" s="14"/>
      <c r="B1565" s="247"/>
      <c r="C1565" s="248"/>
      <c r="D1565" s="238" t="s">
        <v>410</v>
      </c>
      <c r="E1565" s="249" t="s">
        <v>19</v>
      </c>
      <c r="F1565" s="250" t="s">
        <v>1594</v>
      </c>
      <c r="G1565" s="248"/>
      <c r="H1565" s="251">
        <v>1</v>
      </c>
      <c r="I1565" s="252"/>
      <c r="J1565" s="248"/>
      <c r="K1565" s="248"/>
      <c r="L1565" s="253"/>
      <c r="M1565" s="254"/>
      <c r="N1565" s="255"/>
      <c r="O1565" s="255"/>
      <c r="P1565" s="255"/>
      <c r="Q1565" s="255"/>
      <c r="R1565" s="255"/>
      <c r="S1565" s="255"/>
      <c r="T1565" s="256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7" t="s">
        <v>410</v>
      </c>
      <c r="AU1565" s="257" t="s">
        <v>87</v>
      </c>
      <c r="AV1565" s="14" t="s">
        <v>87</v>
      </c>
      <c r="AW1565" s="14" t="s">
        <v>37</v>
      </c>
      <c r="AX1565" s="14" t="s">
        <v>78</v>
      </c>
      <c r="AY1565" s="257" t="s">
        <v>401</v>
      </c>
    </row>
    <row r="1566" s="14" customFormat="1">
      <c r="A1566" s="14"/>
      <c r="B1566" s="247"/>
      <c r="C1566" s="248"/>
      <c r="D1566" s="238" t="s">
        <v>410</v>
      </c>
      <c r="E1566" s="249" t="s">
        <v>19</v>
      </c>
      <c r="F1566" s="250" t="s">
        <v>1595</v>
      </c>
      <c r="G1566" s="248"/>
      <c r="H1566" s="251">
        <v>1</v>
      </c>
      <c r="I1566" s="252"/>
      <c r="J1566" s="248"/>
      <c r="K1566" s="248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7" t="s">
        <v>410</v>
      </c>
      <c r="AU1566" s="257" t="s">
        <v>87</v>
      </c>
      <c r="AV1566" s="14" t="s">
        <v>87</v>
      </c>
      <c r="AW1566" s="14" t="s">
        <v>37</v>
      </c>
      <c r="AX1566" s="14" t="s">
        <v>78</v>
      </c>
      <c r="AY1566" s="257" t="s">
        <v>401</v>
      </c>
    </row>
    <row r="1567" s="14" customFormat="1">
      <c r="A1567" s="14"/>
      <c r="B1567" s="247"/>
      <c r="C1567" s="248"/>
      <c r="D1567" s="238" t="s">
        <v>410</v>
      </c>
      <c r="E1567" s="249" t="s">
        <v>19</v>
      </c>
      <c r="F1567" s="250" t="s">
        <v>1596</v>
      </c>
      <c r="G1567" s="248"/>
      <c r="H1567" s="251">
        <v>1</v>
      </c>
      <c r="I1567" s="252"/>
      <c r="J1567" s="248"/>
      <c r="K1567" s="248"/>
      <c r="L1567" s="253"/>
      <c r="M1567" s="254"/>
      <c r="N1567" s="255"/>
      <c r="O1567" s="255"/>
      <c r="P1567" s="255"/>
      <c r="Q1567" s="255"/>
      <c r="R1567" s="255"/>
      <c r="S1567" s="255"/>
      <c r="T1567" s="256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7" t="s">
        <v>410</v>
      </c>
      <c r="AU1567" s="257" t="s">
        <v>87</v>
      </c>
      <c r="AV1567" s="14" t="s">
        <v>87</v>
      </c>
      <c r="AW1567" s="14" t="s">
        <v>37</v>
      </c>
      <c r="AX1567" s="14" t="s">
        <v>78</v>
      </c>
      <c r="AY1567" s="257" t="s">
        <v>401</v>
      </c>
    </row>
    <row r="1568" s="14" customFormat="1">
      <c r="A1568" s="14"/>
      <c r="B1568" s="247"/>
      <c r="C1568" s="248"/>
      <c r="D1568" s="238" t="s">
        <v>410</v>
      </c>
      <c r="E1568" s="249" t="s">
        <v>19</v>
      </c>
      <c r="F1568" s="250" t="s">
        <v>1597</v>
      </c>
      <c r="G1568" s="248"/>
      <c r="H1568" s="251">
        <v>1</v>
      </c>
      <c r="I1568" s="252"/>
      <c r="J1568" s="248"/>
      <c r="K1568" s="248"/>
      <c r="L1568" s="253"/>
      <c r="M1568" s="254"/>
      <c r="N1568" s="255"/>
      <c r="O1568" s="255"/>
      <c r="P1568" s="255"/>
      <c r="Q1568" s="255"/>
      <c r="R1568" s="255"/>
      <c r="S1568" s="255"/>
      <c r="T1568" s="256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7" t="s">
        <v>410</v>
      </c>
      <c r="AU1568" s="257" t="s">
        <v>87</v>
      </c>
      <c r="AV1568" s="14" t="s">
        <v>87</v>
      </c>
      <c r="AW1568" s="14" t="s">
        <v>37</v>
      </c>
      <c r="AX1568" s="14" t="s">
        <v>78</v>
      </c>
      <c r="AY1568" s="257" t="s">
        <v>401</v>
      </c>
    </row>
    <row r="1569" s="15" customFormat="1">
      <c r="A1569" s="15"/>
      <c r="B1569" s="258"/>
      <c r="C1569" s="259"/>
      <c r="D1569" s="238" t="s">
        <v>410</v>
      </c>
      <c r="E1569" s="260" t="s">
        <v>19</v>
      </c>
      <c r="F1569" s="261" t="s">
        <v>414</v>
      </c>
      <c r="G1569" s="259"/>
      <c r="H1569" s="262">
        <v>5</v>
      </c>
      <c r="I1569" s="263"/>
      <c r="J1569" s="259"/>
      <c r="K1569" s="259"/>
      <c r="L1569" s="264"/>
      <c r="M1569" s="265"/>
      <c r="N1569" s="266"/>
      <c r="O1569" s="266"/>
      <c r="P1569" s="266"/>
      <c r="Q1569" s="266"/>
      <c r="R1569" s="266"/>
      <c r="S1569" s="266"/>
      <c r="T1569" s="267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8" t="s">
        <v>410</v>
      </c>
      <c r="AU1569" s="268" t="s">
        <v>87</v>
      </c>
      <c r="AV1569" s="15" t="s">
        <v>102</v>
      </c>
      <c r="AW1569" s="15" t="s">
        <v>37</v>
      </c>
      <c r="AX1569" s="15" t="s">
        <v>85</v>
      </c>
      <c r="AY1569" s="268" t="s">
        <v>401</v>
      </c>
    </row>
    <row r="1570" s="2" customFormat="1" ht="37.8" customHeight="1">
      <c r="A1570" s="40"/>
      <c r="B1570" s="41"/>
      <c r="C1570" s="218" t="s">
        <v>1598</v>
      </c>
      <c r="D1570" s="218" t="s">
        <v>403</v>
      </c>
      <c r="E1570" s="219" t="s">
        <v>1599</v>
      </c>
      <c r="F1570" s="220" t="s">
        <v>1600</v>
      </c>
      <c r="G1570" s="221" t="s">
        <v>653</v>
      </c>
      <c r="H1570" s="222">
        <v>48</v>
      </c>
      <c r="I1570" s="223"/>
      <c r="J1570" s="224">
        <f>ROUND(I1570*H1570,2)</f>
        <v>0</v>
      </c>
      <c r="K1570" s="220" t="s">
        <v>406</v>
      </c>
      <c r="L1570" s="46"/>
      <c r="M1570" s="225" t="s">
        <v>19</v>
      </c>
      <c r="N1570" s="226" t="s">
        <v>49</v>
      </c>
      <c r="O1570" s="86"/>
      <c r="P1570" s="227">
        <f>O1570*H1570</f>
        <v>0</v>
      </c>
      <c r="Q1570" s="227">
        <v>0.04684</v>
      </c>
      <c r="R1570" s="227">
        <f>Q1570*H1570</f>
        <v>2.2483200000000001</v>
      </c>
      <c r="S1570" s="227">
        <v>0</v>
      </c>
      <c r="T1570" s="228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29" t="s">
        <v>102</v>
      </c>
      <c r="AT1570" s="229" t="s">
        <v>403</v>
      </c>
      <c r="AU1570" s="229" t="s">
        <v>87</v>
      </c>
      <c r="AY1570" s="19" t="s">
        <v>401</v>
      </c>
      <c r="BE1570" s="230">
        <f>IF(N1570="základní",J1570,0)</f>
        <v>0</v>
      </c>
      <c r="BF1570" s="230">
        <f>IF(N1570="snížená",J1570,0)</f>
        <v>0</v>
      </c>
      <c r="BG1570" s="230">
        <f>IF(N1570="zákl. přenesená",J1570,0)</f>
        <v>0</v>
      </c>
      <c r="BH1570" s="230">
        <f>IF(N1570="sníž. přenesená",J1570,0)</f>
        <v>0</v>
      </c>
      <c r="BI1570" s="230">
        <f>IF(N1570="nulová",J1570,0)</f>
        <v>0</v>
      </c>
      <c r="BJ1570" s="19" t="s">
        <v>85</v>
      </c>
      <c r="BK1570" s="230">
        <f>ROUND(I1570*H1570,2)</f>
        <v>0</v>
      </c>
      <c r="BL1570" s="19" t="s">
        <v>102</v>
      </c>
      <c r="BM1570" s="229" t="s">
        <v>1601</v>
      </c>
    </row>
    <row r="1571" s="2" customFormat="1">
      <c r="A1571" s="40"/>
      <c r="B1571" s="41"/>
      <c r="C1571" s="42"/>
      <c r="D1571" s="231" t="s">
        <v>408</v>
      </c>
      <c r="E1571" s="42"/>
      <c r="F1571" s="232" t="s">
        <v>1602</v>
      </c>
      <c r="G1571" s="42"/>
      <c r="H1571" s="42"/>
      <c r="I1571" s="233"/>
      <c r="J1571" s="42"/>
      <c r="K1571" s="42"/>
      <c r="L1571" s="46"/>
      <c r="M1571" s="234"/>
      <c r="N1571" s="235"/>
      <c r="O1571" s="86"/>
      <c r="P1571" s="86"/>
      <c r="Q1571" s="86"/>
      <c r="R1571" s="86"/>
      <c r="S1571" s="86"/>
      <c r="T1571" s="87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408</v>
      </c>
      <c r="AU1571" s="19" t="s">
        <v>87</v>
      </c>
    </row>
    <row r="1572" s="13" customFormat="1">
      <c r="A1572" s="13"/>
      <c r="B1572" s="236"/>
      <c r="C1572" s="237"/>
      <c r="D1572" s="238" t="s">
        <v>410</v>
      </c>
      <c r="E1572" s="239" t="s">
        <v>19</v>
      </c>
      <c r="F1572" s="240" t="s">
        <v>634</v>
      </c>
      <c r="G1572" s="237"/>
      <c r="H1572" s="239" t="s">
        <v>19</v>
      </c>
      <c r="I1572" s="241"/>
      <c r="J1572" s="237"/>
      <c r="K1572" s="237"/>
      <c r="L1572" s="242"/>
      <c r="M1572" s="243"/>
      <c r="N1572" s="244"/>
      <c r="O1572" s="244"/>
      <c r="P1572" s="244"/>
      <c r="Q1572" s="244"/>
      <c r="R1572" s="244"/>
      <c r="S1572" s="244"/>
      <c r="T1572" s="245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6" t="s">
        <v>410</v>
      </c>
      <c r="AU1572" s="246" t="s">
        <v>87</v>
      </c>
      <c r="AV1572" s="13" t="s">
        <v>85</v>
      </c>
      <c r="AW1572" s="13" t="s">
        <v>37</v>
      </c>
      <c r="AX1572" s="13" t="s">
        <v>78</v>
      </c>
      <c r="AY1572" s="246" t="s">
        <v>401</v>
      </c>
    </row>
    <row r="1573" s="13" customFormat="1">
      <c r="A1573" s="13"/>
      <c r="B1573" s="236"/>
      <c r="C1573" s="237"/>
      <c r="D1573" s="238" t="s">
        <v>410</v>
      </c>
      <c r="E1573" s="239" t="s">
        <v>19</v>
      </c>
      <c r="F1573" s="240" t="s">
        <v>1591</v>
      </c>
      <c r="G1573" s="237"/>
      <c r="H1573" s="239" t="s">
        <v>19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6" t="s">
        <v>410</v>
      </c>
      <c r="AU1573" s="246" t="s">
        <v>87</v>
      </c>
      <c r="AV1573" s="13" t="s">
        <v>85</v>
      </c>
      <c r="AW1573" s="13" t="s">
        <v>37</v>
      </c>
      <c r="AX1573" s="13" t="s">
        <v>78</v>
      </c>
      <c r="AY1573" s="246" t="s">
        <v>401</v>
      </c>
    </row>
    <row r="1574" s="13" customFormat="1">
      <c r="A1574" s="13"/>
      <c r="B1574" s="236"/>
      <c r="C1574" s="237"/>
      <c r="D1574" s="238" t="s">
        <v>410</v>
      </c>
      <c r="E1574" s="239" t="s">
        <v>19</v>
      </c>
      <c r="F1574" s="240" t="s">
        <v>1592</v>
      </c>
      <c r="G1574" s="237"/>
      <c r="H1574" s="239" t="s">
        <v>19</v>
      </c>
      <c r="I1574" s="241"/>
      <c r="J1574" s="237"/>
      <c r="K1574" s="237"/>
      <c r="L1574" s="242"/>
      <c r="M1574" s="243"/>
      <c r="N1574" s="244"/>
      <c r="O1574" s="244"/>
      <c r="P1574" s="244"/>
      <c r="Q1574" s="244"/>
      <c r="R1574" s="244"/>
      <c r="S1574" s="244"/>
      <c r="T1574" s="24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6" t="s">
        <v>410</v>
      </c>
      <c r="AU1574" s="246" t="s">
        <v>87</v>
      </c>
      <c r="AV1574" s="13" t="s">
        <v>85</v>
      </c>
      <c r="AW1574" s="13" t="s">
        <v>37</v>
      </c>
      <c r="AX1574" s="13" t="s">
        <v>78</v>
      </c>
      <c r="AY1574" s="246" t="s">
        <v>401</v>
      </c>
    </row>
    <row r="1575" s="14" customFormat="1">
      <c r="A1575" s="14"/>
      <c r="B1575" s="247"/>
      <c r="C1575" s="248"/>
      <c r="D1575" s="238" t="s">
        <v>410</v>
      </c>
      <c r="E1575" s="249" t="s">
        <v>19</v>
      </c>
      <c r="F1575" s="250" t="s">
        <v>1603</v>
      </c>
      <c r="G1575" s="248"/>
      <c r="H1575" s="251">
        <v>1</v>
      </c>
      <c r="I1575" s="252"/>
      <c r="J1575" s="248"/>
      <c r="K1575" s="248"/>
      <c r="L1575" s="253"/>
      <c r="M1575" s="254"/>
      <c r="N1575" s="255"/>
      <c r="O1575" s="255"/>
      <c r="P1575" s="255"/>
      <c r="Q1575" s="255"/>
      <c r="R1575" s="255"/>
      <c r="S1575" s="255"/>
      <c r="T1575" s="25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7" t="s">
        <v>410</v>
      </c>
      <c r="AU1575" s="257" t="s">
        <v>87</v>
      </c>
      <c r="AV1575" s="14" t="s">
        <v>87</v>
      </c>
      <c r="AW1575" s="14" t="s">
        <v>37</v>
      </c>
      <c r="AX1575" s="14" t="s">
        <v>78</v>
      </c>
      <c r="AY1575" s="257" t="s">
        <v>401</v>
      </c>
    </row>
    <row r="1576" s="14" customFormat="1">
      <c r="A1576" s="14"/>
      <c r="B1576" s="247"/>
      <c r="C1576" s="248"/>
      <c r="D1576" s="238" t="s">
        <v>410</v>
      </c>
      <c r="E1576" s="249" t="s">
        <v>19</v>
      </c>
      <c r="F1576" s="250" t="s">
        <v>1604</v>
      </c>
      <c r="G1576" s="248"/>
      <c r="H1576" s="251">
        <v>1</v>
      </c>
      <c r="I1576" s="252"/>
      <c r="J1576" s="248"/>
      <c r="K1576" s="248"/>
      <c r="L1576" s="253"/>
      <c r="M1576" s="254"/>
      <c r="N1576" s="255"/>
      <c r="O1576" s="255"/>
      <c r="P1576" s="255"/>
      <c r="Q1576" s="255"/>
      <c r="R1576" s="255"/>
      <c r="S1576" s="255"/>
      <c r="T1576" s="256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7" t="s">
        <v>410</v>
      </c>
      <c r="AU1576" s="257" t="s">
        <v>87</v>
      </c>
      <c r="AV1576" s="14" t="s">
        <v>87</v>
      </c>
      <c r="AW1576" s="14" t="s">
        <v>37</v>
      </c>
      <c r="AX1576" s="14" t="s">
        <v>78</v>
      </c>
      <c r="AY1576" s="257" t="s">
        <v>401</v>
      </c>
    </row>
    <row r="1577" s="14" customFormat="1">
      <c r="A1577" s="14"/>
      <c r="B1577" s="247"/>
      <c r="C1577" s="248"/>
      <c r="D1577" s="238" t="s">
        <v>410</v>
      </c>
      <c r="E1577" s="249" t="s">
        <v>19</v>
      </c>
      <c r="F1577" s="250" t="s">
        <v>1605</v>
      </c>
      <c r="G1577" s="248"/>
      <c r="H1577" s="251">
        <v>2</v>
      </c>
      <c r="I1577" s="252"/>
      <c r="J1577" s="248"/>
      <c r="K1577" s="248"/>
      <c r="L1577" s="253"/>
      <c r="M1577" s="254"/>
      <c r="N1577" s="255"/>
      <c r="O1577" s="255"/>
      <c r="P1577" s="255"/>
      <c r="Q1577" s="255"/>
      <c r="R1577" s="255"/>
      <c r="S1577" s="255"/>
      <c r="T1577" s="256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7" t="s">
        <v>410</v>
      </c>
      <c r="AU1577" s="257" t="s">
        <v>87</v>
      </c>
      <c r="AV1577" s="14" t="s">
        <v>87</v>
      </c>
      <c r="AW1577" s="14" t="s">
        <v>37</v>
      </c>
      <c r="AX1577" s="14" t="s">
        <v>78</v>
      </c>
      <c r="AY1577" s="257" t="s">
        <v>401</v>
      </c>
    </row>
    <row r="1578" s="14" customFormat="1">
      <c r="A1578" s="14"/>
      <c r="B1578" s="247"/>
      <c r="C1578" s="248"/>
      <c r="D1578" s="238" t="s">
        <v>410</v>
      </c>
      <c r="E1578" s="249" t="s">
        <v>19</v>
      </c>
      <c r="F1578" s="250" t="s">
        <v>1606</v>
      </c>
      <c r="G1578" s="248"/>
      <c r="H1578" s="251">
        <v>2</v>
      </c>
      <c r="I1578" s="252"/>
      <c r="J1578" s="248"/>
      <c r="K1578" s="248"/>
      <c r="L1578" s="253"/>
      <c r="M1578" s="254"/>
      <c r="N1578" s="255"/>
      <c r="O1578" s="255"/>
      <c r="P1578" s="255"/>
      <c r="Q1578" s="255"/>
      <c r="R1578" s="255"/>
      <c r="S1578" s="255"/>
      <c r="T1578" s="256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7" t="s">
        <v>410</v>
      </c>
      <c r="AU1578" s="257" t="s">
        <v>87</v>
      </c>
      <c r="AV1578" s="14" t="s">
        <v>87</v>
      </c>
      <c r="AW1578" s="14" t="s">
        <v>37</v>
      </c>
      <c r="AX1578" s="14" t="s">
        <v>78</v>
      </c>
      <c r="AY1578" s="257" t="s">
        <v>401</v>
      </c>
    </row>
    <row r="1579" s="14" customFormat="1">
      <c r="A1579" s="14"/>
      <c r="B1579" s="247"/>
      <c r="C1579" s="248"/>
      <c r="D1579" s="238" t="s">
        <v>410</v>
      </c>
      <c r="E1579" s="249" t="s">
        <v>19</v>
      </c>
      <c r="F1579" s="250" t="s">
        <v>1607</v>
      </c>
      <c r="G1579" s="248"/>
      <c r="H1579" s="251">
        <v>3</v>
      </c>
      <c r="I1579" s="252"/>
      <c r="J1579" s="248"/>
      <c r="K1579" s="248"/>
      <c r="L1579" s="253"/>
      <c r="M1579" s="254"/>
      <c r="N1579" s="255"/>
      <c r="O1579" s="255"/>
      <c r="P1579" s="255"/>
      <c r="Q1579" s="255"/>
      <c r="R1579" s="255"/>
      <c r="S1579" s="255"/>
      <c r="T1579" s="25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7" t="s">
        <v>410</v>
      </c>
      <c r="AU1579" s="257" t="s">
        <v>87</v>
      </c>
      <c r="AV1579" s="14" t="s">
        <v>87</v>
      </c>
      <c r="AW1579" s="14" t="s">
        <v>37</v>
      </c>
      <c r="AX1579" s="14" t="s">
        <v>78</v>
      </c>
      <c r="AY1579" s="257" t="s">
        <v>401</v>
      </c>
    </row>
    <row r="1580" s="14" customFormat="1">
      <c r="A1580" s="14"/>
      <c r="B1580" s="247"/>
      <c r="C1580" s="248"/>
      <c r="D1580" s="238" t="s">
        <v>410</v>
      </c>
      <c r="E1580" s="249" t="s">
        <v>19</v>
      </c>
      <c r="F1580" s="250" t="s">
        <v>1608</v>
      </c>
      <c r="G1580" s="248"/>
      <c r="H1580" s="251">
        <v>2</v>
      </c>
      <c r="I1580" s="252"/>
      <c r="J1580" s="248"/>
      <c r="K1580" s="248"/>
      <c r="L1580" s="253"/>
      <c r="M1580" s="254"/>
      <c r="N1580" s="255"/>
      <c r="O1580" s="255"/>
      <c r="P1580" s="255"/>
      <c r="Q1580" s="255"/>
      <c r="R1580" s="255"/>
      <c r="S1580" s="255"/>
      <c r="T1580" s="256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7" t="s">
        <v>410</v>
      </c>
      <c r="AU1580" s="257" t="s">
        <v>87</v>
      </c>
      <c r="AV1580" s="14" t="s">
        <v>87</v>
      </c>
      <c r="AW1580" s="14" t="s">
        <v>37</v>
      </c>
      <c r="AX1580" s="14" t="s">
        <v>78</v>
      </c>
      <c r="AY1580" s="257" t="s">
        <v>401</v>
      </c>
    </row>
    <row r="1581" s="14" customFormat="1">
      <c r="A1581" s="14"/>
      <c r="B1581" s="247"/>
      <c r="C1581" s="248"/>
      <c r="D1581" s="238" t="s">
        <v>410</v>
      </c>
      <c r="E1581" s="249" t="s">
        <v>19</v>
      </c>
      <c r="F1581" s="250" t="s">
        <v>1609</v>
      </c>
      <c r="G1581" s="248"/>
      <c r="H1581" s="251">
        <v>1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7" t="s">
        <v>410</v>
      </c>
      <c r="AU1581" s="257" t="s">
        <v>87</v>
      </c>
      <c r="AV1581" s="14" t="s">
        <v>87</v>
      </c>
      <c r="AW1581" s="14" t="s">
        <v>37</v>
      </c>
      <c r="AX1581" s="14" t="s">
        <v>78</v>
      </c>
      <c r="AY1581" s="257" t="s">
        <v>401</v>
      </c>
    </row>
    <row r="1582" s="14" customFormat="1">
      <c r="A1582" s="14"/>
      <c r="B1582" s="247"/>
      <c r="C1582" s="248"/>
      <c r="D1582" s="238" t="s">
        <v>410</v>
      </c>
      <c r="E1582" s="249" t="s">
        <v>19</v>
      </c>
      <c r="F1582" s="250" t="s">
        <v>1610</v>
      </c>
      <c r="G1582" s="248"/>
      <c r="H1582" s="251">
        <v>1</v>
      </c>
      <c r="I1582" s="252"/>
      <c r="J1582" s="248"/>
      <c r="K1582" s="248"/>
      <c r="L1582" s="253"/>
      <c r="M1582" s="254"/>
      <c r="N1582" s="255"/>
      <c r="O1582" s="255"/>
      <c r="P1582" s="255"/>
      <c r="Q1582" s="255"/>
      <c r="R1582" s="255"/>
      <c r="S1582" s="255"/>
      <c r="T1582" s="256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7" t="s">
        <v>410</v>
      </c>
      <c r="AU1582" s="257" t="s">
        <v>87</v>
      </c>
      <c r="AV1582" s="14" t="s">
        <v>87</v>
      </c>
      <c r="AW1582" s="14" t="s">
        <v>37</v>
      </c>
      <c r="AX1582" s="14" t="s">
        <v>78</v>
      </c>
      <c r="AY1582" s="257" t="s">
        <v>401</v>
      </c>
    </row>
    <row r="1583" s="14" customFormat="1">
      <c r="A1583" s="14"/>
      <c r="B1583" s="247"/>
      <c r="C1583" s="248"/>
      <c r="D1583" s="238" t="s">
        <v>410</v>
      </c>
      <c r="E1583" s="249" t="s">
        <v>19</v>
      </c>
      <c r="F1583" s="250" t="s">
        <v>1611</v>
      </c>
      <c r="G1583" s="248"/>
      <c r="H1583" s="251">
        <v>2</v>
      </c>
      <c r="I1583" s="252"/>
      <c r="J1583" s="248"/>
      <c r="K1583" s="248"/>
      <c r="L1583" s="253"/>
      <c r="M1583" s="254"/>
      <c r="N1583" s="255"/>
      <c r="O1583" s="255"/>
      <c r="P1583" s="255"/>
      <c r="Q1583" s="255"/>
      <c r="R1583" s="255"/>
      <c r="S1583" s="255"/>
      <c r="T1583" s="25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7" t="s">
        <v>410</v>
      </c>
      <c r="AU1583" s="257" t="s">
        <v>87</v>
      </c>
      <c r="AV1583" s="14" t="s">
        <v>87</v>
      </c>
      <c r="AW1583" s="14" t="s">
        <v>37</v>
      </c>
      <c r="AX1583" s="14" t="s">
        <v>78</v>
      </c>
      <c r="AY1583" s="257" t="s">
        <v>401</v>
      </c>
    </row>
    <row r="1584" s="14" customFormat="1">
      <c r="A1584" s="14"/>
      <c r="B1584" s="247"/>
      <c r="C1584" s="248"/>
      <c r="D1584" s="238" t="s">
        <v>410</v>
      </c>
      <c r="E1584" s="249" t="s">
        <v>19</v>
      </c>
      <c r="F1584" s="250" t="s">
        <v>1612</v>
      </c>
      <c r="G1584" s="248"/>
      <c r="H1584" s="251">
        <v>2</v>
      </c>
      <c r="I1584" s="252"/>
      <c r="J1584" s="248"/>
      <c r="K1584" s="248"/>
      <c r="L1584" s="253"/>
      <c r="M1584" s="254"/>
      <c r="N1584" s="255"/>
      <c r="O1584" s="255"/>
      <c r="P1584" s="255"/>
      <c r="Q1584" s="255"/>
      <c r="R1584" s="255"/>
      <c r="S1584" s="255"/>
      <c r="T1584" s="256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7" t="s">
        <v>410</v>
      </c>
      <c r="AU1584" s="257" t="s">
        <v>87</v>
      </c>
      <c r="AV1584" s="14" t="s">
        <v>87</v>
      </c>
      <c r="AW1584" s="14" t="s">
        <v>37</v>
      </c>
      <c r="AX1584" s="14" t="s">
        <v>78</v>
      </c>
      <c r="AY1584" s="257" t="s">
        <v>401</v>
      </c>
    </row>
    <row r="1585" s="14" customFormat="1">
      <c r="A1585" s="14"/>
      <c r="B1585" s="247"/>
      <c r="C1585" s="248"/>
      <c r="D1585" s="238" t="s">
        <v>410</v>
      </c>
      <c r="E1585" s="249" t="s">
        <v>19</v>
      </c>
      <c r="F1585" s="250" t="s">
        <v>1613</v>
      </c>
      <c r="G1585" s="248"/>
      <c r="H1585" s="251">
        <v>4</v>
      </c>
      <c r="I1585" s="252"/>
      <c r="J1585" s="248"/>
      <c r="K1585" s="248"/>
      <c r="L1585" s="253"/>
      <c r="M1585" s="254"/>
      <c r="N1585" s="255"/>
      <c r="O1585" s="255"/>
      <c r="P1585" s="255"/>
      <c r="Q1585" s="255"/>
      <c r="R1585" s="255"/>
      <c r="S1585" s="255"/>
      <c r="T1585" s="256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7" t="s">
        <v>410</v>
      </c>
      <c r="AU1585" s="257" t="s">
        <v>87</v>
      </c>
      <c r="AV1585" s="14" t="s">
        <v>87</v>
      </c>
      <c r="AW1585" s="14" t="s">
        <v>37</v>
      </c>
      <c r="AX1585" s="14" t="s">
        <v>78</v>
      </c>
      <c r="AY1585" s="257" t="s">
        <v>401</v>
      </c>
    </row>
    <row r="1586" s="14" customFormat="1">
      <c r="A1586" s="14"/>
      <c r="B1586" s="247"/>
      <c r="C1586" s="248"/>
      <c r="D1586" s="238" t="s">
        <v>410</v>
      </c>
      <c r="E1586" s="249" t="s">
        <v>19</v>
      </c>
      <c r="F1586" s="250" t="s">
        <v>1614</v>
      </c>
      <c r="G1586" s="248"/>
      <c r="H1586" s="251">
        <v>1</v>
      </c>
      <c r="I1586" s="252"/>
      <c r="J1586" s="248"/>
      <c r="K1586" s="248"/>
      <c r="L1586" s="253"/>
      <c r="M1586" s="254"/>
      <c r="N1586" s="255"/>
      <c r="O1586" s="255"/>
      <c r="P1586" s="255"/>
      <c r="Q1586" s="255"/>
      <c r="R1586" s="255"/>
      <c r="S1586" s="255"/>
      <c r="T1586" s="256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7" t="s">
        <v>410</v>
      </c>
      <c r="AU1586" s="257" t="s">
        <v>87</v>
      </c>
      <c r="AV1586" s="14" t="s">
        <v>87</v>
      </c>
      <c r="AW1586" s="14" t="s">
        <v>37</v>
      </c>
      <c r="AX1586" s="14" t="s">
        <v>78</v>
      </c>
      <c r="AY1586" s="257" t="s">
        <v>401</v>
      </c>
    </row>
    <row r="1587" s="14" customFormat="1">
      <c r="A1587" s="14"/>
      <c r="B1587" s="247"/>
      <c r="C1587" s="248"/>
      <c r="D1587" s="238" t="s">
        <v>410</v>
      </c>
      <c r="E1587" s="249" t="s">
        <v>19</v>
      </c>
      <c r="F1587" s="250" t="s">
        <v>1615</v>
      </c>
      <c r="G1587" s="248"/>
      <c r="H1587" s="251">
        <v>3</v>
      </c>
      <c r="I1587" s="252"/>
      <c r="J1587" s="248"/>
      <c r="K1587" s="248"/>
      <c r="L1587" s="253"/>
      <c r="M1587" s="254"/>
      <c r="N1587" s="255"/>
      <c r="O1587" s="255"/>
      <c r="P1587" s="255"/>
      <c r="Q1587" s="255"/>
      <c r="R1587" s="255"/>
      <c r="S1587" s="255"/>
      <c r="T1587" s="256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7" t="s">
        <v>410</v>
      </c>
      <c r="AU1587" s="257" t="s">
        <v>87</v>
      </c>
      <c r="AV1587" s="14" t="s">
        <v>87</v>
      </c>
      <c r="AW1587" s="14" t="s">
        <v>37</v>
      </c>
      <c r="AX1587" s="14" t="s">
        <v>78</v>
      </c>
      <c r="AY1587" s="257" t="s">
        <v>401</v>
      </c>
    </row>
    <row r="1588" s="14" customFormat="1">
      <c r="A1588" s="14"/>
      <c r="B1588" s="247"/>
      <c r="C1588" s="248"/>
      <c r="D1588" s="238" t="s">
        <v>410</v>
      </c>
      <c r="E1588" s="249" t="s">
        <v>19</v>
      </c>
      <c r="F1588" s="250" t="s">
        <v>1616</v>
      </c>
      <c r="G1588" s="248"/>
      <c r="H1588" s="251">
        <v>1</v>
      </c>
      <c r="I1588" s="252"/>
      <c r="J1588" s="248"/>
      <c r="K1588" s="248"/>
      <c r="L1588" s="253"/>
      <c r="M1588" s="254"/>
      <c r="N1588" s="255"/>
      <c r="O1588" s="255"/>
      <c r="P1588" s="255"/>
      <c r="Q1588" s="255"/>
      <c r="R1588" s="255"/>
      <c r="S1588" s="255"/>
      <c r="T1588" s="256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7" t="s">
        <v>410</v>
      </c>
      <c r="AU1588" s="257" t="s">
        <v>87</v>
      </c>
      <c r="AV1588" s="14" t="s">
        <v>87</v>
      </c>
      <c r="AW1588" s="14" t="s">
        <v>37</v>
      </c>
      <c r="AX1588" s="14" t="s">
        <v>78</v>
      </c>
      <c r="AY1588" s="257" t="s">
        <v>401</v>
      </c>
    </row>
    <row r="1589" s="14" customFormat="1">
      <c r="A1589" s="14"/>
      <c r="B1589" s="247"/>
      <c r="C1589" s="248"/>
      <c r="D1589" s="238" t="s">
        <v>410</v>
      </c>
      <c r="E1589" s="249" t="s">
        <v>19</v>
      </c>
      <c r="F1589" s="250" t="s">
        <v>1617</v>
      </c>
      <c r="G1589" s="248"/>
      <c r="H1589" s="251">
        <v>1</v>
      </c>
      <c r="I1589" s="252"/>
      <c r="J1589" s="248"/>
      <c r="K1589" s="248"/>
      <c r="L1589" s="253"/>
      <c r="M1589" s="254"/>
      <c r="N1589" s="255"/>
      <c r="O1589" s="255"/>
      <c r="P1589" s="255"/>
      <c r="Q1589" s="255"/>
      <c r="R1589" s="255"/>
      <c r="S1589" s="255"/>
      <c r="T1589" s="256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7" t="s">
        <v>410</v>
      </c>
      <c r="AU1589" s="257" t="s">
        <v>87</v>
      </c>
      <c r="AV1589" s="14" t="s">
        <v>87</v>
      </c>
      <c r="AW1589" s="14" t="s">
        <v>37</v>
      </c>
      <c r="AX1589" s="14" t="s">
        <v>78</v>
      </c>
      <c r="AY1589" s="257" t="s">
        <v>401</v>
      </c>
    </row>
    <row r="1590" s="14" customFormat="1">
      <c r="A1590" s="14"/>
      <c r="B1590" s="247"/>
      <c r="C1590" s="248"/>
      <c r="D1590" s="238" t="s">
        <v>410</v>
      </c>
      <c r="E1590" s="249" t="s">
        <v>19</v>
      </c>
      <c r="F1590" s="250" t="s">
        <v>1618</v>
      </c>
      <c r="G1590" s="248"/>
      <c r="H1590" s="251">
        <v>1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7" t="s">
        <v>410</v>
      </c>
      <c r="AU1590" s="257" t="s">
        <v>87</v>
      </c>
      <c r="AV1590" s="14" t="s">
        <v>87</v>
      </c>
      <c r="AW1590" s="14" t="s">
        <v>37</v>
      </c>
      <c r="AX1590" s="14" t="s">
        <v>78</v>
      </c>
      <c r="AY1590" s="257" t="s">
        <v>401</v>
      </c>
    </row>
    <row r="1591" s="14" customFormat="1">
      <c r="A1591" s="14"/>
      <c r="B1591" s="247"/>
      <c r="C1591" s="248"/>
      <c r="D1591" s="238" t="s">
        <v>410</v>
      </c>
      <c r="E1591" s="249" t="s">
        <v>19</v>
      </c>
      <c r="F1591" s="250" t="s">
        <v>1619</v>
      </c>
      <c r="G1591" s="248"/>
      <c r="H1591" s="251">
        <v>1</v>
      </c>
      <c r="I1591" s="252"/>
      <c r="J1591" s="248"/>
      <c r="K1591" s="248"/>
      <c r="L1591" s="253"/>
      <c r="M1591" s="254"/>
      <c r="N1591" s="255"/>
      <c r="O1591" s="255"/>
      <c r="P1591" s="255"/>
      <c r="Q1591" s="255"/>
      <c r="R1591" s="255"/>
      <c r="S1591" s="255"/>
      <c r="T1591" s="256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7" t="s">
        <v>410</v>
      </c>
      <c r="AU1591" s="257" t="s">
        <v>87</v>
      </c>
      <c r="AV1591" s="14" t="s">
        <v>87</v>
      </c>
      <c r="AW1591" s="14" t="s">
        <v>37</v>
      </c>
      <c r="AX1591" s="14" t="s">
        <v>78</v>
      </c>
      <c r="AY1591" s="257" t="s">
        <v>401</v>
      </c>
    </row>
    <row r="1592" s="14" customFormat="1">
      <c r="A1592" s="14"/>
      <c r="B1592" s="247"/>
      <c r="C1592" s="248"/>
      <c r="D1592" s="238" t="s">
        <v>410</v>
      </c>
      <c r="E1592" s="249" t="s">
        <v>19</v>
      </c>
      <c r="F1592" s="250" t="s">
        <v>1620</v>
      </c>
      <c r="G1592" s="248"/>
      <c r="H1592" s="251">
        <v>1</v>
      </c>
      <c r="I1592" s="252"/>
      <c r="J1592" s="248"/>
      <c r="K1592" s="248"/>
      <c r="L1592" s="253"/>
      <c r="M1592" s="254"/>
      <c r="N1592" s="255"/>
      <c r="O1592" s="255"/>
      <c r="P1592" s="255"/>
      <c r="Q1592" s="255"/>
      <c r="R1592" s="255"/>
      <c r="S1592" s="255"/>
      <c r="T1592" s="256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7" t="s">
        <v>410</v>
      </c>
      <c r="AU1592" s="257" t="s">
        <v>87</v>
      </c>
      <c r="AV1592" s="14" t="s">
        <v>87</v>
      </c>
      <c r="AW1592" s="14" t="s">
        <v>37</v>
      </c>
      <c r="AX1592" s="14" t="s">
        <v>78</v>
      </c>
      <c r="AY1592" s="257" t="s">
        <v>401</v>
      </c>
    </row>
    <row r="1593" s="14" customFormat="1">
      <c r="A1593" s="14"/>
      <c r="B1593" s="247"/>
      <c r="C1593" s="248"/>
      <c r="D1593" s="238" t="s">
        <v>410</v>
      </c>
      <c r="E1593" s="249" t="s">
        <v>19</v>
      </c>
      <c r="F1593" s="250" t="s">
        <v>1621</v>
      </c>
      <c r="G1593" s="248"/>
      <c r="H1593" s="251">
        <v>1</v>
      </c>
      <c r="I1593" s="252"/>
      <c r="J1593" s="248"/>
      <c r="K1593" s="248"/>
      <c r="L1593" s="253"/>
      <c r="M1593" s="254"/>
      <c r="N1593" s="255"/>
      <c r="O1593" s="255"/>
      <c r="P1593" s="255"/>
      <c r="Q1593" s="255"/>
      <c r="R1593" s="255"/>
      <c r="S1593" s="255"/>
      <c r="T1593" s="25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7" t="s">
        <v>410</v>
      </c>
      <c r="AU1593" s="257" t="s">
        <v>87</v>
      </c>
      <c r="AV1593" s="14" t="s">
        <v>87</v>
      </c>
      <c r="AW1593" s="14" t="s">
        <v>37</v>
      </c>
      <c r="AX1593" s="14" t="s">
        <v>78</v>
      </c>
      <c r="AY1593" s="257" t="s">
        <v>401</v>
      </c>
    </row>
    <row r="1594" s="14" customFormat="1">
      <c r="A1594" s="14"/>
      <c r="B1594" s="247"/>
      <c r="C1594" s="248"/>
      <c r="D1594" s="238" t="s">
        <v>410</v>
      </c>
      <c r="E1594" s="249" t="s">
        <v>19</v>
      </c>
      <c r="F1594" s="250" t="s">
        <v>1622</v>
      </c>
      <c r="G1594" s="248"/>
      <c r="H1594" s="251">
        <v>1</v>
      </c>
      <c r="I1594" s="252"/>
      <c r="J1594" s="248"/>
      <c r="K1594" s="248"/>
      <c r="L1594" s="253"/>
      <c r="M1594" s="254"/>
      <c r="N1594" s="255"/>
      <c r="O1594" s="255"/>
      <c r="P1594" s="255"/>
      <c r="Q1594" s="255"/>
      <c r="R1594" s="255"/>
      <c r="S1594" s="255"/>
      <c r="T1594" s="256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7" t="s">
        <v>410</v>
      </c>
      <c r="AU1594" s="257" t="s">
        <v>87</v>
      </c>
      <c r="AV1594" s="14" t="s">
        <v>87</v>
      </c>
      <c r="AW1594" s="14" t="s">
        <v>37</v>
      </c>
      <c r="AX1594" s="14" t="s">
        <v>78</v>
      </c>
      <c r="AY1594" s="257" t="s">
        <v>401</v>
      </c>
    </row>
    <row r="1595" s="14" customFormat="1">
      <c r="A1595" s="14"/>
      <c r="B1595" s="247"/>
      <c r="C1595" s="248"/>
      <c r="D1595" s="238" t="s">
        <v>410</v>
      </c>
      <c r="E1595" s="249" t="s">
        <v>19</v>
      </c>
      <c r="F1595" s="250" t="s">
        <v>1623</v>
      </c>
      <c r="G1595" s="248"/>
      <c r="H1595" s="251">
        <v>2</v>
      </c>
      <c r="I1595" s="252"/>
      <c r="J1595" s="248"/>
      <c r="K1595" s="248"/>
      <c r="L1595" s="253"/>
      <c r="M1595" s="254"/>
      <c r="N1595" s="255"/>
      <c r="O1595" s="255"/>
      <c r="P1595" s="255"/>
      <c r="Q1595" s="255"/>
      <c r="R1595" s="255"/>
      <c r="S1595" s="255"/>
      <c r="T1595" s="256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7" t="s">
        <v>410</v>
      </c>
      <c r="AU1595" s="257" t="s">
        <v>87</v>
      </c>
      <c r="AV1595" s="14" t="s">
        <v>87</v>
      </c>
      <c r="AW1595" s="14" t="s">
        <v>37</v>
      </c>
      <c r="AX1595" s="14" t="s">
        <v>78</v>
      </c>
      <c r="AY1595" s="257" t="s">
        <v>401</v>
      </c>
    </row>
    <row r="1596" s="14" customFormat="1">
      <c r="A1596" s="14"/>
      <c r="B1596" s="247"/>
      <c r="C1596" s="248"/>
      <c r="D1596" s="238" t="s">
        <v>410</v>
      </c>
      <c r="E1596" s="249" t="s">
        <v>19</v>
      </c>
      <c r="F1596" s="250" t="s">
        <v>1624</v>
      </c>
      <c r="G1596" s="248"/>
      <c r="H1596" s="251">
        <v>1</v>
      </c>
      <c r="I1596" s="252"/>
      <c r="J1596" s="248"/>
      <c r="K1596" s="248"/>
      <c r="L1596" s="253"/>
      <c r="M1596" s="254"/>
      <c r="N1596" s="255"/>
      <c r="O1596" s="255"/>
      <c r="P1596" s="255"/>
      <c r="Q1596" s="255"/>
      <c r="R1596" s="255"/>
      <c r="S1596" s="255"/>
      <c r="T1596" s="256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7" t="s">
        <v>410</v>
      </c>
      <c r="AU1596" s="257" t="s">
        <v>87</v>
      </c>
      <c r="AV1596" s="14" t="s">
        <v>87</v>
      </c>
      <c r="AW1596" s="14" t="s">
        <v>37</v>
      </c>
      <c r="AX1596" s="14" t="s">
        <v>78</v>
      </c>
      <c r="AY1596" s="257" t="s">
        <v>401</v>
      </c>
    </row>
    <row r="1597" s="14" customFormat="1">
      <c r="A1597" s="14"/>
      <c r="B1597" s="247"/>
      <c r="C1597" s="248"/>
      <c r="D1597" s="238" t="s">
        <v>410</v>
      </c>
      <c r="E1597" s="249" t="s">
        <v>19</v>
      </c>
      <c r="F1597" s="250" t="s">
        <v>1625</v>
      </c>
      <c r="G1597" s="248"/>
      <c r="H1597" s="251">
        <v>2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7" t="s">
        <v>410</v>
      </c>
      <c r="AU1597" s="257" t="s">
        <v>87</v>
      </c>
      <c r="AV1597" s="14" t="s">
        <v>87</v>
      </c>
      <c r="AW1597" s="14" t="s">
        <v>37</v>
      </c>
      <c r="AX1597" s="14" t="s">
        <v>78</v>
      </c>
      <c r="AY1597" s="257" t="s">
        <v>401</v>
      </c>
    </row>
    <row r="1598" s="14" customFormat="1">
      <c r="A1598" s="14"/>
      <c r="B1598" s="247"/>
      <c r="C1598" s="248"/>
      <c r="D1598" s="238" t="s">
        <v>410</v>
      </c>
      <c r="E1598" s="249" t="s">
        <v>19</v>
      </c>
      <c r="F1598" s="250" t="s">
        <v>1626</v>
      </c>
      <c r="G1598" s="248"/>
      <c r="H1598" s="251">
        <v>4</v>
      </c>
      <c r="I1598" s="252"/>
      <c r="J1598" s="248"/>
      <c r="K1598" s="248"/>
      <c r="L1598" s="253"/>
      <c r="M1598" s="254"/>
      <c r="N1598" s="255"/>
      <c r="O1598" s="255"/>
      <c r="P1598" s="255"/>
      <c r="Q1598" s="255"/>
      <c r="R1598" s="255"/>
      <c r="S1598" s="255"/>
      <c r="T1598" s="256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7" t="s">
        <v>410</v>
      </c>
      <c r="AU1598" s="257" t="s">
        <v>87</v>
      </c>
      <c r="AV1598" s="14" t="s">
        <v>87</v>
      </c>
      <c r="AW1598" s="14" t="s">
        <v>37</v>
      </c>
      <c r="AX1598" s="14" t="s">
        <v>78</v>
      </c>
      <c r="AY1598" s="257" t="s">
        <v>401</v>
      </c>
    </row>
    <row r="1599" s="14" customFormat="1">
      <c r="A1599" s="14"/>
      <c r="B1599" s="247"/>
      <c r="C1599" s="248"/>
      <c r="D1599" s="238" t="s">
        <v>410</v>
      </c>
      <c r="E1599" s="249" t="s">
        <v>19</v>
      </c>
      <c r="F1599" s="250" t="s">
        <v>1627</v>
      </c>
      <c r="G1599" s="248"/>
      <c r="H1599" s="251">
        <v>1</v>
      </c>
      <c r="I1599" s="252"/>
      <c r="J1599" s="248"/>
      <c r="K1599" s="248"/>
      <c r="L1599" s="253"/>
      <c r="M1599" s="254"/>
      <c r="N1599" s="255"/>
      <c r="O1599" s="255"/>
      <c r="P1599" s="255"/>
      <c r="Q1599" s="255"/>
      <c r="R1599" s="255"/>
      <c r="S1599" s="255"/>
      <c r="T1599" s="256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7" t="s">
        <v>410</v>
      </c>
      <c r="AU1599" s="257" t="s">
        <v>87</v>
      </c>
      <c r="AV1599" s="14" t="s">
        <v>87</v>
      </c>
      <c r="AW1599" s="14" t="s">
        <v>37</v>
      </c>
      <c r="AX1599" s="14" t="s">
        <v>78</v>
      </c>
      <c r="AY1599" s="257" t="s">
        <v>401</v>
      </c>
    </row>
    <row r="1600" s="14" customFormat="1">
      <c r="A1600" s="14"/>
      <c r="B1600" s="247"/>
      <c r="C1600" s="248"/>
      <c r="D1600" s="238" t="s">
        <v>410</v>
      </c>
      <c r="E1600" s="249" t="s">
        <v>19</v>
      </c>
      <c r="F1600" s="250" t="s">
        <v>1628</v>
      </c>
      <c r="G1600" s="248"/>
      <c r="H1600" s="251">
        <v>3</v>
      </c>
      <c r="I1600" s="252"/>
      <c r="J1600" s="248"/>
      <c r="K1600" s="248"/>
      <c r="L1600" s="253"/>
      <c r="M1600" s="254"/>
      <c r="N1600" s="255"/>
      <c r="O1600" s="255"/>
      <c r="P1600" s="255"/>
      <c r="Q1600" s="255"/>
      <c r="R1600" s="255"/>
      <c r="S1600" s="255"/>
      <c r="T1600" s="256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7" t="s">
        <v>410</v>
      </c>
      <c r="AU1600" s="257" t="s">
        <v>87</v>
      </c>
      <c r="AV1600" s="14" t="s">
        <v>87</v>
      </c>
      <c r="AW1600" s="14" t="s">
        <v>37</v>
      </c>
      <c r="AX1600" s="14" t="s">
        <v>78</v>
      </c>
      <c r="AY1600" s="257" t="s">
        <v>401</v>
      </c>
    </row>
    <row r="1601" s="14" customFormat="1">
      <c r="A1601" s="14"/>
      <c r="B1601" s="247"/>
      <c r="C1601" s="248"/>
      <c r="D1601" s="238" t="s">
        <v>410</v>
      </c>
      <c r="E1601" s="249" t="s">
        <v>19</v>
      </c>
      <c r="F1601" s="250" t="s">
        <v>1629</v>
      </c>
      <c r="G1601" s="248"/>
      <c r="H1601" s="251">
        <v>1</v>
      </c>
      <c r="I1601" s="252"/>
      <c r="J1601" s="248"/>
      <c r="K1601" s="248"/>
      <c r="L1601" s="253"/>
      <c r="M1601" s="254"/>
      <c r="N1601" s="255"/>
      <c r="O1601" s="255"/>
      <c r="P1601" s="255"/>
      <c r="Q1601" s="255"/>
      <c r="R1601" s="255"/>
      <c r="S1601" s="255"/>
      <c r="T1601" s="256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7" t="s">
        <v>410</v>
      </c>
      <c r="AU1601" s="257" t="s">
        <v>87</v>
      </c>
      <c r="AV1601" s="14" t="s">
        <v>87</v>
      </c>
      <c r="AW1601" s="14" t="s">
        <v>37</v>
      </c>
      <c r="AX1601" s="14" t="s">
        <v>78</v>
      </c>
      <c r="AY1601" s="257" t="s">
        <v>401</v>
      </c>
    </row>
    <row r="1602" s="14" customFormat="1">
      <c r="A1602" s="14"/>
      <c r="B1602" s="247"/>
      <c r="C1602" s="248"/>
      <c r="D1602" s="238" t="s">
        <v>410</v>
      </c>
      <c r="E1602" s="249" t="s">
        <v>19</v>
      </c>
      <c r="F1602" s="250" t="s">
        <v>1630</v>
      </c>
      <c r="G1602" s="248"/>
      <c r="H1602" s="251">
        <v>1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7" t="s">
        <v>410</v>
      </c>
      <c r="AU1602" s="257" t="s">
        <v>87</v>
      </c>
      <c r="AV1602" s="14" t="s">
        <v>87</v>
      </c>
      <c r="AW1602" s="14" t="s">
        <v>37</v>
      </c>
      <c r="AX1602" s="14" t="s">
        <v>78</v>
      </c>
      <c r="AY1602" s="257" t="s">
        <v>401</v>
      </c>
    </row>
    <row r="1603" s="14" customFormat="1">
      <c r="A1603" s="14"/>
      <c r="B1603" s="247"/>
      <c r="C1603" s="248"/>
      <c r="D1603" s="238" t="s">
        <v>410</v>
      </c>
      <c r="E1603" s="249" t="s">
        <v>19</v>
      </c>
      <c r="F1603" s="250" t="s">
        <v>1631</v>
      </c>
      <c r="G1603" s="248"/>
      <c r="H1603" s="251">
        <v>1</v>
      </c>
      <c r="I1603" s="252"/>
      <c r="J1603" s="248"/>
      <c r="K1603" s="248"/>
      <c r="L1603" s="253"/>
      <c r="M1603" s="254"/>
      <c r="N1603" s="255"/>
      <c r="O1603" s="255"/>
      <c r="P1603" s="255"/>
      <c r="Q1603" s="255"/>
      <c r="R1603" s="255"/>
      <c r="S1603" s="255"/>
      <c r="T1603" s="256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7" t="s">
        <v>410</v>
      </c>
      <c r="AU1603" s="257" t="s">
        <v>87</v>
      </c>
      <c r="AV1603" s="14" t="s">
        <v>87</v>
      </c>
      <c r="AW1603" s="14" t="s">
        <v>37</v>
      </c>
      <c r="AX1603" s="14" t="s">
        <v>78</v>
      </c>
      <c r="AY1603" s="257" t="s">
        <v>401</v>
      </c>
    </row>
    <row r="1604" s="15" customFormat="1">
      <c r="A1604" s="15"/>
      <c r="B1604" s="258"/>
      <c r="C1604" s="259"/>
      <c r="D1604" s="238" t="s">
        <v>410</v>
      </c>
      <c r="E1604" s="260" t="s">
        <v>19</v>
      </c>
      <c r="F1604" s="261" t="s">
        <v>414</v>
      </c>
      <c r="G1604" s="259"/>
      <c r="H1604" s="262">
        <v>48</v>
      </c>
      <c r="I1604" s="263"/>
      <c r="J1604" s="259"/>
      <c r="K1604" s="259"/>
      <c r="L1604" s="264"/>
      <c r="M1604" s="265"/>
      <c r="N1604" s="266"/>
      <c r="O1604" s="266"/>
      <c r="P1604" s="266"/>
      <c r="Q1604" s="266"/>
      <c r="R1604" s="266"/>
      <c r="S1604" s="266"/>
      <c r="T1604" s="267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8" t="s">
        <v>410</v>
      </c>
      <c r="AU1604" s="268" t="s">
        <v>87</v>
      </c>
      <c r="AV1604" s="15" t="s">
        <v>102</v>
      </c>
      <c r="AW1604" s="15" t="s">
        <v>37</v>
      </c>
      <c r="AX1604" s="15" t="s">
        <v>85</v>
      </c>
      <c r="AY1604" s="268" t="s">
        <v>401</v>
      </c>
    </row>
    <row r="1605" s="2" customFormat="1" ht="55.5" customHeight="1">
      <c r="A1605" s="40"/>
      <c r="B1605" s="41"/>
      <c r="C1605" s="280" t="s">
        <v>1632</v>
      </c>
      <c r="D1605" s="280" t="s">
        <v>808</v>
      </c>
      <c r="E1605" s="281" t="s">
        <v>1633</v>
      </c>
      <c r="F1605" s="282" t="s">
        <v>1634</v>
      </c>
      <c r="G1605" s="283" t="s">
        <v>653</v>
      </c>
      <c r="H1605" s="284">
        <v>7</v>
      </c>
      <c r="I1605" s="285"/>
      <c r="J1605" s="286">
        <f>ROUND(I1605*H1605,2)</f>
        <v>0</v>
      </c>
      <c r="K1605" s="282" t="s">
        <v>19</v>
      </c>
      <c r="L1605" s="287"/>
      <c r="M1605" s="288" t="s">
        <v>19</v>
      </c>
      <c r="N1605" s="289" t="s">
        <v>49</v>
      </c>
      <c r="O1605" s="86"/>
      <c r="P1605" s="227">
        <f>O1605*H1605</f>
        <v>0</v>
      </c>
      <c r="Q1605" s="227">
        <v>0.023959999999999999</v>
      </c>
      <c r="R1605" s="227">
        <f>Q1605*H1605</f>
        <v>0.16771999999999998</v>
      </c>
      <c r="S1605" s="227">
        <v>0</v>
      </c>
      <c r="T1605" s="228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9" t="s">
        <v>487</v>
      </c>
      <c r="AT1605" s="229" t="s">
        <v>808</v>
      </c>
      <c r="AU1605" s="229" t="s">
        <v>87</v>
      </c>
      <c r="AY1605" s="19" t="s">
        <v>401</v>
      </c>
      <c r="BE1605" s="230">
        <f>IF(N1605="základní",J1605,0)</f>
        <v>0</v>
      </c>
      <c r="BF1605" s="230">
        <f>IF(N1605="snížená",J1605,0)</f>
        <v>0</v>
      </c>
      <c r="BG1605" s="230">
        <f>IF(N1605="zákl. přenesená",J1605,0)</f>
        <v>0</v>
      </c>
      <c r="BH1605" s="230">
        <f>IF(N1605="sníž. přenesená",J1605,0)</f>
        <v>0</v>
      </c>
      <c r="BI1605" s="230">
        <f>IF(N1605="nulová",J1605,0)</f>
        <v>0</v>
      </c>
      <c r="BJ1605" s="19" t="s">
        <v>85</v>
      </c>
      <c r="BK1605" s="230">
        <f>ROUND(I1605*H1605,2)</f>
        <v>0</v>
      </c>
      <c r="BL1605" s="19" t="s">
        <v>102</v>
      </c>
      <c r="BM1605" s="229" t="s">
        <v>1635</v>
      </c>
    </row>
    <row r="1606" s="13" customFormat="1">
      <c r="A1606" s="13"/>
      <c r="B1606" s="236"/>
      <c r="C1606" s="237"/>
      <c r="D1606" s="238" t="s">
        <v>410</v>
      </c>
      <c r="E1606" s="239" t="s">
        <v>19</v>
      </c>
      <c r="F1606" s="240" t="s">
        <v>634</v>
      </c>
      <c r="G1606" s="237"/>
      <c r="H1606" s="239" t="s">
        <v>19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6" t="s">
        <v>410</v>
      </c>
      <c r="AU1606" s="246" t="s">
        <v>87</v>
      </c>
      <c r="AV1606" s="13" t="s">
        <v>85</v>
      </c>
      <c r="AW1606" s="13" t="s">
        <v>37</v>
      </c>
      <c r="AX1606" s="13" t="s">
        <v>78</v>
      </c>
      <c r="AY1606" s="246" t="s">
        <v>401</v>
      </c>
    </row>
    <row r="1607" s="13" customFormat="1">
      <c r="A1607" s="13"/>
      <c r="B1607" s="236"/>
      <c r="C1607" s="237"/>
      <c r="D1607" s="238" t="s">
        <v>410</v>
      </c>
      <c r="E1607" s="239" t="s">
        <v>19</v>
      </c>
      <c r="F1607" s="240" t="s">
        <v>1591</v>
      </c>
      <c r="G1607" s="237"/>
      <c r="H1607" s="239" t="s">
        <v>19</v>
      </c>
      <c r="I1607" s="241"/>
      <c r="J1607" s="237"/>
      <c r="K1607" s="237"/>
      <c r="L1607" s="242"/>
      <c r="M1607" s="243"/>
      <c r="N1607" s="244"/>
      <c r="O1607" s="244"/>
      <c r="P1607" s="244"/>
      <c r="Q1607" s="244"/>
      <c r="R1607" s="244"/>
      <c r="S1607" s="244"/>
      <c r="T1607" s="24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6" t="s">
        <v>410</v>
      </c>
      <c r="AU1607" s="246" t="s">
        <v>87</v>
      </c>
      <c r="AV1607" s="13" t="s">
        <v>85</v>
      </c>
      <c r="AW1607" s="13" t="s">
        <v>37</v>
      </c>
      <c r="AX1607" s="13" t="s">
        <v>78</v>
      </c>
      <c r="AY1607" s="246" t="s">
        <v>401</v>
      </c>
    </row>
    <row r="1608" s="13" customFormat="1">
      <c r="A1608" s="13"/>
      <c r="B1608" s="236"/>
      <c r="C1608" s="237"/>
      <c r="D1608" s="238" t="s">
        <v>410</v>
      </c>
      <c r="E1608" s="239" t="s">
        <v>19</v>
      </c>
      <c r="F1608" s="240" t="s">
        <v>1592</v>
      </c>
      <c r="G1608" s="237"/>
      <c r="H1608" s="239" t="s">
        <v>19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6" t="s">
        <v>410</v>
      </c>
      <c r="AU1608" s="246" t="s">
        <v>87</v>
      </c>
      <c r="AV1608" s="13" t="s">
        <v>85</v>
      </c>
      <c r="AW1608" s="13" t="s">
        <v>37</v>
      </c>
      <c r="AX1608" s="13" t="s">
        <v>78</v>
      </c>
      <c r="AY1608" s="246" t="s">
        <v>401</v>
      </c>
    </row>
    <row r="1609" s="14" customFormat="1">
      <c r="A1609" s="14"/>
      <c r="B1609" s="247"/>
      <c r="C1609" s="248"/>
      <c r="D1609" s="238" t="s">
        <v>410</v>
      </c>
      <c r="E1609" s="249" t="s">
        <v>19</v>
      </c>
      <c r="F1609" s="250" t="s">
        <v>1603</v>
      </c>
      <c r="G1609" s="248"/>
      <c r="H1609" s="251">
        <v>1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7" t="s">
        <v>410</v>
      </c>
      <c r="AU1609" s="257" t="s">
        <v>87</v>
      </c>
      <c r="AV1609" s="14" t="s">
        <v>87</v>
      </c>
      <c r="AW1609" s="14" t="s">
        <v>37</v>
      </c>
      <c r="AX1609" s="14" t="s">
        <v>78</v>
      </c>
      <c r="AY1609" s="257" t="s">
        <v>401</v>
      </c>
    </row>
    <row r="1610" s="14" customFormat="1">
      <c r="A1610" s="14"/>
      <c r="B1610" s="247"/>
      <c r="C1610" s="248"/>
      <c r="D1610" s="238" t="s">
        <v>410</v>
      </c>
      <c r="E1610" s="249" t="s">
        <v>19</v>
      </c>
      <c r="F1610" s="250" t="s">
        <v>1604</v>
      </c>
      <c r="G1610" s="248"/>
      <c r="H1610" s="251">
        <v>1</v>
      </c>
      <c r="I1610" s="252"/>
      <c r="J1610" s="248"/>
      <c r="K1610" s="248"/>
      <c r="L1610" s="253"/>
      <c r="M1610" s="254"/>
      <c r="N1610" s="255"/>
      <c r="O1610" s="255"/>
      <c r="P1610" s="255"/>
      <c r="Q1610" s="255"/>
      <c r="R1610" s="255"/>
      <c r="S1610" s="255"/>
      <c r="T1610" s="25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7" t="s">
        <v>410</v>
      </c>
      <c r="AU1610" s="257" t="s">
        <v>87</v>
      </c>
      <c r="AV1610" s="14" t="s">
        <v>87</v>
      </c>
      <c r="AW1610" s="14" t="s">
        <v>37</v>
      </c>
      <c r="AX1610" s="14" t="s">
        <v>78</v>
      </c>
      <c r="AY1610" s="257" t="s">
        <v>401</v>
      </c>
    </row>
    <row r="1611" s="14" customFormat="1">
      <c r="A1611" s="14"/>
      <c r="B1611" s="247"/>
      <c r="C1611" s="248"/>
      <c r="D1611" s="238" t="s">
        <v>410</v>
      </c>
      <c r="E1611" s="249" t="s">
        <v>19</v>
      </c>
      <c r="F1611" s="250" t="s">
        <v>1622</v>
      </c>
      <c r="G1611" s="248"/>
      <c r="H1611" s="251">
        <v>1</v>
      </c>
      <c r="I1611" s="252"/>
      <c r="J1611" s="248"/>
      <c r="K1611" s="248"/>
      <c r="L1611" s="253"/>
      <c r="M1611" s="254"/>
      <c r="N1611" s="255"/>
      <c r="O1611" s="255"/>
      <c r="P1611" s="255"/>
      <c r="Q1611" s="255"/>
      <c r="R1611" s="255"/>
      <c r="S1611" s="255"/>
      <c r="T1611" s="256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7" t="s">
        <v>410</v>
      </c>
      <c r="AU1611" s="257" t="s">
        <v>87</v>
      </c>
      <c r="AV1611" s="14" t="s">
        <v>87</v>
      </c>
      <c r="AW1611" s="14" t="s">
        <v>37</v>
      </c>
      <c r="AX1611" s="14" t="s">
        <v>78</v>
      </c>
      <c r="AY1611" s="257" t="s">
        <v>401</v>
      </c>
    </row>
    <row r="1612" s="14" customFormat="1">
      <c r="A1612" s="14"/>
      <c r="B1612" s="247"/>
      <c r="C1612" s="248"/>
      <c r="D1612" s="238" t="s">
        <v>410</v>
      </c>
      <c r="E1612" s="249" t="s">
        <v>19</v>
      </c>
      <c r="F1612" s="250" t="s">
        <v>1623</v>
      </c>
      <c r="G1612" s="248"/>
      <c r="H1612" s="251">
        <v>2</v>
      </c>
      <c r="I1612" s="252"/>
      <c r="J1612" s="248"/>
      <c r="K1612" s="248"/>
      <c r="L1612" s="253"/>
      <c r="M1612" s="254"/>
      <c r="N1612" s="255"/>
      <c r="O1612" s="255"/>
      <c r="P1612" s="255"/>
      <c r="Q1612" s="255"/>
      <c r="R1612" s="255"/>
      <c r="S1612" s="255"/>
      <c r="T1612" s="256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7" t="s">
        <v>410</v>
      </c>
      <c r="AU1612" s="257" t="s">
        <v>87</v>
      </c>
      <c r="AV1612" s="14" t="s">
        <v>87</v>
      </c>
      <c r="AW1612" s="14" t="s">
        <v>37</v>
      </c>
      <c r="AX1612" s="14" t="s">
        <v>78</v>
      </c>
      <c r="AY1612" s="257" t="s">
        <v>401</v>
      </c>
    </row>
    <row r="1613" s="14" customFormat="1">
      <c r="A1613" s="14"/>
      <c r="B1613" s="247"/>
      <c r="C1613" s="248"/>
      <c r="D1613" s="238" t="s">
        <v>410</v>
      </c>
      <c r="E1613" s="249" t="s">
        <v>19</v>
      </c>
      <c r="F1613" s="250" t="s">
        <v>1624</v>
      </c>
      <c r="G1613" s="248"/>
      <c r="H1613" s="251">
        <v>1</v>
      </c>
      <c r="I1613" s="252"/>
      <c r="J1613" s="248"/>
      <c r="K1613" s="248"/>
      <c r="L1613" s="253"/>
      <c r="M1613" s="254"/>
      <c r="N1613" s="255"/>
      <c r="O1613" s="255"/>
      <c r="P1613" s="255"/>
      <c r="Q1613" s="255"/>
      <c r="R1613" s="255"/>
      <c r="S1613" s="255"/>
      <c r="T1613" s="256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7" t="s">
        <v>410</v>
      </c>
      <c r="AU1613" s="257" t="s">
        <v>87</v>
      </c>
      <c r="AV1613" s="14" t="s">
        <v>87</v>
      </c>
      <c r="AW1613" s="14" t="s">
        <v>37</v>
      </c>
      <c r="AX1613" s="14" t="s">
        <v>78</v>
      </c>
      <c r="AY1613" s="257" t="s">
        <v>401</v>
      </c>
    </row>
    <row r="1614" s="14" customFormat="1">
      <c r="A1614" s="14"/>
      <c r="B1614" s="247"/>
      <c r="C1614" s="248"/>
      <c r="D1614" s="238" t="s">
        <v>410</v>
      </c>
      <c r="E1614" s="249" t="s">
        <v>19</v>
      </c>
      <c r="F1614" s="250" t="s">
        <v>1631</v>
      </c>
      <c r="G1614" s="248"/>
      <c r="H1614" s="251">
        <v>1</v>
      </c>
      <c r="I1614" s="252"/>
      <c r="J1614" s="248"/>
      <c r="K1614" s="248"/>
      <c r="L1614" s="253"/>
      <c r="M1614" s="254"/>
      <c r="N1614" s="255"/>
      <c r="O1614" s="255"/>
      <c r="P1614" s="255"/>
      <c r="Q1614" s="255"/>
      <c r="R1614" s="255"/>
      <c r="S1614" s="255"/>
      <c r="T1614" s="256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7" t="s">
        <v>410</v>
      </c>
      <c r="AU1614" s="257" t="s">
        <v>87</v>
      </c>
      <c r="AV1614" s="14" t="s">
        <v>87</v>
      </c>
      <c r="AW1614" s="14" t="s">
        <v>37</v>
      </c>
      <c r="AX1614" s="14" t="s">
        <v>78</v>
      </c>
      <c r="AY1614" s="257" t="s">
        <v>401</v>
      </c>
    </row>
    <row r="1615" s="15" customFormat="1">
      <c r="A1615" s="15"/>
      <c r="B1615" s="258"/>
      <c r="C1615" s="259"/>
      <c r="D1615" s="238" t="s">
        <v>410</v>
      </c>
      <c r="E1615" s="260" t="s">
        <v>19</v>
      </c>
      <c r="F1615" s="261" t="s">
        <v>414</v>
      </c>
      <c r="G1615" s="259"/>
      <c r="H1615" s="262">
        <v>7</v>
      </c>
      <c r="I1615" s="263"/>
      <c r="J1615" s="259"/>
      <c r="K1615" s="259"/>
      <c r="L1615" s="264"/>
      <c r="M1615" s="265"/>
      <c r="N1615" s="266"/>
      <c r="O1615" s="266"/>
      <c r="P1615" s="266"/>
      <c r="Q1615" s="266"/>
      <c r="R1615" s="266"/>
      <c r="S1615" s="266"/>
      <c r="T1615" s="267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8" t="s">
        <v>410</v>
      </c>
      <c r="AU1615" s="268" t="s">
        <v>87</v>
      </c>
      <c r="AV1615" s="15" t="s">
        <v>102</v>
      </c>
      <c r="AW1615" s="15" t="s">
        <v>37</v>
      </c>
      <c r="AX1615" s="15" t="s">
        <v>85</v>
      </c>
      <c r="AY1615" s="268" t="s">
        <v>401</v>
      </c>
    </row>
    <row r="1616" s="2" customFormat="1" ht="55.5" customHeight="1">
      <c r="A1616" s="40"/>
      <c r="B1616" s="41"/>
      <c r="C1616" s="280" t="s">
        <v>1636</v>
      </c>
      <c r="D1616" s="280" t="s">
        <v>808</v>
      </c>
      <c r="E1616" s="281" t="s">
        <v>1637</v>
      </c>
      <c r="F1616" s="282" t="s">
        <v>1638</v>
      </c>
      <c r="G1616" s="283" t="s">
        <v>653</v>
      </c>
      <c r="H1616" s="284">
        <v>3</v>
      </c>
      <c r="I1616" s="285"/>
      <c r="J1616" s="286">
        <f>ROUND(I1616*H1616,2)</f>
        <v>0</v>
      </c>
      <c r="K1616" s="282" t="s">
        <v>19</v>
      </c>
      <c r="L1616" s="287"/>
      <c r="M1616" s="288" t="s">
        <v>19</v>
      </c>
      <c r="N1616" s="289" t="s">
        <v>49</v>
      </c>
      <c r="O1616" s="86"/>
      <c r="P1616" s="227">
        <f>O1616*H1616</f>
        <v>0</v>
      </c>
      <c r="Q1616" s="227">
        <v>0.018339999999999999</v>
      </c>
      <c r="R1616" s="227">
        <f>Q1616*H1616</f>
        <v>0.055019999999999999</v>
      </c>
      <c r="S1616" s="227">
        <v>0</v>
      </c>
      <c r="T1616" s="228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29" t="s">
        <v>487</v>
      </c>
      <c r="AT1616" s="229" t="s">
        <v>808</v>
      </c>
      <c r="AU1616" s="229" t="s">
        <v>87</v>
      </c>
      <c r="AY1616" s="19" t="s">
        <v>401</v>
      </c>
      <c r="BE1616" s="230">
        <f>IF(N1616="základní",J1616,0)</f>
        <v>0</v>
      </c>
      <c r="BF1616" s="230">
        <f>IF(N1616="snížená",J1616,0)</f>
        <v>0</v>
      </c>
      <c r="BG1616" s="230">
        <f>IF(N1616="zákl. přenesená",J1616,0)</f>
        <v>0</v>
      </c>
      <c r="BH1616" s="230">
        <f>IF(N1616="sníž. přenesená",J1616,0)</f>
        <v>0</v>
      </c>
      <c r="BI1616" s="230">
        <f>IF(N1616="nulová",J1616,0)</f>
        <v>0</v>
      </c>
      <c r="BJ1616" s="19" t="s">
        <v>85</v>
      </c>
      <c r="BK1616" s="230">
        <f>ROUND(I1616*H1616,2)</f>
        <v>0</v>
      </c>
      <c r="BL1616" s="19" t="s">
        <v>102</v>
      </c>
      <c r="BM1616" s="229" t="s">
        <v>1639</v>
      </c>
    </row>
    <row r="1617" s="13" customFormat="1">
      <c r="A1617" s="13"/>
      <c r="B1617" s="236"/>
      <c r="C1617" s="237"/>
      <c r="D1617" s="238" t="s">
        <v>410</v>
      </c>
      <c r="E1617" s="239" t="s">
        <v>19</v>
      </c>
      <c r="F1617" s="240" t="s">
        <v>634</v>
      </c>
      <c r="G1617" s="237"/>
      <c r="H1617" s="239" t="s">
        <v>19</v>
      </c>
      <c r="I1617" s="241"/>
      <c r="J1617" s="237"/>
      <c r="K1617" s="237"/>
      <c r="L1617" s="242"/>
      <c r="M1617" s="243"/>
      <c r="N1617" s="244"/>
      <c r="O1617" s="244"/>
      <c r="P1617" s="244"/>
      <c r="Q1617" s="244"/>
      <c r="R1617" s="244"/>
      <c r="S1617" s="244"/>
      <c r="T1617" s="24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6" t="s">
        <v>410</v>
      </c>
      <c r="AU1617" s="246" t="s">
        <v>87</v>
      </c>
      <c r="AV1617" s="13" t="s">
        <v>85</v>
      </c>
      <c r="AW1617" s="13" t="s">
        <v>37</v>
      </c>
      <c r="AX1617" s="13" t="s">
        <v>78</v>
      </c>
      <c r="AY1617" s="246" t="s">
        <v>401</v>
      </c>
    </row>
    <row r="1618" s="13" customFormat="1">
      <c r="A1618" s="13"/>
      <c r="B1618" s="236"/>
      <c r="C1618" s="237"/>
      <c r="D1618" s="238" t="s">
        <v>410</v>
      </c>
      <c r="E1618" s="239" t="s">
        <v>19</v>
      </c>
      <c r="F1618" s="240" t="s">
        <v>1591</v>
      </c>
      <c r="G1618" s="237"/>
      <c r="H1618" s="239" t="s">
        <v>19</v>
      </c>
      <c r="I1618" s="241"/>
      <c r="J1618" s="237"/>
      <c r="K1618" s="237"/>
      <c r="L1618" s="242"/>
      <c r="M1618" s="243"/>
      <c r="N1618" s="244"/>
      <c r="O1618" s="244"/>
      <c r="P1618" s="244"/>
      <c r="Q1618" s="244"/>
      <c r="R1618" s="244"/>
      <c r="S1618" s="244"/>
      <c r="T1618" s="245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6" t="s">
        <v>410</v>
      </c>
      <c r="AU1618" s="246" t="s">
        <v>87</v>
      </c>
      <c r="AV1618" s="13" t="s">
        <v>85</v>
      </c>
      <c r="AW1618" s="13" t="s">
        <v>37</v>
      </c>
      <c r="AX1618" s="13" t="s">
        <v>78</v>
      </c>
      <c r="AY1618" s="246" t="s">
        <v>401</v>
      </c>
    </row>
    <row r="1619" s="13" customFormat="1">
      <c r="A1619" s="13"/>
      <c r="B1619" s="236"/>
      <c r="C1619" s="237"/>
      <c r="D1619" s="238" t="s">
        <v>410</v>
      </c>
      <c r="E1619" s="239" t="s">
        <v>19</v>
      </c>
      <c r="F1619" s="240" t="s">
        <v>1592</v>
      </c>
      <c r="G1619" s="237"/>
      <c r="H1619" s="239" t="s">
        <v>19</v>
      </c>
      <c r="I1619" s="241"/>
      <c r="J1619" s="237"/>
      <c r="K1619" s="237"/>
      <c r="L1619" s="242"/>
      <c r="M1619" s="243"/>
      <c r="N1619" s="244"/>
      <c r="O1619" s="244"/>
      <c r="P1619" s="244"/>
      <c r="Q1619" s="244"/>
      <c r="R1619" s="244"/>
      <c r="S1619" s="244"/>
      <c r="T1619" s="245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6" t="s">
        <v>410</v>
      </c>
      <c r="AU1619" s="246" t="s">
        <v>87</v>
      </c>
      <c r="AV1619" s="13" t="s">
        <v>85</v>
      </c>
      <c r="AW1619" s="13" t="s">
        <v>37</v>
      </c>
      <c r="AX1619" s="13" t="s">
        <v>78</v>
      </c>
      <c r="AY1619" s="246" t="s">
        <v>401</v>
      </c>
    </row>
    <row r="1620" s="14" customFormat="1">
      <c r="A1620" s="14"/>
      <c r="B1620" s="247"/>
      <c r="C1620" s="248"/>
      <c r="D1620" s="238" t="s">
        <v>410</v>
      </c>
      <c r="E1620" s="249" t="s">
        <v>19</v>
      </c>
      <c r="F1620" s="250" t="s">
        <v>1605</v>
      </c>
      <c r="G1620" s="248"/>
      <c r="H1620" s="251">
        <v>2</v>
      </c>
      <c r="I1620" s="252"/>
      <c r="J1620" s="248"/>
      <c r="K1620" s="248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7" t="s">
        <v>410</v>
      </c>
      <c r="AU1620" s="257" t="s">
        <v>87</v>
      </c>
      <c r="AV1620" s="14" t="s">
        <v>87</v>
      </c>
      <c r="AW1620" s="14" t="s">
        <v>37</v>
      </c>
      <c r="AX1620" s="14" t="s">
        <v>78</v>
      </c>
      <c r="AY1620" s="257" t="s">
        <v>401</v>
      </c>
    </row>
    <row r="1621" s="14" customFormat="1">
      <c r="A1621" s="14"/>
      <c r="B1621" s="247"/>
      <c r="C1621" s="248"/>
      <c r="D1621" s="238" t="s">
        <v>410</v>
      </c>
      <c r="E1621" s="249" t="s">
        <v>19</v>
      </c>
      <c r="F1621" s="250" t="s">
        <v>1618</v>
      </c>
      <c r="G1621" s="248"/>
      <c r="H1621" s="251">
        <v>1</v>
      </c>
      <c r="I1621" s="252"/>
      <c r="J1621" s="248"/>
      <c r="K1621" s="248"/>
      <c r="L1621" s="253"/>
      <c r="M1621" s="254"/>
      <c r="N1621" s="255"/>
      <c r="O1621" s="255"/>
      <c r="P1621" s="255"/>
      <c r="Q1621" s="255"/>
      <c r="R1621" s="255"/>
      <c r="S1621" s="255"/>
      <c r="T1621" s="256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7" t="s">
        <v>410</v>
      </c>
      <c r="AU1621" s="257" t="s">
        <v>87</v>
      </c>
      <c r="AV1621" s="14" t="s">
        <v>87</v>
      </c>
      <c r="AW1621" s="14" t="s">
        <v>37</v>
      </c>
      <c r="AX1621" s="14" t="s">
        <v>78</v>
      </c>
      <c r="AY1621" s="257" t="s">
        <v>401</v>
      </c>
    </row>
    <row r="1622" s="15" customFormat="1">
      <c r="A1622" s="15"/>
      <c r="B1622" s="258"/>
      <c r="C1622" s="259"/>
      <c r="D1622" s="238" t="s">
        <v>410</v>
      </c>
      <c r="E1622" s="260" t="s">
        <v>19</v>
      </c>
      <c r="F1622" s="261" t="s">
        <v>414</v>
      </c>
      <c r="G1622" s="259"/>
      <c r="H1622" s="262">
        <v>3</v>
      </c>
      <c r="I1622" s="263"/>
      <c r="J1622" s="259"/>
      <c r="K1622" s="259"/>
      <c r="L1622" s="264"/>
      <c r="M1622" s="265"/>
      <c r="N1622" s="266"/>
      <c r="O1622" s="266"/>
      <c r="P1622" s="266"/>
      <c r="Q1622" s="266"/>
      <c r="R1622" s="266"/>
      <c r="S1622" s="266"/>
      <c r="T1622" s="267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68" t="s">
        <v>410</v>
      </c>
      <c r="AU1622" s="268" t="s">
        <v>87</v>
      </c>
      <c r="AV1622" s="15" t="s">
        <v>102</v>
      </c>
      <c r="AW1622" s="15" t="s">
        <v>37</v>
      </c>
      <c r="AX1622" s="15" t="s">
        <v>85</v>
      </c>
      <c r="AY1622" s="268" t="s">
        <v>401</v>
      </c>
    </row>
    <row r="1623" s="2" customFormat="1" ht="55.5" customHeight="1">
      <c r="A1623" s="40"/>
      <c r="B1623" s="41"/>
      <c r="C1623" s="280" t="s">
        <v>1640</v>
      </c>
      <c r="D1623" s="280" t="s">
        <v>808</v>
      </c>
      <c r="E1623" s="281" t="s">
        <v>1641</v>
      </c>
      <c r="F1623" s="282" t="s">
        <v>1642</v>
      </c>
      <c r="G1623" s="283" t="s">
        <v>653</v>
      </c>
      <c r="H1623" s="284">
        <v>11</v>
      </c>
      <c r="I1623" s="285"/>
      <c r="J1623" s="286">
        <f>ROUND(I1623*H1623,2)</f>
        <v>0</v>
      </c>
      <c r="K1623" s="282" t="s">
        <v>19</v>
      </c>
      <c r="L1623" s="287"/>
      <c r="M1623" s="288" t="s">
        <v>19</v>
      </c>
      <c r="N1623" s="289" t="s">
        <v>49</v>
      </c>
      <c r="O1623" s="86"/>
      <c r="P1623" s="227">
        <f>O1623*H1623</f>
        <v>0</v>
      </c>
      <c r="Q1623" s="227">
        <v>0.017930000000000001</v>
      </c>
      <c r="R1623" s="227">
        <f>Q1623*H1623</f>
        <v>0.19723000000000002</v>
      </c>
      <c r="S1623" s="227">
        <v>0</v>
      </c>
      <c r="T1623" s="228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29" t="s">
        <v>487</v>
      </c>
      <c r="AT1623" s="229" t="s">
        <v>808</v>
      </c>
      <c r="AU1623" s="229" t="s">
        <v>87</v>
      </c>
      <c r="AY1623" s="19" t="s">
        <v>401</v>
      </c>
      <c r="BE1623" s="230">
        <f>IF(N1623="základní",J1623,0)</f>
        <v>0</v>
      </c>
      <c r="BF1623" s="230">
        <f>IF(N1623="snížená",J1623,0)</f>
        <v>0</v>
      </c>
      <c r="BG1623" s="230">
        <f>IF(N1623="zákl. přenesená",J1623,0)</f>
        <v>0</v>
      </c>
      <c r="BH1623" s="230">
        <f>IF(N1623="sníž. přenesená",J1623,0)</f>
        <v>0</v>
      </c>
      <c r="BI1623" s="230">
        <f>IF(N1623="nulová",J1623,0)</f>
        <v>0</v>
      </c>
      <c r="BJ1623" s="19" t="s">
        <v>85</v>
      </c>
      <c r="BK1623" s="230">
        <f>ROUND(I1623*H1623,2)</f>
        <v>0</v>
      </c>
      <c r="BL1623" s="19" t="s">
        <v>102</v>
      </c>
      <c r="BM1623" s="229" t="s">
        <v>1643</v>
      </c>
    </row>
    <row r="1624" s="13" customFormat="1">
      <c r="A1624" s="13"/>
      <c r="B1624" s="236"/>
      <c r="C1624" s="237"/>
      <c r="D1624" s="238" t="s">
        <v>410</v>
      </c>
      <c r="E1624" s="239" t="s">
        <v>19</v>
      </c>
      <c r="F1624" s="240" t="s">
        <v>634</v>
      </c>
      <c r="G1624" s="237"/>
      <c r="H1624" s="239" t="s">
        <v>19</v>
      </c>
      <c r="I1624" s="241"/>
      <c r="J1624" s="237"/>
      <c r="K1624" s="237"/>
      <c r="L1624" s="242"/>
      <c r="M1624" s="243"/>
      <c r="N1624" s="244"/>
      <c r="O1624" s="244"/>
      <c r="P1624" s="244"/>
      <c r="Q1624" s="244"/>
      <c r="R1624" s="244"/>
      <c r="S1624" s="244"/>
      <c r="T1624" s="24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6" t="s">
        <v>410</v>
      </c>
      <c r="AU1624" s="246" t="s">
        <v>87</v>
      </c>
      <c r="AV1624" s="13" t="s">
        <v>85</v>
      </c>
      <c r="AW1624" s="13" t="s">
        <v>37</v>
      </c>
      <c r="AX1624" s="13" t="s">
        <v>78</v>
      </c>
      <c r="AY1624" s="246" t="s">
        <v>401</v>
      </c>
    </row>
    <row r="1625" s="13" customFormat="1">
      <c r="A1625" s="13"/>
      <c r="B1625" s="236"/>
      <c r="C1625" s="237"/>
      <c r="D1625" s="238" t="s">
        <v>410</v>
      </c>
      <c r="E1625" s="239" t="s">
        <v>19</v>
      </c>
      <c r="F1625" s="240" t="s">
        <v>1591</v>
      </c>
      <c r="G1625" s="237"/>
      <c r="H1625" s="239" t="s">
        <v>19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6" t="s">
        <v>410</v>
      </c>
      <c r="AU1625" s="246" t="s">
        <v>87</v>
      </c>
      <c r="AV1625" s="13" t="s">
        <v>85</v>
      </c>
      <c r="AW1625" s="13" t="s">
        <v>37</v>
      </c>
      <c r="AX1625" s="13" t="s">
        <v>78</v>
      </c>
      <c r="AY1625" s="246" t="s">
        <v>401</v>
      </c>
    </row>
    <row r="1626" s="13" customFormat="1">
      <c r="A1626" s="13"/>
      <c r="B1626" s="236"/>
      <c r="C1626" s="237"/>
      <c r="D1626" s="238" t="s">
        <v>410</v>
      </c>
      <c r="E1626" s="239" t="s">
        <v>19</v>
      </c>
      <c r="F1626" s="240" t="s">
        <v>1592</v>
      </c>
      <c r="G1626" s="237"/>
      <c r="H1626" s="239" t="s">
        <v>19</v>
      </c>
      <c r="I1626" s="241"/>
      <c r="J1626" s="237"/>
      <c r="K1626" s="237"/>
      <c r="L1626" s="242"/>
      <c r="M1626" s="243"/>
      <c r="N1626" s="244"/>
      <c r="O1626" s="244"/>
      <c r="P1626" s="244"/>
      <c r="Q1626" s="244"/>
      <c r="R1626" s="244"/>
      <c r="S1626" s="244"/>
      <c r="T1626" s="24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6" t="s">
        <v>410</v>
      </c>
      <c r="AU1626" s="246" t="s">
        <v>87</v>
      </c>
      <c r="AV1626" s="13" t="s">
        <v>85</v>
      </c>
      <c r="AW1626" s="13" t="s">
        <v>37</v>
      </c>
      <c r="AX1626" s="13" t="s">
        <v>78</v>
      </c>
      <c r="AY1626" s="246" t="s">
        <v>401</v>
      </c>
    </row>
    <row r="1627" s="14" customFormat="1">
      <c r="A1627" s="14"/>
      <c r="B1627" s="247"/>
      <c r="C1627" s="248"/>
      <c r="D1627" s="238" t="s">
        <v>410</v>
      </c>
      <c r="E1627" s="249" t="s">
        <v>19</v>
      </c>
      <c r="F1627" s="250" t="s">
        <v>1607</v>
      </c>
      <c r="G1627" s="248"/>
      <c r="H1627" s="251">
        <v>3</v>
      </c>
      <c r="I1627" s="252"/>
      <c r="J1627" s="248"/>
      <c r="K1627" s="248"/>
      <c r="L1627" s="253"/>
      <c r="M1627" s="254"/>
      <c r="N1627" s="255"/>
      <c r="O1627" s="255"/>
      <c r="P1627" s="255"/>
      <c r="Q1627" s="255"/>
      <c r="R1627" s="255"/>
      <c r="S1627" s="255"/>
      <c r="T1627" s="256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7" t="s">
        <v>410</v>
      </c>
      <c r="AU1627" s="257" t="s">
        <v>87</v>
      </c>
      <c r="AV1627" s="14" t="s">
        <v>87</v>
      </c>
      <c r="AW1627" s="14" t="s">
        <v>37</v>
      </c>
      <c r="AX1627" s="14" t="s">
        <v>78</v>
      </c>
      <c r="AY1627" s="257" t="s">
        <v>401</v>
      </c>
    </row>
    <row r="1628" s="14" customFormat="1">
      <c r="A1628" s="14"/>
      <c r="B1628" s="247"/>
      <c r="C1628" s="248"/>
      <c r="D1628" s="238" t="s">
        <v>410</v>
      </c>
      <c r="E1628" s="249" t="s">
        <v>19</v>
      </c>
      <c r="F1628" s="250" t="s">
        <v>1609</v>
      </c>
      <c r="G1628" s="248"/>
      <c r="H1628" s="251">
        <v>1</v>
      </c>
      <c r="I1628" s="252"/>
      <c r="J1628" s="248"/>
      <c r="K1628" s="248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7" t="s">
        <v>410</v>
      </c>
      <c r="AU1628" s="257" t="s">
        <v>87</v>
      </c>
      <c r="AV1628" s="14" t="s">
        <v>87</v>
      </c>
      <c r="AW1628" s="14" t="s">
        <v>37</v>
      </c>
      <c r="AX1628" s="14" t="s">
        <v>78</v>
      </c>
      <c r="AY1628" s="257" t="s">
        <v>401</v>
      </c>
    </row>
    <row r="1629" s="14" customFormat="1">
      <c r="A1629" s="14"/>
      <c r="B1629" s="247"/>
      <c r="C1629" s="248"/>
      <c r="D1629" s="238" t="s">
        <v>410</v>
      </c>
      <c r="E1629" s="249" t="s">
        <v>19</v>
      </c>
      <c r="F1629" s="250" t="s">
        <v>1610</v>
      </c>
      <c r="G1629" s="248"/>
      <c r="H1629" s="251">
        <v>1</v>
      </c>
      <c r="I1629" s="252"/>
      <c r="J1629" s="248"/>
      <c r="K1629" s="248"/>
      <c r="L1629" s="253"/>
      <c r="M1629" s="254"/>
      <c r="N1629" s="255"/>
      <c r="O1629" s="255"/>
      <c r="P1629" s="255"/>
      <c r="Q1629" s="255"/>
      <c r="R1629" s="255"/>
      <c r="S1629" s="255"/>
      <c r="T1629" s="256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7" t="s">
        <v>410</v>
      </c>
      <c r="AU1629" s="257" t="s">
        <v>87</v>
      </c>
      <c r="AV1629" s="14" t="s">
        <v>87</v>
      </c>
      <c r="AW1629" s="14" t="s">
        <v>37</v>
      </c>
      <c r="AX1629" s="14" t="s">
        <v>78</v>
      </c>
      <c r="AY1629" s="257" t="s">
        <v>401</v>
      </c>
    </row>
    <row r="1630" s="14" customFormat="1">
      <c r="A1630" s="14"/>
      <c r="B1630" s="247"/>
      <c r="C1630" s="248"/>
      <c r="D1630" s="238" t="s">
        <v>410</v>
      </c>
      <c r="E1630" s="249" t="s">
        <v>19</v>
      </c>
      <c r="F1630" s="250" t="s">
        <v>1627</v>
      </c>
      <c r="G1630" s="248"/>
      <c r="H1630" s="251">
        <v>1</v>
      </c>
      <c r="I1630" s="252"/>
      <c r="J1630" s="248"/>
      <c r="K1630" s="248"/>
      <c r="L1630" s="253"/>
      <c r="M1630" s="254"/>
      <c r="N1630" s="255"/>
      <c r="O1630" s="255"/>
      <c r="P1630" s="255"/>
      <c r="Q1630" s="255"/>
      <c r="R1630" s="255"/>
      <c r="S1630" s="255"/>
      <c r="T1630" s="256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7" t="s">
        <v>410</v>
      </c>
      <c r="AU1630" s="257" t="s">
        <v>87</v>
      </c>
      <c r="AV1630" s="14" t="s">
        <v>87</v>
      </c>
      <c r="AW1630" s="14" t="s">
        <v>37</v>
      </c>
      <c r="AX1630" s="14" t="s">
        <v>78</v>
      </c>
      <c r="AY1630" s="257" t="s">
        <v>401</v>
      </c>
    </row>
    <row r="1631" s="14" customFormat="1">
      <c r="A1631" s="14"/>
      <c r="B1631" s="247"/>
      <c r="C1631" s="248"/>
      <c r="D1631" s="238" t="s">
        <v>410</v>
      </c>
      <c r="E1631" s="249" t="s">
        <v>19</v>
      </c>
      <c r="F1631" s="250" t="s">
        <v>1628</v>
      </c>
      <c r="G1631" s="248"/>
      <c r="H1631" s="251">
        <v>3</v>
      </c>
      <c r="I1631" s="252"/>
      <c r="J1631" s="248"/>
      <c r="K1631" s="248"/>
      <c r="L1631" s="253"/>
      <c r="M1631" s="254"/>
      <c r="N1631" s="255"/>
      <c r="O1631" s="255"/>
      <c r="P1631" s="255"/>
      <c r="Q1631" s="255"/>
      <c r="R1631" s="255"/>
      <c r="S1631" s="255"/>
      <c r="T1631" s="256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7" t="s">
        <v>410</v>
      </c>
      <c r="AU1631" s="257" t="s">
        <v>87</v>
      </c>
      <c r="AV1631" s="14" t="s">
        <v>87</v>
      </c>
      <c r="AW1631" s="14" t="s">
        <v>37</v>
      </c>
      <c r="AX1631" s="14" t="s">
        <v>78</v>
      </c>
      <c r="AY1631" s="257" t="s">
        <v>401</v>
      </c>
    </row>
    <row r="1632" s="14" customFormat="1">
      <c r="A1632" s="14"/>
      <c r="B1632" s="247"/>
      <c r="C1632" s="248"/>
      <c r="D1632" s="238" t="s">
        <v>410</v>
      </c>
      <c r="E1632" s="249" t="s">
        <v>19</v>
      </c>
      <c r="F1632" s="250" t="s">
        <v>1629</v>
      </c>
      <c r="G1632" s="248"/>
      <c r="H1632" s="251">
        <v>1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7" t="s">
        <v>410</v>
      </c>
      <c r="AU1632" s="257" t="s">
        <v>87</v>
      </c>
      <c r="AV1632" s="14" t="s">
        <v>87</v>
      </c>
      <c r="AW1632" s="14" t="s">
        <v>37</v>
      </c>
      <c r="AX1632" s="14" t="s">
        <v>78</v>
      </c>
      <c r="AY1632" s="257" t="s">
        <v>401</v>
      </c>
    </row>
    <row r="1633" s="14" customFormat="1">
      <c r="A1633" s="14"/>
      <c r="B1633" s="247"/>
      <c r="C1633" s="248"/>
      <c r="D1633" s="238" t="s">
        <v>410</v>
      </c>
      <c r="E1633" s="249" t="s">
        <v>19</v>
      </c>
      <c r="F1633" s="250" t="s">
        <v>1630</v>
      </c>
      <c r="G1633" s="248"/>
      <c r="H1633" s="251">
        <v>1</v>
      </c>
      <c r="I1633" s="252"/>
      <c r="J1633" s="248"/>
      <c r="K1633" s="248"/>
      <c r="L1633" s="253"/>
      <c r="M1633" s="254"/>
      <c r="N1633" s="255"/>
      <c r="O1633" s="255"/>
      <c r="P1633" s="255"/>
      <c r="Q1633" s="255"/>
      <c r="R1633" s="255"/>
      <c r="S1633" s="255"/>
      <c r="T1633" s="256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7" t="s">
        <v>410</v>
      </c>
      <c r="AU1633" s="257" t="s">
        <v>87</v>
      </c>
      <c r="AV1633" s="14" t="s">
        <v>87</v>
      </c>
      <c r="AW1633" s="14" t="s">
        <v>37</v>
      </c>
      <c r="AX1633" s="14" t="s">
        <v>78</v>
      </c>
      <c r="AY1633" s="257" t="s">
        <v>401</v>
      </c>
    </row>
    <row r="1634" s="15" customFormat="1">
      <c r="A1634" s="15"/>
      <c r="B1634" s="258"/>
      <c r="C1634" s="259"/>
      <c r="D1634" s="238" t="s">
        <v>410</v>
      </c>
      <c r="E1634" s="260" t="s">
        <v>19</v>
      </c>
      <c r="F1634" s="261" t="s">
        <v>414</v>
      </c>
      <c r="G1634" s="259"/>
      <c r="H1634" s="262">
        <v>11</v>
      </c>
      <c r="I1634" s="263"/>
      <c r="J1634" s="259"/>
      <c r="K1634" s="259"/>
      <c r="L1634" s="264"/>
      <c r="M1634" s="265"/>
      <c r="N1634" s="266"/>
      <c r="O1634" s="266"/>
      <c r="P1634" s="266"/>
      <c r="Q1634" s="266"/>
      <c r="R1634" s="266"/>
      <c r="S1634" s="266"/>
      <c r="T1634" s="267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8" t="s">
        <v>410</v>
      </c>
      <c r="AU1634" s="268" t="s">
        <v>87</v>
      </c>
      <c r="AV1634" s="15" t="s">
        <v>102</v>
      </c>
      <c r="AW1634" s="15" t="s">
        <v>37</v>
      </c>
      <c r="AX1634" s="15" t="s">
        <v>85</v>
      </c>
      <c r="AY1634" s="268" t="s">
        <v>401</v>
      </c>
    </row>
    <row r="1635" s="2" customFormat="1" ht="55.5" customHeight="1">
      <c r="A1635" s="40"/>
      <c r="B1635" s="41"/>
      <c r="C1635" s="280" t="s">
        <v>1644</v>
      </c>
      <c r="D1635" s="280" t="s">
        <v>808</v>
      </c>
      <c r="E1635" s="281" t="s">
        <v>1645</v>
      </c>
      <c r="F1635" s="282" t="s">
        <v>1646</v>
      </c>
      <c r="G1635" s="283" t="s">
        <v>653</v>
      </c>
      <c r="H1635" s="284">
        <v>6</v>
      </c>
      <c r="I1635" s="285"/>
      <c r="J1635" s="286">
        <f>ROUND(I1635*H1635,2)</f>
        <v>0</v>
      </c>
      <c r="K1635" s="282" t="s">
        <v>19</v>
      </c>
      <c r="L1635" s="287"/>
      <c r="M1635" s="288" t="s">
        <v>19</v>
      </c>
      <c r="N1635" s="289" t="s">
        <v>49</v>
      </c>
      <c r="O1635" s="86"/>
      <c r="P1635" s="227">
        <f>O1635*H1635</f>
        <v>0</v>
      </c>
      <c r="Q1635" s="227">
        <v>0.01753</v>
      </c>
      <c r="R1635" s="227">
        <f>Q1635*H1635</f>
        <v>0.10518</v>
      </c>
      <c r="S1635" s="227">
        <v>0</v>
      </c>
      <c r="T1635" s="228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9" t="s">
        <v>487</v>
      </c>
      <c r="AT1635" s="229" t="s">
        <v>808</v>
      </c>
      <c r="AU1635" s="229" t="s">
        <v>87</v>
      </c>
      <c r="AY1635" s="19" t="s">
        <v>401</v>
      </c>
      <c r="BE1635" s="230">
        <f>IF(N1635="základní",J1635,0)</f>
        <v>0</v>
      </c>
      <c r="BF1635" s="230">
        <f>IF(N1635="snížená",J1635,0)</f>
        <v>0</v>
      </c>
      <c r="BG1635" s="230">
        <f>IF(N1635="zákl. přenesená",J1635,0)</f>
        <v>0</v>
      </c>
      <c r="BH1635" s="230">
        <f>IF(N1635="sníž. přenesená",J1635,0)</f>
        <v>0</v>
      </c>
      <c r="BI1635" s="230">
        <f>IF(N1635="nulová",J1635,0)</f>
        <v>0</v>
      </c>
      <c r="BJ1635" s="19" t="s">
        <v>85</v>
      </c>
      <c r="BK1635" s="230">
        <f>ROUND(I1635*H1635,2)</f>
        <v>0</v>
      </c>
      <c r="BL1635" s="19" t="s">
        <v>102</v>
      </c>
      <c r="BM1635" s="229" t="s">
        <v>1647</v>
      </c>
    </row>
    <row r="1636" s="13" customFormat="1">
      <c r="A1636" s="13"/>
      <c r="B1636" s="236"/>
      <c r="C1636" s="237"/>
      <c r="D1636" s="238" t="s">
        <v>410</v>
      </c>
      <c r="E1636" s="239" t="s">
        <v>19</v>
      </c>
      <c r="F1636" s="240" t="s">
        <v>634</v>
      </c>
      <c r="G1636" s="237"/>
      <c r="H1636" s="239" t="s">
        <v>19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6" t="s">
        <v>410</v>
      </c>
      <c r="AU1636" s="246" t="s">
        <v>87</v>
      </c>
      <c r="AV1636" s="13" t="s">
        <v>85</v>
      </c>
      <c r="AW1636" s="13" t="s">
        <v>37</v>
      </c>
      <c r="AX1636" s="13" t="s">
        <v>78</v>
      </c>
      <c r="AY1636" s="246" t="s">
        <v>401</v>
      </c>
    </row>
    <row r="1637" s="13" customFormat="1">
      <c r="A1637" s="13"/>
      <c r="B1637" s="236"/>
      <c r="C1637" s="237"/>
      <c r="D1637" s="238" t="s">
        <v>410</v>
      </c>
      <c r="E1637" s="239" t="s">
        <v>19</v>
      </c>
      <c r="F1637" s="240" t="s">
        <v>1591</v>
      </c>
      <c r="G1637" s="237"/>
      <c r="H1637" s="239" t="s">
        <v>19</v>
      </c>
      <c r="I1637" s="241"/>
      <c r="J1637" s="237"/>
      <c r="K1637" s="237"/>
      <c r="L1637" s="242"/>
      <c r="M1637" s="243"/>
      <c r="N1637" s="244"/>
      <c r="O1637" s="244"/>
      <c r="P1637" s="244"/>
      <c r="Q1637" s="244"/>
      <c r="R1637" s="244"/>
      <c r="S1637" s="244"/>
      <c r="T1637" s="24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6" t="s">
        <v>410</v>
      </c>
      <c r="AU1637" s="246" t="s">
        <v>87</v>
      </c>
      <c r="AV1637" s="13" t="s">
        <v>85</v>
      </c>
      <c r="AW1637" s="13" t="s">
        <v>37</v>
      </c>
      <c r="AX1637" s="13" t="s">
        <v>78</v>
      </c>
      <c r="AY1637" s="246" t="s">
        <v>401</v>
      </c>
    </row>
    <row r="1638" s="13" customFormat="1">
      <c r="A1638" s="13"/>
      <c r="B1638" s="236"/>
      <c r="C1638" s="237"/>
      <c r="D1638" s="238" t="s">
        <v>410</v>
      </c>
      <c r="E1638" s="239" t="s">
        <v>19</v>
      </c>
      <c r="F1638" s="240" t="s">
        <v>1592</v>
      </c>
      <c r="G1638" s="237"/>
      <c r="H1638" s="239" t="s">
        <v>19</v>
      </c>
      <c r="I1638" s="241"/>
      <c r="J1638" s="237"/>
      <c r="K1638" s="237"/>
      <c r="L1638" s="242"/>
      <c r="M1638" s="243"/>
      <c r="N1638" s="244"/>
      <c r="O1638" s="244"/>
      <c r="P1638" s="244"/>
      <c r="Q1638" s="244"/>
      <c r="R1638" s="244"/>
      <c r="S1638" s="244"/>
      <c r="T1638" s="245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6" t="s">
        <v>410</v>
      </c>
      <c r="AU1638" s="246" t="s">
        <v>87</v>
      </c>
      <c r="AV1638" s="13" t="s">
        <v>85</v>
      </c>
      <c r="AW1638" s="13" t="s">
        <v>37</v>
      </c>
      <c r="AX1638" s="13" t="s">
        <v>78</v>
      </c>
      <c r="AY1638" s="246" t="s">
        <v>401</v>
      </c>
    </row>
    <row r="1639" s="14" customFormat="1">
      <c r="A1639" s="14"/>
      <c r="B1639" s="247"/>
      <c r="C1639" s="248"/>
      <c r="D1639" s="238" t="s">
        <v>410</v>
      </c>
      <c r="E1639" s="249" t="s">
        <v>19</v>
      </c>
      <c r="F1639" s="250" t="s">
        <v>1611</v>
      </c>
      <c r="G1639" s="248"/>
      <c r="H1639" s="251">
        <v>2</v>
      </c>
      <c r="I1639" s="252"/>
      <c r="J1639" s="248"/>
      <c r="K1639" s="248"/>
      <c r="L1639" s="253"/>
      <c r="M1639" s="254"/>
      <c r="N1639" s="255"/>
      <c r="O1639" s="255"/>
      <c r="P1639" s="255"/>
      <c r="Q1639" s="255"/>
      <c r="R1639" s="255"/>
      <c r="S1639" s="255"/>
      <c r="T1639" s="256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7" t="s">
        <v>410</v>
      </c>
      <c r="AU1639" s="257" t="s">
        <v>87</v>
      </c>
      <c r="AV1639" s="14" t="s">
        <v>87</v>
      </c>
      <c r="AW1639" s="14" t="s">
        <v>37</v>
      </c>
      <c r="AX1639" s="14" t="s">
        <v>78</v>
      </c>
      <c r="AY1639" s="257" t="s">
        <v>401</v>
      </c>
    </row>
    <row r="1640" s="14" customFormat="1">
      <c r="A1640" s="14"/>
      <c r="B1640" s="247"/>
      <c r="C1640" s="248"/>
      <c r="D1640" s="238" t="s">
        <v>410</v>
      </c>
      <c r="E1640" s="249" t="s">
        <v>19</v>
      </c>
      <c r="F1640" s="250" t="s">
        <v>1612</v>
      </c>
      <c r="G1640" s="248"/>
      <c r="H1640" s="251">
        <v>2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7" t="s">
        <v>410</v>
      </c>
      <c r="AU1640" s="257" t="s">
        <v>87</v>
      </c>
      <c r="AV1640" s="14" t="s">
        <v>87</v>
      </c>
      <c r="AW1640" s="14" t="s">
        <v>37</v>
      </c>
      <c r="AX1640" s="14" t="s">
        <v>78</v>
      </c>
      <c r="AY1640" s="257" t="s">
        <v>401</v>
      </c>
    </row>
    <row r="1641" s="14" customFormat="1">
      <c r="A1641" s="14"/>
      <c r="B1641" s="247"/>
      <c r="C1641" s="248"/>
      <c r="D1641" s="238" t="s">
        <v>410</v>
      </c>
      <c r="E1641" s="249" t="s">
        <v>19</v>
      </c>
      <c r="F1641" s="250" t="s">
        <v>1616</v>
      </c>
      <c r="G1641" s="248"/>
      <c r="H1641" s="251">
        <v>1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7" t="s">
        <v>410</v>
      </c>
      <c r="AU1641" s="257" t="s">
        <v>87</v>
      </c>
      <c r="AV1641" s="14" t="s">
        <v>87</v>
      </c>
      <c r="AW1641" s="14" t="s">
        <v>37</v>
      </c>
      <c r="AX1641" s="14" t="s">
        <v>78</v>
      </c>
      <c r="AY1641" s="257" t="s">
        <v>401</v>
      </c>
    </row>
    <row r="1642" s="14" customFormat="1">
      <c r="A1642" s="14"/>
      <c r="B1642" s="247"/>
      <c r="C1642" s="248"/>
      <c r="D1642" s="238" t="s">
        <v>410</v>
      </c>
      <c r="E1642" s="249" t="s">
        <v>19</v>
      </c>
      <c r="F1642" s="250" t="s">
        <v>1617</v>
      </c>
      <c r="G1642" s="248"/>
      <c r="H1642" s="251">
        <v>1</v>
      </c>
      <c r="I1642" s="252"/>
      <c r="J1642" s="248"/>
      <c r="K1642" s="248"/>
      <c r="L1642" s="253"/>
      <c r="M1642" s="254"/>
      <c r="N1642" s="255"/>
      <c r="O1642" s="255"/>
      <c r="P1642" s="255"/>
      <c r="Q1642" s="255"/>
      <c r="R1642" s="255"/>
      <c r="S1642" s="255"/>
      <c r="T1642" s="256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7" t="s">
        <v>410</v>
      </c>
      <c r="AU1642" s="257" t="s">
        <v>87</v>
      </c>
      <c r="AV1642" s="14" t="s">
        <v>87</v>
      </c>
      <c r="AW1642" s="14" t="s">
        <v>37</v>
      </c>
      <c r="AX1642" s="14" t="s">
        <v>78</v>
      </c>
      <c r="AY1642" s="257" t="s">
        <v>401</v>
      </c>
    </row>
    <row r="1643" s="15" customFormat="1">
      <c r="A1643" s="15"/>
      <c r="B1643" s="258"/>
      <c r="C1643" s="259"/>
      <c r="D1643" s="238" t="s">
        <v>410</v>
      </c>
      <c r="E1643" s="260" t="s">
        <v>19</v>
      </c>
      <c r="F1643" s="261" t="s">
        <v>414</v>
      </c>
      <c r="G1643" s="259"/>
      <c r="H1643" s="262">
        <v>6</v>
      </c>
      <c r="I1643" s="263"/>
      <c r="J1643" s="259"/>
      <c r="K1643" s="259"/>
      <c r="L1643" s="264"/>
      <c r="M1643" s="265"/>
      <c r="N1643" s="266"/>
      <c r="O1643" s="266"/>
      <c r="P1643" s="266"/>
      <c r="Q1643" s="266"/>
      <c r="R1643" s="266"/>
      <c r="S1643" s="266"/>
      <c r="T1643" s="267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T1643" s="268" t="s">
        <v>410</v>
      </c>
      <c r="AU1643" s="268" t="s">
        <v>87</v>
      </c>
      <c r="AV1643" s="15" t="s">
        <v>102</v>
      </c>
      <c r="AW1643" s="15" t="s">
        <v>37</v>
      </c>
      <c r="AX1643" s="15" t="s">
        <v>85</v>
      </c>
      <c r="AY1643" s="268" t="s">
        <v>401</v>
      </c>
    </row>
    <row r="1644" s="2" customFormat="1" ht="55.5" customHeight="1">
      <c r="A1644" s="40"/>
      <c r="B1644" s="41"/>
      <c r="C1644" s="280" t="s">
        <v>1648</v>
      </c>
      <c r="D1644" s="280" t="s">
        <v>808</v>
      </c>
      <c r="E1644" s="281" t="s">
        <v>1649</v>
      </c>
      <c r="F1644" s="282" t="s">
        <v>1650</v>
      </c>
      <c r="G1644" s="283" t="s">
        <v>653</v>
      </c>
      <c r="H1644" s="284">
        <v>8</v>
      </c>
      <c r="I1644" s="285"/>
      <c r="J1644" s="286">
        <f>ROUND(I1644*H1644,2)</f>
        <v>0</v>
      </c>
      <c r="K1644" s="282" t="s">
        <v>19</v>
      </c>
      <c r="L1644" s="287"/>
      <c r="M1644" s="288" t="s">
        <v>19</v>
      </c>
      <c r="N1644" s="289" t="s">
        <v>49</v>
      </c>
      <c r="O1644" s="86"/>
      <c r="P1644" s="227">
        <f>O1644*H1644</f>
        <v>0</v>
      </c>
      <c r="Q1644" s="227">
        <v>0.014890000000000001</v>
      </c>
      <c r="R1644" s="227">
        <f>Q1644*H1644</f>
        <v>0.11912</v>
      </c>
      <c r="S1644" s="227">
        <v>0</v>
      </c>
      <c r="T1644" s="228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9" t="s">
        <v>487</v>
      </c>
      <c r="AT1644" s="229" t="s">
        <v>808</v>
      </c>
      <c r="AU1644" s="229" t="s">
        <v>87</v>
      </c>
      <c r="AY1644" s="19" t="s">
        <v>401</v>
      </c>
      <c r="BE1644" s="230">
        <f>IF(N1644="základní",J1644,0)</f>
        <v>0</v>
      </c>
      <c r="BF1644" s="230">
        <f>IF(N1644="snížená",J1644,0)</f>
        <v>0</v>
      </c>
      <c r="BG1644" s="230">
        <f>IF(N1644="zákl. přenesená",J1644,0)</f>
        <v>0</v>
      </c>
      <c r="BH1644" s="230">
        <f>IF(N1644="sníž. přenesená",J1644,0)</f>
        <v>0</v>
      </c>
      <c r="BI1644" s="230">
        <f>IF(N1644="nulová",J1644,0)</f>
        <v>0</v>
      </c>
      <c r="BJ1644" s="19" t="s">
        <v>85</v>
      </c>
      <c r="BK1644" s="230">
        <f>ROUND(I1644*H1644,2)</f>
        <v>0</v>
      </c>
      <c r="BL1644" s="19" t="s">
        <v>102</v>
      </c>
      <c r="BM1644" s="229" t="s">
        <v>1651</v>
      </c>
    </row>
    <row r="1645" s="13" customFormat="1">
      <c r="A1645" s="13"/>
      <c r="B1645" s="236"/>
      <c r="C1645" s="237"/>
      <c r="D1645" s="238" t="s">
        <v>410</v>
      </c>
      <c r="E1645" s="239" t="s">
        <v>19</v>
      </c>
      <c r="F1645" s="240" t="s">
        <v>634</v>
      </c>
      <c r="G1645" s="237"/>
      <c r="H1645" s="239" t="s">
        <v>19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6" t="s">
        <v>410</v>
      </c>
      <c r="AU1645" s="246" t="s">
        <v>87</v>
      </c>
      <c r="AV1645" s="13" t="s">
        <v>85</v>
      </c>
      <c r="AW1645" s="13" t="s">
        <v>37</v>
      </c>
      <c r="AX1645" s="13" t="s">
        <v>78</v>
      </c>
      <c r="AY1645" s="246" t="s">
        <v>401</v>
      </c>
    </row>
    <row r="1646" s="13" customFormat="1">
      <c r="A1646" s="13"/>
      <c r="B1646" s="236"/>
      <c r="C1646" s="237"/>
      <c r="D1646" s="238" t="s">
        <v>410</v>
      </c>
      <c r="E1646" s="239" t="s">
        <v>19</v>
      </c>
      <c r="F1646" s="240" t="s">
        <v>1591</v>
      </c>
      <c r="G1646" s="237"/>
      <c r="H1646" s="239" t="s">
        <v>19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6" t="s">
        <v>410</v>
      </c>
      <c r="AU1646" s="246" t="s">
        <v>87</v>
      </c>
      <c r="AV1646" s="13" t="s">
        <v>85</v>
      </c>
      <c r="AW1646" s="13" t="s">
        <v>37</v>
      </c>
      <c r="AX1646" s="13" t="s">
        <v>78</v>
      </c>
      <c r="AY1646" s="246" t="s">
        <v>401</v>
      </c>
    </row>
    <row r="1647" s="13" customFormat="1">
      <c r="A1647" s="13"/>
      <c r="B1647" s="236"/>
      <c r="C1647" s="237"/>
      <c r="D1647" s="238" t="s">
        <v>410</v>
      </c>
      <c r="E1647" s="239" t="s">
        <v>19</v>
      </c>
      <c r="F1647" s="240" t="s">
        <v>1592</v>
      </c>
      <c r="G1647" s="237"/>
      <c r="H1647" s="239" t="s">
        <v>19</v>
      </c>
      <c r="I1647" s="241"/>
      <c r="J1647" s="237"/>
      <c r="K1647" s="237"/>
      <c r="L1647" s="242"/>
      <c r="M1647" s="243"/>
      <c r="N1647" s="244"/>
      <c r="O1647" s="244"/>
      <c r="P1647" s="244"/>
      <c r="Q1647" s="244"/>
      <c r="R1647" s="244"/>
      <c r="S1647" s="244"/>
      <c r="T1647" s="245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6" t="s">
        <v>410</v>
      </c>
      <c r="AU1647" s="246" t="s">
        <v>87</v>
      </c>
      <c r="AV1647" s="13" t="s">
        <v>85</v>
      </c>
      <c r="AW1647" s="13" t="s">
        <v>37</v>
      </c>
      <c r="AX1647" s="13" t="s">
        <v>78</v>
      </c>
      <c r="AY1647" s="246" t="s">
        <v>401</v>
      </c>
    </row>
    <row r="1648" s="14" customFormat="1">
      <c r="A1648" s="14"/>
      <c r="B1648" s="247"/>
      <c r="C1648" s="248"/>
      <c r="D1648" s="238" t="s">
        <v>410</v>
      </c>
      <c r="E1648" s="249" t="s">
        <v>19</v>
      </c>
      <c r="F1648" s="250" t="s">
        <v>1613</v>
      </c>
      <c r="G1648" s="248"/>
      <c r="H1648" s="251">
        <v>4</v>
      </c>
      <c r="I1648" s="252"/>
      <c r="J1648" s="248"/>
      <c r="K1648" s="248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7" t="s">
        <v>410</v>
      </c>
      <c r="AU1648" s="257" t="s">
        <v>87</v>
      </c>
      <c r="AV1648" s="14" t="s">
        <v>87</v>
      </c>
      <c r="AW1648" s="14" t="s">
        <v>37</v>
      </c>
      <c r="AX1648" s="14" t="s">
        <v>78</v>
      </c>
      <c r="AY1648" s="257" t="s">
        <v>401</v>
      </c>
    </row>
    <row r="1649" s="14" customFormat="1">
      <c r="A1649" s="14"/>
      <c r="B1649" s="247"/>
      <c r="C1649" s="248"/>
      <c r="D1649" s="238" t="s">
        <v>410</v>
      </c>
      <c r="E1649" s="249" t="s">
        <v>19</v>
      </c>
      <c r="F1649" s="250" t="s">
        <v>1614</v>
      </c>
      <c r="G1649" s="248"/>
      <c r="H1649" s="251">
        <v>1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7" t="s">
        <v>410</v>
      </c>
      <c r="AU1649" s="257" t="s">
        <v>87</v>
      </c>
      <c r="AV1649" s="14" t="s">
        <v>87</v>
      </c>
      <c r="AW1649" s="14" t="s">
        <v>37</v>
      </c>
      <c r="AX1649" s="14" t="s">
        <v>78</v>
      </c>
      <c r="AY1649" s="257" t="s">
        <v>401</v>
      </c>
    </row>
    <row r="1650" s="14" customFormat="1">
      <c r="A1650" s="14"/>
      <c r="B1650" s="247"/>
      <c r="C1650" s="248"/>
      <c r="D1650" s="238" t="s">
        <v>410</v>
      </c>
      <c r="E1650" s="249" t="s">
        <v>19</v>
      </c>
      <c r="F1650" s="250" t="s">
        <v>1615</v>
      </c>
      <c r="G1650" s="248"/>
      <c r="H1650" s="251">
        <v>3</v>
      </c>
      <c r="I1650" s="252"/>
      <c r="J1650" s="248"/>
      <c r="K1650" s="248"/>
      <c r="L1650" s="253"/>
      <c r="M1650" s="254"/>
      <c r="N1650" s="255"/>
      <c r="O1650" s="255"/>
      <c r="P1650" s="255"/>
      <c r="Q1650" s="255"/>
      <c r="R1650" s="255"/>
      <c r="S1650" s="255"/>
      <c r="T1650" s="256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7" t="s">
        <v>410</v>
      </c>
      <c r="AU1650" s="257" t="s">
        <v>87</v>
      </c>
      <c r="AV1650" s="14" t="s">
        <v>87</v>
      </c>
      <c r="AW1650" s="14" t="s">
        <v>37</v>
      </c>
      <c r="AX1650" s="14" t="s">
        <v>78</v>
      </c>
      <c r="AY1650" s="257" t="s">
        <v>401</v>
      </c>
    </row>
    <row r="1651" s="15" customFormat="1">
      <c r="A1651" s="15"/>
      <c r="B1651" s="258"/>
      <c r="C1651" s="259"/>
      <c r="D1651" s="238" t="s">
        <v>410</v>
      </c>
      <c r="E1651" s="260" t="s">
        <v>19</v>
      </c>
      <c r="F1651" s="261" t="s">
        <v>414</v>
      </c>
      <c r="G1651" s="259"/>
      <c r="H1651" s="262">
        <v>8</v>
      </c>
      <c r="I1651" s="263"/>
      <c r="J1651" s="259"/>
      <c r="K1651" s="259"/>
      <c r="L1651" s="264"/>
      <c r="M1651" s="265"/>
      <c r="N1651" s="266"/>
      <c r="O1651" s="266"/>
      <c r="P1651" s="266"/>
      <c r="Q1651" s="266"/>
      <c r="R1651" s="266"/>
      <c r="S1651" s="266"/>
      <c r="T1651" s="267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8" t="s">
        <v>410</v>
      </c>
      <c r="AU1651" s="268" t="s">
        <v>87</v>
      </c>
      <c r="AV1651" s="15" t="s">
        <v>102</v>
      </c>
      <c r="AW1651" s="15" t="s">
        <v>37</v>
      </c>
      <c r="AX1651" s="15" t="s">
        <v>85</v>
      </c>
      <c r="AY1651" s="268" t="s">
        <v>401</v>
      </c>
    </row>
    <row r="1652" s="2" customFormat="1" ht="55.5" customHeight="1">
      <c r="A1652" s="40"/>
      <c r="B1652" s="41"/>
      <c r="C1652" s="280" t="s">
        <v>1652</v>
      </c>
      <c r="D1652" s="280" t="s">
        <v>808</v>
      </c>
      <c r="E1652" s="281" t="s">
        <v>1653</v>
      </c>
      <c r="F1652" s="282" t="s">
        <v>1654</v>
      </c>
      <c r="G1652" s="283" t="s">
        <v>653</v>
      </c>
      <c r="H1652" s="284">
        <v>13</v>
      </c>
      <c r="I1652" s="285"/>
      <c r="J1652" s="286">
        <f>ROUND(I1652*H1652,2)</f>
        <v>0</v>
      </c>
      <c r="K1652" s="282" t="s">
        <v>19</v>
      </c>
      <c r="L1652" s="287"/>
      <c r="M1652" s="288" t="s">
        <v>19</v>
      </c>
      <c r="N1652" s="289" t="s">
        <v>49</v>
      </c>
      <c r="O1652" s="86"/>
      <c r="P1652" s="227">
        <f>O1652*H1652</f>
        <v>0</v>
      </c>
      <c r="Q1652" s="227">
        <v>0.023369999999999998</v>
      </c>
      <c r="R1652" s="227">
        <f>Q1652*H1652</f>
        <v>0.30380999999999997</v>
      </c>
      <c r="S1652" s="227">
        <v>0</v>
      </c>
      <c r="T1652" s="228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29" t="s">
        <v>487</v>
      </c>
      <c r="AT1652" s="229" t="s">
        <v>808</v>
      </c>
      <c r="AU1652" s="229" t="s">
        <v>87</v>
      </c>
      <c r="AY1652" s="19" t="s">
        <v>401</v>
      </c>
      <c r="BE1652" s="230">
        <f>IF(N1652="základní",J1652,0)</f>
        <v>0</v>
      </c>
      <c r="BF1652" s="230">
        <f>IF(N1652="snížená",J1652,0)</f>
        <v>0</v>
      </c>
      <c r="BG1652" s="230">
        <f>IF(N1652="zákl. přenesená",J1652,0)</f>
        <v>0</v>
      </c>
      <c r="BH1652" s="230">
        <f>IF(N1652="sníž. přenesená",J1652,0)</f>
        <v>0</v>
      </c>
      <c r="BI1652" s="230">
        <f>IF(N1652="nulová",J1652,0)</f>
        <v>0</v>
      </c>
      <c r="BJ1652" s="19" t="s">
        <v>85</v>
      </c>
      <c r="BK1652" s="230">
        <f>ROUND(I1652*H1652,2)</f>
        <v>0</v>
      </c>
      <c r="BL1652" s="19" t="s">
        <v>102</v>
      </c>
      <c r="BM1652" s="229" t="s">
        <v>1655</v>
      </c>
    </row>
    <row r="1653" s="13" customFormat="1">
      <c r="A1653" s="13"/>
      <c r="B1653" s="236"/>
      <c r="C1653" s="237"/>
      <c r="D1653" s="238" t="s">
        <v>410</v>
      </c>
      <c r="E1653" s="239" t="s">
        <v>19</v>
      </c>
      <c r="F1653" s="240" t="s">
        <v>634</v>
      </c>
      <c r="G1653" s="237"/>
      <c r="H1653" s="239" t="s">
        <v>19</v>
      </c>
      <c r="I1653" s="241"/>
      <c r="J1653" s="237"/>
      <c r="K1653" s="237"/>
      <c r="L1653" s="242"/>
      <c r="M1653" s="243"/>
      <c r="N1653" s="244"/>
      <c r="O1653" s="244"/>
      <c r="P1653" s="244"/>
      <c r="Q1653" s="244"/>
      <c r="R1653" s="244"/>
      <c r="S1653" s="244"/>
      <c r="T1653" s="24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6" t="s">
        <v>410</v>
      </c>
      <c r="AU1653" s="246" t="s">
        <v>87</v>
      </c>
      <c r="AV1653" s="13" t="s">
        <v>85</v>
      </c>
      <c r="AW1653" s="13" t="s">
        <v>37</v>
      </c>
      <c r="AX1653" s="13" t="s">
        <v>78</v>
      </c>
      <c r="AY1653" s="246" t="s">
        <v>401</v>
      </c>
    </row>
    <row r="1654" s="13" customFormat="1">
      <c r="A1654" s="13"/>
      <c r="B1654" s="236"/>
      <c r="C1654" s="237"/>
      <c r="D1654" s="238" t="s">
        <v>410</v>
      </c>
      <c r="E1654" s="239" t="s">
        <v>19</v>
      </c>
      <c r="F1654" s="240" t="s">
        <v>1591</v>
      </c>
      <c r="G1654" s="237"/>
      <c r="H1654" s="239" t="s">
        <v>19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6" t="s">
        <v>410</v>
      </c>
      <c r="AU1654" s="246" t="s">
        <v>87</v>
      </c>
      <c r="AV1654" s="13" t="s">
        <v>85</v>
      </c>
      <c r="AW1654" s="13" t="s">
        <v>37</v>
      </c>
      <c r="AX1654" s="13" t="s">
        <v>78</v>
      </c>
      <c r="AY1654" s="246" t="s">
        <v>401</v>
      </c>
    </row>
    <row r="1655" s="13" customFormat="1">
      <c r="A1655" s="13"/>
      <c r="B1655" s="236"/>
      <c r="C1655" s="237"/>
      <c r="D1655" s="238" t="s">
        <v>410</v>
      </c>
      <c r="E1655" s="239" t="s">
        <v>19</v>
      </c>
      <c r="F1655" s="240" t="s">
        <v>1592</v>
      </c>
      <c r="G1655" s="237"/>
      <c r="H1655" s="239" t="s">
        <v>19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6" t="s">
        <v>410</v>
      </c>
      <c r="AU1655" s="246" t="s">
        <v>87</v>
      </c>
      <c r="AV1655" s="13" t="s">
        <v>85</v>
      </c>
      <c r="AW1655" s="13" t="s">
        <v>37</v>
      </c>
      <c r="AX1655" s="13" t="s">
        <v>78</v>
      </c>
      <c r="AY1655" s="246" t="s">
        <v>401</v>
      </c>
    </row>
    <row r="1656" s="14" customFormat="1">
      <c r="A1656" s="14"/>
      <c r="B1656" s="247"/>
      <c r="C1656" s="248"/>
      <c r="D1656" s="238" t="s">
        <v>410</v>
      </c>
      <c r="E1656" s="249" t="s">
        <v>19</v>
      </c>
      <c r="F1656" s="250" t="s">
        <v>1606</v>
      </c>
      <c r="G1656" s="248"/>
      <c r="H1656" s="251">
        <v>2</v>
      </c>
      <c r="I1656" s="252"/>
      <c r="J1656" s="248"/>
      <c r="K1656" s="248"/>
      <c r="L1656" s="253"/>
      <c r="M1656" s="254"/>
      <c r="N1656" s="255"/>
      <c r="O1656" s="255"/>
      <c r="P1656" s="255"/>
      <c r="Q1656" s="255"/>
      <c r="R1656" s="255"/>
      <c r="S1656" s="255"/>
      <c r="T1656" s="256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7" t="s">
        <v>410</v>
      </c>
      <c r="AU1656" s="257" t="s">
        <v>87</v>
      </c>
      <c r="AV1656" s="14" t="s">
        <v>87</v>
      </c>
      <c r="AW1656" s="14" t="s">
        <v>37</v>
      </c>
      <c r="AX1656" s="14" t="s">
        <v>78</v>
      </c>
      <c r="AY1656" s="257" t="s">
        <v>401</v>
      </c>
    </row>
    <row r="1657" s="14" customFormat="1">
      <c r="A1657" s="14"/>
      <c r="B1657" s="247"/>
      <c r="C1657" s="248"/>
      <c r="D1657" s="238" t="s">
        <v>410</v>
      </c>
      <c r="E1657" s="249" t="s">
        <v>19</v>
      </c>
      <c r="F1657" s="250" t="s">
        <v>1608</v>
      </c>
      <c r="G1657" s="248"/>
      <c r="H1657" s="251">
        <v>2</v>
      </c>
      <c r="I1657" s="252"/>
      <c r="J1657" s="248"/>
      <c r="K1657" s="248"/>
      <c r="L1657" s="253"/>
      <c r="M1657" s="254"/>
      <c r="N1657" s="255"/>
      <c r="O1657" s="255"/>
      <c r="P1657" s="255"/>
      <c r="Q1657" s="255"/>
      <c r="R1657" s="255"/>
      <c r="S1657" s="255"/>
      <c r="T1657" s="256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7" t="s">
        <v>410</v>
      </c>
      <c r="AU1657" s="257" t="s">
        <v>87</v>
      </c>
      <c r="AV1657" s="14" t="s">
        <v>87</v>
      </c>
      <c r="AW1657" s="14" t="s">
        <v>37</v>
      </c>
      <c r="AX1657" s="14" t="s">
        <v>78</v>
      </c>
      <c r="AY1657" s="257" t="s">
        <v>401</v>
      </c>
    </row>
    <row r="1658" s="14" customFormat="1">
      <c r="A1658" s="14"/>
      <c r="B1658" s="247"/>
      <c r="C1658" s="248"/>
      <c r="D1658" s="238" t="s">
        <v>410</v>
      </c>
      <c r="E1658" s="249" t="s">
        <v>19</v>
      </c>
      <c r="F1658" s="250" t="s">
        <v>1619</v>
      </c>
      <c r="G1658" s="248"/>
      <c r="H1658" s="251">
        <v>1</v>
      </c>
      <c r="I1658" s="252"/>
      <c r="J1658" s="248"/>
      <c r="K1658" s="248"/>
      <c r="L1658" s="253"/>
      <c r="M1658" s="254"/>
      <c r="N1658" s="255"/>
      <c r="O1658" s="255"/>
      <c r="P1658" s="255"/>
      <c r="Q1658" s="255"/>
      <c r="R1658" s="255"/>
      <c r="S1658" s="255"/>
      <c r="T1658" s="256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7" t="s">
        <v>410</v>
      </c>
      <c r="AU1658" s="257" t="s">
        <v>87</v>
      </c>
      <c r="AV1658" s="14" t="s">
        <v>87</v>
      </c>
      <c r="AW1658" s="14" t="s">
        <v>37</v>
      </c>
      <c r="AX1658" s="14" t="s">
        <v>78</v>
      </c>
      <c r="AY1658" s="257" t="s">
        <v>401</v>
      </c>
    </row>
    <row r="1659" s="14" customFormat="1">
      <c r="A1659" s="14"/>
      <c r="B1659" s="247"/>
      <c r="C1659" s="248"/>
      <c r="D1659" s="238" t="s">
        <v>410</v>
      </c>
      <c r="E1659" s="249" t="s">
        <v>19</v>
      </c>
      <c r="F1659" s="250" t="s">
        <v>1620</v>
      </c>
      <c r="G1659" s="248"/>
      <c r="H1659" s="251">
        <v>1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7" t="s">
        <v>410</v>
      </c>
      <c r="AU1659" s="257" t="s">
        <v>87</v>
      </c>
      <c r="AV1659" s="14" t="s">
        <v>87</v>
      </c>
      <c r="AW1659" s="14" t="s">
        <v>37</v>
      </c>
      <c r="AX1659" s="14" t="s">
        <v>78</v>
      </c>
      <c r="AY1659" s="257" t="s">
        <v>401</v>
      </c>
    </row>
    <row r="1660" s="14" customFormat="1">
      <c r="A1660" s="14"/>
      <c r="B1660" s="247"/>
      <c r="C1660" s="248"/>
      <c r="D1660" s="238" t="s">
        <v>410</v>
      </c>
      <c r="E1660" s="249" t="s">
        <v>19</v>
      </c>
      <c r="F1660" s="250" t="s">
        <v>1621</v>
      </c>
      <c r="G1660" s="248"/>
      <c r="H1660" s="251">
        <v>1</v>
      </c>
      <c r="I1660" s="252"/>
      <c r="J1660" s="248"/>
      <c r="K1660" s="248"/>
      <c r="L1660" s="253"/>
      <c r="M1660" s="254"/>
      <c r="N1660" s="255"/>
      <c r="O1660" s="255"/>
      <c r="P1660" s="255"/>
      <c r="Q1660" s="255"/>
      <c r="R1660" s="255"/>
      <c r="S1660" s="255"/>
      <c r="T1660" s="256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7" t="s">
        <v>410</v>
      </c>
      <c r="AU1660" s="257" t="s">
        <v>87</v>
      </c>
      <c r="AV1660" s="14" t="s">
        <v>87</v>
      </c>
      <c r="AW1660" s="14" t="s">
        <v>37</v>
      </c>
      <c r="AX1660" s="14" t="s">
        <v>78</v>
      </c>
      <c r="AY1660" s="257" t="s">
        <v>401</v>
      </c>
    </row>
    <row r="1661" s="14" customFormat="1">
      <c r="A1661" s="14"/>
      <c r="B1661" s="247"/>
      <c r="C1661" s="248"/>
      <c r="D1661" s="238" t="s">
        <v>410</v>
      </c>
      <c r="E1661" s="249" t="s">
        <v>19</v>
      </c>
      <c r="F1661" s="250" t="s">
        <v>1625</v>
      </c>
      <c r="G1661" s="248"/>
      <c r="H1661" s="251">
        <v>2</v>
      </c>
      <c r="I1661" s="252"/>
      <c r="J1661" s="248"/>
      <c r="K1661" s="248"/>
      <c r="L1661" s="253"/>
      <c r="M1661" s="254"/>
      <c r="N1661" s="255"/>
      <c r="O1661" s="255"/>
      <c r="P1661" s="255"/>
      <c r="Q1661" s="255"/>
      <c r="R1661" s="255"/>
      <c r="S1661" s="255"/>
      <c r="T1661" s="256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7" t="s">
        <v>410</v>
      </c>
      <c r="AU1661" s="257" t="s">
        <v>87</v>
      </c>
      <c r="AV1661" s="14" t="s">
        <v>87</v>
      </c>
      <c r="AW1661" s="14" t="s">
        <v>37</v>
      </c>
      <c r="AX1661" s="14" t="s">
        <v>78</v>
      </c>
      <c r="AY1661" s="257" t="s">
        <v>401</v>
      </c>
    </row>
    <row r="1662" s="14" customFormat="1">
      <c r="A1662" s="14"/>
      <c r="B1662" s="247"/>
      <c r="C1662" s="248"/>
      <c r="D1662" s="238" t="s">
        <v>410</v>
      </c>
      <c r="E1662" s="249" t="s">
        <v>19</v>
      </c>
      <c r="F1662" s="250" t="s">
        <v>1626</v>
      </c>
      <c r="G1662" s="248"/>
      <c r="H1662" s="251">
        <v>4</v>
      </c>
      <c r="I1662" s="252"/>
      <c r="J1662" s="248"/>
      <c r="K1662" s="248"/>
      <c r="L1662" s="253"/>
      <c r="M1662" s="254"/>
      <c r="N1662" s="255"/>
      <c r="O1662" s="255"/>
      <c r="P1662" s="255"/>
      <c r="Q1662" s="255"/>
      <c r="R1662" s="255"/>
      <c r="S1662" s="255"/>
      <c r="T1662" s="25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7" t="s">
        <v>410</v>
      </c>
      <c r="AU1662" s="257" t="s">
        <v>87</v>
      </c>
      <c r="AV1662" s="14" t="s">
        <v>87</v>
      </c>
      <c r="AW1662" s="14" t="s">
        <v>37</v>
      </c>
      <c r="AX1662" s="14" t="s">
        <v>78</v>
      </c>
      <c r="AY1662" s="257" t="s">
        <v>401</v>
      </c>
    </row>
    <row r="1663" s="15" customFormat="1">
      <c r="A1663" s="15"/>
      <c r="B1663" s="258"/>
      <c r="C1663" s="259"/>
      <c r="D1663" s="238" t="s">
        <v>410</v>
      </c>
      <c r="E1663" s="260" t="s">
        <v>19</v>
      </c>
      <c r="F1663" s="261" t="s">
        <v>414</v>
      </c>
      <c r="G1663" s="259"/>
      <c r="H1663" s="262">
        <v>13</v>
      </c>
      <c r="I1663" s="263"/>
      <c r="J1663" s="259"/>
      <c r="K1663" s="259"/>
      <c r="L1663" s="264"/>
      <c r="M1663" s="265"/>
      <c r="N1663" s="266"/>
      <c r="O1663" s="266"/>
      <c r="P1663" s="266"/>
      <c r="Q1663" s="266"/>
      <c r="R1663" s="266"/>
      <c r="S1663" s="266"/>
      <c r="T1663" s="267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68" t="s">
        <v>410</v>
      </c>
      <c r="AU1663" s="268" t="s">
        <v>87</v>
      </c>
      <c r="AV1663" s="15" t="s">
        <v>102</v>
      </c>
      <c r="AW1663" s="15" t="s">
        <v>37</v>
      </c>
      <c r="AX1663" s="15" t="s">
        <v>85</v>
      </c>
      <c r="AY1663" s="268" t="s">
        <v>401</v>
      </c>
    </row>
    <row r="1664" s="2" customFormat="1" ht="37.8" customHeight="1">
      <c r="A1664" s="40"/>
      <c r="B1664" s="41"/>
      <c r="C1664" s="218" t="s">
        <v>1656</v>
      </c>
      <c r="D1664" s="218" t="s">
        <v>403</v>
      </c>
      <c r="E1664" s="219" t="s">
        <v>1657</v>
      </c>
      <c r="F1664" s="220" t="s">
        <v>1658</v>
      </c>
      <c r="G1664" s="221" t="s">
        <v>653</v>
      </c>
      <c r="H1664" s="222">
        <v>42</v>
      </c>
      <c r="I1664" s="223"/>
      <c r="J1664" s="224">
        <f>ROUND(I1664*H1664,2)</f>
        <v>0</v>
      </c>
      <c r="K1664" s="220" t="s">
        <v>406</v>
      </c>
      <c r="L1664" s="46"/>
      <c r="M1664" s="225" t="s">
        <v>19</v>
      </c>
      <c r="N1664" s="226" t="s">
        <v>49</v>
      </c>
      <c r="O1664" s="86"/>
      <c r="P1664" s="227">
        <f>O1664*H1664</f>
        <v>0</v>
      </c>
      <c r="Q1664" s="227">
        <v>0.071459999999999996</v>
      </c>
      <c r="R1664" s="227">
        <f>Q1664*H1664</f>
        <v>3.0013199999999998</v>
      </c>
      <c r="S1664" s="227">
        <v>0</v>
      </c>
      <c r="T1664" s="228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29" t="s">
        <v>102</v>
      </c>
      <c r="AT1664" s="229" t="s">
        <v>403</v>
      </c>
      <c r="AU1664" s="229" t="s">
        <v>87</v>
      </c>
      <c r="AY1664" s="19" t="s">
        <v>401</v>
      </c>
      <c r="BE1664" s="230">
        <f>IF(N1664="základní",J1664,0)</f>
        <v>0</v>
      </c>
      <c r="BF1664" s="230">
        <f>IF(N1664="snížená",J1664,0)</f>
        <v>0</v>
      </c>
      <c r="BG1664" s="230">
        <f>IF(N1664="zákl. přenesená",J1664,0)</f>
        <v>0</v>
      </c>
      <c r="BH1664" s="230">
        <f>IF(N1664="sníž. přenesená",J1664,0)</f>
        <v>0</v>
      </c>
      <c r="BI1664" s="230">
        <f>IF(N1664="nulová",J1664,0)</f>
        <v>0</v>
      </c>
      <c r="BJ1664" s="19" t="s">
        <v>85</v>
      </c>
      <c r="BK1664" s="230">
        <f>ROUND(I1664*H1664,2)</f>
        <v>0</v>
      </c>
      <c r="BL1664" s="19" t="s">
        <v>102</v>
      </c>
      <c r="BM1664" s="229" t="s">
        <v>1659</v>
      </c>
    </row>
    <row r="1665" s="2" customFormat="1">
      <c r="A1665" s="40"/>
      <c r="B1665" s="41"/>
      <c r="C1665" s="42"/>
      <c r="D1665" s="231" t="s">
        <v>408</v>
      </c>
      <c r="E1665" s="42"/>
      <c r="F1665" s="232" t="s">
        <v>1660</v>
      </c>
      <c r="G1665" s="42"/>
      <c r="H1665" s="42"/>
      <c r="I1665" s="233"/>
      <c r="J1665" s="42"/>
      <c r="K1665" s="42"/>
      <c r="L1665" s="46"/>
      <c r="M1665" s="234"/>
      <c r="N1665" s="235"/>
      <c r="O1665" s="86"/>
      <c r="P1665" s="86"/>
      <c r="Q1665" s="86"/>
      <c r="R1665" s="86"/>
      <c r="S1665" s="86"/>
      <c r="T1665" s="87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408</v>
      </c>
      <c r="AU1665" s="19" t="s">
        <v>87</v>
      </c>
    </row>
    <row r="1666" s="13" customFormat="1">
      <c r="A1666" s="13"/>
      <c r="B1666" s="236"/>
      <c r="C1666" s="237"/>
      <c r="D1666" s="238" t="s">
        <v>410</v>
      </c>
      <c r="E1666" s="239" t="s">
        <v>19</v>
      </c>
      <c r="F1666" s="240" t="s">
        <v>634</v>
      </c>
      <c r="G1666" s="237"/>
      <c r="H1666" s="239" t="s">
        <v>19</v>
      </c>
      <c r="I1666" s="241"/>
      <c r="J1666" s="237"/>
      <c r="K1666" s="237"/>
      <c r="L1666" s="242"/>
      <c r="M1666" s="243"/>
      <c r="N1666" s="244"/>
      <c r="O1666" s="244"/>
      <c r="P1666" s="244"/>
      <c r="Q1666" s="244"/>
      <c r="R1666" s="244"/>
      <c r="S1666" s="244"/>
      <c r="T1666" s="245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6" t="s">
        <v>410</v>
      </c>
      <c r="AU1666" s="246" t="s">
        <v>87</v>
      </c>
      <c r="AV1666" s="13" t="s">
        <v>85</v>
      </c>
      <c r="AW1666" s="13" t="s">
        <v>37</v>
      </c>
      <c r="AX1666" s="13" t="s">
        <v>78</v>
      </c>
      <c r="AY1666" s="246" t="s">
        <v>401</v>
      </c>
    </row>
    <row r="1667" s="13" customFormat="1">
      <c r="A1667" s="13"/>
      <c r="B1667" s="236"/>
      <c r="C1667" s="237"/>
      <c r="D1667" s="238" t="s">
        <v>410</v>
      </c>
      <c r="E1667" s="239" t="s">
        <v>19</v>
      </c>
      <c r="F1667" s="240" t="s">
        <v>1591</v>
      </c>
      <c r="G1667" s="237"/>
      <c r="H1667" s="239" t="s">
        <v>19</v>
      </c>
      <c r="I1667" s="241"/>
      <c r="J1667" s="237"/>
      <c r="K1667" s="237"/>
      <c r="L1667" s="242"/>
      <c r="M1667" s="243"/>
      <c r="N1667" s="244"/>
      <c r="O1667" s="244"/>
      <c r="P1667" s="244"/>
      <c r="Q1667" s="244"/>
      <c r="R1667" s="244"/>
      <c r="S1667" s="244"/>
      <c r="T1667" s="24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6" t="s">
        <v>410</v>
      </c>
      <c r="AU1667" s="246" t="s">
        <v>87</v>
      </c>
      <c r="AV1667" s="13" t="s">
        <v>85</v>
      </c>
      <c r="AW1667" s="13" t="s">
        <v>37</v>
      </c>
      <c r="AX1667" s="13" t="s">
        <v>78</v>
      </c>
      <c r="AY1667" s="246" t="s">
        <v>401</v>
      </c>
    </row>
    <row r="1668" s="13" customFormat="1">
      <c r="A1668" s="13"/>
      <c r="B1668" s="236"/>
      <c r="C1668" s="237"/>
      <c r="D1668" s="238" t="s">
        <v>410</v>
      </c>
      <c r="E1668" s="239" t="s">
        <v>19</v>
      </c>
      <c r="F1668" s="240" t="s">
        <v>1592</v>
      </c>
      <c r="G1668" s="237"/>
      <c r="H1668" s="239" t="s">
        <v>19</v>
      </c>
      <c r="I1668" s="241"/>
      <c r="J1668" s="237"/>
      <c r="K1668" s="237"/>
      <c r="L1668" s="242"/>
      <c r="M1668" s="243"/>
      <c r="N1668" s="244"/>
      <c r="O1668" s="244"/>
      <c r="P1668" s="244"/>
      <c r="Q1668" s="244"/>
      <c r="R1668" s="244"/>
      <c r="S1668" s="244"/>
      <c r="T1668" s="245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6" t="s">
        <v>410</v>
      </c>
      <c r="AU1668" s="246" t="s">
        <v>87</v>
      </c>
      <c r="AV1668" s="13" t="s">
        <v>85</v>
      </c>
      <c r="AW1668" s="13" t="s">
        <v>37</v>
      </c>
      <c r="AX1668" s="13" t="s">
        <v>78</v>
      </c>
      <c r="AY1668" s="246" t="s">
        <v>401</v>
      </c>
    </row>
    <row r="1669" s="14" customFormat="1">
      <c r="A1669" s="14"/>
      <c r="B1669" s="247"/>
      <c r="C1669" s="248"/>
      <c r="D1669" s="238" t="s">
        <v>410</v>
      </c>
      <c r="E1669" s="249" t="s">
        <v>19</v>
      </c>
      <c r="F1669" s="250" t="s">
        <v>1661</v>
      </c>
      <c r="G1669" s="248"/>
      <c r="H1669" s="251">
        <v>1</v>
      </c>
      <c r="I1669" s="252"/>
      <c r="J1669" s="248"/>
      <c r="K1669" s="248"/>
      <c r="L1669" s="253"/>
      <c r="M1669" s="254"/>
      <c r="N1669" s="255"/>
      <c r="O1669" s="255"/>
      <c r="P1669" s="255"/>
      <c r="Q1669" s="255"/>
      <c r="R1669" s="255"/>
      <c r="S1669" s="255"/>
      <c r="T1669" s="256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7" t="s">
        <v>410</v>
      </c>
      <c r="AU1669" s="257" t="s">
        <v>87</v>
      </c>
      <c r="AV1669" s="14" t="s">
        <v>87</v>
      </c>
      <c r="AW1669" s="14" t="s">
        <v>37</v>
      </c>
      <c r="AX1669" s="14" t="s">
        <v>78</v>
      </c>
      <c r="AY1669" s="257" t="s">
        <v>401</v>
      </c>
    </row>
    <row r="1670" s="14" customFormat="1">
      <c r="A1670" s="14"/>
      <c r="B1670" s="247"/>
      <c r="C1670" s="248"/>
      <c r="D1670" s="238" t="s">
        <v>410</v>
      </c>
      <c r="E1670" s="249" t="s">
        <v>19</v>
      </c>
      <c r="F1670" s="250" t="s">
        <v>1662</v>
      </c>
      <c r="G1670" s="248"/>
      <c r="H1670" s="251">
        <v>1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7" t="s">
        <v>410</v>
      </c>
      <c r="AU1670" s="257" t="s">
        <v>87</v>
      </c>
      <c r="AV1670" s="14" t="s">
        <v>87</v>
      </c>
      <c r="AW1670" s="14" t="s">
        <v>37</v>
      </c>
      <c r="AX1670" s="14" t="s">
        <v>78</v>
      </c>
      <c r="AY1670" s="257" t="s">
        <v>401</v>
      </c>
    </row>
    <row r="1671" s="14" customFormat="1">
      <c r="A1671" s="14"/>
      <c r="B1671" s="247"/>
      <c r="C1671" s="248"/>
      <c r="D1671" s="238" t="s">
        <v>410</v>
      </c>
      <c r="E1671" s="249" t="s">
        <v>19</v>
      </c>
      <c r="F1671" s="250" t="s">
        <v>1663</v>
      </c>
      <c r="G1671" s="248"/>
      <c r="H1671" s="251">
        <v>6</v>
      </c>
      <c r="I1671" s="252"/>
      <c r="J1671" s="248"/>
      <c r="K1671" s="248"/>
      <c r="L1671" s="253"/>
      <c r="M1671" s="254"/>
      <c r="N1671" s="255"/>
      <c r="O1671" s="255"/>
      <c r="P1671" s="255"/>
      <c r="Q1671" s="255"/>
      <c r="R1671" s="255"/>
      <c r="S1671" s="255"/>
      <c r="T1671" s="256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7" t="s">
        <v>410</v>
      </c>
      <c r="AU1671" s="257" t="s">
        <v>87</v>
      </c>
      <c r="AV1671" s="14" t="s">
        <v>87</v>
      </c>
      <c r="AW1671" s="14" t="s">
        <v>37</v>
      </c>
      <c r="AX1671" s="14" t="s">
        <v>78</v>
      </c>
      <c r="AY1671" s="257" t="s">
        <v>401</v>
      </c>
    </row>
    <row r="1672" s="14" customFormat="1">
      <c r="A1672" s="14"/>
      <c r="B1672" s="247"/>
      <c r="C1672" s="248"/>
      <c r="D1672" s="238" t="s">
        <v>410</v>
      </c>
      <c r="E1672" s="249" t="s">
        <v>19</v>
      </c>
      <c r="F1672" s="250" t="s">
        <v>1664</v>
      </c>
      <c r="G1672" s="248"/>
      <c r="H1672" s="251">
        <v>3</v>
      </c>
      <c r="I1672" s="252"/>
      <c r="J1672" s="248"/>
      <c r="K1672" s="248"/>
      <c r="L1672" s="253"/>
      <c r="M1672" s="254"/>
      <c r="N1672" s="255"/>
      <c r="O1672" s="255"/>
      <c r="P1672" s="255"/>
      <c r="Q1672" s="255"/>
      <c r="R1672" s="255"/>
      <c r="S1672" s="255"/>
      <c r="T1672" s="256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7" t="s">
        <v>410</v>
      </c>
      <c r="AU1672" s="257" t="s">
        <v>87</v>
      </c>
      <c r="AV1672" s="14" t="s">
        <v>87</v>
      </c>
      <c r="AW1672" s="14" t="s">
        <v>37</v>
      </c>
      <c r="AX1672" s="14" t="s">
        <v>78</v>
      </c>
      <c r="AY1672" s="257" t="s">
        <v>401</v>
      </c>
    </row>
    <row r="1673" s="14" customFormat="1">
      <c r="A1673" s="14"/>
      <c r="B1673" s="247"/>
      <c r="C1673" s="248"/>
      <c r="D1673" s="238" t="s">
        <v>410</v>
      </c>
      <c r="E1673" s="249" t="s">
        <v>19</v>
      </c>
      <c r="F1673" s="250" t="s">
        <v>1665</v>
      </c>
      <c r="G1673" s="248"/>
      <c r="H1673" s="251">
        <v>11</v>
      </c>
      <c r="I1673" s="252"/>
      <c r="J1673" s="248"/>
      <c r="K1673" s="248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7" t="s">
        <v>410</v>
      </c>
      <c r="AU1673" s="257" t="s">
        <v>87</v>
      </c>
      <c r="AV1673" s="14" t="s">
        <v>87</v>
      </c>
      <c r="AW1673" s="14" t="s">
        <v>37</v>
      </c>
      <c r="AX1673" s="14" t="s">
        <v>78</v>
      </c>
      <c r="AY1673" s="257" t="s">
        <v>401</v>
      </c>
    </row>
    <row r="1674" s="14" customFormat="1">
      <c r="A1674" s="14"/>
      <c r="B1674" s="247"/>
      <c r="C1674" s="248"/>
      <c r="D1674" s="238" t="s">
        <v>410</v>
      </c>
      <c r="E1674" s="249" t="s">
        <v>19</v>
      </c>
      <c r="F1674" s="250" t="s">
        <v>1666</v>
      </c>
      <c r="G1674" s="248"/>
      <c r="H1674" s="251">
        <v>1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7" t="s">
        <v>410</v>
      </c>
      <c r="AU1674" s="257" t="s">
        <v>87</v>
      </c>
      <c r="AV1674" s="14" t="s">
        <v>87</v>
      </c>
      <c r="AW1674" s="14" t="s">
        <v>37</v>
      </c>
      <c r="AX1674" s="14" t="s">
        <v>78</v>
      </c>
      <c r="AY1674" s="257" t="s">
        <v>401</v>
      </c>
    </row>
    <row r="1675" s="14" customFormat="1">
      <c r="A1675" s="14"/>
      <c r="B1675" s="247"/>
      <c r="C1675" s="248"/>
      <c r="D1675" s="238" t="s">
        <v>410</v>
      </c>
      <c r="E1675" s="249" t="s">
        <v>19</v>
      </c>
      <c r="F1675" s="250" t="s">
        <v>1667</v>
      </c>
      <c r="G1675" s="248"/>
      <c r="H1675" s="251">
        <v>1</v>
      </c>
      <c r="I1675" s="252"/>
      <c r="J1675" s="248"/>
      <c r="K1675" s="248"/>
      <c r="L1675" s="253"/>
      <c r="M1675" s="254"/>
      <c r="N1675" s="255"/>
      <c r="O1675" s="255"/>
      <c r="P1675" s="255"/>
      <c r="Q1675" s="255"/>
      <c r="R1675" s="255"/>
      <c r="S1675" s="255"/>
      <c r="T1675" s="256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7" t="s">
        <v>410</v>
      </c>
      <c r="AU1675" s="257" t="s">
        <v>87</v>
      </c>
      <c r="AV1675" s="14" t="s">
        <v>87</v>
      </c>
      <c r="AW1675" s="14" t="s">
        <v>37</v>
      </c>
      <c r="AX1675" s="14" t="s">
        <v>78</v>
      </c>
      <c r="AY1675" s="257" t="s">
        <v>401</v>
      </c>
    </row>
    <row r="1676" s="14" customFormat="1">
      <c r="A1676" s="14"/>
      <c r="B1676" s="247"/>
      <c r="C1676" s="248"/>
      <c r="D1676" s="238" t="s">
        <v>410</v>
      </c>
      <c r="E1676" s="249" t="s">
        <v>19</v>
      </c>
      <c r="F1676" s="250" t="s">
        <v>1668</v>
      </c>
      <c r="G1676" s="248"/>
      <c r="H1676" s="251">
        <v>1</v>
      </c>
      <c r="I1676" s="252"/>
      <c r="J1676" s="248"/>
      <c r="K1676" s="248"/>
      <c r="L1676" s="253"/>
      <c r="M1676" s="254"/>
      <c r="N1676" s="255"/>
      <c r="O1676" s="255"/>
      <c r="P1676" s="255"/>
      <c r="Q1676" s="255"/>
      <c r="R1676" s="255"/>
      <c r="S1676" s="255"/>
      <c r="T1676" s="256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7" t="s">
        <v>410</v>
      </c>
      <c r="AU1676" s="257" t="s">
        <v>87</v>
      </c>
      <c r="AV1676" s="14" t="s">
        <v>87</v>
      </c>
      <c r="AW1676" s="14" t="s">
        <v>37</v>
      </c>
      <c r="AX1676" s="14" t="s">
        <v>78</v>
      </c>
      <c r="AY1676" s="257" t="s">
        <v>401</v>
      </c>
    </row>
    <row r="1677" s="14" customFormat="1">
      <c r="A1677" s="14"/>
      <c r="B1677" s="247"/>
      <c r="C1677" s="248"/>
      <c r="D1677" s="238" t="s">
        <v>410</v>
      </c>
      <c r="E1677" s="249" t="s">
        <v>19</v>
      </c>
      <c r="F1677" s="250" t="s">
        <v>1669</v>
      </c>
      <c r="G1677" s="248"/>
      <c r="H1677" s="251">
        <v>2</v>
      </c>
      <c r="I1677" s="252"/>
      <c r="J1677" s="248"/>
      <c r="K1677" s="248"/>
      <c r="L1677" s="253"/>
      <c r="M1677" s="254"/>
      <c r="N1677" s="255"/>
      <c r="O1677" s="255"/>
      <c r="P1677" s="255"/>
      <c r="Q1677" s="255"/>
      <c r="R1677" s="255"/>
      <c r="S1677" s="255"/>
      <c r="T1677" s="256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7" t="s">
        <v>410</v>
      </c>
      <c r="AU1677" s="257" t="s">
        <v>87</v>
      </c>
      <c r="AV1677" s="14" t="s">
        <v>87</v>
      </c>
      <c r="AW1677" s="14" t="s">
        <v>37</v>
      </c>
      <c r="AX1677" s="14" t="s">
        <v>78</v>
      </c>
      <c r="AY1677" s="257" t="s">
        <v>401</v>
      </c>
    </row>
    <row r="1678" s="14" customFormat="1">
      <c r="A1678" s="14"/>
      <c r="B1678" s="247"/>
      <c r="C1678" s="248"/>
      <c r="D1678" s="238" t="s">
        <v>410</v>
      </c>
      <c r="E1678" s="249" t="s">
        <v>19</v>
      </c>
      <c r="F1678" s="250" t="s">
        <v>1670</v>
      </c>
      <c r="G1678" s="248"/>
      <c r="H1678" s="251">
        <v>1</v>
      </c>
      <c r="I1678" s="252"/>
      <c r="J1678" s="248"/>
      <c r="K1678" s="248"/>
      <c r="L1678" s="253"/>
      <c r="M1678" s="254"/>
      <c r="N1678" s="255"/>
      <c r="O1678" s="255"/>
      <c r="P1678" s="255"/>
      <c r="Q1678" s="255"/>
      <c r="R1678" s="255"/>
      <c r="S1678" s="255"/>
      <c r="T1678" s="256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7" t="s">
        <v>410</v>
      </c>
      <c r="AU1678" s="257" t="s">
        <v>87</v>
      </c>
      <c r="AV1678" s="14" t="s">
        <v>87</v>
      </c>
      <c r="AW1678" s="14" t="s">
        <v>37</v>
      </c>
      <c r="AX1678" s="14" t="s">
        <v>78</v>
      </c>
      <c r="AY1678" s="257" t="s">
        <v>401</v>
      </c>
    </row>
    <row r="1679" s="14" customFormat="1">
      <c r="A1679" s="14"/>
      <c r="B1679" s="247"/>
      <c r="C1679" s="248"/>
      <c r="D1679" s="238" t="s">
        <v>410</v>
      </c>
      <c r="E1679" s="249" t="s">
        <v>19</v>
      </c>
      <c r="F1679" s="250" t="s">
        <v>1671</v>
      </c>
      <c r="G1679" s="248"/>
      <c r="H1679" s="251">
        <v>1</v>
      </c>
      <c r="I1679" s="252"/>
      <c r="J1679" s="248"/>
      <c r="K1679" s="248"/>
      <c r="L1679" s="253"/>
      <c r="M1679" s="254"/>
      <c r="N1679" s="255"/>
      <c r="O1679" s="255"/>
      <c r="P1679" s="255"/>
      <c r="Q1679" s="255"/>
      <c r="R1679" s="255"/>
      <c r="S1679" s="255"/>
      <c r="T1679" s="256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7" t="s">
        <v>410</v>
      </c>
      <c r="AU1679" s="257" t="s">
        <v>87</v>
      </c>
      <c r="AV1679" s="14" t="s">
        <v>87</v>
      </c>
      <c r="AW1679" s="14" t="s">
        <v>37</v>
      </c>
      <c r="AX1679" s="14" t="s">
        <v>78</v>
      </c>
      <c r="AY1679" s="257" t="s">
        <v>401</v>
      </c>
    </row>
    <row r="1680" s="14" customFormat="1">
      <c r="A1680" s="14"/>
      <c r="B1680" s="247"/>
      <c r="C1680" s="248"/>
      <c r="D1680" s="238" t="s">
        <v>410</v>
      </c>
      <c r="E1680" s="249" t="s">
        <v>19</v>
      </c>
      <c r="F1680" s="250" t="s">
        <v>1672</v>
      </c>
      <c r="G1680" s="248"/>
      <c r="H1680" s="251">
        <v>1</v>
      </c>
      <c r="I1680" s="252"/>
      <c r="J1680" s="248"/>
      <c r="K1680" s="248"/>
      <c r="L1680" s="253"/>
      <c r="M1680" s="254"/>
      <c r="N1680" s="255"/>
      <c r="O1680" s="255"/>
      <c r="P1680" s="255"/>
      <c r="Q1680" s="255"/>
      <c r="R1680" s="255"/>
      <c r="S1680" s="255"/>
      <c r="T1680" s="256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7" t="s">
        <v>410</v>
      </c>
      <c r="AU1680" s="257" t="s">
        <v>87</v>
      </c>
      <c r="AV1680" s="14" t="s">
        <v>87</v>
      </c>
      <c r="AW1680" s="14" t="s">
        <v>37</v>
      </c>
      <c r="AX1680" s="14" t="s">
        <v>78</v>
      </c>
      <c r="AY1680" s="257" t="s">
        <v>401</v>
      </c>
    </row>
    <row r="1681" s="14" customFormat="1">
      <c r="A1681" s="14"/>
      <c r="B1681" s="247"/>
      <c r="C1681" s="248"/>
      <c r="D1681" s="238" t="s">
        <v>410</v>
      </c>
      <c r="E1681" s="249" t="s">
        <v>19</v>
      </c>
      <c r="F1681" s="250" t="s">
        <v>1673</v>
      </c>
      <c r="G1681" s="248"/>
      <c r="H1681" s="251">
        <v>1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7" t="s">
        <v>410</v>
      </c>
      <c r="AU1681" s="257" t="s">
        <v>87</v>
      </c>
      <c r="AV1681" s="14" t="s">
        <v>87</v>
      </c>
      <c r="AW1681" s="14" t="s">
        <v>37</v>
      </c>
      <c r="AX1681" s="14" t="s">
        <v>78</v>
      </c>
      <c r="AY1681" s="257" t="s">
        <v>401</v>
      </c>
    </row>
    <row r="1682" s="14" customFormat="1">
      <c r="A1682" s="14"/>
      <c r="B1682" s="247"/>
      <c r="C1682" s="248"/>
      <c r="D1682" s="238" t="s">
        <v>410</v>
      </c>
      <c r="E1682" s="249" t="s">
        <v>19</v>
      </c>
      <c r="F1682" s="250" t="s">
        <v>1674</v>
      </c>
      <c r="G1682" s="248"/>
      <c r="H1682" s="251">
        <v>1</v>
      </c>
      <c r="I1682" s="252"/>
      <c r="J1682" s="248"/>
      <c r="K1682" s="248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7" t="s">
        <v>410</v>
      </c>
      <c r="AU1682" s="257" t="s">
        <v>87</v>
      </c>
      <c r="AV1682" s="14" t="s">
        <v>87</v>
      </c>
      <c r="AW1682" s="14" t="s">
        <v>37</v>
      </c>
      <c r="AX1682" s="14" t="s">
        <v>78</v>
      </c>
      <c r="AY1682" s="257" t="s">
        <v>401</v>
      </c>
    </row>
    <row r="1683" s="14" customFormat="1">
      <c r="A1683" s="14"/>
      <c r="B1683" s="247"/>
      <c r="C1683" s="248"/>
      <c r="D1683" s="238" t="s">
        <v>410</v>
      </c>
      <c r="E1683" s="249" t="s">
        <v>19</v>
      </c>
      <c r="F1683" s="250" t="s">
        <v>1675</v>
      </c>
      <c r="G1683" s="248"/>
      <c r="H1683" s="251">
        <v>2</v>
      </c>
      <c r="I1683" s="252"/>
      <c r="J1683" s="248"/>
      <c r="K1683" s="248"/>
      <c r="L1683" s="253"/>
      <c r="M1683" s="254"/>
      <c r="N1683" s="255"/>
      <c r="O1683" s="255"/>
      <c r="P1683" s="255"/>
      <c r="Q1683" s="255"/>
      <c r="R1683" s="255"/>
      <c r="S1683" s="255"/>
      <c r="T1683" s="256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7" t="s">
        <v>410</v>
      </c>
      <c r="AU1683" s="257" t="s">
        <v>87</v>
      </c>
      <c r="AV1683" s="14" t="s">
        <v>87</v>
      </c>
      <c r="AW1683" s="14" t="s">
        <v>37</v>
      </c>
      <c r="AX1683" s="14" t="s">
        <v>78</v>
      </c>
      <c r="AY1683" s="257" t="s">
        <v>401</v>
      </c>
    </row>
    <row r="1684" s="14" customFormat="1">
      <c r="A1684" s="14"/>
      <c r="B1684" s="247"/>
      <c r="C1684" s="248"/>
      <c r="D1684" s="238" t="s">
        <v>410</v>
      </c>
      <c r="E1684" s="249" t="s">
        <v>19</v>
      </c>
      <c r="F1684" s="250" t="s">
        <v>1676</v>
      </c>
      <c r="G1684" s="248"/>
      <c r="H1684" s="251">
        <v>1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7" t="s">
        <v>410</v>
      </c>
      <c r="AU1684" s="257" t="s">
        <v>87</v>
      </c>
      <c r="AV1684" s="14" t="s">
        <v>87</v>
      </c>
      <c r="AW1684" s="14" t="s">
        <v>37</v>
      </c>
      <c r="AX1684" s="14" t="s">
        <v>78</v>
      </c>
      <c r="AY1684" s="257" t="s">
        <v>401</v>
      </c>
    </row>
    <row r="1685" s="14" customFormat="1">
      <c r="A1685" s="14"/>
      <c r="B1685" s="247"/>
      <c r="C1685" s="248"/>
      <c r="D1685" s="238" t="s">
        <v>410</v>
      </c>
      <c r="E1685" s="249" t="s">
        <v>19</v>
      </c>
      <c r="F1685" s="250" t="s">
        <v>1677</v>
      </c>
      <c r="G1685" s="248"/>
      <c r="H1685" s="251">
        <v>1</v>
      </c>
      <c r="I1685" s="252"/>
      <c r="J1685" s="248"/>
      <c r="K1685" s="248"/>
      <c r="L1685" s="253"/>
      <c r="M1685" s="254"/>
      <c r="N1685" s="255"/>
      <c r="O1685" s="255"/>
      <c r="P1685" s="255"/>
      <c r="Q1685" s="255"/>
      <c r="R1685" s="255"/>
      <c r="S1685" s="255"/>
      <c r="T1685" s="256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7" t="s">
        <v>410</v>
      </c>
      <c r="AU1685" s="257" t="s">
        <v>87</v>
      </c>
      <c r="AV1685" s="14" t="s">
        <v>87</v>
      </c>
      <c r="AW1685" s="14" t="s">
        <v>37</v>
      </c>
      <c r="AX1685" s="14" t="s">
        <v>78</v>
      </c>
      <c r="AY1685" s="257" t="s">
        <v>401</v>
      </c>
    </row>
    <row r="1686" s="14" customFormat="1">
      <c r="A1686" s="14"/>
      <c r="B1686" s="247"/>
      <c r="C1686" s="248"/>
      <c r="D1686" s="238" t="s">
        <v>410</v>
      </c>
      <c r="E1686" s="249" t="s">
        <v>19</v>
      </c>
      <c r="F1686" s="250" t="s">
        <v>1678</v>
      </c>
      <c r="G1686" s="248"/>
      <c r="H1686" s="251">
        <v>1</v>
      </c>
      <c r="I1686" s="252"/>
      <c r="J1686" s="248"/>
      <c r="K1686" s="248"/>
      <c r="L1686" s="253"/>
      <c r="M1686" s="254"/>
      <c r="N1686" s="255"/>
      <c r="O1686" s="255"/>
      <c r="P1686" s="255"/>
      <c r="Q1686" s="255"/>
      <c r="R1686" s="255"/>
      <c r="S1686" s="255"/>
      <c r="T1686" s="256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7" t="s">
        <v>410</v>
      </c>
      <c r="AU1686" s="257" t="s">
        <v>87</v>
      </c>
      <c r="AV1686" s="14" t="s">
        <v>87</v>
      </c>
      <c r="AW1686" s="14" t="s">
        <v>37</v>
      </c>
      <c r="AX1686" s="14" t="s">
        <v>78</v>
      </c>
      <c r="AY1686" s="257" t="s">
        <v>401</v>
      </c>
    </row>
    <row r="1687" s="16" customFormat="1">
      <c r="A1687" s="16"/>
      <c r="B1687" s="269"/>
      <c r="C1687" s="270"/>
      <c r="D1687" s="238" t="s">
        <v>410</v>
      </c>
      <c r="E1687" s="271" t="s">
        <v>19</v>
      </c>
      <c r="F1687" s="272" t="s">
        <v>440</v>
      </c>
      <c r="G1687" s="270"/>
      <c r="H1687" s="273">
        <v>37</v>
      </c>
      <c r="I1687" s="274"/>
      <c r="J1687" s="270"/>
      <c r="K1687" s="270"/>
      <c r="L1687" s="275"/>
      <c r="M1687" s="276"/>
      <c r="N1687" s="277"/>
      <c r="O1687" s="277"/>
      <c r="P1687" s="277"/>
      <c r="Q1687" s="277"/>
      <c r="R1687" s="277"/>
      <c r="S1687" s="277"/>
      <c r="T1687" s="278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9" t="s">
        <v>410</v>
      </c>
      <c r="AU1687" s="279" t="s">
        <v>87</v>
      </c>
      <c r="AV1687" s="16" t="s">
        <v>95</v>
      </c>
      <c r="AW1687" s="16" t="s">
        <v>37</v>
      </c>
      <c r="AX1687" s="16" t="s">
        <v>78</v>
      </c>
      <c r="AY1687" s="279" t="s">
        <v>401</v>
      </c>
    </row>
    <row r="1688" s="14" customFormat="1">
      <c r="A1688" s="14"/>
      <c r="B1688" s="247"/>
      <c r="C1688" s="248"/>
      <c r="D1688" s="238" t="s">
        <v>410</v>
      </c>
      <c r="E1688" s="249" t="s">
        <v>19</v>
      </c>
      <c r="F1688" s="250" t="s">
        <v>1593</v>
      </c>
      <c r="G1688" s="248"/>
      <c r="H1688" s="251">
        <v>1</v>
      </c>
      <c r="I1688" s="252"/>
      <c r="J1688" s="248"/>
      <c r="K1688" s="248"/>
      <c r="L1688" s="253"/>
      <c r="M1688" s="254"/>
      <c r="N1688" s="255"/>
      <c r="O1688" s="255"/>
      <c r="P1688" s="255"/>
      <c r="Q1688" s="255"/>
      <c r="R1688" s="255"/>
      <c r="S1688" s="255"/>
      <c r="T1688" s="256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7" t="s">
        <v>410</v>
      </c>
      <c r="AU1688" s="257" t="s">
        <v>87</v>
      </c>
      <c r="AV1688" s="14" t="s">
        <v>87</v>
      </c>
      <c r="AW1688" s="14" t="s">
        <v>37</v>
      </c>
      <c r="AX1688" s="14" t="s">
        <v>78</v>
      </c>
      <c r="AY1688" s="257" t="s">
        <v>401</v>
      </c>
    </row>
    <row r="1689" s="14" customFormat="1">
      <c r="A1689" s="14"/>
      <c r="B1689" s="247"/>
      <c r="C1689" s="248"/>
      <c r="D1689" s="238" t="s">
        <v>410</v>
      </c>
      <c r="E1689" s="249" t="s">
        <v>19</v>
      </c>
      <c r="F1689" s="250" t="s">
        <v>1594</v>
      </c>
      <c r="G1689" s="248"/>
      <c r="H1689" s="251">
        <v>1</v>
      </c>
      <c r="I1689" s="252"/>
      <c r="J1689" s="248"/>
      <c r="K1689" s="248"/>
      <c r="L1689" s="253"/>
      <c r="M1689" s="254"/>
      <c r="N1689" s="255"/>
      <c r="O1689" s="255"/>
      <c r="P1689" s="255"/>
      <c r="Q1689" s="255"/>
      <c r="R1689" s="255"/>
      <c r="S1689" s="255"/>
      <c r="T1689" s="256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7" t="s">
        <v>410</v>
      </c>
      <c r="AU1689" s="257" t="s">
        <v>87</v>
      </c>
      <c r="AV1689" s="14" t="s">
        <v>87</v>
      </c>
      <c r="AW1689" s="14" t="s">
        <v>37</v>
      </c>
      <c r="AX1689" s="14" t="s">
        <v>78</v>
      </c>
      <c r="AY1689" s="257" t="s">
        <v>401</v>
      </c>
    </row>
    <row r="1690" s="14" customFormat="1">
      <c r="A1690" s="14"/>
      <c r="B1690" s="247"/>
      <c r="C1690" s="248"/>
      <c r="D1690" s="238" t="s">
        <v>410</v>
      </c>
      <c r="E1690" s="249" t="s">
        <v>19</v>
      </c>
      <c r="F1690" s="250" t="s">
        <v>1595</v>
      </c>
      <c r="G1690" s="248"/>
      <c r="H1690" s="251">
        <v>1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7" t="s">
        <v>410</v>
      </c>
      <c r="AU1690" s="257" t="s">
        <v>87</v>
      </c>
      <c r="AV1690" s="14" t="s">
        <v>87</v>
      </c>
      <c r="AW1690" s="14" t="s">
        <v>37</v>
      </c>
      <c r="AX1690" s="14" t="s">
        <v>78</v>
      </c>
      <c r="AY1690" s="257" t="s">
        <v>401</v>
      </c>
    </row>
    <row r="1691" s="14" customFormat="1">
      <c r="A1691" s="14"/>
      <c r="B1691" s="247"/>
      <c r="C1691" s="248"/>
      <c r="D1691" s="238" t="s">
        <v>410</v>
      </c>
      <c r="E1691" s="249" t="s">
        <v>19</v>
      </c>
      <c r="F1691" s="250" t="s">
        <v>1596</v>
      </c>
      <c r="G1691" s="248"/>
      <c r="H1691" s="251">
        <v>1</v>
      </c>
      <c r="I1691" s="252"/>
      <c r="J1691" s="248"/>
      <c r="K1691" s="248"/>
      <c r="L1691" s="253"/>
      <c r="M1691" s="254"/>
      <c r="N1691" s="255"/>
      <c r="O1691" s="255"/>
      <c r="P1691" s="255"/>
      <c r="Q1691" s="255"/>
      <c r="R1691" s="255"/>
      <c r="S1691" s="255"/>
      <c r="T1691" s="256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7" t="s">
        <v>410</v>
      </c>
      <c r="AU1691" s="257" t="s">
        <v>87</v>
      </c>
      <c r="AV1691" s="14" t="s">
        <v>87</v>
      </c>
      <c r="AW1691" s="14" t="s">
        <v>37</v>
      </c>
      <c r="AX1691" s="14" t="s">
        <v>78</v>
      </c>
      <c r="AY1691" s="257" t="s">
        <v>401</v>
      </c>
    </row>
    <row r="1692" s="14" customFormat="1">
      <c r="A1692" s="14"/>
      <c r="B1692" s="247"/>
      <c r="C1692" s="248"/>
      <c r="D1692" s="238" t="s">
        <v>410</v>
      </c>
      <c r="E1692" s="249" t="s">
        <v>19</v>
      </c>
      <c r="F1692" s="250" t="s">
        <v>1597</v>
      </c>
      <c r="G1692" s="248"/>
      <c r="H1692" s="251">
        <v>1</v>
      </c>
      <c r="I1692" s="252"/>
      <c r="J1692" s="248"/>
      <c r="K1692" s="248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7" t="s">
        <v>410</v>
      </c>
      <c r="AU1692" s="257" t="s">
        <v>87</v>
      </c>
      <c r="AV1692" s="14" t="s">
        <v>87</v>
      </c>
      <c r="AW1692" s="14" t="s">
        <v>37</v>
      </c>
      <c r="AX1692" s="14" t="s">
        <v>78</v>
      </c>
      <c r="AY1692" s="257" t="s">
        <v>401</v>
      </c>
    </row>
    <row r="1693" s="16" customFormat="1">
      <c r="A1693" s="16"/>
      <c r="B1693" s="269"/>
      <c r="C1693" s="270"/>
      <c r="D1693" s="238" t="s">
        <v>410</v>
      </c>
      <c r="E1693" s="271" t="s">
        <v>19</v>
      </c>
      <c r="F1693" s="272" t="s">
        <v>440</v>
      </c>
      <c r="G1693" s="270"/>
      <c r="H1693" s="273">
        <v>5</v>
      </c>
      <c r="I1693" s="274"/>
      <c r="J1693" s="270"/>
      <c r="K1693" s="270"/>
      <c r="L1693" s="275"/>
      <c r="M1693" s="276"/>
      <c r="N1693" s="277"/>
      <c r="O1693" s="277"/>
      <c r="P1693" s="277"/>
      <c r="Q1693" s="277"/>
      <c r="R1693" s="277"/>
      <c r="S1693" s="277"/>
      <c r="T1693" s="278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79" t="s">
        <v>410</v>
      </c>
      <c r="AU1693" s="279" t="s">
        <v>87</v>
      </c>
      <c r="AV1693" s="16" t="s">
        <v>95</v>
      </c>
      <c r="AW1693" s="16" t="s">
        <v>37</v>
      </c>
      <c r="AX1693" s="16" t="s">
        <v>78</v>
      </c>
      <c r="AY1693" s="279" t="s">
        <v>401</v>
      </c>
    </row>
    <row r="1694" s="15" customFormat="1">
      <c r="A1694" s="15"/>
      <c r="B1694" s="258"/>
      <c r="C1694" s="259"/>
      <c r="D1694" s="238" t="s">
        <v>410</v>
      </c>
      <c r="E1694" s="260" t="s">
        <v>19</v>
      </c>
      <c r="F1694" s="261" t="s">
        <v>414</v>
      </c>
      <c r="G1694" s="259"/>
      <c r="H1694" s="262">
        <v>42</v>
      </c>
      <c r="I1694" s="263"/>
      <c r="J1694" s="259"/>
      <c r="K1694" s="259"/>
      <c r="L1694" s="264"/>
      <c r="M1694" s="265"/>
      <c r="N1694" s="266"/>
      <c r="O1694" s="266"/>
      <c r="P1694" s="266"/>
      <c r="Q1694" s="266"/>
      <c r="R1694" s="266"/>
      <c r="S1694" s="266"/>
      <c r="T1694" s="267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68" t="s">
        <v>410</v>
      </c>
      <c r="AU1694" s="268" t="s">
        <v>87</v>
      </c>
      <c r="AV1694" s="15" t="s">
        <v>102</v>
      </c>
      <c r="AW1694" s="15" t="s">
        <v>37</v>
      </c>
      <c r="AX1694" s="15" t="s">
        <v>85</v>
      </c>
      <c r="AY1694" s="268" t="s">
        <v>401</v>
      </c>
    </row>
    <row r="1695" s="2" customFormat="1" ht="55.5" customHeight="1">
      <c r="A1695" s="40"/>
      <c r="B1695" s="41"/>
      <c r="C1695" s="280" t="s">
        <v>1679</v>
      </c>
      <c r="D1695" s="280" t="s">
        <v>808</v>
      </c>
      <c r="E1695" s="281" t="s">
        <v>1680</v>
      </c>
      <c r="F1695" s="282" t="s">
        <v>1681</v>
      </c>
      <c r="G1695" s="283" t="s">
        <v>653</v>
      </c>
      <c r="H1695" s="284">
        <v>31</v>
      </c>
      <c r="I1695" s="285"/>
      <c r="J1695" s="286">
        <f>ROUND(I1695*H1695,2)</f>
        <v>0</v>
      </c>
      <c r="K1695" s="282" t="s">
        <v>19</v>
      </c>
      <c r="L1695" s="287"/>
      <c r="M1695" s="288" t="s">
        <v>19</v>
      </c>
      <c r="N1695" s="289" t="s">
        <v>49</v>
      </c>
      <c r="O1695" s="86"/>
      <c r="P1695" s="227">
        <f>O1695*H1695</f>
        <v>0</v>
      </c>
      <c r="Q1695" s="227">
        <v>0.030300000000000001</v>
      </c>
      <c r="R1695" s="227">
        <f>Q1695*H1695</f>
        <v>0.93930000000000002</v>
      </c>
      <c r="S1695" s="227">
        <v>0</v>
      </c>
      <c r="T1695" s="228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29" t="s">
        <v>487</v>
      </c>
      <c r="AT1695" s="229" t="s">
        <v>808</v>
      </c>
      <c r="AU1695" s="229" t="s">
        <v>87</v>
      </c>
      <c r="AY1695" s="19" t="s">
        <v>401</v>
      </c>
      <c r="BE1695" s="230">
        <f>IF(N1695="základní",J1695,0)</f>
        <v>0</v>
      </c>
      <c r="BF1695" s="230">
        <f>IF(N1695="snížená",J1695,0)</f>
        <v>0</v>
      </c>
      <c r="BG1695" s="230">
        <f>IF(N1695="zákl. přenesená",J1695,0)</f>
        <v>0</v>
      </c>
      <c r="BH1695" s="230">
        <f>IF(N1695="sníž. přenesená",J1695,0)</f>
        <v>0</v>
      </c>
      <c r="BI1695" s="230">
        <f>IF(N1695="nulová",J1695,0)</f>
        <v>0</v>
      </c>
      <c r="BJ1695" s="19" t="s">
        <v>85</v>
      </c>
      <c r="BK1695" s="230">
        <f>ROUND(I1695*H1695,2)</f>
        <v>0</v>
      </c>
      <c r="BL1695" s="19" t="s">
        <v>102</v>
      </c>
      <c r="BM1695" s="229" t="s">
        <v>1682</v>
      </c>
    </row>
    <row r="1696" s="13" customFormat="1">
      <c r="A1696" s="13"/>
      <c r="B1696" s="236"/>
      <c r="C1696" s="237"/>
      <c r="D1696" s="238" t="s">
        <v>410</v>
      </c>
      <c r="E1696" s="239" t="s">
        <v>19</v>
      </c>
      <c r="F1696" s="240" t="s">
        <v>634</v>
      </c>
      <c r="G1696" s="237"/>
      <c r="H1696" s="239" t="s">
        <v>19</v>
      </c>
      <c r="I1696" s="241"/>
      <c r="J1696" s="237"/>
      <c r="K1696" s="237"/>
      <c r="L1696" s="242"/>
      <c r="M1696" s="243"/>
      <c r="N1696" s="244"/>
      <c r="O1696" s="244"/>
      <c r="P1696" s="244"/>
      <c r="Q1696" s="244"/>
      <c r="R1696" s="244"/>
      <c r="S1696" s="244"/>
      <c r="T1696" s="24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6" t="s">
        <v>410</v>
      </c>
      <c r="AU1696" s="246" t="s">
        <v>87</v>
      </c>
      <c r="AV1696" s="13" t="s">
        <v>85</v>
      </c>
      <c r="AW1696" s="13" t="s">
        <v>37</v>
      </c>
      <c r="AX1696" s="13" t="s">
        <v>78</v>
      </c>
      <c r="AY1696" s="246" t="s">
        <v>401</v>
      </c>
    </row>
    <row r="1697" s="13" customFormat="1">
      <c r="A1697" s="13"/>
      <c r="B1697" s="236"/>
      <c r="C1697" s="237"/>
      <c r="D1697" s="238" t="s">
        <v>410</v>
      </c>
      <c r="E1697" s="239" t="s">
        <v>19</v>
      </c>
      <c r="F1697" s="240" t="s">
        <v>1591</v>
      </c>
      <c r="G1697" s="237"/>
      <c r="H1697" s="239" t="s">
        <v>19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6" t="s">
        <v>410</v>
      </c>
      <c r="AU1697" s="246" t="s">
        <v>87</v>
      </c>
      <c r="AV1697" s="13" t="s">
        <v>85</v>
      </c>
      <c r="AW1697" s="13" t="s">
        <v>37</v>
      </c>
      <c r="AX1697" s="13" t="s">
        <v>78</v>
      </c>
      <c r="AY1697" s="246" t="s">
        <v>401</v>
      </c>
    </row>
    <row r="1698" s="13" customFormat="1">
      <c r="A1698" s="13"/>
      <c r="B1698" s="236"/>
      <c r="C1698" s="237"/>
      <c r="D1698" s="238" t="s">
        <v>410</v>
      </c>
      <c r="E1698" s="239" t="s">
        <v>19</v>
      </c>
      <c r="F1698" s="240" t="s">
        <v>1592</v>
      </c>
      <c r="G1698" s="237"/>
      <c r="H1698" s="239" t="s">
        <v>19</v>
      </c>
      <c r="I1698" s="241"/>
      <c r="J1698" s="237"/>
      <c r="K1698" s="237"/>
      <c r="L1698" s="242"/>
      <c r="M1698" s="243"/>
      <c r="N1698" s="244"/>
      <c r="O1698" s="244"/>
      <c r="P1698" s="244"/>
      <c r="Q1698" s="244"/>
      <c r="R1698" s="244"/>
      <c r="S1698" s="244"/>
      <c r="T1698" s="24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6" t="s">
        <v>410</v>
      </c>
      <c r="AU1698" s="246" t="s">
        <v>87</v>
      </c>
      <c r="AV1698" s="13" t="s">
        <v>85</v>
      </c>
      <c r="AW1698" s="13" t="s">
        <v>37</v>
      </c>
      <c r="AX1698" s="13" t="s">
        <v>78</v>
      </c>
      <c r="AY1698" s="246" t="s">
        <v>401</v>
      </c>
    </row>
    <row r="1699" s="14" customFormat="1">
      <c r="A1699" s="14"/>
      <c r="B1699" s="247"/>
      <c r="C1699" s="248"/>
      <c r="D1699" s="238" t="s">
        <v>410</v>
      </c>
      <c r="E1699" s="249" t="s">
        <v>19</v>
      </c>
      <c r="F1699" s="250" t="s">
        <v>1661</v>
      </c>
      <c r="G1699" s="248"/>
      <c r="H1699" s="251">
        <v>1</v>
      </c>
      <c r="I1699" s="252"/>
      <c r="J1699" s="248"/>
      <c r="K1699" s="248"/>
      <c r="L1699" s="253"/>
      <c r="M1699" s="254"/>
      <c r="N1699" s="255"/>
      <c r="O1699" s="255"/>
      <c r="P1699" s="255"/>
      <c r="Q1699" s="255"/>
      <c r="R1699" s="255"/>
      <c r="S1699" s="255"/>
      <c r="T1699" s="256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7" t="s">
        <v>410</v>
      </c>
      <c r="AU1699" s="257" t="s">
        <v>87</v>
      </c>
      <c r="AV1699" s="14" t="s">
        <v>87</v>
      </c>
      <c r="AW1699" s="14" t="s">
        <v>37</v>
      </c>
      <c r="AX1699" s="14" t="s">
        <v>78</v>
      </c>
      <c r="AY1699" s="257" t="s">
        <v>401</v>
      </c>
    </row>
    <row r="1700" s="14" customFormat="1">
      <c r="A1700" s="14"/>
      <c r="B1700" s="247"/>
      <c r="C1700" s="248"/>
      <c r="D1700" s="238" t="s">
        <v>410</v>
      </c>
      <c r="E1700" s="249" t="s">
        <v>19</v>
      </c>
      <c r="F1700" s="250" t="s">
        <v>1662</v>
      </c>
      <c r="G1700" s="248"/>
      <c r="H1700" s="251">
        <v>1</v>
      </c>
      <c r="I1700" s="252"/>
      <c r="J1700" s="248"/>
      <c r="K1700" s="248"/>
      <c r="L1700" s="253"/>
      <c r="M1700" s="254"/>
      <c r="N1700" s="255"/>
      <c r="O1700" s="255"/>
      <c r="P1700" s="255"/>
      <c r="Q1700" s="255"/>
      <c r="R1700" s="255"/>
      <c r="S1700" s="255"/>
      <c r="T1700" s="256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7" t="s">
        <v>410</v>
      </c>
      <c r="AU1700" s="257" t="s">
        <v>87</v>
      </c>
      <c r="AV1700" s="14" t="s">
        <v>87</v>
      </c>
      <c r="AW1700" s="14" t="s">
        <v>37</v>
      </c>
      <c r="AX1700" s="14" t="s">
        <v>78</v>
      </c>
      <c r="AY1700" s="257" t="s">
        <v>401</v>
      </c>
    </row>
    <row r="1701" s="14" customFormat="1">
      <c r="A1701" s="14"/>
      <c r="B1701" s="247"/>
      <c r="C1701" s="248"/>
      <c r="D1701" s="238" t="s">
        <v>410</v>
      </c>
      <c r="E1701" s="249" t="s">
        <v>19</v>
      </c>
      <c r="F1701" s="250" t="s">
        <v>1663</v>
      </c>
      <c r="G1701" s="248"/>
      <c r="H1701" s="251">
        <v>6</v>
      </c>
      <c r="I1701" s="252"/>
      <c r="J1701" s="248"/>
      <c r="K1701" s="248"/>
      <c r="L1701" s="253"/>
      <c r="M1701" s="254"/>
      <c r="N1701" s="255"/>
      <c r="O1701" s="255"/>
      <c r="P1701" s="255"/>
      <c r="Q1701" s="255"/>
      <c r="R1701" s="255"/>
      <c r="S1701" s="255"/>
      <c r="T1701" s="256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7" t="s">
        <v>410</v>
      </c>
      <c r="AU1701" s="257" t="s">
        <v>87</v>
      </c>
      <c r="AV1701" s="14" t="s">
        <v>87</v>
      </c>
      <c r="AW1701" s="14" t="s">
        <v>37</v>
      </c>
      <c r="AX1701" s="14" t="s">
        <v>78</v>
      </c>
      <c r="AY1701" s="257" t="s">
        <v>401</v>
      </c>
    </row>
    <row r="1702" s="14" customFormat="1">
      <c r="A1702" s="14"/>
      <c r="B1702" s="247"/>
      <c r="C1702" s="248"/>
      <c r="D1702" s="238" t="s">
        <v>410</v>
      </c>
      <c r="E1702" s="249" t="s">
        <v>19</v>
      </c>
      <c r="F1702" s="250" t="s">
        <v>1664</v>
      </c>
      <c r="G1702" s="248"/>
      <c r="H1702" s="251">
        <v>3</v>
      </c>
      <c r="I1702" s="252"/>
      <c r="J1702" s="248"/>
      <c r="K1702" s="248"/>
      <c r="L1702" s="253"/>
      <c r="M1702" s="254"/>
      <c r="N1702" s="255"/>
      <c r="O1702" s="255"/>
      <c r="P1702" s="255"/>
      <c r="Q1702" s="255"/>
      <c r="R1702" s="255"/>
      <c r="S1702" s="255"/>
      <c r="T1702" s="256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7" t="s">
        <v>410</v>
      </c>
      <c r="AU1702" s="257" t="s">
        <v>87</v>
      </c>
      <c r="AV1702" s="14" t="s">
        <v>87</v>
      </c>
      <c r="AW1702" s="14" t="s">
        <v>37</v>
      </c>
      <c r="AX1702" s="14" t="s">
        <v>78</v>
      </c>
      <c r="AY1702" s="257" t="s">
        <v>401</v>
      </c>
    </row>
    <row r="1703" s="14" customFormat="1">
      <c r="A1703" s="14"/>
      <c r="B1703" s="247"/>
      <c r="C1703" s="248"/>
      <c r="D1703" s="238" t="s">
        <v>410</v>
      </c>
      <c r="E1703" s="249" t="s">
        <v>19</v>
      </c>
      <c r="F1703" s="250" t="s">
        <v>1665</v>
      </c>
      <c r="G1703" s="248"/>
      <c r="H1703" s="251">
        <v>11</v>
      </c>
      <c r="I1703" s="252"/>
      <c r="J1703" s="248"/>
      <c r="K1703" s="248"/>
      <c r="L1703" s="253"/>
      <c r="M1703" s="254"/>
      <c r="N1703" s="255"/>
      <c r="O1703" s="255"/>
      <c r="P1703" s="255"/>
      <c r="Q1703" s="255"/>
      <c r="R1703" s="255"/>
      <c r="S1703" s="255"/>
      <c r="T1703" s="256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7" t="s">
        <v>410</v>
      </c>
      <c r="AU1703" s="257" t="s">
        <v>87</v>
      </c>
      <c r="AV1703" s="14" t="s">
        <v>87</v>
      </c>
      <c r="AW1703" s="14" t="s">
        <v>37</v>
      </c>
      <c r="AX1703" s="14" t="s">
        <v>78</v>
      </c>
      <c r="AY1703" s="257" t="s">
        <v>401</v>
      </c>
    </row>
    <row r="1704" s="14" customFormat="1">
      <c r="A1704" s="14"/>
      <c r="B1704" s="247"/>
      <c r="C1704" s="248"/>
      <c r="D1704" s="238" t="s">
        <v>410</v>
      </c>
      <c r="E1704" s="249" t="s">
        <v>19</v>
      </c>
      <c r="F1704" s="250" t="s">
        <v>1668</v>
      </c>
      <c r="G1704" s="248"/>
      <c r="H1704" s="251">
        <v>1</v>
      </c>
      <c r="I1704" s="252"/>
      <c r="J1704" s="248"/>
      <c r="K1704" s="248"/>
      <c r="L1704" s="253"/>
      <c r="M1704" s="254"/>
      <c r="N1704" s="255"/>
      <c r="O1704" s="255"/>
      <c r="P1704" s="255"/>
      <c r="Q1704" s="255"/>
      <c r="R1704" s="255"/>
      <c r="S1704" s="255"/>
      <c r="T1704" s="256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7" t="s">
        <v>410</v>
      </c>
      <c r="AU1704" s="257" t="s">
        <v>87</v>
      </c>
      <c r="AV1704" s="14" t="s">
        <v>87</v>
      </c>
      <c r="AW1704" s="14" t="s">
        <v>37</v>
      </c>
      <c r="AX1704" s="14" t="s">
        <v>78</v>
      </c>
      <c r="AY1704" s="257" t="s">
        <v>401</v>
      </c>
    </row>
    <row r="1705" s="14" customFormat="1">
      <c r="A1705" s="14"/>
      <c r="B1705" s="247"/>
      <c r="C1705" s="248"/>
      <c r="D1705" s="238" t="s">
        <v>410</v>
      </c>
      <c r="E1705" s="249" t="s">
        <v>19</v>
      </c>
      <c r="F1705" s="250" t="s">
        <v>1670</v>
      </c>
      <c r="G1705" s="248"/>
      <c r="H1705" s="251">
        <v>1</v>
      </c>
      <c r="I1705" s="252"/>
      <c r="J1705" s="248"/>
      <c r="K1705" s="248"/>
      <c r="L1705" s="253"/>
      <c r="M1705" s="254"/>
      <c r="N1705" s="255"/>
      <c r="O1705" s="255"/>
      <c r="P1705" s="255"/>
      <c r="Q1705" s="255"/>
      <c r="R1705" s="255"/>
      <c r="S1705" s="255"/>
      <c r="T1705" s="256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7" t="s">
        <v>410</v>
      </c>
      <c r="AU1705" s="257" t="s">
        <v>87</v>
      </c>
      <c r="AV1705" s="14" t="s">
        <v>87</v>
      </c>
      <c r="AW1705" s="14" t="s">
        <v>37</v>
      </c>
      <c r="AX1705" s="14" t="s">
        <v>78</v>
      </c>
      <c r="AY1705" s="257" t="s">
        <v>401</v>
      </c>
    </row>
    <row r="1706" s="14" customFormat="1">
      <c r="A1706" s="14"/>
      <c r="B1706" s="247"/>
      <c r="C1706" s="248"/>
      <c r="D1706" s="238" t="s">
        <v>410</v>
      </c>
      <c r="E1706" s="249" t="s">
        <v>19</v>
      </c>
      <c r="F1706" s="250" t="s">
        <v>1671</v>
      </c>
      <c r="G1706" s="248"/>
      <c r="H1706" s="251">
        <v>1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7" t="s">
        <v>410</v>
      </c>
      <c r="AU1706" s="257" t="s">
        <v>87</v>
      </c>
      <c r="AV1706" s="14" t="s">
        <v>87</v>
      </c>
      <c r="AW1706" s="14" t="s">
        <v>37</v>
      </c>
      <c r="AX1706" s="14" t="s">
        <v>78</v>
      </c>
      <c r="AY1706" s="257" t="s">
        <v>401</v>
      </c>
    </row>
    <row r="1707" s="14" customFormat="1">
      <c r="A1707" s="14"/>
      <c r="B1707" s="247"/>
      <c r="C1707" s="248"/>
      <c r="D1707" s="238" t="s">
        <v>410</v>
      </c>
      <c r="E1707" s="249" t="s">
        <v>19</v>
      </c>
      <c r="F1707" s="250" t="s">
        <v>1672</v>
      </c>
      <c r="G1707" s="248"/>
      <c r="H1707" s="251">
        <v>1</v>
      </c>
      <c r="I1707" s="252"/>
      <c r="J1707" s="248"/>
      <c r="K1707" s="248"/>
      <c r="L1707" s="253"/>
      <c r="M1707" s="254"/>
      <c r="N1707" s="255"/>
      <c r="O1707" s="255"/>
      <c r="P1707" s="255"/>
      <c r="Q1707" s="255"/>
      <c r="R1707" s="255"/>
      <c r="S1707" s="255"/>
      <c r="T1707" s="256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7" t="s">
        <v>410</v>
      </c>
      <c r="AU1707" s="257" t="s">
        <v>87</v>
      </c>
      <c r="AV1707" s="14" t="s">
        <v>87</v>
      </c>
      <c r="AW1707" s="14" t="s">
        <v>37</v>
      </c>
      <c r="AX1707" s="14" t="s">
        <v>78</v>
      </c>
      <c r="AY1707" s="257" t="s">
        <v>401</v>
      </c>
    </row>
    <row r="1708" s="14" customFormat="1">
      <c r="A1708" s="14"/>
      <c r="B1708" s="247"/>
      <c r="C1708" s="248"/>
      <c r="D1708" s="238" t="s">
        <v>410</v>
      </c>
      <c r="E1708" s="249" t="s">
        <v>19</v>
      </c>
      <c r="F1708" s="250" t="s">
        <v>1673</v>
      </c>
      <c r="G1708" s="248"/>
      <c r="H1708" s="251">
        <v>1</v>
      </c>
      <c r="I1708" s="252"/>
      <c r="J1708" s="248"/>
      <c r="K1708" s="248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7" t="s">
        <v>410</v>
      </c>
      <c r="AU1708" s="257" t="s">
        <v>87</v>
      </c>
      <c r="AV1708" s="14" t="s">
        <v>87</v>
      </c>
      <c r="AW1708" s="14" t="s">
        <v>37</v>
      </c>
      <c r="AX1708" s="14" t="s">
        <v>78</v>
      </c>
      <c r="AY1708" s="257" t="s">
        <v>401</v>
      </c>
    </row>
    <row r="1709" s="14" customFormat="1">
      <c r="A1709" s="14"/>
      <c r="B1709" s="247"/>
      <c r="C1709" s="248"/>
      <c r="D1709" s="238" t="s">
        <v>410</v>
      </c>
      <c r="E1709" s="249" t="s">
        <v>19</v>
      </c>
      <c r="F1709" s="250" t="s">
        <v>1675</v>
      </c>
      <c r="G1709" s="248"/>
      <c r="H1709" s="251">
        <v>2</v>
      </c>
      <c r="I1709" s="252"/>
      <c r="J1709" s="248"/>
      <c r="K1709" s="248"/>
      <c r="L1709" s="253"/>
      <c r="M1709" s="254"/>
      <c r="N1709" s="255"/>
      <c r="O1709" s="255"/>
      <c r="P1709" s="255"/>
      <c r="Q1709" s="255"/>
      <c r="R1709" s="255"/>
      <c r="S1709" s="255"/>
      <c r="T1709" s="256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7" t="s">
        <v>410</v>
      </c>
      <c r="AU1709" s="257" t="s">
        <v>87</v>
      </c>
      <c r="AV1709" s="14" t="s">
        <v>87</v>
      </c>
      <c r="AW1709" s="14" t="s">
        <v>37</v>
      </c>
      <c r="AX1709" s="14" t="s">
        <v>78</v>
      </c>
      <c r="AY1709" s="257" t="s">
        <v>401</v>
      </c>
    </row>
    <row r="1710" s="14" customFormat="1">
      <c r="A1710" s="14"/>
      <c r="B1710" s="247"/>
      <c r="C1710" s="248"/>
      <c r="D1710" s="238" t="s">
        <v>410</v>
      </c>
      <c r="E1710" s="249" t="s">
        <v>19</v>
      </c>
      <c r="F1710" s="250" t="s">
        <v>1676</v>
      </c>
      <c r="G1710" s="248"/>
      <c r="H1710" s="251">
        <v>1</v>
      </c>
      <c r="I1710" s="252"/>
      <c r="J1710" s="248"/>
      <c r="K1710" s="248"/>
      <c r="L1710" s="253"/>
      <c r="M1710" s="254"/>
      <c r="N1710" s="255"/>
      <c r="O1710" s="255"/>
      <c r="P1710" s="255"/>
      <c r="Q1710" s="255"/>
      <c r="R1710" s="255"/>
      <c r="S1710" s="255"/>
      <c r="T1710" s="256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7" t="s">
        <v>410</v>
      </c>
      <c r="AU1710" s="257" t="s">
        <v>87</v>
      </c>
      <c r="AV1710" s="14" t="s">
        <v>87</v>
      </c>
      <c r="AW1710" s="14" t="s">
        <v>37</v>
      </c>
      <c r="AX1710" s="14" t="s">
        <v>78</v>
      </c>
      <c r="AY1710" s="257" t="s">
        <v>401</v>
      </c>
    </row>
    <row r="1711" s="14" customFormat="1">
      <c r="A1711" s="14"/>
      <c r="B1711" s="247"/>
      <c r="C1711" s="248"/>
      <c r="D1711" s="238" t="s">
        <v>410</v>
      </c>
      <c r="E1711" s="249" t="s">
        <v>19</v>
      </c>
      <c r="F1711" s="250" t="s">
        <v>1678</v>
      </c>
      <c r="G1711" s="248"/>
      <c r="H1711" s="251">
        <v>1</v>
      </c>
      <c r="I1711" s="252"/>
      <c r="J1711" s="248"/>
      <c r="K1711" s="248"/>
      <c r="L1711" s="253"/>
      <c r="M1711" s="254"/>
      <c r="N1711" s="255"/>
      <c r="O1711" s="255"/>
      <c r="P1711" s="255"/>
      <c r="Q1711" s="255"/>
      <c r="R1711" s="255"/>
      <c r="S1711" s="255"/>
      <c r="T1711" s="256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7" t="s">
        <v>410</v>
      </c>
      <c r="AU1711" s="257" t="s">
        <v>87</v>
      </c>
      <c r="AV1711" s="14" t="s">
        <v>87</v>
      </c>
      <c r="AW1711" s="14" t="s">
        <v>37</v>
      </c>
      <c r="AX1711" s="14" t="s">
        <v>78</v>
      </c>
      <c r="AY1711" s="257" t="s">
        <v>401</v>
      </c>
    </row>
    <row r="1712" s="15" customFormat="1">
      <c r="A1712" s="15"/>
      <c r="B1712" s="258"/>
      <c r="C1712" s="259"/>
      <c r="D1712" s="238" t="s">
        <v>410</v>
      </c>
      <c r="E1712" s="260" t="s">
        <v>19</v>
      </c>
      <c r="F1712" s="261" t="s">
        <v>414</v>
      </c>
      <c r="G1712" s="259"/>
      <c r="H1712" s="262">
        <v>31</v>
      </c>
      <c r="I1712" s="263"/>
      <c r="J1712" s="259"/>
      <c r="K1712" s="259"/>
      <c r="L1712" s="264"/>
      <c r="M1712" s="265"/>
      <c r="N1712" s="266"/>
      <c r="O1712" s="266"/>
      <c r="P1712" s="266"/>
      <c r="Q1712" s="266"/>
      <c r="R1712" s="266"/>
      <c r="S1712" s="266"/>
      <c r="T1712" s="267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8" t="s">
        <v>410</v>
      </c>
      <c r="AU1712" s="268" t="s">
        <v>87</v>
      </c>
      <c r="AV1712" s="15" t="s">
        <v>102</v>
      </c>
      <c r="AW1712" s="15" t="s">
        <v>37</v>
      </c>
      <c r="AX1712" s="15" t="s">
        <v>85</v>
      </c>
      <c r="AY1712" s="268" t="s">
        <v>401</v>
      </c>
    </row>
    <row r="1713" s="2" customFormat="1" ht="55.5" customHeight="1">
      <c r="A1713" s="40"/>
      <c r="B1713" s="41"/>
      <c r="C1713" s="280" t="s">
        <v>1683</v>
      </c>
      <c r="D1713" s="280" t="s">
        <v>808</v>
      </c>
      <c r="E1713" s="281" t="s">
        <v>1684</v>
      </c>
      <c r="F1713" s="282" t="s">
        <v>1685</v>
      </c>
      <c r="G1713" s="283" t="s">
        <v>653</v>
      </c>
      <c r="H1713" s="284">
        <v>6</v>
      </c>
      <c r="I1713" s="285"/>
      <c r="J1713" s="286">
        <f>ROUND(I1713*H1713,2)</f>
        <v>0</v>
      </c>
      <c r="K1713" s="282" t="s">
        <v>19</v>
      </c>
      <c r="L1713" s="287"/>
      <c r="M1713" s="288" t="s">
        <v>19</v>
      </c>
      <c r="N1713" s="289" t="s">
        <v>49</v>
      </c>
      <c r="O1713" s="86"/>
      <c r="P1713" s="227">
        <f>O1713*H1713</f>
        <v>0</v>
      </c>
      <c r="Q1713" s="227">
        <v>0.023099999999999999</v>
      </c>
      <c r="R1713" s="227">
        <f>Q1713*H1713</f>
        <v>0.1386</v>
      </c>
      <c r="S1713" s="227">
        <v>0</v>
      </c>
      <c r="T1713" s="228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29" t="s">
        <v>487</v>
      </c>
      <c r="AT1713" s="229" t="s">
        <v>808</v>
      </c>
      <c r="AU1713" s="229" t="s">
        <v>87</v>
      </c>
      <c r="AY1713" s="19" t="s">
        <v>401</v>
      </c>
      <c r="BE1713" s="230">
        <f>IF(N1713="základní",J1713,0)</f>
        <v>0</v>
      </c>
      <c r="BF1713" s="230">
        <f>IF(N1713="snížená",J1713,0)</f>
        <v>0</v>
      </c>
      <c r="BG1713" s="230">
        <f>IF(N1713="zákl. přenesená",J1713,0)</f>
        <v>0</v>
      </c>
      <c r="BH1713" s="230">
        <f>IF(N1713="sníž. přenesená",J1713,0)</f>
        <v>0</v>
      </c>
      <c r="BI1713" s="230">
        <f>IF(N1713="nulová",J1713,0)</f>
        <v>0</v>
      </c>
      <c r="BJ1713" s="19" t="s">
        <v>85</v>
      </c>
      <c r="BK1713" s="230">
        <f>ROUND(I1713*H1713,2)</f>
        <v>0</v>
      </c>
      <c r="BL1713" s="19" t="s">
        <v>102</v>
      </c>
      <c r="BM1713" s="229" t="s">
        <v>1686</v>
      </c>
    </row>
    <row r="1714" s="13" customFormat="1">
      <c r="A1714" s="13"/>
      <c r="B1714" s="236"/>
      <c r="C1714" s="237"/>
      <c r="D1714" s="238" t="s">
        <v>410</v>
      </c>
      <c r="E1714" s="239" t="s">
        <v>19</v>
      </c>
      <c r="F1714" s="240" t="s">
        <v>634</v>
      </c>
      <c r="G1714" s="237"/>
      <c r="H1714" s="239" t="s">
        <v>19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6" t="s">
        <v>410</v>
      </c>
      <c r="AU1714" s="246" t="s">
        <v>87</v>
      </c>
      <c r="AV1714" s="13" t="s">
        <v>85</v>
      </c>
      <c r="AW1714" s="13" t="s">
        <v>37</v>
      </c>
      <c r="AX1714" s="13" t="s">
        <v>78</v>
      </c>
      <c r="AY1714" s="246" t="s">
        <v>401</v>
      </c>
    </row>
    <row r="1715" s="13" customFormat="1">
      <c r="A1715" s="13"/>
      <c r="B1715" s="236"/>
      <c r="C1715" s="237"/>
      <c r="D1715" s="238" t="s">
        <v>410</v>
      </c>
      <c r="E1715" s="239" t="s">
        <v>19</v>
      </c>
      <c r="F1715" s="240" t="s">
        <v>1591</v>
      </c>
      <c r="G1715" s="237"/>
      <c r="H1715" s="239" t="s">
        <v>19</v>
      </c>
      <c r="I1715" s="241"/>
      <c r="J1715" s="237"/>
      <c r="K1715" s="237"/>
      <c r="L1715" s="242"/>
      <c r="M1715" s="243"/>
      <c r="N1715" s="244"/>
      <c r="O1715" s="244"/>
      <c r="P1715" s="244"/>
      <c r="Q1715" s="244"/>
      <c r="R1715" s="244"/>
      <c r="S1715" s="244"/>
      <c r="T1715" s="24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6" t="s">
        <v>410</v>
      </c>
      <c r="AU1715" s="246" t="s">
        <v>87</v>
      </c>
      <c r="AV1715" s="13" t="s">
        <v>85</v>
      </c>
      <c r="AW1715" s="13" t="s">
        <v>37</v>
      </c>
      <c r="AX1715" s="13" t="s">
        <v>78</v>
      </c>
      <c r="AY1715" s="246" t="s">
        <v>401</v>
      </c>
    </row>
    <row r="1716" s="13" customFormat="1">
      <c r="A1716" s="13"/>
      <c r="B1716" s="236"/>
      <c r="C1716" s="237"/>
      <c r="D1716" s="238" t="s">
        <v>410</v>
      </c>
      <c r="E1716" s="239" t="s">
        <v>19</v>
      </c>
      <c r="F1716" s="240" t="s">
        <v>1592</v>
      </c>
      <c r="G1716" s="237"/>
      <c r="H1716" s="239" t="s">
        <v>19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6" t="s">
        <v>410</v>
      </c>
      <c r="AU1716" s="246" t="s">
        <v>87</v>
      </c>
      <c r="AV1716" s="13" t="s">
        <v>85</v>
      </c>
      <c r="AW1716" s="13" t="s">
        <v>37</v>
      </c>
      <c r="AX1716" s="13" t="s">
        <v>78</v>
      </c>
      <c r="AY1716" s="246" t="s">
        <v>401</v>
      </c>
    </row>
    <row r="1717" s="14" customFormat="1">
      <c r="A1717" s="14"/>
      <c r="B1717" s="247"/>
      <c r="C1717" s="248"/>
      <c r="D1717" s="238" t="s">
        <v>410</v>
      </c>
      <c r="E1717" s="249" t="s">
        <v>19</v>
      </c>
      <c r="F1717" s="250" t="s">
        <v>1666</v>
      </c>
      <c r="G1717" s="248"/>
      <c r="H1717" s="251">
        <v>1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7" t="s">
        <v>410</v>
      </c>
      <c r="AU1717" s="257" t="s">
        <v>87</v>
      </c>
      <c r="AV1717" s="14" t="s">
        <v>87</v>
      </c>
      <c r="AW1717" s="14" t="s">
        <v>37</v>
      </c>
      <c r="AX1717" s="14" t="s">
        <v>78</v>
      </c>
      <c r="AY1717" s="257" t="s">
        <v>401</v>
      </c>
    </row>
    <row r="1718" s="14" customFormat="1">
      <c r="A1718" s="14"/>
      <c r="B1718" s="247"/>
      <c r="C1718" s="248"/>
      <c r="D1718" s="238" t="s">
        <v>410</v>
      </c>
      <c r="E1718" s="249" t="s">
        <v>19</v>
      </c>
      <c r="F1718" s="250" t="s">
        <v>1667</v>
      </c>
      <c r="G1718" s="248"/>
      <c r="H1718" s="251">
        <v>1</v>
      </c>
      <c r="I1718" s="252"/>
      <c r="J1718" s="248"/>
      <c r="K1718" s="248"/>
      <c r="L1718" s="253"/>
      <c r="M1718" s="254"/>
      <c r="N1718" s="255"/>
      <c r="O1718" s="255"/>
      <c r="P1718" s="255"/>
      <c r="Q1718" s="255"/>
      <c r="R1718" s="255"/>
      <c r="S1718" s="255"/>
      <c r="T1718" s="256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7" t="s">
        <v>410</v>
      </c>
      <c r="AU1718" s="257" t="s">
        <v>87</v>
      </c>
      <c r="AV1718" s="14" t="s">
        <v>87</v>
      </c>
      <c r="AW1718" s="14" t="s">
        <v>37</v>
      </c>
      <c r="AX1718" s="14" t="s">
        <v>78</v>
      </c>
      <c r="AY1718" s="257" t="s">
        <v>401</v>
      </c>
    </row>
    <row r="1719" s="14" customFormat="1">
      <c r="A1719" s="14"/>
      <c r="B1719" s="247"/>
      <c r="C1719" s="248"/>
      <c r="D1719" s="238" t="s">
        <v>410</v>
      </c>
      <c r="E1719" s="249" t="s">
        <v>19</v>
      </c>
      <c r="F1719" s="250" t="s">
        <v>1669</v>
      </c>
      <c r="G1719" s="248"/>
      <c r="H1719" s="251">
        <v>2</v>
      </c>
      <c r="I1719" s="252"/>
      <c r="J1719" s="248"/>
      <c r="K1719" s="248"/>
      <c r="L1719" s="253"/>
      <c r="M1719" s="254"/>
      <c r="N1719" s="255"/>
      <c r="O1719" s="255"/>
      <c r="P1719" s="255"/>
      <c r="Q1719" s="255"/>
      <c r="R1719" s="255"/>
      <c r="S1719" s="255"/>
      <c r="T1719" s="256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7" t="s">
        <v>410</v>
      </c>
      <c r="AU1719" s="257" t="s">
        <v>87</v>
      </c>
      <c r="AV1719" s="14" t="s">
        <v>87</v>
      </c>
      <c r="AW1719" s="14" t="s">
        <v>37</v>
      </c>
      <c r="AX1719" s="14" t="s">
        <v>78</v>
      </c>
      <c r="AY1719" s="257" t="s">
        <v>401</v>
      </c>
    </row>
    <row r="1720" s="14" customFormat="1">
      <c r="A1720" s="14"/>
      <c r="B1720" s="247"/>
      <c r="C1720" s="248"/>
      <c r="D1720" s="238" t="s">
        <v>410</v>
      </c>
      <c r="E1720" s="249" t="s">
        <v>19</v>
      </c>
      <c r="F1720" s="250" t="s">
        <v>1674</v>
      </c>
      <c r="G1720" s="248"/>
      <c r="H1720" s="251">
        <v>1</v>
      </c>
      <c r="I1720" s="252"/>
      <c r="J1720" s="248"/>
      <c r="K1720" s="248"/>
      <c r="L1720" s="253"/>
      <c r="M1720" s="254"/>
      <c r="N1720" s="255"/>
      <c r="O1720" s="255"/>
      <c r="P1720" s="255"/>
      <c r="Q1720" s="255"/>
      <c r="R1720" s="255"/>
      <c r="S1720" s="255"/>
      <c r="T1720" s="256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7" t="s">
        <v>410</v>
      </c>
      <c r="AU1720" s="257" t="s">
        <v>87</v>
      </c>
      <c r="AV1720" s="14" t="s">
        <v>87</v>
      </c>
      <c r="AW1720" s="14" t="s">
        <v>37</v>
      </c>
      <c r="AX1720" s="14" t="s">
        <v>78</v>
      </c>
      <c r="AY1720" s="257" t="s">
        <v>401</v>
      </c>
    </row>
    <row r="1721" s="14" customFormat="1">
      <c r="A1721" s="14"/>
      <c r="B1721" s="247"/>
      <c r="C1721" s="248"/>
      <c r="D1721" s="238" t="s">
        <v>410</v>
      </c>
      <c r="E1721" s="249" t="s">
        <v>19</v>
      </c>
      <c r="F1721" s="250" t="s">
        <v>1677</v>
      </c>
      <c r="G1721" s="248"/>
      <c r="H1721" s="251">
        <v>1</v>
      </c>
      <c r="I1721" s="252"/>
      <c r="J1721" s="248"/>
      <c r="K1721" s="248"/>
      <c r="L1721" s="253"/>
      <c r="M1721" s="254"/>
      <c r="N1721" s="255"/>
      <c r="O1721" s="255"/>
      <c r="P1721" s="255"/>
      <c r="Q1721" s="255"/>
      <c r="R1721" s="255"/>
      <c r="S1721" s="255"/>
      <c r="T1721" s="256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7" t="s">
        <v>410</v>
      </c>
      <c r="AU1721" s="257" t="s">
        <v>87</v>
      </c>
      <c r="AV1721" s="14" t="s">
        <v>87</v>
      </c>
      <c r="AW1721" s="14" t="s">
        <v>37</v>
      </c>
      <c r="AX1721" s="14" t="s">
        <v>78</v>
      </c>
      <c r="AY1721" s="257" t="s">
        <v>401</v>
      </c>
    </row>
    <row r="1722" s="15" customFormat="1">
      <c r="A1722" s="15"/>
      <c r="B1722" s="258"/>
      <c r="C1722" s="259"/>
      <c r="D1722" s="238" t="s">
        <v>410</v>
      </c>
      <c r="E1722" s="260" t="s">
        <v>19</v>
      </c>
      <c r="F1722" s="261" t="s">
        <v>414</v>
      </c>
      <c r="G1722" s="259"/>
      <c r="H1722" s="262">
        <v>6</v>
      </c>
      <c r="I1722" s="263"/>
      <c r="J1722" s="259"/>
      <c r="K1722" s="259"/>
      <c r="L1722" s="264"/>
      <c r="M1722" s="265"/>
      <c r="N1722" s="266"/>
      <c r="O1722" s="266"/>
      <c r="P1722" s="266"/>
      <c r="Q1722" s="266"/>
      <c r="R1722" s="266"/>
      <c r="S1722" s="266"/>
      <c r="T1722" s="267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8" t="s">
        <v>410</v>
      </c>
      <c r="AU1722" s="268" t="s">
        <v>87</v>
      </c>
      <c r="AV1722" s="15" t="s">
        <v>102</v>
      </c>
      <c r="AW1722" s="15" t="s">
        <v>37</v>
      </c>
      <c r="AX1722" s="15" t="s">
        <v>85</v>
      </c>
      <c r="AY1722" s="268" t="s">
        <v>401</v>
      </c>
    </row>
    <row r="1723" s="2" customFormat="1" ht="62.7" customHeight="1">
      <c r="A1723" s="40"/>
      <c r="B1723" s="41"/>
      <c r="C1723" s="280" t="s">
        <v>1687</v>
      </c>
      <c r="D1723" s="280" t="s">
        <v>808</v>
      </c>
      <c r="E1723" s="281" t="s">
        <v>1688</v>
      </c>
      <c r="F1723" s="282" t="s">
        <v>1689</v>
      </c>
      <c r="G1723" s="283" t="s">
        <v>653</v>
      </c>
      <c r="H1723" s="284">
        <v>5</v>
      </c>
      <c r="I1723" s="285"/>
      <c r="J1723" s="286">
        <f>ROUND(I1723*H1723,2)</f>
        <v>0</v>
      </c>
      <c r="K1723" s="282" t="s">
        <v>19</v>
      </c>
      <c r="L1723" s="287"/>
      <c r="M1723" s="288" t="s">
        <v>19</v>
      </c>
      <c r="N1723" s="289" t="s">
        <v>49</v>
      </c>
      <c r="O1723" s="86"/>
      <c r="P1723" s="227">
        <f>O1723*H1723</f>
        <v>0</v>
      </c>
      <c r="Q1723" s="227">
        <v>0.030300000000000001</v>
      </c>
      <c r="R1723" s="227">
        <f>Q1723*H1723</f>
        <v>0.1515</v>
      </c>
      <c r="S1723" s="227">
        <v>0</v>
      </c>
      <c r="T1723" s="228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29" t="s">
        <v>487</v>
      </c>
      <c r="AT1723" s="229" t="s">
        <v>808</v>
      </c>
      <c r="AU1723" s="229" t="s">
        <v>87</v>
      </c>
      <c r="AY1723" s="19" t="s">
        <v>401</v>
      </c>
      <c r="BE1723" s="230">
        <f>IF(N1723="základní",J1723,0)</f>
        <v>0</v>
      </c>
      <c r="BF1723" s="230">
        <f>IF(N1723="snížená",J1723,0)</f>
        <v>0</v>
      </c>
      <c r="BG1723" s="230">
        <f>IF(N1723="zákl. přenesená",J1723,0)</f>
        <v>0</v>
      </c>
      <c r="BH1723" s="230">
        <f>IF(N1723="sníž. přenesená",J1723,0)</f>
        <v>0</v>
      </c>
      <c r="BI1723" s="230">
        <f>IF(N1723="nulová",J1723,0)</f>
        <v>0</v>
      </c>
      <c r="BJ1723" s="19" t="s">
        <v>85</v>
      </c>
      <c r="BK1723" s="230">
        <f>ROUND(I1723*H1723,2)</f>
        <v>0</v>
      </c>
      <c r="BL1723" s="19" t="s">
        <v>102</v>
      </c>
      <c r="BM1723" s="229" t="s">
        <v>1690</v>
      </c>
    </row>
    <row r="1724" s="13" customFormat="1">
      <c r="A1724" s="13"/>
      <c r="B1724" s="236"/>
      <c r="C1724" s="237"/>
      <c r="D1724" s="238" t="s">
        <v>410</v>
      </c>
      <c r="E1724" s="239" t="s">
        <v>19</v>
      </c>
      <c r="F1724" s="240" t="s">
        <v>634</v>
      </c>
      <c r="G1724" s="237"/>
      <c r="H1724" s="239" t="s">
        <v>19</v>
      </c>
      <c r="I1724" s="241"/>
      <c r="J1724" s="237"/>
      <c r="K1724" s="237"/>
      <c r="L1724" s="242"/>
      <c r="M1724" s="243"/>
      <c r="N1724" s="244"/>
      <c r="O1724" s="244"/>
      <c r="P1724" s="244"/>
      <c r="Q1724" s="244"/>
      <c r="R1724" s="244"/>
      <c r="S1724" s="244"/>
      <c r="T1724" s="245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6" t="s">
        <v>410</v>
      </c>
      <c r="AU1724" s="246" t="s">
        <v>87</v>
      </c>
      <c r="AV1724" s="13" t="s">
        <v>85</v>
      </c>
      <c r="AW1724" s="13" t="s">
        <v>37</v>
      </c>
      <c r="AX1724" s="13" t="s">
        <v>78</v>
      </c>
      <c r="AY1724" s="246" t="s">
        <v>401</v>
      </c>
    </row>
    <row r="1725" s="13" customFormat="1">
      <c r="A1725" s="13"/>
      <c r="B1725" s="236"/>
      <c r="C1725" s="237"/>
      <c r="D1725" s="238" t="s">
        <v>410</v>
      </c>
      <c r="E1725" s="239" t="s">
        <v>19</v>
      </c>
      <c r="F1725" s="240" t="s">
        <v>1591</v>
      </c>
      <c r="G1725" s="237"/>
      <c r="H1725" s="239" t="s">
        <v>19</v>
      </c>
      <c r="I1725" s="241"/>
      <c r="J1725" s="237"/>
      <c r="K1725" s="237"/>
      <c r="L1725" s="242"/>
      <c r="M1725" s="243"/>
      <c r="N1725" s="244"/>
      <c r="O1725" s="244"/>
      <c r="P1725" s="244"/>
      <c r="Q1725" s="244"/>
      <c r="R1725" s="244"/>
      <c r="S1725" s="244"/>
      <c r="T1725" s="24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6" t="s">
        <v>410</v>
      </c>
      <c r="AU1725" s="246" t="s">
        <v>87</v>
      </c>
      <c r="AV1725" s="13" t="s">
        <v>85</v>
      </c>
      <c r="AW1725" s="13" t="s">
        <v>37</v>
      </c>
      <c r="AX1725" s="13" t="s">
        <v>78</v>
      </c>
      <c r="AY1725" s="246" t="s">
        <v>401</v>
      </c>
    </row>
    <row r="1726" s="13" customFormat="1">
      <c r="A1726" s="13"/>
      <c r="B1726" s="236"/>
      <c r="C1726" s="237"/>
      <c r="D1726" s="238" t="s">
        <v>410</v>
      </c>
      <c r="E1726" s="239" t="s">
        <v>19</v>
      </c>
      <c r="F1726" s="240" t="s">
        <v>1592</v>
      </c>
      <c r="G1726" s="237"/>
      <c r="H1726" s="239" t="s">
        <v>19</v>
      </c>
      <c r="I1726" s="241"/>
      <c r="J1726" s="237"/>
      <c r="K1726" s="237"/>
      <c r="L1726" s="242"/>
      <c r="M1726" s="243"/>
      <c r="N1726" s="244"/>
      <c r="O1726" s="244"/>
      <c r="P1726" s="244"/>
      <c r="Q1726" s="244"/>
      <c r="R1726" s="244"/>
      <c r="S1726" s="244"/>
      <c r="T1726" s="24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6" t="s">
        <v>410</v>
      </c>
      <c r="AU1726" s="246" t="s">
        <v>87</v>
      </c>
      <c r="AV1726" s="13" t="s">
        <v>85</v>
      </c>
      <c r="AW1726" s="13" t="s">
        <v>37</v>
      </c>
      <c r="AX1726" s="13" t="s">
        <v>78</v>
      </c>
      <c r="AY1726" s="246" t="s">
        <v>401</v>
      </c>
    </row>
    <row r="1727" s="14" customFormat="1">
      <c r="A1727" s="14"/>
      <c r="B1727" s="247"/>
      <c r="C1727" s="248"/>
      <c r="D1727" s="238" t="s">
        <v>410</v>
      </c>
      <c r="E1727" s="249" t="s">
        <v>19</v>
      </c>
      <c r="F1727" s="250" t="s">
        <v>1593</v>
      </c>
      <c r="G1727" s="248"/>
      <c r="H1727" s="251">
        <v>1</v>
      </c>
      <c r="I1727" s="252"/>
      <c r="J1727" s="248"/>
      <c r="K1727" s="248"/>
      <c r="L1727" s="253"/>
      <c r="M1727" s="254"/>
      <c r="N1727" s="255"/>
      <c r="O1727" s="255"/>
      <c r="P1727" s="255"/>
      <c r="Q1727" s="255"/>
      <c r="R1727" s="255"/>
      <c r="S1727" s="255"/>
      <c r="T1727" s="256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7" t="s">
        <v>410</v>
      </c>
      <c r="AU1727" s="257" t="s">
        <v>87</v>
      </c>
      <c r="AV1727" s="14" t="s">
        <v>87</v>
      </c>
      <c r="AW1727" s="14" t="s">
        <v>37</v>
      </c>
      <c r="AX1727" s="14" t="s">
        <v>78</v>
      </c>
      <c r="AY1727" s="257" t="s">
        <v>401</v>
      </c>
    </row>
    <row r="1728" s="14" customFormat="1">
      <c r="A1728" s="14"/>
      <c r="B1728" s="247"/>
      <c r="C1728" s="248"/>
      <c r="D1728" s="238" t="s">
        <v>410</v>
      </c>
      <c r="E1728" s="249" t="s">
        <v>19</v>
      </c>
      <c r="F1728" s="250" t="s">
        <v>1594</v>
      </c>
      <c r="G1728" s="248"/>
      <c r="H1728" s="251">
        <v>1</v>
      </c>
      <c r="I1728" s="252"/>
      <c r="J1728" s="248"/>
      <c r="K1728" s="248"/>
      <c r="L1728" s="253"/>
      <c r="M1728" s="254"/>
      <c r="N1728" s="255"/>
      <c r="O1728" s="255"/>
      <c r="P1728" s="255"/>
      <c r="Q1728" s="255"/>
      <c r="R1728" s="255"/>
      <c r="S1728" s="255"/>
      <c r="T1728" s="256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7" t="s">
        <v>410</v>
      </c>
      <c r="AU1728" s="257" t="s">
        <v>87</v>
      </c>
      <c r="AV1728" s="14" t="s">
        <v>87</v>
      </c>
      <c r="AW1728" s="14" t="s">
        <v>37</v>
      </c>
      <c r="AX1728" s="14" t="s">
        <v>78</v>
      </c>
      <c r="AY1728" s="257" t="s">
        <v>401</v>
      </c>
    </row>
    <row r="1729" s="14" customFormat="1">
      <c r="A1729" s="14"/>
      <c r="B1729" s="247"/>
      <c r="C1729" s="248"/>
      <c r="D1729" s="238" t="s">
        <v>410</v>
      </c>
      <c r="E1729" s="249" t="s">
        <v>19</v>
      </c>
      <c r="F1729" s="250" t="s">
        <v>1595</v>
      </c>
      <c r="G1729" s="248"/>
      <c r="H1729" s="251">
        <v>1</v>
      </c>
      <c r="I1729" s="252"/>
      <c r="J1729" s="248"/>
      <c r="K1729" s="248"/>
      <c r="L1729" s="253"/>
      <c r="M1729" s="254"/>
      <c r="N1729" s="255"/>
      <c r="O1729" s="255"/>
      <c r="P1729" s="255"/>
      <c r="Q1729" s="255"/>
      <c r="R1729" s="255"/>
      <c r="S1729" s="255"/>
      <c r="T1729" s="256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7" t="s">
        <v>410</v>
      </c>
      <c r="AU1729" s="257" t="s">
        <v>87</v>
      </c>
      <c r="AV1729" s="14" t="s">
        <v>87</v>
      </c>
      <c r="AW1729" s="14" t="s">
        <v>37</v>
      </c>
      <c r="AX1729" s="14" t="s">
        <v>78</v>
      </c>
      <c r="AY1729" s="257" t="s">
        <v>401</v>
      </c>
    </row>
    <row r="1730" s="14" customFormat="1">
      <c r="A1730" s="14"/>
      <c r="B1730" s="247"/>
      <c r="C1730" s="248"/>
      <c r="D1730" s="238" t="s">
        <v>410</v>
      </c>
      <c r="E1730" s="249" t="s">
        <v>19</v>
      </c>
      <c r="F1730" s="250" t="s">
        <v>1596</v>
      </c>
      <c r="G1730" s="248"/>
      <c r="H1730" s="251">
        <v>1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7" t="s">
        <v>410</v>
      </c>
      <c r="AU1730" s="257" t="s">
        <v>87</v>
      </c>
      <c r="AV1730" s="14" t="s">
        <v>87</v>
      </c>
      <c r="AW1730" s="14" t="s">
        <v>37</v>
      </c>
      <c r="AX1730" s="14" t="s">
        <v>78</v>
      </c>
      <c r="AY1730" s="257" t="s">
        <v>401</v>
      </c>
    </row>
    <row r="1731" s="14" customFormat="1">
      <c r="A1731" s="14"/>
      <c r="B1731" s="247"/>
      <c r="C1731" s="248"/>
      <c r="D1731" s="238" t="s">
        <v>410</v>
      </c>
      <c r="E1731" s="249" t="s">
        <v>19</v>
      </c>
      <c r="F1731" s="250" t="s">
        <v>1597</v>
      </c>
      <c r="G1731" s="248"/>
      <c r="H1731" s="251">
        <v>1</v>
      </c>
      <c r="I1731" s="252"/>
      <c r="J1731" s="248"/>
      <c r="K1731" s="248"/>
      <c r="L1731" s="253"/>
      <c r="M1731" s="254"/>
      <c r="N1731" s="255"/>
      <c r="O1731" s="255"/>
      <c r="P1731" s="255"/>
      <c r="Q1731" s="255"/>
      <c r="R1731" s="255"/>
      <c r="S1731" s="255"/>
      <c r="T1731" s="256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7" t="s">
        <v>410</v>
      </c>
      <c r="AU1731" s="257" t="s">
        <v>87</v>
      </c>
      <c r="AV1731" s="14" t="s">
        <v>87</v>
      </c>
      <c r="AW1731" s="14" t="s">
        <v>37</v>
      </c>
      <c r="AX1731" s="14" t="s">
        <v>78</v>
      </c>
      <c r="AY1731" s="257" t="s">
        <v>401</v>
      </c>
    </row>
    <row r="1732" s="15" customFormat="1">
      <c r="A1732" s="15"/>
      <c r="B1732" s="258"/>
      <c r="C1732" s="259"/>
      <c r="D1732" s="238" t="s">
        <v>410</v>
      </c>
      <c r="E1732" s="260" t="s">
        <v>19</v>
      </c>
      <c r="F1732" s="261" t="s">
        <v>414</v>
      </c>
      <c r="G1732" s="259"/>
      <c r="H1732" s="262">
        <v>5</v>
      </c>
      <c r="I1732" s="263"/>
      <c r="J1732" s="259"/>
      <c r="K1732" s="259"/>
      <c r="L1732" s="264"/>
      <c r="M1732" s="265"/>
      <c r="N1732" s="266"/>
      <c r="O1732" s="266"/>
      <c r="P1732" s="266"/>
      <c r="Q1732" s="266"/>
      <c r="R1732" s="266"/>
      <c r="S1732" s="266"/>
      <c r="T1732" s="267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8" t="s">
        <v>410</v>
      </c>
      <c r="AU1732" s="268" t="s">
        <v>87</v>
      </c>
      <c r="AV1732" s="15" t="s">
        <v>102</v>
      </c>
      <c r="AW1732" s="15" t="s">
        <v>37</v>
      </c>
      <c r="AX1732" s="15" t="s">
        <v>85</v>
      </c>
      <c r="AY1732" s="268" t="s">
        <v>401</v>
      </c>
    </row>
    <row r="1733" s="2" customFormat="1" ht="24.15" customHeight="1">
      <c r="A1733" s="40"/>
      <c r="B1733" s="41"/>
      <c r="C1733" s="218" t="s">
        <v>1691</v>
      </c>
      <c r="D1733" s="218" t="s">
        <v>403</v>
      </c>
      <c r="E1733" s="219" t="s">
        <v>1692</v>
      </c>
      <c r="F1733" s="220" t="s">
        <v>1693</v>
      </c>
      <c r="G1733" s="221" t="s">
        <v>653</v>
      </c>
      <c r="H1733" s="222">
        <v>31</v>
      </c>
      <c r="I1733" s="223"/>
      <c r="J1733" s="224">
        <f>ROUND(I1733*H1733,2)</f>
        <v>0</v>
      </c>
      <c r="K1733" s="220" t="s">
        <v>406</v>
      </c>
      <c r="L1733" s="46"/>
      <c r="M1733" s="225" t="s">
        <v>19</v>
      </c>
      <c r="N1733" s="226" t="s">
        <v>49</v>
      </c>
      <c r="O1733" s="86"/>
      <c r="P1733" s="227">
        <f>O1733*H1733</f>
        <v>0</v>
      </c>
      <c r="Q1733" s="227">
        <v>0</v>
      </c>
      <c r="R1733" s="227">
        <f>Q1733*H1733</f>
        <v>0</v>
      </c>
      <c r="S1733" s="227">
        <v>0</v>
      </c>
      <c r="T1733" s="228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9" t="s">
        <v>102</v>
      </c>
      <c r="AT1733" s="229" t="s">
        <v>403</v>
      </c>
      <c r="AU1733" s="229" t="s">
        <v>87</v>
      </c>
      <c r="AY1733" s="19" t="s">
        <v>401</v>
      </c>
      <c r="BE1733" s="230">
        <f>IF(N1733="základní",J1733,0)</f>
        <v>0</v>
      </c>
      <c r="BF1733" s="230">
        <f>IF(N1733="snížená",J1733,0)</f>
        <v>0</v>
      </c>
      <c r="BG1733" s="230">
        <f>IF(N1733="zákl. přenesená",J1733,0)</f>
        <v>0</v>
      </c>
      <c r="BH1733" s="230">
        <f>IF(N1733="sníž. přenesená",J1733,0)</f>
        <v>0</v>
      </c>
      <c r="BI1733" s="230">
        <f>IF(N1733="nulová",J1733,0)</f>
        <v>0</v>
      </c>
      <c r="BJ1733" s="19" t="s">
        <v>85</v>
      </c>
      <c r="BK1733" s="230">
        <f>ROUND(I1733*H1733,2)</f>
        <v>0</v>
      </c>
      <c r="BL1733" s="19" t="s">
        <v>102</v>
      </c>
      <c r="BM1733" s="229" t="s">
        <v>1694</v>
      </c>
    </row>
    <row r="1734" s="2" customFormat="1">
      <c r="A1734" s="40"/>
      <c r="B1734" s="41"/>
      <c r="C1734" s="42"/>
      <c r="D1734" s="231" t="s">
        <v>408</v>
      </c>
      <c r="E1734" s="42"/>
      <c r="F1734" s="232" t="s">
        <v>1695</v>
      </c>
      <c r="G1734" s="42"/>
      <c r="H1734" s="42"/>
      <c r="I1734" s="233"/>
      <c r="J1734" s="42"/>
      <c r="K1734" s="42"/>
      <c r="L1734" s="46"/>
      <c r="M1734" s="234"/>
      <c r="N1734" s="235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408</v>
      </c>
      <c r="AU1734" s="19" t="s">
        <v>87</v>
      </c>
    </row>
    <row r="1735" s="13" customFormat="1">
      <c r="A1735" s="13"/>
      <c r="B1735" s="236"/>
      <c r="C1735" s="237"/>
      <c r="D1735" s="238" t="s">
        <v>410</v>
      </c>
      <c r="E1735" s="239" t="s">
        <v>19</v>
      </c>
      <c r="F1735" s="240" t="s">
        <v>1696</v>
      </c>
      <c r="G1735" s="237"/>
      <c r="H1735" s="239" t="s">
        <v>19</v>
      </c>
      <c r="I1735" s="241"/>
      <c r="J1735" s="237"/>
      <c r="K1735" s="237"/>
      <c r="L1735" s="242"/>
      <c r="M1735" s="243"/>
      <c r="N1735" s="244"/>
      <c r="O1735" s="244"/>
      <c r="P1735" s="244"/>
      <c r="Q1735" s="244"/>
      <c r="R1735" s="244"/>
      <c r="S1735" s="244"/>
      <c r="T1735" s="24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6" t="s">
        <v>410</v>
      </c>
      <c r="AU1735" s="246" t="s">
        <v>87</v>
      </c>
      <c r="AV1735" s="13" t="s">
        <v>85</v>
      </c>
      <c r="AW1735" s="13" t="s">
        <v>37</v>
      </c>
      <c r="AX1735" s="13" t="s">
        <v>78</v>
      </c>
      <c r="AY1735" s="246" t="s">
        <v>401</v>
      </c>
    </row>
    <row r="1736" s="14" customFormat="1">
      <c r="A1736" s="14"/>
      <c r="B1736" s="247"/>
      <c r="C1736" s="248"/>
      <c r="D1736" s="238" t="s">
        <v>410</v>
      </c>
      <c r="E1736" s="249" t="s">
        <v>19</v>
      </c>
      <c r="F1736" s="250" t="s">
        <v>1697</v>
      </c>
      <c r="G1736" s="248"/>
      <c r="H1736" s="251">
        <v>31</v>
      </c>
      <c r="I1736" s="252"/>
      <c r="J1736" s="248"/>
      <c r="K1736" s="248"/>
      <c r="L1736" s="253"/>
      <c r="M1736" s="254"/>
      <c r="N1736" s="255"/>
      <c r="O1736" s="255"/>
      <c r="P1736" s="255"/>
      <c r="Q1736" s="255"/>
      <c r="R1736" s="255"/>
      <c r="S1736" s="255"/>
      <c r="T1736" s="256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7" t="s">
        <v>410</v>
      </c>
      <c r="AU1736" s="257" t="s">
        <v>87</v>
      </c>
      <c r="AV1736" s="14" t="s">
        <v>87</v>
      </c>
      <c r="AW1736" s="14" t="s">
        <v>37</v>
      </c>
      <c r="AX1736" s="14" t="s">
        <v>78</v>
      </c>
      <c r="AY1736" s="257" t="s">
        <v>401</v>
      </c>
    </row>
    <row r="1737" s="15" customFormat="1">
      <c r="A1737" s="15"/>
      <c r="B1737" s="258"/>
      <c r="C1737" s="259"/>
      <c r="D1737" s="238" t="s">
        <v>410</v>
      </c>
      <c r="E1737" s="260" t="s">
        <v>19</v>
      </c>
      <c r="F1737" s="261" t="s">
        <v>414</v>
      </c>
      <c r="G1737" s="259"/>
      <c r="H1737" s="262">
        <v>31</v>
      </c>
      <c r="I1737" s="263"/>
      <c r="J1737" s="259"/>
      <c r="K1737" s="259"/>
      <c r="L1737" s="264"/>
      <c r="M1737" s="265"/>
      <c r="N1737" s="266"/>
      <c r="O1737" s="266"/>
      <c r="P1737" s="266"/>
      <c r="Q1737" s="266"/>
      <c r="R1737" s="266"/>
      <c r="S1737" s="266"/>
      <c r="T1737" s="267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68" t="s">
        <v>410</v>
      </c>
      <c r="AU1737" s="268" t="s">
        <v>87</v>
      </c>
      <c r="AV1737" s="15" t="s">
        <v>102</v>
      </c>
      <c r="AW1737" s="15" t="s">
        <v>37</v>
      </c>
      <c r="AX1737" s="15" t="s">
        <v>85</v>
      </c>
      <c r="AY1737" s="268" t="s">
        <v>401</v>
      </c>
    </row>
    <row r="1738" s="2" customFormat="1" ht="21.75" customHeight="1">
      <c r="A1738" s="40"/>
      <c r="B1738" s="41"/>
      <c r="C1738" s="280" t="s">
        <v>1698</v>
      </c>
      <c r="D1738" s="280" t="s">
        <v>808</v>
      </c>
      <c r="E1738" s="281" t="s">
        <v>1699</v>
      </c>
      <c r="F1738" s="282" t="s">
        <v>1700</v>
      </c>
      <c r="G1738" s="283" t="s">
        <v>653</v>
      </c>
      <c r="H1738" s="284">
        <v>31</v>
      </c>
      <c r="I1738" s="285"/>
      <c r="J1738" s="286">
        <f>ROUND(I1738*H1738,2)</f>
        <v>0</v>
      </c>
      <c r="K1738" s="282" t="s">
        <v>19</v>
      </c>
      <c r="L1738" s="287"/>
      <c r="M1738" s="288" t="s">
        <v>19</v>
      </c>
      <c r="N1738" s="289" t="s">
        <v>49</v>
      </c>
      <c r="O1738" s="86"/>
      <c r="P1738" s="227">
        <f>O1738*H1738</f>
        <v>0</v>
      </c>
      <c r="Q1738" s="227">
        <v>6.9999999999999994E-05</v>
      </c>
      <c r="R1738" s="227">
        <f>Q1738*H1738</f>
        <v>0.0021699999999999996</v>
      </c>
      <c r="S1738" s="227">
        <v>0</v>
      </c>
      <c r="T1738" s="228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29" t="s">
        <v>487</v>
      </c>
      <c r="AT1738" s="229" t="s">
        <v>808</v>
      </c>
      <c r="AU1738" s="229" t="s">
        <v>87</v>
      </c>
      <c r="AY1738" s="19" t="s">
        <v>401</v>
      </c>
      <c r="BE1738" s="230">
        <f>IF(N1738="základní",J1738,0)</f>
        <v>0</v>
      </c>
      <c r="BF1738" s="230">
        <f>IF(N1738="snížená",J1738,0)</f>
        <v>0</v>
      </c>
      <c r="BG1738" s="230">
        <f>IF(N1738="zákl. přenesená",J1738,0)</f>
        <v>0</v>
      </c>
      <c r="BH1738" s="230">
        <f>IF(N1738="sníž. přenesená",J1738,0)</f>
        <v>0</v>
      </c>
      <c r="BI1738" s="230">
        <f>IF(N1738="nulová",J1738,0)</f>
        <v>0</v>
      </c>
      <c r="BJ1738" s="19" t="s">
        <v>85</v>
      </c>
      <c r="BK1738" s="230">
        <f>ROUND(I1738*H1738,2)</f>
        <v>0</v>
      </c>
      <c r="BL1738" s="19" t="s">
        <v>102</v>
      </c>
      <c r="BM1738" s="229" t="s">
        <v>1701</v>
      </c>
    </row>
    <row r="1739" s="13" customFormat="1">
      <c r="A1739" s="13"/>
      <c r="B1739" s="236"/>
      <c r="C1739" s="237"/>
      <c r="D1739" s="238" t="s">
        <v>410</v>
      </c>
      <c r="E1739" s="239" t="s">
        <v>19</v>
      </c>
      <c r="F1739" s="240" t="s">
        <v>1696</v>
      </c>
      <c r="G1739" s="237"/>
      <c r="H1739" s="239" t="s">
        <v>19</v>
      </c>
      <c r="I1739" s="241"/>
      <c r="J1739" s="237"/>
      <c r="K1739" s="237"/>
      <c r="L1739" s="242"/>
      <c r="M1739" s="243"/>
      <c r="N1739" s="244"/>
      <c r="O1739" s="244"/>
      <c r="P1739" s="244"/>
      <c r="Q1739" s="244"/>
      <c r="R1739" s="244"/>
      <c r="S1739" s="244"/>
      <c r="T1739" s="24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6" t="s">
        <v>410</v>
      </c>
      <c r="AU1739" s="246" t="s">
        <v>87</v>
      </c>
      <c r="AV1739" s="13" t="s">
        <v>85</v>
      </c>
      <c r="AW1739" s="13" t="s">
        <v>37</v>
      </c>
      <c r="AX1739" s="13" t="s">
        <v>78</v>
      </c>
      <c r="AY1739" s="246" t="s">
        <v>401</v>
      </c>
    </row>
    <row r="1740" s="14" customFormat="1">
      <c r="A1740" s="14"/>
      <c r="B1740" s="247"/>
      <c r="C1740" s="248"/>
      <c r="D1740" s="238" t="s">
        <v>410</v>
      </c>
      <c r="E1740" s="249" t="s">
        <v>19</v>
      </c>
      <c r="F1740" s="250" t="s">
        <v>1697</v>
      </c>
      <c r="G1740" s="248"/>
      <c r="H1740" s="251">
        <v>31</v>
      </c>
      <c r="I1740" s="252"/>
      <c r="J1740" s="248"/>
      <c r="K1740" s="248"/>
      <c r="L1740" s="253"/>
      <c r="M1740" s="254"/>
      <c r="N1740" s="255"/>
      <c r="O1740" s="255"/>
      <c r="P1740" s="255"/>
      <c r="Q1740" s="255"/>
      <c r="R1740" s="255"/>
      <c r="S1740" s="255"/>
      <c r="T1740" s="256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7" t="s">
        <v>410</v>
      </c>
      <c r="AU1740" s="257" t="s">
        <v>87</v>
      </c>
      <c r="AV1740" s="14" t="s">
        <v>87</v>
      </c>
      <c r="AW1740" s="14" t="s">
        <v>37</v>
      </c>
      <c r="AX1740" s="14" t="s">
        <v>78</v>
      </c>
      <c r="AY1740" s="257" t="s">
        <v>401</v>
      </c>
    </row>
    <row r="1741" s="15" customFormat="1">
      <c r="A1741" s="15"/>
      <c r="B1741" s="258"/>
      <c r="C1741" s="259"/>
      <c r="D1741" s="238" t="s">
        <v>410</v>
      </c>
      <c r="E1741" s="260" t="s">
        <v>19</v>
      </c>
      <c r="F1741" s="261" t="s">
        <v>414</v>
      </c>
      <c r="G1741" s="259"/>
      <c r="H1741" s="262">
        <v>31</v>
      </c>
      <c r="I1741" s="263"/>
      <c r="J1741" s="259"/>
      <c r="K1741" s="259"/>
      <c r="L1741" s="264"/>
      <c r="M1741" s="265"/>
      <c r="N1741" s="266"/>
      <c r="O1741" s="266"/>
      <c r="P1741" s="266"/>
      <c r="Q1741" s="266"/>
      <c r="R1741" s="266"/>
      <c r="S1741" s="266"/>
      <c r="T1741" s="267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8" t="s">
        <v>410</v>
      </c>
      <c r="AU1741" s="268" t="s">
        <v>87</v>
      </c>
      <c r="AV1741" s="15" t="s">
        <v>102</v>
      </c>
      <c r="AW1741" s="15" t="s">
        <v>37</v>
      </c>
      <c r="AX1741" s="15" t="s">
        <v>85</v>
      </c>
      <c r="AY1741" s="268" t="s">
        <v>401</v>
      </c>
    </row>
    <row r="1742" s="12" customFormat="1" ht="22.8" customHeight="1">
      <c r="A1742" s="12"/>
      <c r="B1742" s="202"/>
      <c r="C1742" s="203"/>
      <c r="D1742" s="204" t="s">
        <v>77</v>
      </c>
      <c r="E1742" s="216" t="s">
        <v>492</v>
      </c>
      <c r="F1742" s="216" t="s">
        <v>1702</v>
      </c>
      <c r="G1742" s="203"/>
      <c r="H1742" s="203"/>
      <c r="I1742" s="206"/>
      <c r="J1742" s="217">
        <f>BK1742</f>
        <v>0</v>
      </c>
      <c r="K1742" s="203"/>
      <c r="L1742" s="208"/>
      <c r="M1742" s="209"/>
      <c r="N1742" s="210"/>
      <c r="O1742" s="210"/>
      <c r="P1742" s="211">
        <f>SUM(P1743:P1859)</f>
        <v>0</v>
      </c>
      <c r="Q1742" s="210"/>
      <c r="R1742" s="211">
        <f>SUM(R1743:R1859)</f>
        <v>20.486218977000004</v>
      </c>
      <c r="S1742" s="210"/>
      <c r="T1742" s="212">
        <f>SUM(T1743:T1859)</f>
        <v>0</v>
      </c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R1742" s="213" t="s">
        <v>85</v>
      </c>
      <c r="AT1742" s="214" t="s">
        <v>77</v>
      </c>
      <c r="AU1742" s="214" t="s">
        <v>85</v>
      </c>
      <c r="AY1742" s="213" t="s">
        <v>401</v>
      </c>
      <c r="BK1742" s="215">
        <f>SUM(BK1743:BK1859)</f>
        <v>0</v>
      </c>
    </row>
    <row r="1743" s="2" customFormat="1" ht="16.5" customHeight="1">
      <c r="A1743" s="40"/>
      <c r="B1743" s="41"/>
      <c r="C1743" s="218" t="s">
        <v>1703</v>
      </c>
      <c r="D1743" s="218" t="s">
        <v>403</v>
      </c>
      <c r="E1743" s="219" t="s">
        <v>1704</v>
      </c>
      <c r="F1743" s="220" t="s">
        <v>1705</v>
      </c>
      <c r="G1743" s="221" t="s">
        <v>228</v>
      </c>
      <c r="H1743" s="222">
        <v>22.98</v>
      </c>
      <c r="I1743" s="223"/>
      <c r="J1743" s="224">
        <f>ROUND(I1743*H1743,2)</f>
        <v>0</v>
      </c>
      <c r="K1743" s="220" t="s">
        <v>406</v>
      </c>
      <c r="L1743" s="46"/>
      <c r="M1743" s="225" t="s">
        <v>19</v>
      </c>
      <c r="N1743" s="226" t="s">
        <v>49</v>
      </c>
      <c r="O1743" s="86"/>
      <c r="P1743" s="227">
        <f>O1743*H1743</f>
        <v>0</v>
      </c>
      <c r="Q1743" s="227">
        <v>0.040078500000000003</v>
      </c>
      <c r="R1743" s="227">
        <f>Q1743*H1743</f>
        <v>0.92100393000000014</v>
      </c>
      <c r="S1743" s="227">
        <v>0</v>
      </c>
      <c r="T1743" s="228">
        <f>S1743*H1743</f>
        <v>0</v>
      </c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R1743" s="229" t="s">
        <v>102</v>
      </c>
      <c r="AT1743" s="229" t="s">
        <v>403</v>
      </c>
      <c r="AU1743" s="229" t="s">
        <v>87</v>
      </c>
      <c r="AY1743" s="19" t="s">
        <v>401</v>
      </c>
      <c r="BE1743" s="230">
        <f>IF(N1743="základní",J1743,0)</f>
        <v>0</v>
      </c>
      <c r="BF1743" s="230">
        <f>IF(N1743="snížená",J1743,0)</f>
        <v>0</v>
      </c>
      <c r="BG1743" s="230">
        <f>IF(N1743="zákl. přenesená",J1743,0)</f>
        <v>0</v>
      </c>
      <c r="BH1743" s="230">
        <f>IF(N1743="sníž. přenesená",J1743,0)</f>
        <v>0</v>
      </c>
      <c r="BI1743" s="230">
        <f>IF(N1743="nulová",J1743,0)</f>
        <v>0</v>
      </c>
      <c r="BJ1743" s="19" t="s">
        <v>85</v>
      </c>
      <c r="BK1743" s="230">
        <f>ROUND(I1743*H1743,2)</f>
        <v>0</v>
      </c>
      <c r="BL1743" s="19" t="s">
        <v>102</v>
      </c>
      <c r="BM1743" s="229" t="s">
        <v>1706</v>
      </c>
    </row>
    <row r="1744" s="2" customFormat="1">
      <c r="A1744" s="40"/>
      <c r="B1744" s="41"/>
      <c r="C1744" s="42"/>
      <c r="D1744" s="231" t="s">
        <v>408</v>
      </c>
      <c r="E1744" s="42"/>
      <c r="F1744" s="232" t="s">
        <v>1707</v>
      </c>
      <c r="G1744" s="42"/>
      <c r="H1744" s="42"/>
      <c r="I1744" s="233"/>
      <c r="J1744" s="42"/>
      <c r="K1744" s="42"/>
      <c r="L1744" s="46"/>
      <c r="M1744" s="234"/>
      <c r="N1744" s="235"/>
      <c r="O1744" s="86"/>
      <c r="P1744" s="86"/>
      <c r="Q1744" s="86"/>
      <c r="R1744" s="86"/>
      <c r="S1744" s="86"/>
      <c r="T1744" s="87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T1744" s="19" t="s">
        <v>408</v>
      </c>
      <c r="AU1744" s="19" t="s">
        <v>87</v>
      </c>
    </row>
    <row r="1745" s="13" customFormat="1">
      <c r="A1745" s="13"/>
      <c r="B1745" s="236"/>
      <c r="C1745" s="237"/>
      <c r="D1745" s="238" t="s">
        <v>410</v>
      </c>
      <c r="E1745" s="239" t="s">
        <v>19</v>
      </c>
      <c r="F1745" s="240" t="s">
        <v>634</v>
      </c>
      <c r="G1745" s="237"/>
      <c r="H1745" s="239" t="s">
        <v>19</v>
      </c>
      <c r="I1745" s="241"/>
      <c r="J1745" s="237"/>
      <c r="K1745" s="237"/>
      <c r="L1745" s="242"/>
      <c r="M1745" s="243"/>
      <c r="N1745" s="244"/>
      <c r="O1745" s="244"/>
      <c r="P1745" s="244"/>
      <c r="Q1745" s="244"/>
      <c r="R1745" s="244"/>
      <c r="S1745" s="244"/>
      <c r="T1745" s="24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6" t="s">
        <v>410</v>
      </c>
      <c r="AU1745" s="246" t="s">
        <v>87</v>
      </c>
      <c r="AV1745" s="13" t="s">
        <v>85</v>
      </c>
      <c r="AW1745" s="13" t="s">
        <v>37</v>
      </c>
      <c r="AX1745" s="13" t="s">
        <v>78</v>
      </c>
      <c r="AY1745" s="246" t="s">
        <v>401</v>
      </c>
    </row>
    <row r="1746" s="13" customFormat="1">
      <c r="A1746" s="13"/>
      <c r="B1746" s="236"/>
      <c r="C1746" s="237"/>
      <c r="D1746" s="238" t="s">
        <v>410</v>
      </c>
      <c r="E1746" s="239" t="s">
        <v>19</v>
      </c>
      <c r="F1746" s="240" t="s">
        <v>1591</v>
      </c>
      <c r="G1746" s="237"/>
      <c r="H1746" s="239" t="s">
        <v>19</v>
      </c>
      <c r="I1746" s="241"/>
      <c r="J1746" s="237"/>
      <c r="K1746" s="237"/>
      <c r="L1746" s="242"/>
      <c r="M1746" s="243"/>
      <c r="N1746" s="244"/>
      <c r="O1746" s="244"/>
      <c r="P1746" s="244"/>
      <c r="Q1746" s="244"/>
      <c r="R1746" s="244"/>
      <c r="S1746" s="244"/>
      <c r="T1746" s="245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6" t="s">
        <v>410</v>
      </c>
      <c r="AU1746" s="246" t="s">
        <v>87</v>
      </c>
      <c r="AV1746" s="13" t="s">
        <v>85</v>
      </c>
      <c r="AW1746" s="13" t="s">
        <v>37</v>
      </c>
      <c r="AX1746" s="13" t="s">
        <v>78</v>
      </c>
      <c r="AY1746" s="246" t="s">
        <v>401</v>
      </c>
    </row>
    <row r="1747" s="13" customFormat="1">
      <c r="A1747" s="13"/>
      <c r="B1747" s="236"/>
      <c r="C1747" s="237"/>
      <c r="D1747" s="238" t="s">
        <v>410</v>
      </c>
      <c r="E1747" s="239" t="s">
        <v>19</v>
      </c>
      <c r="F1747" s="240" t="s">
        <v>1708</v>
      </c>
      <c r="G1747" s="237"/>
      <c r="H1747" s="239" t="s">
        <v>19</v>
      </c>
      <c r="I1747" s="241"/>
      <c r="J1747" s="237"/>
      <c r="K1747" s="237"/>
      <c r="L1747" s="242"/>
      <c r="M1747" s="243"/>
      <c r="N1747" s="244"/>
      <c r="O1747" s="244"/>
      <c r="P1747" s="244"/>
      <c r="Q1747" s="244"/>
      <c r="R1747" s="244"/>
      <c r="S1747" s="244"/>
      <c r="T1747" s="24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6" t="s">
        <v>410</v>
      </c>
      <c r="AU1747" s="246" t="s">
        <v>87</v>
      </c>
      <c r="AV1747" s="13" t="s">
        <v>85</v>
      </c>
      <c r="AW1747" s="13" t="s">
        <v>37</v>
      </c>
      <c r="AX1747" s="13" t="s">
        <v>78</v>
      </c>
      <c r="AY1747" s="246" t="s">
        <v>401</v>
      </c>
    </row>
    <row r="1748" s="14" customFormat="1">
      <c r="A1748" s="14"/>
      <c r="B1748" s="247"/>
      <c r="C1748" s="248"/>
      <c r="D1748" s="238" t="s">
        <v>410</v>
      </c>
      <c r="E1748" s="249" t="s">
        <v>19</v>
      </c>
      <c r="F1748" s="250" t="s">
        <v>1709</v>
      </c>
      <c r="G1748" s="248"/>
      <c r="H1748" s="251">
        <v>13.060000000000001</v>
      </c>
      <c r="I1748" s="252"/>
      <c r="J1748" s="248"/>
      <c r="K1748" s="248"/>
      <c r="L1748" s="253"/>
      <c r="M1748" s="254"/>
      <c r="N1748" s="255"/>
      <c r="O1748" s="255"/>
      <c r="P1748" s="255"/>
      <c r="Q1748" s="255"/>
      <c r="R1748" s="255"/>
      <c r="S1748" s="255"/>
      <c r="T1748" s="256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7" t="s">
        <v>410</v>
      </c>
      <c r="AU1748" s="257" t="s">
        <v>87</v>
      </c>
      <c r="AV1748" s="14" t="s">
        <v>87</v>
      </c>
      <c r="AW1748" s="14" t="s">
        <v>37</v>
      </c>
      <c r="AX1748" s="14" t="s">
        <v>78</v>
      </c>
      <c r="AY1748" s="257" t="s">
        <v>401</v>
      </c>
    </row>
    <row r="1749" s="14" customFormat="1">
      <c r="A1749" s="14"/>
      <c r="B1749" s="247"/>
      <c r="C1749" s="248"/>
      <c r="D1749" s="238" t="s">
        <v>410</v>
      </c>
      <c r="E1749" s="249" t="s">
        <v>19</v>
      </c>
      <c r="F1749" s="250" t="s">
        <v>1710</v>
      </c>
      <c r="G1749" s="248"/>
      <c r="H1749" s="251">
        <v>9.9199999999999999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7" t="s">
        <v>410</v>
      </c>
      <c r="AU1749" s="257" t="s">
        <v>87</v>
      </c>
      <c r="AV1749" s="14" t="s">
        <v>87</v>
      </c>
      <c r="AW1749" s="14" t="s">
        <v>37</v>
      </c>
      <c r="AX1749" s="14" t="s">
        <v>78</v>
      </c>
      <c r="AY1749" s="257" t="s">
        <v>401</v>
      </c>
    </row>
    <row r="1750" s="15" customFormat="1">
      <c r="A1750" s="15"/>
      <c r="B1750" s="258"/>
      <c r="C1750" s="259"/>
      <c r="D1750" s="238" t="s">
        <v>410</v>
      </c>
      <c r="E1750" s="260" t="s">
        <v>19</v>
      </c>
      <c r="F1750" s="261" t="s">
        <v>414</v>
      </c>
      <c r="G1750" s="259"/>
      <c r="H1750" s="262">
        <v>22.98</v>
      </c>
      <c r="I1750" s="263"/>
      <c r="J1750" s="259"/>
      <c r="K1750" s="259"/>
      <c r="L1750" s="264"/>
      <c r="M1750" s="265"/>
      <c r="N1750" s="266"/>
      <c r="O1750" s="266"/>
      <c r="P1750" s="266"/>
      <c r="Q1750" s="266"/>
      <c r="R1750" s="266"/>
      <c r="S1750" s="266"/>
      <c r="T1750" s="267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8" t="s">
        <v>410</v>
      </c>
      <c r="AU1750" s="268" t="s">
        <v>87</v>
      </c>
      <c r="AV1750" s="15" t="s">
        <v>102</v>
      </c>
      <c r="AW1750" s="15" t="s">
        <v>37</v>
      </c>
      <c r="AX1750" s="15" t="s">
        <v>85</v>
      </c>
      <c r="AY1750" s="268" t="s">
        <v>401</v>
      </c>
    </row>
    <row r="1751" s="2" customFormat="1" ht="21.75" customHeight="1">
      <c r="A1751" s="40"/>
      <c r="B1751" s="41"/>
      <c r="C1751" s="280" t="s">
        <v>1711</v>
      </c>
      <c r="D1751" s="280" t="s">
        <v>808</v>
      </c>
      <c r="E1751" s="281" t="s">
        <v>1712</v>
      </c>
      <c r="F1751" s="282" t="s">
        <v>1713</v>
      </c>
      <c r="G1751" s="283" t="s">
        <v>1714</v>
      </c>
      <c r="H1751" s="284">
        <v>158.02600000000001</v>
      </c>
      <c r="I1751" s="285"/>
      <c r="J1751" s="286">
        <f>ROUND(I1751*H1751,2)</f>
        <v>0</v>
      </c>
      <c r="K1751" s="282" t="s">
        <v>19</v>
      </c>
      <c r="L1751" s="287"/>
      <c r="M1751" s="288" t="s">
        <v>19</v>
      </c>
      <c r="N1751" s="289" t="s">
        <v>49</v>
      </c>
      <c r="O1751" s="86"/>
      <c r="P1751" s="227">
        <f>O1751*H1751</f>
        <v>0</v>
      </c>
      <c r="Q1751" s="227">
        <v>0.001</v>
      </c>
      <c r="R1751" s="227">
        <f>Q1751*H1751</f>
        <v>0.15802600000000003</v>
      </c>
      <c r="S1751" s="227">
        <v>0</v>
      </c>
      <c r="T1751" s="228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29" t="s">
        <v>487</v>
      </c>
      <c r="AT1751" s="229" t="s">
        <v>808</v>
      </c>
      <c r="AU1751" s="229" t="s">
        <v>87</v>
      </c>
      <c r="AY1751" s="19" t="s">
        <v>401</v>
      </c>
      <c r="BE1751" s="230">
        <f>IF(N1751="základní",J1751,0)</f>
        <v>0</v>
      </c>
      <c r="BF1751" s="230">
        <f>IF(N1751="snížená",J1751,0)</f>
        <v>0</v>
      </c>
      <c r="BG1751" s="230">
        <f>IF(N1751="zákl. přenesená",J1751,0)</f>
        <v>0</v>
      </c>
      <c r="BH1751" s="230">
        <f>IF(N1751="sníž. přenesená",J1751,0)</f>
        <v>0</v>
      </c>
      <c r="BI1751" s="230">
        <f>IF(N1751="nulová",J1751,0)</f>
        <v>0</v>
      </c>
      <c r="BJ1751" s="19" t="s">
        <v>85</v>
      </c>
      <c r="BK1751" s="230">
        <f>ROUND(I1751*H1751,2)</f>
        <v>0</v>
      </c>
      <c r="BL1751" s="19" t="s">
        <v>102</v>
      </c>
      <c r="BM1751" s="229" t="s">
        <v>1715</v>
      </c>
    </row>
    <row r="1752" s="13" customFormat="1">
      <c r="A1752" s="13"/>
      <c r="B1752" s="236"/>
      <c r="C1752" s="237"/>
      <c r="D1752" s="238" t="s">
        <v>410</v>
      </c>
      <c r="E1752" s="239" t="s">
        <v>19</v>
      </c>
      <c r="F1752" s="240" t="s">
        <v>634</v>
      </c>
      <c r="G1752" s="237"/>
      <c r="H1752" s="239" t="s">
        <v>19</v>
      </c>
      <c r="I1752" s="241"/>
      <c r="J1752" s="237"/>
      <c r="K1752" s="237"/>
      <c r="L1752" s="242"/>
      <c r="M1752" s="243"/>
      <c r="N1752" s="244"/>
      <c r="O1752" s="244"/>
      <c r="P1752" s="244"/>
      <c r="Q1752" s="244"/>
      <c r="R1752" s="244"/>
      <c r="S1752" s="244"/>
      <c r="T1752" s="24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6" t="s">
        <v>410</v>
      </c>
      <c r="AU1752" s="246" t="s">
        <v>87</v>
      </c>
      <c r="AV1752" s="13" t="s">
        <v>85</v>
      </c>
      <c r="AW1752" s="13" t="s">
        <v>37</v>
      </c>
      <c r="AX1752" s="13" t="s">
        <v>78</v>
      </c>
      <c r="AY1752" s="246" t="s">
        <v>401</v>
      </c>
    </row>
    <row r="1753" s="13" customFormat="1">
      <c r="A1753" s="13"/>
      <c r="B1753" s="236"/>
      <c r="C1753" s="237"/>
      <c r="D1753" s="238" t="s">
        <v>410</v>
      </c>
      <c r="E1753" s="239" t="s">
        <v>19</v>
      </c>
      <c r="F1753" s="240" t="s">
        <v>1591</v>
      </c>
      <c r="G1753" s="237"/>
      <c r="H1753" s="239" t="s">
        <v>19</v>
      </c>
      <c r="I1753" s="241"/>
      <c r="J1753" s="237"/>
      <c r="K1753" s="237"/>
      <c r="L1753" s="242"/>
      <c r="M1753" s="243"/>
      <c r="N1753" s="244"/>
      <c r="O1753" s="244"/>
      <c r="P1753" s="244"/>
      <c r="Q1753" s="244"/>
      <c r="R1753" s="244"/>
      <c r="S1753" s="244"/>
      <c r="T1753" s="24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6" t="s">
        <v>410</v>
      </c>
      <c r="AU1753" s="246" t="s">
        <v>87</v>
      </c>
      <c r="AV1753" s="13" t="s">
        <v>85</v>
      </c>
      <c r="AW1753" s="13" t="s">
        <v>37</v>
      </c>
      <c r="AX1753" s="13" t="s">
        <v>78</v>
      </c>
      <c r="AY1753" s="246" t="s">
        <v>401</v>
      </c>
    </row>
    <row r="1754" s="13" customFormat="1">
      <c r="A1754" s="13"/>
      <c r="B1754" s="236"/>
      <c r="C1754" s="237"/>
      <c r="D1754" s="238" t="s">
        <v>410</v>
      </c>
      <c r="E1754" s="239" t="s">
        <v>19</v>
      </c>
      <c r="F1754" s="240" t="s">
        <v>1708</v>
      </c>
      <c r="G1754" s="237"/>
      <c r="H1754" s="239" t="s">
        <v>19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6" t="s">
        <v>410</v>
      </c>
      <c r="AU1754" s="246" t="s">
        <v>87</v>
      </c>
      <c r="AV1754" s="13" t="s">
        <v>85</v>
      </c>
      <c r="AW1754" s="13" t="s">
        <v>37</v>
      </c>
      <c r="AX1754" s="13" t="s">
        <v>78</v>
      </c>
      <c r="AY1754" s="246" t="s">
        <v>401</v>
      </c>
    </row>
    <row r="1755" s="14" customFormat="1">
      <c r="A1755" s="14"/>
      <c r="B1755" s="247"/>
      <c r="C1755" s="248"/>
      <c r="D1755" s="238" t="s">
        <v>410</v>
      </c>
      <c r="E1755" s="249" t="s">
        <v>19</v>
      </c>
      <c r="F1755" s="250" t="s">
        <v>1716</v>
      </c>
      <c r="G1755" s="248"/>
      <c r="H1755" s="251">
        <v>158.02600000000001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7" t="s">
        <v>410</v>
      </c>
      <c r="AU1755" s="257" t="s">
        <v>87</v>
      </c>
      <c r="AV1755" s="14" t="s">
        <v>87</v>
      </c>
      <c r="AW1755" s="14" t="s">
        <v>37</v>
      </c>
      <c r="AX1755" s="14" t="s">
        <v>78</v>
      </c>
      <c r="AY1755" s="257" t="s">
        <v>401</v>
      </c>
    </row>
    <row r="1756" s="15" customFormat="1">
      <c r="A1756" s="15"/>
      <c r="B1756" s="258"/>
      <c r="C1756" s="259"/>
      <c r="D1756" s="238" t="s">
        <v>410</v>
      </c>
      <c r="E1756" s="260" t="s">
        <v>19</v>
      </c>
      <c r="F1756" s="261" t="s">
        <v>414</v>
      </c>
      <c r="G1756" s="259"/>
      <c r="H1756" s="262">
        <v>158.02600000000001</v>
      </c>
      <c r="I1756" s="263"/>
      <c r="J1756" s="259"/>
      <c r="K1756" s="259"/>
      <c r="L1756" s="264"/>
      <c r="M1756" s="265"/>
      <c r="N1756" s="266"/>
      <c r="O1756" s="266"/>
      <c r="P1756" s="266"/>
      <c r="Q1756" s="266"/>
      <c r="R1756" s="266"/>
      <c r="S1756" s="266"/>
      <c r="T1756" s="267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8" t="s">
        <v>410</v>
      </c>
      <c r="AU1756" s="268" t="s">
        <v>87</v>
      </c>
      <c r="AV1756" s="15" t="s">
        <v>102</v>
      </c>
      <c r="AW1756" s="15" t="s">
        <v>37</v>
      </c>
      <c r="AX1756" s="15" t="s">
        <v>85</v>
      </c>
      <c r="AY1756" s="268" t="s">
        <v>401</v>
      </c>
    </row>
    <row r="1757" s="2" customFormat="1" ht="21.75" customHeight="1">
      <c r="A1757" s="40"/>
      <c r="B1757" s="41"/>
      <c r="C1757" s="280" t="s">
        <v>1717</v>
      </c>
      <c r="D1757" s="280" t="s">
        <v>808</v>
      </c>
      <c r="E1757" s="281" t="s">
        <v>1718</v>
      </c>
      <c r="F1757" s="282" t="s">
        <v>1713</v>
      </c>
      <c r="G1757" s="283" t="s">
        <v>1714</v>
      </c>
      <c r="H1757" s="284">
        <v>120.032</v>
      </c>
      <c r="I1757" s="285"/>
      <c r="J1757" s="286">
        <f>ROUND(I1757*H1757,2)</f>
        <v>0</v>
      </c>
      <c r="K1757" s="282" t="s">
        <v>19</v>
      </c>
      <c r="L1757" s="287"/>
      <c r="M1757" s="288" t="s">
        <v>19</v>
      </c>
      <c r="N1757" s="289" t="s">
        <v>49</v>
      </c>
      <c r="O1757" s="86"/>
      <c r="P1757" s="227">
        <f>O1757*H1757</f>
        <v>0</v>
      </c>
      <c r="Q1757" s="227">
        <v>0.001</v>
      </c>
      <c r="R1757" s="227">
        <f>Q1757*H1757</f>
        <v>0.120032</v>
      </c>
      <c r="S1757" s="227">
        <v>0</v>
      </c>
      <c r="T1757" s="228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29" t="s">
        <v>487</v>
      </c>
      <c r="AT1757" s="229" t="s">
        <v>808</v>
      </c>
      <c r="AU1757" s="229" t="s">
        <v>87</v>
      </c>
      <c r="AY1757" s="19" t="s">
        <v>401</v>
      </c>
      <c r="BE1757" s="230">
        <f>IF(N1757="základní",J1757,0)</f>
        <v>0</v>
      </c>
      <c r="BF1757" s="230">
        <f>IF(N1757="snížená",J1757,0)</f>
        <v>0</v>
      </c>
      <c r="BG1757" s="230">
        <f>IF(N1757="zákl. přenesená",J1757,0)</f>
        <v>0</v>
      </c>
      <c r="BH1757" s="230">
        <f>IF(N1757="sníž. přenesená",J1757,0)</f>
        <v>0</v>
      </c>
      <c r="BI1757" s="230">
        <f>IF(N1757="nulová",J1757,0)</f>
        <v>0</v>
      </c>
      <c r="BJ1757" s="19" t="s">
        <v>85</v>
      </c>
      <c r="BK1757" s="230">
        <f>ROUND(I1757*H1757,2)</f>
        <v>0</v>
      </c>
      <c r="BL1757" s="19" t="s">
        <v>102</v>
      </c>
      <c r="BM1757" s="229" t="s">
        <v>1719</v>
      </c>
    </row>
    <row r="1758" s="13" customFormat="1">
      <c r="A1758" s="13"/>
      <c r="B1758" s="236"/>
      <c r="C1758" s="237"/>
      <c r="D1758" s="238" t="s">
        <v>410</v>
      </c>
      <c r="E1758" s="239" t="s">
        <v>19</v>
      </c>
      <c r="F1758" s="240" t="s">
        <v>634</v>
      </c>
      <c r="G1758" s="237"/>
      <c r="H1758" s="239" t="s">
        <v>19</v>
      </c>
      <c r="I1758" s="241"/>
      <c r="J1758" s="237"/>
      <c r="K1758" s="237"/>
      <c r="L1758" s="242"/>
      <c r="M1758" s="243"/>
      <c r="N1758" s="244"/>
      <c r="O1758" s="244"/>
      <c r="P1758" s="244"/>
      <c r="Q1758" s="244"/>
      <c r="R1758" s="244"/>
      <c r="S1758" s="244"/>
      <c r="T1758" s="24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6" t="s">
        <v>410</v>
      </c>
      <c r="AU1758" s="246" t="s">
        <v>87</v>
      </c>
      <c r="AV1758" s="13" t="s">
        <v>85</v>
      </c>
      <c r="AW1758" s="13" t="s">
        <v>37</v>
      </c>
      <c r="AX1758" s="13" t="s">
        <v>78</v>
      </c>
      <c r="AY1758" s="246" t="s">
        <v>401</v>
      </c>
    </row>
    <row r="1759" s="13" customFormat="1">
      <c r="A1759" s="13"/>
      <c r="B1759" s="236"/>
      <c r="C1759" s="237"/>
      <c r="D1759" s="238" t="s">
        <v>410</v>
      </c>
      <c r="E1759" s="239" t="s">
        <v>19</v>
      </c>
      <c r="F1759" s="240" t="s">
        <v>1591</v>
      </c>
      <c r="G1759" s="237"/>
      <c r="H1759" s="239" t="s">
        <v>19</v>
      </c>
      <c r="I1759" s="241"/>
      <c r="J1759" s="237"/>
      <c r="K1759" s="237"/>
      <c r="L1759" s="242"/>
      <c r="M1759" s="243"/>
      <c r="N1759" s="244"/>
      <c r="O1759" s="244"/>
      <c r="P1759" s="244"/>
      <c r="Q1759" s="244"/>
      <c r="R1759" s="244"/>
      <c r="S1759" s="244"/>
      <c r="T1759" s="24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6" t="s">
        <v>410</v>
      </c>
      <c r="AU1759" s="246" t="s">
        <v>87</v>
      </c>
      <c r="AV1759" s="13" t="s">
        <v>85</v>
      </c>
      <c r="AW1759" s="13" t="s">
        <v>37</v>
      </c>
      <c r="AX1759" s="13" t="s">
        <v>78</v>
      </c>
      <c r="AY1759" s="246" t="s">
        <v>401</v>
      </c>
    </row>
    <row r="1760" s="13" customFormat="1">
      <c r="A1760" s="13"/>
      <c r="B1760" s="236"/>
      <c r="C1760" s="237"/>
      <c r="D1760" s="238" t="s">
        <v>410</v>
      </c>
      <c r="E1760" s="239" t="s">
        <v>19</v>
      </c>
      <c r="F1760" s="240" t="s">
        <v>1708</v>
      </c>
      <c r="G1760" s="237"/>
      <c r="H1760" s="239" t="s">
        <v>19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6" t="s">
        <v>410</v>
      </c>
      <c r="AU1760" s="246" t="s">
        <v>87</v>
      </c>
      <c r="AV1760" s="13" t="s">
        <v>85</v>
      </c>
      <c r="AW1760" s="13" t="s">
        <v>37</v>
      </c>
      <c r="AX1760" s="13" t="s">
        <v>78</v>
      </c>
      <c r="AY1760" s="246" t="s">
        <v>401</v>
      </c>
    </row>
    <row r="1761" s="14" customFormat="1">
      <c r="A1761" s="14"/>
      <c r="B1761" s="247"/>
      <c r="C1761" s="248"/>
      <c r="D1761" s="238" t="s">
        <v>410</v>
      </c>
      <c r="E1761" s="249" t="s">
        <v>19</v>
      </c>
      <c r="F1761" s="250" t="s">
        <v>1720</v>
      </c>
      <c r="G1761" s="248"/>
      <c r="H1761" s="251">
        <v>120.032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7" t="s">
        <v>410</v>
      </c>
      <c r="AU1761" s="257" t="s">
        <v>87</v>
      </c>
      <c r="AV1761" s="14" t="s">
        <v>87</v>
      </c>
      <c r="AW1761" s="14" t="s">
        <v>37</v>
      </c>
      <c r="AX1761" s="14" t="s">
        <v>78</v>
      </c>
      <c r="AY1761" s="257" t="s">
        <v>401</v>
      </c>
    </row>
    <row r="1762" s="15" customFormat="1">
      <c r="A1762" s="15"/>
      <c r="B1762" s="258"/>
      <c r="C1762" s="259"/>
      <c r="D1762" s="238" t="s">
        <v>410</v>
      </c>
      <c r="E1762" s="260" t="s">
        <v>19</v>
      </c>
      <c r="F1762" s="261" t="s">
        <v>414</v>
      </c>
      <c r="G1762" s="259"/>
      <c r="H1762" s="262">
        <v>120.032</v>
      </c>
      <c r="I1762" s="263"/>
      <c r="J1762" s="259"/>
      <c r="K1762" s="259"/>
      <c r="L1762" s="264"/>
      <c r="M1762" s="265"/>
      <c r="N1762" s="266"/>
      <c r="O1762" s="266"/>
      <c r="P1762" s="266"/>
      <c r="Q1762" s="266"/>
      <c r="R1762" s="266"/>
      <c r="S1762" s="266"/>
      <c r="T1762" s="267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8" t="s">
        <v>410</v>
      </c>
      <c r="AU1762" s="268" t="s">
        <v>87</v>
      </c>
      <c r="AV1762" s="15" t="s">
        <v>102</v>
      </c>
      <c r="AW1762" s="15" t="s">
        <v>37</v>
      </c>
      <c r="AX1762" s="15" t="s">
        <v>85</v>
      </c>
      <c r="AY1762" s="268" t="s">
        <v>401</v>
      </c>
    </row>
    <row r="1763" s="2" customFormat="1" ht="49.05" customHeight="1">
      <c r="A1763" s="40"/>
      <c r="B1763" s="41"/>
      <c r="C1763" s="218" t="s">
        <v>1721</v>
      </c>
      <c r="D1763" s="218" t="s">
        <v>403</v>
      </c>
      <c r="E1763" s="219" t="s">
        <v>1722</v>
      </c>
      <c r="F1763" s="220" t="s">
        <v>1723</v>
      </c>
      <c r="G1763" s="221" t="s">
        <v>228</v>
      </c>
      <c r="H1763" s="222">
        <v>104</v>
      </c>
      <c r="I1763" s="223"/>
      <c r="J1763" s="224">
        <f>ROUND(I1763*H1763,2)</f>
        <v>0</v>
      </c>
      <c r="K1763" s="220" t="s">
        <v>406</v>
      </c>
      <c r="L1763" s="46"/>
      <c r="M1763" s="225" t="s">
        <v>19</v>
      </c>
      <c r="N1763" s="226" t="s">
        <v>49</v>
      </c>
      <c r="O1763" s="86"/>
      <c r="P1763" s="227">
        <f>O1763*H1763</f>
        <v>0</v>
      </c>
      <c r="Q1763" s="227">
        <v>0.13096479999999999</v>
      </c>
      <c r="R1763" s="227">
        <f>Q1763*H1763</f>
        <v>13.6203392</v>
      </c>
      <c r="S1763" s="227">
        <v>0</v>
      </c>
      <c r="T1763" s="228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9" t="s">
        <v>102</v>
      </c>
      <c r="AT1763" s="229" t="s">
        <v>403</v>
      </c>
      <c r="AU1763" s="229" t="s">
        <v>87</v>
      </c>
      <c r="AY1763" s="19" t="s">
        <v>401</v>
      </c>
      <c r="BE1763" s="230">
        <f>IF(N1763="základní",J1763,0)</f>
        <v>0</v>
      </c>
      <c r="BF1763" s="230">
        <f>IF(N1763="snížená",J1763,0)</f>
        <v>0</v>
      </c>
      <c r="BG1763" s="230">
        <f>IF(N1763="zákl. přenesená",J1763,0)</f>
        <v>0</v>
      </c>
      <c r="BH1763" s="230">
        <f>IF(N1763="sníž. přenesená",J1763,0)</f>
        <v>0</v>
      </c>
      <c r="BI1763" s="230">
        <f>IF(N1763="nulová",J1763,0)</f>
        <v>0</v>
      </c>
      <c r="BJ1763" s="19" t="s">
        <v>85</v>
      </c>
      <c r="BK1763" s="230">
        <f>ROUND(I1763*H1763,2)</f>
        <v>0</v>
      </c>
      <c r="BL1763" s="19" t="s">
        <v>102</v>
      </c>
      <c r="BM1763" s="229" t="s">
        <v>1724</v>
      </c>
    </row>
    <row r="1764" s="2" customFormat="1">
      <c r="A1764" s="40"/>
      <c r="B1764" s="41"/>
      <c r="C1764" s="42"/>
      <c r="D1764" s="231" t="s">
        <v>408</v>
      </c>
      <c r="E1764" s="42"/>
      <c r="F1764" s="232" t="s">
        <v>1725</v>
      </c>
      <c r="G1764" s="42"/>
      <c r="H1764" s="42"/>
      <c r="I1764" s="233"/>
      <c r="J1764" s="42"/>
      <c r="K1764" s="42"/>
      <c r="L1764" s="46"/>
      <c r="M1764" s="234"/>
      <c r="N1764" s="235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408</v>
      </c>
      <c r="AU1764" s="19" t="s">
        <v>87</v>
      </c>
    </row>
    <row r="1765" s="13" customFormat="1">
      <c r="A1765" s="13"/>
      <c r="B1765" s="236"/>
      <c r="C1765" s="237"/>
      <c r="D1765" s="238" t="s">
        <v>410</v>
      </c>
      <c r="E1765" s="239" t="s">
        <v>19</v>
      </c>
      <c r="F1765" s="240" t="s">
        <v>1696</v>
      </c>
      <c r="G1765" s="237"/>
      <c r="H1765" s="239" t="s">
        <v>19</v>
      </c>
      <c r="I1765" s="241"/>
      <c r="J1765" s="237"/>
      <c r="K1765" s="237"/>
      <c r="L1765" s="242"/>
      <c r="M1765" s="243"/>
      <c r="N1765" s="244"/>
      <c r="O1765" s="244"/>
      <c r="P1765" s="244"/>
      <c r="Q1765" s="244"/>
      <c r="R1765" s="244"/>
      <c r="S1765" s="244"/>
      <c r="T1765" s="24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6" t="s">
        <v>410</v>
      </c>
      <c r="AU1765" s="246" t="s">
        <v>87</v>
      </c>
      <c r="AV1765" s="13" t="s">
        <v>85</v>
      </c>
      <c r="AW1765" s="13" t="s">
        <v>37</v>
      </c>
      <c r="AX1765" s="13" t="s">
        <v>78</v>
      </c>
      <c r="AY1765" s="246" t="s">
        <v>401</v>
      </c>
    </row>
    <row r="1766" s="14" customFormat="1">
      <c r="A1766" s="14"/>
      <c r="B1766" s="247"/>
      <c r="C1766" s="248"/>
      <c r="D1766" s="238" t="s">
        <v>410</v>
      </c>
      <c r="E1766" s="249" t="s">
        <v>19</v>
      </c>
      <c r="F1766" s="250" t="s">
        <v>1726</v>
      </c>
      <c r="G1766" s="248"/>
      <c r="H1766" s="251">
        <v>104</v>
      </c>
      <c r="I1766" s="252"/>
      <c r="J1766" s="248"/>
      <c r="K1766" s="248"/>
      <c r="L1766" s="253"/>
      <c r="M1766" s="254"/>
      <c r="N1766" s="255"/>
      <c r="O1766" s="255"/>
      <c r="P1766" s="255"/>
      <c r="Q1766" s="255"/>
      <c r="R1766" s="255"/>
      <c r="S1766" s="255"/>
      <c r="T1766" s="256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7" t="s">
        <v>410</v>
      </c>
      <c r="AU1766" s="257" t="s">
        <v>87</v>
      </c>
      <c r="AV1766" s="14" t="s">
        <v>87</v>
      </c>
      <c r="AW1766" s="14" t="s">
        <v>37</v>
      </c>
      <c r="AX1766" s="14" t="s">
        <v>78</v>
      </c>
      <c r="AY1766" s="257" t="s">
        <v>401</v>
      </c>
    </row>
    <row r="1767" s="15" customFormat="1">
      <c r="A1767" s="15"/>
      <c r="B1767" s="258"/>
      <c r="C1767" s="259"/>
      <c r="D1767" s="238" t="s">
        <v>410</v>
      </c>
      <c r="E1767" s="260" t="s">
        <v>19</v>
      </c>
      <c r="F1767" s="261" t="s">
        <v>414</v>
      </c>
      <c r="G1767" s="259"/>
      <c r="H1767" s="262">
        <v>104</v>
      </c>
      <c r="I1767" s="263"/>
      <c r="J1767" s="259"/>
      <c r="K1767" s="259"/>
      <c r="L1767" s="264"/>
      <c r="M1767" s="265"/>
      <c r="N1767" s="266"/>
      <c r="O1767" s="266"/>
      <c r="P1767" s="266"/>
      <c r="Q1767" s="266"/>
      <c r="R1767" s="266"/>
      <c r="S1767" s="266"/>
      <c r="T1767" s="267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8" t="s">
        <v>410</v>
      </c>
      <c r="AU1767" s="268" t="s">
        <v>87</v>
      </c>
      <c r="AV1767" s="15" t="s">
        <v>102</v>
      </c>
      <c r="AW1767" s="15" t="s">
        <v>37</v>
      </c>
      <c r="AX1767" s="15" t="s">
        <v>85</v>
      </c>
      <c r="AY1767" s="268" t="s">
        <v>401</v>
      </c>
    </row>
    <row r="1768" s="2" customFormat="1" ht="16.5" customHeight="1">
      <c r="A1768" s="40"/>
      <c r="B1768" s="41"/>
      <c r="C1768" s="280" t="s">
        <v>1727</v>
      </c>
      <c r="D1768" s="280" t="s">
        <v>808</v>
      </c>
      <c r="E1768" s="281" t="s">
        <v>1728</v>
      </c>
      <c r="F1768" s="282" t="s">
        <v>1729</v>
      </c>
      <c r="G1768" s="283" t="s">
        <v>228</v>
      </c>
      <c r="H1768" s="284">
        <v>109.2</v>
      </c>
      <c r="I1768" s="285"/>
      <c r="J1768" s="286">
        <f>ROUND(I1768*H1768,2)</f>
        <v>0</v>
      </c>
      <c r="K1768" s="282" t="s">
        <v>19</v>
      </c>
      <c r="L1768" s="287"/>
      <c r="M1768" s="288" t="s">
        <v>19</v>
      </c>
      <c r="N1768" s="289" t="s">
        <v>49</v>
      </c>
      <c r="O1768" s="86"/>
      <c r="P1768" s="227">
        <f>O1768*H1768</f>
        <v>0</v>
      </c>
      <c r="Q1768" s="227">
        <v>0.029999999999999999</v>
      </c>
      <c r="R1768" s="227">
        <f>Q1768*H1768</f>
        <v>3.2759999999999998</v>
      </c>
      <c r="S1768" s="227">
        <v>0</v>
      </c>
      <c r="T1768" s="228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29" t="s">
        <v>487</v>
      </c>
      <c r="AT1768" s="229" t="s">
        <v>808</v>
      </c>
      <c r="AU1768" s="229" t="s">
        <v>87</v>
      </c>
      <c r="AY1768" s="19" t="s">
        <v>401</v>
      </c>
      <c r="BE1768" s="230">
        <f>IF(N1768="základní",J1768,0)</f>
        <v>0</v>
      </c>
      <c r="BF1768" s="230">
        <f>IF(N1768="snížená",J1768,0)</f>
        <v>0</v>
      </c>
      <c r="BG1768" s="230">
        <f>IF(N1768="zákl. přenesená",J1768,0)</f>
        <v>0</v>
      </c>
      <c r="BH1768" s="230">
        <f>IF(N1768="sníž. přenesená",J1768,0)</f>
        <v>0</v>
      </c>
      <c r="BI1768" s="230">
        <f>IF(N1768="nulová",J1768,0)</f>
        <v>0</v>
      </c>
      <c r="BJ1768" s="19" t="s">
        <v>85</v>
      </c>
      <c r="BK1768" s="230">
        <f>ROUND(I1768*H1768,2)</f>
        <v>0</v>
      </c>
      <c r="BL1768" s="19" t="s">
        <v>102</v>
      </c>
      <c r="BM1768" s="229" t="s">
        <v>1730</v>
      </c>
    </row>
    <row r="1769" s="14" customFormat="1">
      <c r="A1769" s="14"/>
      <c r="B1769" s="247"/>
      <c r="C1769" s="248"/>
      <c r="D1769" s="238" t="s">
        <v>410</v>
      </c>
      <c r="E1769" s="249" t="s">
        <v>19</v>
      </c>
      <c r="F1769" s="250" t="s">
        <v>1731</v>
      </c>
      <c r="G1769" s="248"/>
      <c r="H1769" s="251">
        <v>109.2</v>
      </c>
      <c r="I1769" s="252"/>
      <c r="J1769" s="248"/>
      <c r="K1769" s="248"/>
      <c r="L1769" s="253"/>
      <c r="M1769" s="254"/>
      <c r="N1769" s="255"/>
      <c r="O1769" s="255"/>
      <c r="P1769" s="255"/>
      <c r="Q1769" s="255"/>
      <c r="R1769" s="255"/>
      <c r="S1769" s="255"/>
      <c r="T1769" s="256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7" t="s">
        <v>410</v>
      </c>
      <c r="AU1769" s="257" t="s">
        <v>87</v>
      </c>
      <c r="AV1769" s="14" t="s">
        <v>87</v>
      </c>
      <c r="AW1769" s="14" t="s">
        <v>37</v>
      </c>
      <c r="AX1769" s="14" t="s">
        <v>85</v>
      </c>
      <c r="AY1769" s="257" t="s">
        <v>401</v>
      </c>
    </row>
    <row r="1770" s="2" customFormat="1" ht="44.25" customHeight="1">
      <c r="A1770" s="40"/>
      <c r="B1770" s="41"/>
      <c r="C1770" s="218" t="s">
        <v>1732</v>
      </c>
      <c r="D1770" s="218" t="s">
        <v>403</v>
      </c>
      <c r="E1770" s="219" t="s">
        <v>1733</v>
      </c>
      <c r="F1770" s="220" t="s">
        <v>1734</v>
      </c>
      <c r="G1770" s="221" t="s">
        <v>178</v>
      </c>
      <c r="H1770" s="222">
        <v>1335.7000000000001</v>
      </c>
      <c r="I1770" s="223"/>
      <c r="J1770" s="224">
        <f>ROUND(I1770*H1770,2)</f>
        <v>0</v>
      </c>
      <c r="K1770" s="220" t="s">
        <v>406</v>
      </c>
      <c r="L1770" s="46"/>
      <c r="M1770" s="225" t="s">
        <v>19</v>
      </c>
      <c r="N1770" s="226" t="s">
        <v>49</v>
      </c>
      <c r="O1770" s="86"/>
      <c r="P1770" s="227">
        <f>O1770*H1770</f>
        <v>0</v>
      </c>
      <c r="Q1770" s="227">
        <v>0</v>
      </c>
      <c r="R1770" s="227">
        <f>Q1770*H1770</f>
        <v>0</v>
      </c>
      <c r="S1770" s="227">
        <v>0</v>
      </c>
      <c r="T1770" s="228">
        <f>S1770*H1770</f>
        <v>0</v>
      </c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R1770" s="229" t="s">
        <v>102</v>
      </c>
      <c r="AT1770" s="229" t="s">
        <v>403</v>
      </c>
      <c r="AU1770" s="229" t="s">
        <v>87</v>
      </c>
      <c r="AY1770" s="19" t="s">
        <v>401</v>
      </c>
      <c r="BE1770" s="230">
        <f>IF(N1770="základní",J1770,0)</f>
        <v>0</v>
      </c>
      <c r="BF1770" s="230">
        <f>IF(N1770="snížená",J1770,0)</f>
        <v>0</v>
      </c>
      <c r="BG1770" s="230">
        <f>IF(N1770="zákl. přenesená",J1770,0)</f>
        <v>0</v>
      </c>
      <c r="BH1770" s="230">
        <f>IF(N1770="sníž. přenesená",J1770,0)</f>
        <v>0</v>
      </c>
      <c r="BI1770" s="230">
        <f>IF(N1770="nulová",J1770,0)</f>
        <v>0</v>
      </c>
      <c r="BJ1770" s="19" t="s">
        <v>85</v>
      </c>
      <c r="BK1770" s="230">
        <f>ROUND(I1770*H1770,2)</f>
        <v>0</v>
      </c>
      <c r="BL1770" s="19" t="s">
        <v>102</v>
      </c>
      <c r="BM1770" s="229" t="s">
        <v>1735</v>
      </c>
    </row>
    <row r="1771" s="2" customFormat="1">
      <c r="A1771" s="40"/>
      <c r="B1771" s="41"/>
      <c r="C1771" s="42"/>
      <c r="D1771" s="231" t="s">
        <v>408</v>
      </c>
      <c r="E1771" s="42"/>
      <c r="F1771" s="232" t="s">
        <v>1736</v>
      </c>
      <c r="G1771" s="42"/>
      <c r="H1771" s="42"/>
      <c r="I1771" s="233"/>
      <c r="J1771" s="42"/>
      <c r="K1771" s="42"/>
      <c r="L1771" s="46"/>
      <c r="M1771" s="234"/>
      <c r="N1771" s="235"/>
      <c r="O1771" s="86"/>
      <c r="P1771" s="86"/>
      <c r="Q1771" s="86"/>
      <c r="R1771" s="86"/>
      <c r="S1771" s="86"/>
      <c r="T1771" s="87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T1771" s="19" t="s">
        <v>408</v>
      </c>
      <c r="AU1771" s="19" t="s">
        <v>87</v>
      </c>
    </row>
    <row r="1772" s="13" customFormat="1">
      <c r="A1772" s="13"/>
      <c r="B1772" s="236"/>
      <c r="C1772" s="237"/>
      <c r="D1772" s="238" t="s">
        <v>410</v>
      </c>
      <c r="E1772" s="239" t="s">
        <v>19</v>
      </c>
      <c r="F1772" s="240" t="s">
        <v>634</v>
      </c>
      <c r="G1772" s="237"/>
      <c r="H1772" s="239" t="s">
        <v>19</v>
      </c>
      <c r="I1772" s="241"/>
      <c r="J1772" s="237"/>
      <c r="K1772" s="237"/>
      <c r="L1772" s="242"/>
      <c r="M1772" s="243"/>
      <c r="N1772" s="244"/>
      <c r="O1772" s="244"/>
      <c r="P1772" s="244"/>
      <c r="Q1772" s="244"/>
      <c r="R1772" s="244"/>
      <c r="S1772" s="244"/>
      <c r="T1772" s="245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6" t="s">
        <v>410</v>
      </c>
      <c r="AU1772" s="246" t="s">
        <v>87</v>
      </c>
      <c r="AV1772" s="13" t="s">
        <v>85</v>
      </c>
      <c r="AW1772" s="13" t="s">
        <v>37</v>
      </c>
      <c r="AX1772" s="13" t="s">
        <v>78</v>
      </c>
      <c r="AY1772" s="246" t="s">
        <v>401</v>
      </c>
    </row>
    <row r="1773" s="13" customFormat="1">
      <c r="A1773" s="13"/>
      <c r="B1773" s="236"/>
      <c r="C1773" s="237"/>
      <c r="D1773" s="238" t="s">
        <v>410</v>
      </c>
      <c r="E1773" s="239" t="s">
        <v>19</v>
      </c>
      <c r="F1773" s="240" t="s">
        <v>741</v>
      </c>
      <c r="G1773" s="237"/>
      <c r="H1773" s="239" t="s">
        <v>19</v>
      </c>
      <c r="I1773" s="241"/>
      <c r="J1773" s="237"/>
      <c r="K1773" s="237"/>
      <c r="L1773" s="242"/>
      <c r="M1773" s="243"/>
      <c r="N1773" s="244"/>
      <c r="O1773" s="244"/>
      <c r="P1773" s="244"/>
      <c r="Q1773" s="244"/>
      <c r="R1773" s="244"/>
      <c r="S1773" s="244"/>
      <c r="T1773" s="24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6" t="s">
        <v>410</v>
      </c>
      <c r="AU1773" s="246" t="s">
        <v>87</v>
      </c>
      <c r="AV1773" s="13" t="s">
        <v>85</v>
      </c>
      <c r="AW1773" s="13" t="s">
        <v>37</v>
      </c>
      <c r="AX1773" s="13" t="s">
        <v>78</v>
      </c>
      <c r="AY1773" s="246" t="s">
        <v>401</v>
      </c>
    </row>
    <row r="1774" s="14" customFormat="1">
      <c r="A1774" s="14"/>
      <c r="B1774" s="247"/>
      <c r="C1774" s="248"/>
      <c r="D1774" s="238" t="s">
        <v>410</v>
      </c>
      <c r="E1774" s="249" t="s">
        <v>19</v>
      </c>
      <c r="F1774" s="250" t="s">
        <v>1737</v>
      </c>
      <c r="G1774" s="248"/>
      <c r="H1774" s="251">
        <v>993.29999999999995</v>
      </c>
      <c r="I1774" s="252"/>
      <c r="J1774" s="248"/>
      <c r="K1774" s="248"/>
      <c r="L1774" s="253"/>
      <c r="M1774" s="254"/>
      <c r="N1774" s="255"/>
      <c r="O1774" s="255"/>
      <c r="P1774" s="255"/>
      <c r="Q1774" s="255"/>
      <c r="R1774" s="255"/>
      <c r="S1774" s="255"/>
      <c r="T1774" s="256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7" t="s">
        <v>410</v>
      </c>
      <c r="AU1774" s="257" t="s">
        <v>87</v>
      </c>
      <c r="AV1774" s="14" t="s">
        <v>87</v>
      </c>
      <c r="AW1774" s="14" t="s">
        <v>37</v>
      </c>
      <c r="AX1774" s="14" t="s">
        <v>78</v>
      </c>
      <c r="AY1774" s="257" t="s">
        <v>401</v>
      </c>
    </row>
    <row r="1775" s="13" customFormat="1">
      <c r="A1775" s="13"/>
      <c r="B1775" s="236"/>
      <c r="C1775" s="237"/>
      <c r="D1775" s="238" t="s">
        <v>410</v>
      </c>
      <c r="E1775" s="239" t="s">
        <v>19</v>
      </c>
      <c r="F1775" s="240" t="s">
        <v>745</v>
      </c>
      <c r="G1775" s="237"/>
      <c r="H1775" s="239" t="s">
        <v>19</v>
      </c>
      <c r="I1775" s="241"/>
      <c r="J1775" s="237"/>
      <c r="K1775" s="237"/>
      <c r="L1775" s="242"/>
      <c r="M1775" s="243"/>
      <c r="N1775" s="244"/>
      <c r="O1775" s="244"/>
      <c r="P1775" s="244"/>
      <c r="Q1775" s="244"/>
      <c r="R1775" s="244"/>
      <c r="S1775" s="244"/>
      <c r="T1775" s="24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6" t="s">
        <v>410</v>
      </c>
      <c r="AU1775" s="246" t="s">
        <v>87</v>
      </c>
      <c r="AV1775" s="13" t="s">
        <v>85</v>
      </c>
      <c r="AW1775" s="13" t="s">
        <v>37</v>
      </c>
      <c r="AX1775" s="13" t="s">
        <v>78</v>
      </c>
      <c r="AY1775" s="246" t="s">
        <v>401</v>
      </c>
    </row>
    <row r="1776" s="14" customFormat="1">
      <c r="A1776" s="14"/>
      <c r="B1776" s="247"/>
      <c r="C1776" s="248"/>
      <c r="D1776" s="238" t="s">
        <v>410</v>
      </c>
      <c r="E1776" s="249" t="s">
        <v>19</v>
      </c>
      <c r="F1776" s="250" t="s">
        <v>1738</v>
      </c>
      <c r="G1776" s="248"/>
      <c r="H1776" s="251">
        <v>342.39999999999998</v>
      </c>
      <c r="I1776" s="252"/>
      <c r="J1776" s="248"/>
      <c r="K1776" s="248"/>
      <c r="L1776" s="253"/>
      <c r="M1776" s="254"/>
      <c r="N1776" s="255"/>
      <c r="O1776" s="255"/>
      <c r="P1776" s="255"/>
      <c r="Q1776" s="255"/>
      <c r="R1776" s="255"/>
      <c r="S1776" s="255"/>
      <c r="T1776" s="256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7" t="s">
        <v>410</v>
      </c>
      <c r="AU1776" s="257" t="s">
        <v>87</v>
      </c>
      <c r="AV1776" s="14" t="s">
        <v>87</v>
      </c>
      <c r="AW1776" s="14" t="s">
        <v>37</v>
      </c>
      <c r="AX1776" s="14" t="s">
        <v>78</v>
      </c>
      <c r="AY1776" s="257" t="s">
        <v>401</v>
      </c>
    </row>
    <row r="1777" s="15" customFormat="1">
      <c r="A1777" s="15"/>
      <c r="B1777" s="258"/>
      <c r="C1777" s="259"/>
      <c r="D1777" s="238" t="s">
        <v>410</v>
      </c>
      <c r="E1777" s="260" t="s">
        <v>248</v>
      </c>
      <c r="F1777" s="261" t="s">
        <v>414</v>
      </c>
      <c r="G1777" s="259"/>
      <c r="H1777" s="262">
        <v>1335.6999999999998</v>
      </c>
      <c r="I1777" s="263"/>
      <c r="J1777" s="259"/>
      <c r="K1777" s="259"/>
      <c r="L1777" s="264"/>
      <c r="M1777" s="265"/>
      <c r="N1777" s="266"/>
      <c r="O1777" s="266"/>
      <c r="P1777" s="266"/>
      <c r="Q1777" s="266"/>
      <c r="R1777" s="266"/>
      <c r="S1777" s="266"/>
      <c r="T1777" s="267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8" t="s">
        <v>410</v>
      </c>
      <c r="AU1777" s="268" t="s">
        <v>87</v>
      </c>
      <c r="AV1777" s="15" t="s">
        <v>102</v>
      </c>
      <c r="AW1777" s="15" t="s">
        <v>37</v>
      </c>
      <c r="AX1777" s="15" t="s">
        <v>85</v>
      </c>
      <c r="AY1777" s="268" t="s">
        <v>401</v>
      </c>
    </row>
    <row r="1778" s="2" customFormat="1" ht="49.05" customHeight="1">
      <c r="A1778" s="40"/>
      <c r="B1778" s="41"/>
      <c r="C1778" s="218" t="s">
        <v>1739</v>
      </c>
      <c r="D1778" s="218" t="s">
        <v>403</v>
      </c>
      <c r="E1778" s="219" t="s">
        <v>1740</v>
      </c>
      <c r="F1778" s="220" t="s">
        <v>1741</v>
      </c>
      <c r="G1778" s="221" t="s">
        <v>178</v>
      </c>
      <c r="H1778" s="222">
        <v>120213</v>
      </c>
      <c r="I1778" s="223"/>
      <c r="J1778" s="224">
        <f>ROUND(I1778*H1778,2)</f>
        <v>0</v>
      </c>
      <c r="K1778" s="220" t="s">
        <v>406</v>
      </c>
      <c r="L1778" s="46"/>
      <c r="M1778" s="225" t="s">
        <v>19</v>
      </c>
      <c r="N1778" s="226" t="s">
        <v>49</v>
      </c>
      <c r="O1778" s="86"/>
      <c r="P1778" s="227">
        <f>O1778*H1778</f>
        <v>0</v>
      </c>
      <c r="Q1778" s="227">
        <v>0</v>
      </c>
      <c r="R1778" s="227">
        <f>Q1778*H1778</f>
        <v>0</v>
      </c>
      <c r="S1778" s="227">
        <v>0</v>
      </c>
      <c r="T1778" s="228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29" t="s">
        <v>102</v>
      </c>
      <c r="AT1778" s="229" t="s">
        <v>403</v>
      </c>
      <c r="AU1778" s="229" t="s">
        <v>87</v>
      </c>
      <c r="AY1778" s="19" t="s">
        <v>401</v>
      </c>
      <c r="BE1778" s="230">
        <f>IF(N1778="základní",J1778,0)</f>
        <v>0</v>
      </c>
      <c r="BF1778" s="230">
        <f>IF(N1778="snížená",J1778,0)</f>
        <v>0</v>
      </c>
      <c r="BG1778" s="230">
        <f>IF(N1778="zákl. přenesená",J1778,0)</f>
        <v>0</v>
      </c>
      <c r="BH1778" s="230">
        <f>IF(N1778="sníž. přenesená",J1778,0)</f>
        <v>0</v>
      </c>
      <c r="BI1778" s="230">
        <f>IF(N1778="nulová",J1778,0)</f>
        <v>0</v>
      </c>
      <c r="BJ1778" s="19" t="s">
        <v>85</v>
      </c>
      <c r="BK1778" s="230">
        <f>ROUND(I1778*H1778,2)</f>
        <v>0</v>
      </c>
      <c r="BL1778" s="19" t="s">
        <v>102</v>
      </c>
      <c r="BM1778" s="229" t="s">
        <v>1742</v>
      </c>
    </row>
    <row r="1779" s="2" customFormat="1">
      <c r="A1779" s="40"/>
      <c r="B1779" s="41"/>
      <c r="C1779" s="42"/>
      <c r="D1779" s="231" t="s">
        <v>408</v>
      </c>
      <c r="E1779" s="42"/>
      <c r="F1779" s="232" t="s">
        <v>1743</v>
      </c>
      <c r="G1779" s="42"/>
      <c r="H1779" s="42"/>
      <c r="I1779" s="233"/>
      <c r="J1779" s="42"/>
      <c r="K1779" s="42"/>
      <c r="L1779" s="46"/>
      <c r="M1779" s="234"/>
      <c r="N1779" s="235"/>
      <c r="O1779" s="86"/>
      <c r="P1779" s="86"/>
      <c r="Q1779" s="86"/>
      <c r="R1779" s="86"/>
      <c r="S1779" s="86"/>
      <c r="T1779" s="87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9" t="s">
        <v>408</v>
      </c>
      <c r="AU1779" s="19" t="s">
        <v>87</v>
      </c>
    </row>
    <row r="1780" s="14" customFormat="1">
      <c r="A1780" s="14"/>
      <c r="B1780" s="247"/>
      <c r="C1780" s="248"/>
      <c r="D1780" s="238" t="s">
        <v>410</v>
      </c>
      <c r="E1780" s="249" t="s">
        <v>19</v>
      </c>
      <c r="F1780" s="250" t="s">
        <v>248</v>
      </c>
      <c r="G1780" s="248"/>
      <c r="H1780" s="251">
        <v>1335.7000000000001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7" t="s">
        <v>410</v>
      </c>
      <c r="AU1780" s="257" t="s">
        <v>87</v>
      </c>
      <c r="AV1780" s="14" t="s">
        <v>87</v>
      </c>
      <c r="AW1780" s="14" t="s">
        <v>37</v>
      </c>
      <c r="AX1780" s="14" t="s">
        <v>78</v>
      </c>
      <c r="AY1780" s="257" t="s">
        <v>401</v>
      </c>
    </row>
    <row r="1781" s="15" customFormat="1">
      <c r="A1781" s="15"/>
      <c r="B1781" s="258"/>
      <c r="C1781" s="259"/>
      <c r="D1781" s="238" t="s">
        <v>410</v>
      </c>
      <c r="E1781" s="260" t="s">
        <v>19</v>
      </c>
      <c r="F1781" s="261" t="s">
        <v>414</v>
      </c>
      <c r="G1781" s="259"/>
      <c r="H1781" s="262">
        <v>1335.7000000000001</v>
      </c>
      <c r="I1781" s="263"/>
      <c r="J1781" s="259"/>
      <c r="K1781" s="259"/>
      <c r="L1781" s="264"/>
      <c r="M1781" s="265"/>
      <c r="N1781" s="266"/>
      <c r="O1781" s="266"/>
      <c r="P1781" s="266"/>
      <c r="Q1781" s="266"/>
      <c r="R1781" s="266"/>
      <c r="S1781" s="266"/>
      <c r="T1781" s="267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8" t="s">
        <v>410</v>
      </c>
      <c r="AU1781" s="268" t="s">
        <v>87</v>
      </c>
      <c r="AV1781" s="15" t="s">
        <v>102</v>
      </c>
      <c r="AW1781" s="15" t="s">
        <v>37</v>
      </c>
      <c r="AX1781" s="15" t="s">
        <v>78</v>
      </c>
      <c r="AY1781" s="268" t="s">
        <v>401</v>
      </c>
    </row>
    <row r="1782" s="14" customFormat="1">
      <c r="A1782" s="14"/>
      <c r="B1782" s="247"/>
      <c r="C1782" s="248"/>
      <c r="D1782" s="238" t="s">
        <v>410</v>
      </c>
      <c r="E1782" s="249" t="s">
        <v>19</v>
      </c>
      <c r="F1782" s="250" t="s">
        <v>1744</v>
      </c>
      <c r="G1782" s="248"/>
      <c r="H1782" s="251">
        <v>120213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7" t="s">
        <v>410</v>
      </c>
      <c r="AU1782" s="257" t="s">
        <v>87</v>
      </c>
      <c r="AV1782" s="14" t="s">
        <v>87</v>
      </c>
      <c r="AW1782" s="14" t="s">
        <v>37</v>
      </c>
      <c r="AX1782" s="14" t="s">
        <v>85</v>
      </c>
      <c r="AY1782" s="257" t="s">
        <v>401</v>
      </c>
    </row>
    <row r="1783" s="2" customFormat="1" ht="44.25" customHeight="1">
      <c r="A1783" s="40"/>
      <c r="B1783" s="41"/>
      <c r="C1783" s="218" t="s">
        <v>1745</v>
      </c>
      <c r="D1783" s="218" t="s">
        <v>403</v>
      </c>
      <c r="E1783" s="219" t="s">
        <v>1746</v>
      </c>
      <c r="F1783" s="220" t="s">
        <v>1747</v>
      </c>
      <c r="G1783" s="221" t="s">
        <v>178</v>
      </c>
      <c r="H1783" s="222">
        <v>1335.7000000000001</v>
      </c>
      <c r="I1783" s="223"/>
      <c r="J1783" s="224">
        <f>ROUND(I1783*H1783,2)</f>
        <v>0</v>
      </c>
      <c r="K1783" s="220" t="s">
        <v>406</v>
      </c>
      <c r="L1783" s="46"/>
      <c r="M1783" s="225" t="s">
        <v>19</v>
      </c>
      <c r="N1783" s="226" t="s">
        <v>49</v>
      </c>
      <c r="O1783" s="86"/>
      <c r="P1783" s="227">
        <f>O1783*H1783</f>
        <v>0</v>
      </c>
      <c r="Q1783" s="227">
        <v>0</v>
      </c>
      <c r="R1783" s="227">
        <f>Q1783*H1783</f>
        <v>0</v>
      </c>
      <c r="S1783" s="227">
        <v>0</v>
      </c>
      <c r="T1783" s="228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9" t="s">
        <v>102</v>
      </c>
      <c r="AT1783" s="229" t="s">
        <v>403</v>
      </c>
      <c r="AU1783" s="229" t="s">
        <v>87</v>
      </c>
      <c r="AY1783" s="19" t="s">
        <v>401</v>
      </c>
      <c r="BE1783" s="230">
        <f>IF(N1783="základní",J1783,0)</f>
        <v>0</v>
      </c>
      <c r="BF1783" s="230">
        <f>IF(N1783="snížená",J1783,0)</f>
        <v>0</v>
      </c>
      <c r="BG1783" s="230">
        <f>IF(N1783="zákl. přenesená",J1783,0)</f>
        <v>0</v>
      </c>
      <c r="BH1783" s="230">
        <f>IF(N1783="sníž. přenesená",J1783,0)</f>
        <v>0</v>
      </c>
      <c r="BI1783" s="230">
        <f>IF(N1783="nulová",J1783,0)</f>
        <v>0</v>
      </c>
      <c r="BJ1783" s="19" t="s">
        <v>85</v>
      </c>
      <c r="BK1783" s="230">
        <f>ROUND(I1783*H1783,2)</f>
        <v>0</v>
      </c>
      <c r="BL1783" s="19" t="s">
        <v>102</v>
      </c>
      <c r="BM1783" s="229" t="s">
        <v>1748</v>
      </c>
    </row>
    <row r="1784" s="2" customFormat="1">
      <c r="A1784" s="40"/>
      <c r="B1784" s="41"/>
      <c r="C1784" s="42"/>
      <c r="D1784" s="231" t="s">
        <v>408</v>
      </c>
      <c r="E1784" s="42"/>
      <c r="F1784" s="232" t="s">
        <v>1749</v>
      </c>
      <c r="G1784" s="42"/>
      <c r="H1784" s="42"/>
      <c r="I1784" s="233"/>
      <c r="J1784" s="42"/>
      <c r="K1784" s="42"/>
      <c r="L1784" s="46"/>
      <c r="M1784" s="234"/>
      <c r="N1784" s="235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408</v>
      </c>
      <c r="AU1784" s="19" t="s">
        <v>87</v>
      </c>
    </row>
    <row r="1785" s="14" customFormat="1">
      <c r="A1785" s="14"/>
      <c r="B1785" s="247"/>
      <c r="C1785" s="248"/>
      <c r="D1785" s="238" t="s">
        <v>410</v>
      </c>
      <c r="E1785" s="249" t="s">
        <v>19</v>
      </c>
      <c r="F1785" s="250" t="s">
        <v>248</v>
      </c>
      <c r="G1785" s="248"/>
      <c r="H1785" s="251">
        <v>1335.7000000000001</v>
      </c>
      <c r="I1785" s="252"/>
      <c r="J1785" s="248"/>
      <c r="K1785" s="248"/>
      <c r="L1785" s="253"/>
      <c r="M1785" s="254"/>
      <c r="N1785" s="255"/>
      <c r="O1785" s="255"/>
      <c r="P1785" s="255"/>
      <c r="Q1785" s="255"/>
      <c r="R1785" s="255"/>
      <c r="S1785" s="255"/>
      <c r="T1785" s="256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7" t="s">
        <v>410</v>
      </c>
      <c r="AU1785" s="257" t="s">
        <v>87</v>
      </c>
      <c r="AV1785" s="14" t="s">
        <v>87</v>
      </c>
      <c r="AW1785" s="14" t="s">
        <v>37</v>
      </c>
      <c r="AX1785" s="14" t="s">
        <v>78</v>
      </c>
      <c r="AY1785" s="257" t="s">
        <v>401</v>
      </c>
    </row>
    <row r="1786" s="15" customFormat="1">
      <c r="A1786" s="15"/>
      <c r="B1786" s="258"/>
      <c r="C1786" s="259"/>
      <c r="D1786" s="238" t="s">
        <v>410</v>
      </c>
      <c r="E1786" s="260" t="s">
        <v>19</v>
      </c>
      <c r="F1786" s="261" t="s">
        <v>414</v>
      </c>
      <c r="G1786" s="259"/>
      <c r="H1786" s="262">
        <v>1335.7000000000001</v>
      </c>
      <c r="I1786" s="263"/>
      <c r="J1786" s="259"/>
      <c r="K1786" s="259"/>
      <c r="L1786" s="264"/>
      <c r="M1786" s="265"/>
      <c r="N1786" s="266"/>
      <c r="O1786" s="266"/>
      <c r="P1786" s="266"/>
      <c r="Q1786" s="266"/>
      <c r="R1786" s="266"/>
      <c r="S1786" s="266"/>
      <c r="T1786" s="267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68" t="s">
        <v>410</v>
      </c>
      <c r="AU1786" s="268" t="s">
        <v>87</v>
      </c>
      <c r="AV1786" s="15" t="s">
        <v>102</v>
      </c>
      <c r="AW1786" s="15" t="s">
        <v>37</v>
      </c>
      <c r="AX1786" s="15" t="s">
        <v>85</v>
      </c>
      <c r="AY1786" s="268" t="s">
        <v>401</v>
      </c>
    </row>
    <row r="1787" s="2" customFormat="1" ht="37.8" customHeight="1">
      <c r="A1787" s="40"/>
      <c r="B1787" s="41"/>
      <c r="C1787" s="218" t="s">
        <v>1750</v>
      </c>
      <c r="D1787" s="218" t="s">
        <v>403</v>
      </c>
      <c r="E1787" s="219" t="s">
        <v>1751</v>
      </c>
      <c r="F1787" s="220" t="s">
        <v>1752</v>
      </c>
      <c r="G1787" s="221" t="s">
        <v>178</v>
      </c>
      <c r="H1787" s="222">
        <v>1480.9200000000001</v>
      </c>
      <c r="I1787" s="223"/>
      <c r="J1787" s="224">
        <f>ROUND(I1787*H1787,2)</f>
        <v>0</v>
      </c>
      <c r="K1787" s="220" t="s">
        <v>406</v>
      </c>
      <c r="L1787" s="46"/>
      <c r="M1787" s="225" t="s">
        <v>19</v>
      </c>
      <c r="N1787" s="226" t="s">
        <v>49</v>
      </c>
      <c r="O1787" s="86"/>
      <c r="P1787" s="227">
        <f>O1787*H1787</f>
        <v>0</v>
      </c>
      <c r="Q1787" s="227">
        <v>0.00012999999999999999</v>
      </c>
      <c r="R1787" s="227">
        <f>Q1787*H1787</f>
        <v>0.19251959999999999</v>
      </c>
      <c r="S1787" s="227">
        <v>0</v>
      </c>
      <c r="T1787" s="228">
        <f>S1787*H1787</f>
        <v>0</v>
      </c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R1787" s="229" t="s">
        <v>102</v>
      </c>
      <c r="AT1787" s="229" t="s">
        <v>403</v>
      </c>
      <c r="AU1787" s="229" t="s">
        <v>87</v>
      </c>
      <c r="AY1787" s="19" t="s">
        <v>401</v>
      </c>
      <c r="BE1787" s="230">
        <f>IF(N1787="základní",J1787,0)</f>
        <v>0</v>
      </c>
      <c r="BF1787" s="230">
        <f>IF(N1787="snížená",J1787,0)</f>
        <v>0</v>
      </c>
      <c r="BG1787" s="230">
        <f>IF(N1787="zákl. přenesená",J1787,0)</f>
        <v>0</v>
      </c>
      <c r="BH1787" s="230">
        <f>IF(N1787="sníž. přenesená",J1787,0)</f>
        <v>0</v>
      </c>
      <c r="BI1787" s="230">
        <f>IF(N1787="nulová",J1787,0)</f>
        <v>0</v>
      </c>
      <c r="BJ1787" s="19" t="s">
        <v>85</v>
      </c>
      <c r="BK1787" s="230">
        <f>ROUND(I1787*H1787,2)</f>
        <v>0</v>
      </c>
      <c r="BL1787" s="19" t="s">
        <v>102</v>
      </c>
      <c r="BM1787" s="229" t="s">
        <v>1753</v>
      </c>
    </row>
    <row r="1788" s="2" customFormat="1">
      <c r="A1788" s="40"/>
      <c r="B1788" s="41"/>
      <c r="C1788" s="42"/>
      <c r="D1788" s="231" t="s">
        <v>408</v>
      </c>
      <c r="E1788" s="42"/>
      <c r="F1788" s="232" t="s">
        <v>1754</v>
      </c>
      <c r="G1788" s="42"/>
      <c r="H1788" s="42"/>
      <c r="I1788" s="233"/>
      <c r="J1788" s="42"/>
      <c r="K1788" s="42"/>
      <c r="L1788" s="46"/>
      <c r="M1788" s="234"/>
      <c r="N1788" s="235"/>
      <c r="O1788" s="86"/>
      <c r="P1788" s="86"/>
      <c r="Q1788" s="86"/>
      <c r="R1788" s="86"/>
      <c r="S1788" s="86"/>
      <c r="T1788" s="87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T1788" s="19" t="s">
        <v>408</v>
      </c>
      <c r="AU1788" s="19" t="s">
        <v>87</v>
      </c>
    </row>
    <row r="1789" s="13" customFormat="1">
      <c r="A1789" s="13"/>
      <c r="B1789" s="236"/>
      <c r="C1789" s="237"/>
      <c r="D1789" s="238" t="s">
        <v>410</v>
      </c>
      <c r="E1789" s="239" t="s">
        <v>19</v>
      </c>
      <c r="F1789" s="240" t="s">
        <v>634</v>
      </c>
      <c r="G1789" s="237"/>
      <c r="H1789" s="239" t="s">
        <v>19</v>
      </c>
      <c r="I1789" s="241"/>
      <c r="J1789" s="237"/>
      <c r="K1789" s="237"/>
      <c r="L1789" s="242"/>
      <c r="M1789" s="243"/>
      <c r="N1789" s="244"/>
      <c r="O1789" s="244"/>
      <c r="P1789" s="244"/>
      <c r="Q1789" s="244"/>
      <c r="R1789" s="244"/>
      <c r="S1789" s="244"/>
      <c r="T1789" s="24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6" t="s">
        <v>410</v>
      </c>
      <c r="AU1789" s="246" t="s">
        <v>87</v>
      </c>
      <c r="AV1789" s="13" t="s">
        <v>85</v>
      </c>
      <c r="AW1789" s="13" t="s">
        <v>37</v>
      </c>
      <c r="AX1789" s="13" t="s">
        <v>78</v>
      </c>
      <c r="AY1789" s="246" t="s">
        <v>401</v>
      </c>
    </row>
    <row r="1790" s="13" customFormat="1">
      <c r="A1790" s="13"/>
      <c r="B1790" s="236"/>
      <c r="C1790" s="237"/>
      <c r="D1790" s="238" t="s">
        <v>410</v>
      </c>
      <c r="E1790" s="239" t="s">
        <v>19</v>
      </c>
      <c r="F1790" s="240" t="s">
        <v>741</v>
      </c>
      <c r="G1790" s="237"/>
      <c r="H1790" s="239" t="s">
        <v>19</v>
      </c>
      <c r="I1790" s="241"/>
      <c r="J1790" s="237"/>
      <c r="K1790" s="237"/>
      <c r="L1790" s="242"/>
      <c r="M1790" s="243"/>
      <c r="N1790" s="244"/>
      <c r="O1790" s="244"/>
      <c r="P1790" s="244"/>
      <c r="Q1790" s="244"/>
      <c r="R1790" s="244"/>
      <c r="S1790" s="244"/>
      <c r="T1790" s="245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6" t="s">
        <v>410</v>
      </c>
      <c r="AU1790" s="246" t="s">
        <v>87</v>
      </c>
      <c r="AV1790" s="13" t="s">
        <v>85</v>
      </c>
      <c r="AW1790" s="13" t="s">
        <v>37</v>
      </c>
      <c r="AX1790" s="13" t="s">
        <v>78</v>
      </c>
      <c r="AY1790" s="246" t="s">
        <v>401</v>
      </c>
    </row>
    <row r="1791" s="14" customFormat="1">
      <c r="A1791" s="14"/>
      <c r="B1791" s="247"/>
      <c r="C1791" s="248"/>
      <c r="D1791" s="238" t="s">
        <v>410</v>
      </c>
      <c r="E1791" s="249" t="s">
        <v>19</v>
      </c>
      <c r="F1791" s="250" t="s">
        <v>1755</v>
      </c>
      <c r="G1791" s="248"/>
      <c r="H1791" s="251">
        <v>1305.6500000000001</v>
      </c>
      <c r="I1791" s="252"/>
      <c r="J1791" s="248"/>
      <c r="K1791" s="248"/>
      <c r="L1791" s="253"/>
      <c r="M1791" s="254"/>
      <c r="N1791" s="255"/>
      <c r="O1791" s="255"/>
      <c r="P1791" s="255"/>
      <c r="Q1791" s="255"/>
      <c r="R1791" s="255"/>
      <c r="S1791" s="255"/>
      <c r="T1791" s="256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7" t="s">
        <v>410</v>
      </c>
      <c r="AU1791" s="257" t="s">
        <v>87</v>
      </c>
      <c r="AV1791" s="14" t="s">
        <v>87</v>
      </c>
      <c r="AW1791" s="14" t="s">
        <v>37</v>
      </c>
      <c r="AX1791" s="14" t="s">
        <v>78</v>
      </c>
      <c r="AY1791" s="257" t="s">
        <v>401</v>
      </c>
    </row>
    <row r="1792" s="13" customFormat="1">
      <c r="A1792" s="13"/>
      <c r="B1792" s="236"/>
      <c r="C1792" s="237"/>
      <c r="D1792" s="238" t="s">
        <v>410</v>
      </c>
      <c r="E1792" s="239" t="s">
        <v>19</v>
      </c>
      <c r="F1792" s="240" t="s">
        <v>745</v>
      </c>
      <c r="G1792" s="237"/>
      <c r="H1792" s="239" t="s">
        <v>19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6" t="s">
        <v>410</v>
      </c>
      <c r="AU1792" s="246" t="s">
        <v>87</v>
      </c>
      <c r="AV1792" s="13" t="s">
        <v>85</v>
      </c>
      <c r="AW1792" s="13" t="s">
        <v>37</v>
      </c>
      <c r="AX1792" s="13" t="s">
        <v>78</v>
      </c>
      <c r="AY1792" s="246" t="s">
        <v>401</v>
      </c>
    </row>
    <row r="1793" s="14" customFormat="1">
      <c r="A1793" s="14"/>
      <c r="B1793" s="247"/>
      <c r="C1793" s="248"/>
      <c r="D1793" s="238" t="s">
        <v>410</v>
      </c>
      <c r="E1793" s="249" t="s">
        <v>19</v>
      </c>
      <c r="F1793" s="250" t="s">
        <v>1756</v>
      </c>
      <c r="G1793" s="248"/>
      <c r="H1793" s="251">
        <v>175.27000000000001</v>
      </c>
      <c r="I1793" s="252"/>
      <c r="J1793" s="248"/>
      <c r="K1793" s="248"/>
      <c r="L1793" s="253"/>
      <c r="M1793" s="254"/>
      <c r="N1793" s="255"/>
      <c r="O1793" s="255"/>
      <c r="P1793" s="255"/>
      <c r="Q1793" s="255"/>
      <c r="R1793" s="255"/>
      <c r="S1793" s="255"/>
      <c r="T1793" s="256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7" t="s">
        <v>410</v>
      </c>
      <c r="AU1793" s="257" t="s">
        <v>87</v>
      </c>
      <c r="AV1793" s="14" t="s">
        <v>87</v>
      </c>
      <c r="AW1793" s="14" t="s">
        <v>37</v>
      </c>
      <c r="AX1793" s="14" t="s">
        <v>78</v>
      </c>
      <c r="AY1793" s="257" t="s">
        <v>401</v>
      </c>
    </row>
    <row r="1794" s="15" customFormat="1">
      <c r="A1794" s="15"/>
      <c r="B1794" s="258"/>
      <c r="C1794" s="259"/>
      <c r="D1794" s="238" t="s">
        <v>410</v>
      </c>
      <c r="E1794" s="260" t="s">
        <v>19</v>
      </c>
      <c r="F1794" s="261" t="s">
        <v>414</v>
      </c>
      <c r="G1794" s="259"/>
      <c r="H1794" s="262">
        <v>1480.9200000000001</v>
      </c>
      <c r="I1794" s="263"/>
      <c r="J1794" s="259"/>
      <c r="K1794" s="259"/>
      <c r="L1794" s="264"/>
      <c r="M1794" s="265"/>
      <c r="N1794" s="266"/>
      <c r="O1794" s="266"/>
      <c r="P1794" s="266"/>
      <c r="Q1794" s="266"/>
      <c r="R1794" s="266"/>
      <c r="S1794" s="266"/>
      <c r="T1794" s="267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8" t="s">
        <v>410</v>
      </c>
      <c r="AU1794" s="268" t="s">
        <v>87</v>
      </c>
      <c r="AV1794" s="15" t="s">
        <v>102</v>
      </c>
      <c r="AW1794" s="15" t="s">
        <v>37</v>
      </c>
      <c r="AX1794" s="15" t="s">
        <v>85</v>
      </c>
      <c r="AY1794" s="268" t="s">
        <v>401</v>
      </c>
    </row>
    <row r="1795" s="2" customFormat="1" ht="37.8" customHeight="1">
      <c r="A1795" s="40"/>
      <c r="B1795" s="41"/>
      <c r="C1795" s="218" t="s">
        <v>1757</v>
      </c>
      <c r="D1795" s="218" t="s">
        <v>403</v>
      </c>
      <c r="E1795" s="219" t="s">
        <v>1758</v>
      </c>
      <c r="F1795" s="220" t="s">
        <v>1759</v>
      </c>
      <c r="G1795" s="221" t="s">
        <v>178</v>
      </c>
      <c r="H1795" s="222">
        <v>1480.9200000000001</v>
      </c>
      <c r="I1795" s="223"/>
      <c r="J1795" s="224">
        <f>ROUND(I1795*H1795,2)</f>
        <v>0</v>
      </c>
      <c r="K1795" s="220" t="s">
        <v>406</v>
      </c>
      <c r="L1795" s="46"/>
      <c r="M1795" s="225" t="s">
        <v>19</v>
      </c>
      <c r="N1795" s="226" t="s">
        <v>49</v>
      </c>
      <c r="O1795" s="86"/>
      <c r="P1795" s="227">
        <f>O1795*H1795</f>
        <v>0</v>
      </c>
      <c r="Q1795" s="227">
        <v>3.4999999999999997E-05</v>
      </c>
      <c r="R1795" s="227">
        <f>Q1795*H1795</f>
        <v>0.051832199999999995</v>
      </c>
      <c r="S1795" s="227">
        <v>0</v>
      </c>
      <c r="T1795" s="228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9" t="s">
        <v>102</v>
      </c>
      <c r="AT1795" s="229" t="s">
        <v>403</v>
      </c>
      <c r="AU1795" s="229" t="s">
        <v>87</v>
      </c>
      <c r="AY1795" s="19" t="s">
        <v>401</v>
      </c>
      <c r="BE1795" s="230">
        <f>IF(N1795="základní",J1795,0)</f>
        <v>0</v>
      </c>
      <c r="BF1795" s="230">
        <f>IF(N1795="snížená",J1795,0)</f>
        <v>0</v>
      </c>
      <c r="BG1795" s="230">
        <f>IF(N1795="zákl. přenesená",J1795,0)</f>
        <v>0</v>
      </c>
      <c r="BH1795" s="230">
        <f>IF(N1795="sníž. přenesená",J1795,0)</f>
        <v>0</v>
      </c>
      <c r="BI1795" s="230">
        <f>IF(N1795="nulová",J1795,0)</f>
        <v>0</v>
      </c>
      <c r="BJ1795" s="19" t="s">
        <v>85</v>
      </c>
      <c r="BK1795" s="230">
        <f>ROUND(I1795*H1795,2)</f>
        <v>0</v>
      </c>
      <c r="BL1795" s="19" t="s">
        <v>102</v>
      </c>
      <c r="BM1795" s="229" t="s">
        <v>1760</v>
      </c>
    </row>
    <row r="1796" s="2" customFormat="1">
      <c r="A1796" s="40"/>
      <c r="B1796" s="41"/>
      <c r="C1796" s="42"/>
      <c r="D1796" s="231" t="s">
        <v>408</v>
      </c>
      <c r="E1796" s="42"/>
      <c r="F1796" s="232" t="s">
        <v>1761</v>
      </c>
      <c r="G1796" s="42"/>
      <c r="H1796" s="42"/>
      <c r="I1796" s="233"/>
      <c r="J1796" s="42"/>
      <c r="K1796" s="42"/>
      <c r="L1796" s="46"/>
      <c r="M1796" s="234"/>
      <c r="N1796" s="235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408</v>
      </c>
      <c r="AU1796" s="19" t="s">
        <v>87</v>
      </c>
    </row>
    <row r="1797" s="13" customFormat="1">
      <c r="A1797" s="13"/>
      <c r="B1797" s="236"/>
      <c r="C1797" s="237"/>
      <c r="D1797" s="238" t="s">
        <v>410</v>
      </c>
      <c r="E1797" s="239" t="s">
        <v>19</v>
      </c>
      <c r="F1797" s="240" t="s">
        <v>634</v>
      </c>
      <c r="G1797" s="237"/>
      <c r="H1797" s="239" t="s">
        <v>19</v>
      </c>
      <c r="I1797" s="241"/>
      <c r="J1797" s="237"/>
      <c r="K1797" s="237"/>
      <c r="L1797" s="242"/>
      <c r="M1797" s="243"/>
      <c r="N1797" s="244"/>
      <c r="O1797" s="244"/>
      <c r="P1797" s="244"/>
      <c r="Q1797" s="244"/>
      <c r="R1797" s="244"/>
      <c r="S1797" s="244"/>
      <c r="T1797" s="24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6" t="s">
        <v>410</v>
      </c>
      <c r="AU1797" s="246" t="s">
        <v>87</v>
      </c>
      <c r="AV1797" s="13" t="s">
        <v>85</v>
      </c>
      <c r="AW1797" s="13" t="s">
        <v>37</v>
      </c>
      <c r="AX1797" s="13" t="s">
        <v>78</v>
      </c>
      <c r="AY1797" s="246" t="s">
        <v>401</v>
      </c>
    </row>
    <row r="1798" s="13" customFormat="1">
      <c r="A1798" s="13"/>
      <c r="B1798" s="236"/>
      <c r="C1798" s="237"/>
      <c r="D1798" s="238" t="s">
        <v>410</v>
      </c>
      <c r="E1798" s="239" t="s">
        <v>19</v>
      </c>
      <c r="F1798" s="240" t="s">
        <v>741</v>
      </c>
      <c r="G1798" s="237"/>
      <c r="H1798" s="239" t="s">
        <v>19</v>
      </c>
      <c r="I1798" s="241"/>
      <c r="J1798" s="237"/>
      <c r="K1798" s="237"/>
      <c r="L1798" s="242"/>
      <c r="M1798" s="243"/>
      <c r="N1798" s="244"/>
      <c r="O1798" s="244"/>
      <c r="P1798" s="244"/>
      <c r="Q1798" s="244"/>
      <c r="R1798" s="244"/>
      <c r="S1798" s="244"/>
      <c r="T1798" s="24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6" t="s">
        <v>410</v>
      </c>
      <c r="AU1798" s="246" t="s">
        <v>87</v>
      </c>
      <c r="AV1798" s="13" t="s">
        <v>85</v>
      </c>
      <c r="AW1798" s="13" t="s">
        <v>37</v>
      </c>
      <c r="AX1798" s="13" t="s">
        <v>78</v>
      </c>
      <c r="AY1798" s="246" t="s">
        <v>401</v>
      </c>
    </row>
    <row r="1799" s="14" customFormat="1">
      <c r="A1799" s="14"/>
      <c r="B1799" s="247"/>
      <c r="C1799" s="248"/>
      <c r="D1799" s="238" t="s">
        <v>410</v>
      </c>
      <c r="E1799" s="249" t="s">
        <v>19</v>
      </c>
      <c r="F1799" s="250" t="s">
        <v>1755</v>
      </c>
      <c r="G1799" s="248"/>
      <c r="H1799" s="251">
        <v>1305.6500000000001</v>
      </c>
      <c r="I1799" s="252"/>
      <c r="J1799" s="248"/>
      <c r="K1799" s="248"/>
      <c r="L1799" s="253"/>
      <c r="M1799" s="254"/>
      <c r="N1799" s="255"/>
      <c r="O1799" s="255"/>
      <c r="P1799" s="255"/>
      <c r="Q1799" s="255"/>
      <c r="R1799" s="255"/>
      <c r="S1799" s="255"/>
      <c r="T1799" s="256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7" t="s">
        <v>410</v>
      </c>
      <c r="AU1799" s="257" t="s">
        <v>87</v>
      </c>
      <c r="AV1799" s="14" t="s">
        <v>87</v>
      </c>
      <c r="AW1799" s="14" t="s">
        <v>37</v>
      </c>
      <c r="AX1799" s="14" t="s">
        <v>78</v>
      </c>
      <c r="AY1799" s="257" t="s">
        <v>401</v>
      </c>
    </row>
    <row r="1800" s="13" customFormat="1">
      <c r="A1800" s="13"/>
      <c r="B1800" s="236"/>
      <c r="C1800" s="237"/>
      <c r="D1800" s="238" t="s">
        <v>410</v>
      </c>
      <c r="E1800" s="239" t="s">
        <v>19</v>
      </c>
      <c r="F1800" s="240" t="s">
        <v>745</v>
      </c>
      <c r="G1800" s="237"/>
      <c r="H1800" s="239" t="s">
        <v>19</v>
      </c>
      <c r="I1800" s="241"/>
      <c r="J1800" s="237"/>
      <c r="K1800" s="237"/>
      <c r="L1800" s="242"/>
      <c r="M1800" s="243"/>
      <c r="N1800" s="244"/>
      <c r="O1800" s="244"/>
      <c r="P1800" s="244"/>
      <c r="Q1800" s="244"/>
      <c r="R1800" s="244"/>
      <c r="S1800" s="244"/>
      <c r="T1800" s="24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6" t="s">
        <v>410</v>
      </c>
      <c r="AU1800" s="246" t="s">
        <v>87</v>
      </c>
      <c r="AV1800" s="13" t="s">
        <v>85</v>
      </c>
      <c r="AW1800" s="13" t="s">
        <v>37</v>
      </c>
      <c r="AX1800" s="13" t="s">
        <v>78</v>
      </c>
      <c r="AY1800" s="246" t="s">
        <v>401</v>
      </c>
    </row>
    <row r="1801" s="14" customFormat="1">
      <c r="A1801" s="14"/>
      <c r="B1801" s="247"/>
      <c r="C1801" s="248"/>
      <c r="D1801" s="238" t="s">
        <v>410</v>
      </c>
      <c r="E1801" s="249" t="s">
        <v>19</v>
      </c>
      <c r="F1801" s="250" t="s">
        <v>1756</v>
      </c>
      <c r="G1801" s="248"/>
      <c r="H1801" s="251">
        <v>175.27000000000001</v>
      </c>
      <c r="I1801" s="252"/>
      <c r="J1801" s="248"/>
      <c r="K1801" s="248"/>
      <c r="L1801" s="253"/>
      <c r="M1801" s="254"/>
      <c r="N1801" s="255"/>
      <c r="O1801" s="255"/>
      <c r="P1801" s="255"/>
      <c r="Q1801" s="255"/>
      <c r="R1801" s="255"/>
      <c r="S1801" s="255"/>
      <c r="T1801" s="256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7" t="s">
        <v>410</v>
      </c>
      <c r="AU1801" s="257" t="s">
        <v>87</v>
      </c>
      <c r="AV1801" s="14" t="s">
        <v>87</v>
      </c>
      <c r="AW1801" s="14" t="s">
        <v>37</v>
      </c>
      <c r="AX1801" s="14" t="s">
        <v>78</v>
      </c>
      <c r="AY1801" s="257" t="s">
        <v>401</v>
      </c>
    </row>
    <row r="1802" s="15" customFormat="1">
      <c r="A1802" s="15"/>
      <c r="B1802" s="258"/>
      <c r="C1802" s="259"/>
      <c r="D1802" s="238" t="s">
        <v>410</v>
      </c>
      <c r="E1802" s="260" t="s">
        <v>19</v>
      </c>
      <c r="F1802" s="261" t="s">
        <v>414</v>
      </c>
      <c r="G1802" s="259"/>
      <c r="H1802" s="262">
        <v>1480.9200000000001</v>
      </c>
      <c r="I1802" s="263"/>
      <c r="J1802" s="259"/>
      <c r="K1802" s="259"/>
      <c r="L1802" s="264"/>
      <c r="M1802" s="265"/>
      <c r="N1802" s="266"/>
      <c r="O1802" s="266"/>
      <c r="P1802" s="266"/>
      <c r="Q1802" s="266"/>
      <c r="R1802" s="266"/>
      <c r="S1802" s="266"/>
      <c r="T1802" s="267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8" t="s">
        <v>410</v>
      </c>
      <c r="AU1802" s="268" t="s">
        <v>87</v>
      </c>
      <c r="AV1802" s="15" t="s">
        <v>102</v>
      </c>
      <c r="AW1802" s="15" t="s">
        <v>37</v>
      </c>
      <c r="AX1802" s="15" t="s">
        <v>85</v>
      </c>
      <c r="AY1802" s="268" t="s">
        <v>401</v>
      </c>
    </row>
    <row r="1803" s="2" customFormat="1" ht="37.8" customHeight="1">
      <c r="A1803" s="40"/>
      <c r="B1803" s="41"/>
      <c r="C1803" s="218" t="s">
        <v>1762</v>
      </c>
      <c r="D1803" s="218" t="s">
        <v>403</v>
      </c>
      <c r="E1803" s="219" t="s">
        <v>1763</v>
      </c>
      <c r="F1803" s="220" t="s">
        <v>1764</v>
      </c>
      <c r="G1803" s="221" t="s">
        <v>178</v>
      </c>
      <c r="H1803" s="222">
        <v>59.405999999999999</v>
      </c>
      <c r="I1803" s="223"/>
      <c r="J1803" s="224">
        <f>ROUND(I1803*H1803,2)</f>
        <v>0</v>
      </c>
      <c r="K1803" s="220" t="s">
        <v>406</v>
      </c>
      <c r="L1803" s="46"/>
      <c r="M1803" s="225" t="s">
        <v>19</v>
      </c>
      <c r="N1803" s="226" t="s">
        <v>49</v>
      </c>
      <c r="O1803" s="86"/>
      <c r="P1803" s="227">
        <f>O1803*H1803</f>
        <v>0</v>
      </c>
      <c r="Q1803" s="227">
        <v>0.00072449999999999999</v>
      </c>
      <c r="R1803" s="227">
        <f>Q1803*H1803</f>
        <v>0.043039647</v>
      </c>
      <c r="S1803" s="227">
        <v>0</v>
      </c>
      <c r="T1803" s="228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29" t="s">
        <v>102</v>
      </c>
      <c r="AT1803" s="229" t="s">
        <v>403</v>
      </c>
      <c r="AU1803" s="229" t="s">
        <v>87</v>
      </c>
      <c r="AY1803" s="19" t="s">
        <v>401</v>
      </c>
      <c r="BE1803" s="230">
        <f>IF(N1803="základní",J1803,0)</f>
        <v>0</v>
      </c>
      <c r="BF1803" s="230">
        <f>IF(N1803="snížená",J1803,0)</f>
        <v>0</v>
      </c>
      <c r="BG1803" s="230">
        <f>IF(N1803="zákl. přenesená",J1803,0)</f>
        <v>0</v>
      </c>
      <c r="BH1803" s="230">
        <f>IF(N1803="sníž. přenesená",J1803,0)</f>
        <v>0</v>
      </c>
      <c r="BI1803" s="230">
        <f>IF(N1803="nulová",J1803,0)</f>
        <v>0</v>
      </c>
      <c r="BJ1803" s="19" t="s">
        <v>85</v>
      </c>
      <c r="BK1803" s="230">
        <f>ROUND(I1803*H1803,2)</f>
        <v>0</v>
      </c>
      <c r="BL1803" s="19" t="s">
        <v>102</v>
      </c>
      <c r="BM1803" s="229" t="s">
        <v>1765</v>
      </c>
    </row>
    <row r="1804" s="2" customFormat="1">
      <c r="A1804" s="40"/>
      <c r="B1804" s="41"/>
      <c r="C1804" s="42"/>
      <c r="D1804" s="231" t="s">
        <v>408</v>
      </c>
      <c r="E1804" s="42"/>
      <c r="F1804" s="232" t="s">
        <v>1766</v>
      </c>
      <c r="G1804" s="42"/>
      <c r="H1804" s="42"/>
      <c r="I1804" s="233"/>
      <c r="J1804" s="42"/>
      <c r="K1804" s="42"/>
      <c r="L1804" s="46"/>
      <c r="M1804" s="234"/>
      <c r="N1804" s="235"/>
      <c r="O1804" s="86"/>
      <c r="P1804" s="86"/>
      <c r="Q1804" s="86"/>
      <c r="R1804" s="86"/>
      <c r="S1804" s="86"/>
      <c r="T1804" s="87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9" t="s">
        <v>408</v>
      </c>
      <c r="AU1804" s="19" t="s">
        <v>87</v>
      </c>
    </row>
    <row r="1805" s="13" customFormat="1">
      <c r="A1805" s="13"/>
      <c r="B1805" s="236"/>
      <c r="C1805" s="237"/>
      <c r="D1805" s="238" t="s">
        <v>410</v>
      </c>
      <c r="E1805" s="239" t="s">
        <v>19</v>
      </c>
      <c r="F1805" s="240" t="s">
        <v>634</v>
      </c>
      <c r="G1805" s="237"/>
      <c r="H1805" s="239" t="s">
        <v>19</v>
      </c>
      <c r="I1805" s="241"/>
      <c r="J1805" s="237"/>
      <c r="K1805" s="237"/>
      <c r="L1805" s="242"/>
      <c r="M1805" s="243"/>
      <c r="N1805" s="244"/>
      <c r="O1805" s="244"/>
      <c r="P1805" s="244"/>
      <c r="Q1805" s="244"/>
      <c r="R1805" s="244"/>
      <c r="S1805" s="244"/>
      <c r="T1805" s="24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6" t="s">
        <v>410</v>
      </c>
      <c r="AU1805" s="246" t="s">
        <v>87</v>
      </c>
      <c r="AV1805" s="13" t="s">
        <v>85</v>
      </c>
      <c r="AW1805" s="13" t="s">
        <v>37</v>
      </c>
      <c r="AX1805" s="13" t="s">
        <v>78</v>
      </c>
      <c r="AY1805" s="246" t="s">
        <v>401</v>
      </c>
    </row>
    <row r="1806" s="13" customFormat="1">
      <c r="A1806" s="13"/>
      <c r="B1806" s="236"/>
      <c r="C1806" s="237"/>
      <c r="D1806" s="238" t="s">
        <v>410</v>
      </c>
      <c r="E1806" s="239" t="s">
        <v>19</v>
      </c>
      <c r="F1806" s="240" t="s">
        <v>728</v>
      </c>
      <c r="G1806" s="237"/>
      <c r="H1806" s="239" t="s">
        <v>19</v>
      </c>
      <c r="I1806" s="241"/>
      <c r="J1806" s="237"/>
      <c r="K1806" s="237"/>
      <c r="L1806" s="242"/>
      <c r="M1806" s="243"/>
      <c r="N1806" s="244"/>
      <c r="O1806" s="244"/>
      <c r="P1806" s="244"/>
      <c r="Q1806" s="244"/>
      <c r="R1806" s="244"/>
      <c r="S1806" s="244"/>
      <c r="T1806" s="245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6" t="s">
        <v>410</v>
      </c>
      <c r="AU1806" s="246" t="s">
        <v>87</v>
      </c>
      <c r="AV1806" s="13" t="s">
        <v>85</v>
      </c>
      <c r="AW1806" s="13" t="s">
        <v>37</v>
      </c>
      <c r="AX1806" s="13" t="s">
        <v>78</v>
      </c>
      <c r="AY1806" s="246" t="s">
        <v>401</v>
      </c>
    </row>
    <row r="1807" s="13" customFormat="1">
      <c r="A1807" s="13"/>
      <c r="B1807" s="236"/>
      <c r="C1807" s="237"/>
      <c r="D1807" s="238" t="s">
        <v>410</v>
      </c>
      <c r="E1807" s="239" t="s">
        <v>19</v>
      </c>
      <c r="F1807" s="240" t="s">
        <v>419</v>
      </c>
      <c r="G1807" s="237"/>
      <c r="H1807" s="239" t="s">
        <v>19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6" t="s">
        <v>410</v>
      </c>
      <c r="AU1807" s="246" t="s">
        <v>87</v>
      </c>
      <c r="AV1807" s="13" t="s">
        <v>85</v>
      </c>
      <c r="AW1807" s="13" t="s">
        <v>37</v>
      </c>
      <c r="AX1807" s="13" t="s">
        <v>78</v>
      </c>
      <c r="AY1807" s="246" t="s">
        <v>401</v>
      </c>
    </row>
    <row r="1808" s="13" customFormat="1">
      <c r="A1808" s="13"/>
      <c r="B1808" s="236"/>
      <c r="C1808" s="237"/>
      <c r="D1808" s="238" t="s">
        <v>410</v>
      </c>
      <c r="E1808" s="239" t="s">
        <v>19</v>
      </c>
      <c r="F1808" s="240" t="s">
        <v>594</v>
      </c>
      <c r="G1808" s="237"/>
      <c r="H1808" s="239" t="s">
        <v>19</v>
      </c>
      <c r="I1808" s="241"/>
      <c r="J1808" s="237"/>
      <c r="K1808" s="237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6" t="s">
        <v>410</v>
      </c>
      <c r="AU1808" s="246" t="s">
        <v>87</v>
      </c>
      <c r="AV1808" s="13" t="s">
        <v>85</v>
      </c>
      <c r="AW1808" s="13" t="s">
        <v>37</v>
      </c>
      <c r="AX1808" s="13" t="s">
        <v>78</v>
      </c>
      <c r="AY1808" s="246" t="s">
        <v>401</v>
      </c>
    </row>
    <row r="1809" s="13" customFormat="1">
      <c r="A1809" s="13"/>
      <c r="B1809" s="236"/>
      <c r="C1809" s="237"/>
      <c r="D1809" s="238" t="s">
        <v>410</v>
      </c>
      <c r="E1809" s="239" t="s">
        <v>19</v>
      </c>
      <c r="F1809" s="240" t="s">
        <v>774</v>
      </c>
      <c r="G1809" s="237"/>
      <c r="H1809" s="239" t="s">
        <v>19</v>
      </c>
      <c r="I1809" s="241"/>
      <c r="J1809" s="237"/>
      <c r="K1809" s="237"/>
      <c r="L1809" s="242"/>
      <c r="M1809" s="243"/>
      <c r="N1809" s="244"/>
      <c r="O1809" s="244"/>
      <c r="P1809" s="244"/>
      <c r="Q1809" s="244"/>
      <c r="R1809" s="244"/>
      <c r="S1809" s="244"/>
      <c r="T1809" s="245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6" t="s">
        <v>410</v>
      </c>
      <c r="AU1809" s="246" t="s">
        <v>87</v>
      </c>
      <c r="AV1809" s="13" t="s">
        <v>85</v>
      </c>
      <c r="AW1809" s="13" t="s">
        <v>37</v>
      </c>
      <c r="AX1809" s="13" t="s">
        <v>78</v>
      </c>
      <c r="AY1809" s="246" t="s">
        <v>401</v>
      </c>
    </row>
    <row r="1810" s="14" customFormat="1">
      <c r="A1810" s="14"/>
      <c r="B1810" s="247"/>
      <c r="C1810" s="248"/>
      <c r="D1810" s="238" t="s">
        <v>410</v>
      </c>
      <c r="E1810" s="249" t="s">
        <v>19</v>
      </c>
      <c r="F1810" s="250" t="s">
        <v>1767</v>
      </c>
      <c r="G1810" s="248"/>
      <c r="H1810" s="251">
        <v>59.405999999999999</v>
      </c>
      <c r="I1810" s="252"/>
      <c r="J1810" s="248"/>
      <c r="K1810" s="248"/>
      <c r="L1810" s="253"/>
      <c r="M1810" s="254"/>
      <c r="N1810" s="255"/>
      <c r="O1810" s="255"/>
      <c r="P1810" s="255"/>
      <c r="Q1810" s="255"/>
      <c r="R1810" s="255"/>
      <c r="S1810" s="255"/>
      <c r="T1810" s="256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7" t="s">
        <v>410</v>
      </c>
      <c r="AU1810" s="257" t="s">
        <v>87</v>
      </c>
      <c r="AV1810" s="14" t="s">
        <v>87</v>
      </c>
      <c r="AW1810" s="14" t="s">
        <v>37</v>
      </c>
      <c r="AX1810" s="14" t="s">
        <v>78</v>
      </c>
      <c r="AY1810" s="257" t="s">
        <v>401</v>
      </c>
    </row>
    <row r="1811" s="15" customFormat="1">
      <c r="A1811" s="15"/>
      <c r="B1811" s="258"/>
      <c r="C1811" s="259"/>
      <c r="D1811" s="238" t="s">
        <v>410</v>
      </c>
      <c r="E1811" s="260" t="s">
        <v>19</v>
      </c>
      <c r="F1811" s="261" t="s">
        <v>414</v>
      </c>
      <c r="G1811" s="259"/>
      <c r="H1811" s="262">
        <v>59.405999999999999</v>
      </c>
      <c r="I1811" s="263"/>
      <c r="J1811" s="259"/>
      <c r="K1811" s="259"/>
      <c r="L1811" s="264"/>
      <c r="M1811" s="265"/>
      <c r="N1811" s="266"/>
      <c r="O1811" s="266"/>
      <c r="P1811" s="266"/>
      <c r="Q1811" s="266"/>
      <c r="R1811" s="266"/>
      <c r="S1811" s="266"/>
      <c r="T1811" s="267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68" t="s">
        <v>410</v>
      </c>
      <c r="AU1811" s="268" t="s">
        <v>87</v>
      </c>
      <c r="AV1811" s="15" t="s">
        <v>102</v>
      </c>
      <c r="AW1811" s="15" t="s">
        <v>37</v>
      </c>
      <c r="AX1811" s="15" t="s">
        <v>85</v>
      </c>
      <c r="AY1811" s="268" t="s">
        <v>401</v>
      </c>
    </row>
    <row r="1812" s="2" customFormat="1" ht="37.8" customHeight="1">
      <c r="A1812" s="40"/>
      <c r="B1812" s="41"/>
      <c r="C1812" s="218" t="s">
        <v>1768</v>
      </c>
      <c r="D1812" s="218" t="s">
        <v>403</v>
      </c>
      <c r="E1812" s="219" t="s">
        <v>1769</v>
      </c>
      <c r="F1812" s="220" t="s">
        <v>1770</v>
      </c>
      <c r="G1812" s="221" t="s">
        <v>653</v>
      </c>
      <c r="H1812" s="222">
        <v>8</v>
      </c>
      <c r="I1812" s="223"/>
      <c r="J1812" s="224">
        <f>ROUND(I1812*H1812,2)</f>
        <v>0</v>
      </c>
      <c r="K1812" s="220" t="s">
        <v>406</v>
      </c>
      <c r="L1812" s="46"/>
      <c r="M1812" s="225" t="s">
        <v>19</v>
      </c>
      <c r="N1812" s="226" t="s">
        <v>49</v>
      </c>
      <c r="O1812" s="86"/>
      <c r="P1812" s="227">
        <f>O1812*H1812</f>
        <v>0</v>
      </c>
      <c r="Q1812" s="227">
        <v>0.00014999999999999999</v>
      </c>
      <c r="R1812" s="227">
        <f>Q1812*H1812</f>
        <v>0.0011999999999999999</v>
      </c>
      <c r="S1812" s="227">
        <v>0</v>
      </c>
      <c r="T1812" s="228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29" t="s">
        <v>102</v>
      </c>
      <c r="AT1812" s="229" t="s">
        <v>403</v>
      </c>
      <c r="AU1812" s="229" t="s">
        <v>87</v>
      </c>
      <c r="AY1812" s="19" t="s">
        <v>401</v>
      </c>
      <c r="BE1812" s="230">
        <f>IF(N1812="základní",J1812,0)</f>
        <v>0</v>
      </c>
      <c r="BF1812" s="230">
        <f>IF(N1812="snížená",J1812,0)</f>
        <v>0</v>
      </c>
      <c r="BG1812" s="230">
        <f>IF(N1812="zákl. přenesená",J1812,0)</f>
        <v>0</v>
      </c>
      <c r="BH1812" s="230">
        <f>IF(N1812="sníž. přenesená",J1812,0)</f>
        <v>0</v>
      </c>
      <c r="BI1812" s="230">
        <f>IF(N1812="nulová",J1812,0)</f>
        <v>0</v>
      </c>
      <c r="BJ1812" s="19" t="s">
        <v>85</v>
      </c>
      <c r="BK1812" s="230">
        <f>ROUND(I1812*H1812,2)</f>
        <v>0</v>
      </c>
      <c r="BL1812" s="19" t="s">
        <v>102</v>
      </c>
      <c r="BM1812" s="229" t="s">
        <v>1771</v>
      </c>
    </row>
    <row r="1813" s="2" customFormat="1">
      <c r="A1813" s="40"/>
      <c r="B1813" s="41"/>
      <c r="C1813" s="42"/>
      <c r="D1813" s="231" t="s">
        <v>408</v>
      </c>
      <c r="E1813" s="42"/>
      <c r="F1813" s="232" t="s">
        <v>1772</v>
      </c>
      <c r="G1813" s="42"/>
      <c r="H1813" s="42"/>
      <c r="I1813" s="233"/>
      <c r="J1813" s="42"/>
      <c r="K1813" s="42"/>
      <c r="L1813" s="46"/>
      <c r="M1813" s="234"/>
      <c r="N1813" s="235"/>
      <c r="O1813" s="86"/>
      <c r="P1813" s="86"/>
      <c r="Q1813" s="86"/>
      <c r="R1813" s="86"/>
      <c r="S1813" s="86"/>
      <c r="T1813" s="87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T1813" s="19" t="s">
        <v>408</v>
      </c>
      <c r="AU1813" s="19" t="s">
        <v>87</v>
      </c>
    </row>
    <row r="1814" s="13" customFormat="1">
      <c r="A1814" s="13"/>
      <c r="B1814" s="236"/>
      <c r="C1814" s="237"/>
      <c r="D1814" s="238" t="s">
        <v>410</v>
      </c>
      <c r="E1814" s="239" t="s">
        <v>19</v>
      </c>
      <c r="F1814" s="240" t="s">
        <v>1696</v>
      </c>
      <c r="G1814" s="237"/>
      <c r="H1814" s="239" t="s">
        <v>19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6" t="s">
        <v>410</v>
      </c>
      <c r="AU1814" s="246" t="s">
        <v>87</v>
      </c>
      <c r="AV1814" s="13" t="s">
        <v>85</v>
      </c>
      <c r="AW1814" s="13" t="s">
        <v>37</v>
      </c>
      <c r="AX1814" s="13" t="s">
        <v>78</v>
      </c>
      <c r="AY1814" s="246" t="s">
        <v>401</v>
      </c>
    </row>
    <row r="1815" s="14" customFormat="1">
      <c r="A1815" s="14"/>
      <c r="B1815" s="247"/>
      <c r="C1815" s="248"/>
      <c r="D1815" s="238" t="s">
        <v>410</v>
      </c>
      <c r="E1815" s="249" t="s">
        <v>19</v>
      </c>
      <c r="F1815" s="250" t="s">
        <v>1773</v>
      </c>
      <c r="G1815" s="248"/>
      <c r="H1815" s="251">
        <v>8</v>
      </c>
      <c r="I1815" s="252"/>
      <c r="J1815" s="248"/>
      <c r="K1815" s="248"/>
      <c r="L1815" s="253"/>
      <c r="M1815" s="254"/>
      <c r="N1815" s="255"/>
      <c r="O1815" s="255"/>
      <c r="P1815" s="255"/>
      <c r="Q1815" s="255"/>
      <c r="R1815" s="255"/>
      <c r="S1815" s="255"/>
      <c r="T1815" s="256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7" t="s">
        <v>410</v>
      </c>
      <c r="AU1815" s="257" t="s">
        <v>87</v>
      </c>
      <c r="AV1815" s="14" t="s">
        <v>87</v>
      </c>
      <c r="AW1815" s="14" t="s">
        <v>37</v>
      </c>
      <c r="AX1815" s="14" t="s">
        <v>78</v>
      </c>
      <c r="AY1815" s="257" t="s">
        <v>401</v>
      </c>
    </row>
    <row r="1816" s="15" customFormat="1">
      <c r="A1816" s="15"/>
      <c r="B1816" s="258"/>
      <c r="C1816" s="259"/>
      <c r="D1816" s="238" t="s">
        <v>410</v>
      </c>
      <c r="E1816" s="260" t="s">
        <v>19</v>
      </c>
      <c r="F1816" s="261" t="s">
        <v>414</v>
      </c>
      <c r="G1816" s="259"/>
      <c r="H1816" s="262">
        <v>8</v>
      </c>
      <c r="I1816" s="263"/>
      <c r="J1816" s="259"/>
      <c r="K1816" s="259"/>
      <c r="L1816" s="264"/>
      <c r="M1816" s="265"/>
      <c r="N1816" s="266"/>
      <c r="O1816" s="266"/>
      <c r="P1816" s="266"/>
      <c r="Q1816" s="266"/>
      <c r="R1816" s="266"/>
      <c r="S1816" s="266"/>
      <c r="T1816" s="267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8" t="s">
        <v>410</v>
      </c>
      <c r="AU1816" s="268" t="s">
        <v>87</v>
      </c>
      <c r="AV1816" s="15" t="s">
        <v>102</v>
      </c>
      <c r="AW1816" s="15" t="s">
        <v>37</v>
      </c>
      <c r="AX1816" s="15" t="s">
        <v>85</v>
      </c>
      <c r="AY1816" s="268" t="s">
        <v>401</v>
      </c>
    </row>
    <row r="1817" s="2" customFormat="1" ht="49.05" customHeight="1">
      <c r="A1817" s="40"/>
      <c r="B1817" s="41"/>
      <c r="C1817" s="218" t="s">
        <v>1774</v>
      </c>
      <c r="D1817" s="218" t="s">
        <v>403</v>
      </c>
      <c r="E1817" s="219" t="s">
        <v>1775</v>
      </c>
      <c r="F1817" s="220" t="s">
        <v>1776</v>
      </c>
      <c r="G1817" s="221" t="s">
        <v>653</v>
      </c>
      <c r="H1817" s="222">
        <v>150</v>
      </c>
      <c r="I1817" s="223"/>
      <c r="J1817" s="224">
        <f>ROUND(I1817*H1817,2)</f>
        <v>0</v>
      </c>
      <c r="K1817" s="220" t="s">
        <v>406</v>
      </c>
      <c r="L1817" s="46"/>
      <c r="M1817" s="225" t="s">
        <v>19</v>
      </c>
      <c r="N1817" s="226" t="s">
        <v>49</v>
      </c>
      <c r="O1817" s="86"/>
      <c r="P1817" s="227">
        <f>O1817*H1817</f>
        <v>0</v>
      </c>
      <c r="Q1817" s="227">
        <v>0.01035</v>
      </c>
      <c r="R1817" s="227">
        <f>Q1817*H1817</f>
        <v>1.5525</v>
      </c>
      <c r="S1817" s="227">
        <v>0</v>
      </c>
      <c r="T1817" s="228">
        <f>S1817*H1817</f>
        <v>0</v>
      </c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R1817" s="229" t="s">
        <v>102</v>
      </c>
      <c r="AT1817" s="229" t="s">
        <v>403</v>
      </c>
      <c r="AU1817" s="229" t="s">
        <v>87</v>
      </c>
      <c r="AY1817" s="19" t="s">
        <v>401</v>
      </c>
      <c r="BE1817" s="230">
        <f>IF(N1817="základní",J1817,0)</f>
        <v>0</v>
      </c>
      <c r="BF1817" s="230">
        <f>IF(N1817="snížená",J1817,0)</f>
        <v>0</v>
      </c>
      <c r="BG1817" s="230">
        <f>IF(N1817="zákl. přenesená",J1817,0)</f>
        <v>0</v>
      </c>
      <c r="BH1817" s="230">
        <f>IF(N1817="sníž. přenesená",J1817,0)</f>
        <v>0</v>
      </c>
      <c r="BI1817" s="230">
        <f>IF(N1817="nulová",J1817,0)</f>
        <v>0</v>
      </c>
      <c r="BJ1817" s="19" t="s">
        <v>85</v>
      </c>
      <c r="BK1817" s="230">
        <f>ROUND(I1817*H1817,2)</f>
        <v>0</v>
      </c>
      <c r="BL1817" s="19" t="s">
        <v>102</v>
      </c>
      <c r="BM1817" s="229" t="s">
        <v>1777</v>
      </c>
    </row>
    <row r="1818" s="2" customFormat="1">
      <c r="A1818" s="40"/>
      <c r="B1818" s="41"/>
      <c r="C1818" s="42"/>
      <c r="D1818" s="231" t="s">
        <v>408</v>
      </c>
      <c r="E1818" s="42"/>
      <c r="F1818" s="232" t="s">
        <v>1778</v>
      </c>
      <c r="G1818" s="42"/>
      <c r="H1818" s="42"/>
      <c r="I1818" s="233"/>
      <c r="J1818" s="42"/>
      <c r="K1818" s="42"/>
      <c r="L1818" s="46"/>
      <c r="M1818" s="234"/>
      <c r="N1818" s="235"/>
      <c r="O1818" s="86"/>
      <c r="P1818" s="86"/>
      <c r="Q1818" s="86"/>
      <c r="R1818" s="86"/>
      <c r="S1818" s="86"/>
      <c r="T1818" s="87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T1818" s="19" t="s">
        <v>408</v>
      </c>
      <c r="AU1818" s="19" t="s">
        <v>87</v>
      </c>
    </row>
    <row r="1819" s="13" customFormat="1">
      <c r="A1819" s="13"/>
      <c r="B1819" s="236"/>
      <c r="C1819" s="237"/>
      <c r="D1819" s="238" t="s">
        <v>410</v>
      </c>
      <c r="E1819" s="239" t="s">
        <v>19</v>
      </c>
      <c r="F1819" s="240" t="s">
        <v>1696</v>
      </c>
      <c r="G1819" s="237"/>
      <c r="H1819" s="239" t="s">
        <v>19</v>
      </c>
      <c r="I1819" s="241"/>
      <c r="J1819" s="237"/>
      <c r="K1819" s="237"/>
      <c r="L1819" s="242"/>
      <c r="M1819" s="243"/>
      <c r="N1819" s="244"/>
      <c r="O1819" s="244"/>
      <c r="P1819" s="244"/>
      <c r="Q1819" s="244"/>
      <c r="R1819" s="244"/>
      <c r="S1819" s="244"/>
      <c r="T1819" s="24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6" t="s">
        <v>410</v>
      </c>
      <c r="AU1819" s="246" t="s">
        <v>87</v>
      </c>
      <c r="AV1819" s="13" t="s">
        <v>85</v>
      </c>
      <c r="AW1819" s="13" t="s">
        <v>37</v>
      </c>
      <c r="AX1819" s="13" t="s">
        <v>78</v>
      </c>
      <c r="AY1819" s="246" t="s">
        <v>401</v>
      </c>
    </row>
    <row r="1820" s="14" customFormat="1">
      <c r="A1820" s="14"/>
      <c r="B1820" s="247"/>
      <c r="C1820" s="248"/>
      <c r="D1820" s="238" t="s">
        <v>410</v>
      </c>
      <c r="E1820" s="249" t="s">
        <v>19</v>
      </c>
      <c r="F1820" s="250" t="s">
        <v>1779</v>
      </c>
      <c r="G1820" s="248"/>
      <c r="H1820" s="251">
        <v>150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7" t="s">
        <v>410</v>
      </c>
      <c r="AU1820" s="257" t="s">
        <v>87</v>
      </c>
      <c r="AV1820" s="14" t="s">
        <v>87</v>
      </c>
      <c r="AW1820" s="14" t="s">
        <v>37</v>
      </c>
      <c r="AX1820" s="14" t="s">
        <v>78</v>
      </c>
      <c r="AY1820" s="257" t="s">
        <v>401</v>
      </c>
    </row>
    <row r="1821" s="15" customFormat="1">
      <c r="A1821" s="15"/>
      <c r="B1821" s="258"/>
      <c r="C1821" s="259"/>
      <c r="D1821" s="238" t="s">
        <v>410</v>
      </c>
      <c r="E1821" s="260" t="s">
        <v>19</v>
      </c>
      <c r="F1821" s="261" t="s">
        <v>414</v>
      </c>
      <c r="G1821" s="259"/>
      <c r="H1821" s="262">
        <v>150</v>
      </c>
      <c r="I1821" s="263"/>
      <c r="J1821" s="259"/>
      <c r="K1821" s="259"/>
      <c r="L1821" s="264"/>
      <c r="M1821" s="265"/>
      <c r="N1821" s="266"/>
      <c r="O1821" s="266"/>
      <c r="P1821" s="266"/>
      <c r="Q1821" s="266"/>
      <c r="R1821" s="266"/>
      <c r="S1821" s="266"/>
      <c r="T1821" s="267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8" t="s">
        <v>410</v>
      </c>
      <c r="AU1821" s="268" t="s">
        <v>87</v>
      </c>
      <c r="AV1821" s="15" t="s">
        <v>102</v>
      </c>
      <c r="AW1821" s="15" t="s">
        <v>37</v>
      </c>
      <c r="AX1821" s="15" t="s">
        <v>85</v>
      </c>
      <c r="AY1821" s="268" t="s">
        <v>401</v>
      </c>
    </row>
    <row r="1822" s="2" customFormat="1" ht="21.75" customHeight="1">
      <c r="A1822" s="40"/>
      <c r="B1822" s="41"/>
      <c r="C1822" s="280" t="s">
        <v>1780</v>
      </c>
      <c r="D1822" s="280" t="s">
        <v>808</v>
      </c>
      <c r="E1822" s="281" t="s">
        <v>1781</v>
      </c>
      <c r="F1822" s="282" t="s">
        <v>1782</v>
      </c>
      <c r="G1822" s="283" t="s">
        <v>653</v>
      </c>
      <c r="H1822" s="284">
        <v>4</v>
      </c>
      <c r="I1822" s="285"/>
      <c r="J1822" s="286">
        <f>ROUND(I1822*H1822,2)</f>
        <v>0</v>
      </c>
      <c r="K1822" s="282" t="s">
        <v>19</v>
      </c>
      <c r="L1822" s="287"/>
      <c r="M1822" s="288" t="s">
        <v>19</v>
      </c>
      <c r="N1822" s="289" t="s">
        <v>49</v>
      </c>
      <c r="O1822" s="86"/>
      <c r="P1822" s="227">
        <f>O1822*H1822</f>
        <v>0</v>
      </c>
      <c r="Q1822" s="227">
        <v>0.01</v>
      </c>
      <c r="R1822" s="227">
        <f>Q1822*H1822</f>
        <v>0.040000000000000001</v>
      </c>
      <c r="S1822" s="227">
        <v>0</v>
      </c>
      <c r="T1822" s="228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9" t="s">
        <v>664</v>
      </c>
      <c r="AT1822" s="229" t="s">
        <v>808</v>
      </c>
      <c r="AU1822" s="229" t="s">
        <v>87</v>
      </c>
      <c r="AY1822" s="19" t="s">
        <v>401</v>
      </c>
      <c r="BE1822" s="230">
        <f>IF(N1822="základní",J1822,0)</f>
        <v>0</v>
      </c>
      <c r="BF1822" s="230">
        <f>IF(N1822="snížená",J1822,0)</f>
        <v>0</v>
      </c>
      <c r="BG1822" s="230">
        <f>IF(N1822="zákl. přenesená",J1822,0)</f>
        <v>0</v>
      </c>
      <c r="BH1822" s="230">
        <f>IF(N1822="sníž. přenesená",J1822,0)</f>
        <v>0</v>
      </c>
      <c r="BI1822" s="230">
        <f>IF(N1822="nulová",J1822,0)</f>
        <v>0</v>
      </c>
      <c r="BJ1822" s="19" t="s">
        <v>85</v>
      </c>
      <c r="BK1822" s="230">
        <f>ROUND(I1822*H1822,2)</f>
        <v>0</v>
      </c>
      <c r="BL1822" s="19" t="s">
        <v>545</v>
      </c>
      <c r="BM1822" s="229" t="s">
        <v>1783</v>
      </c>
    </row>
    <row r="1823" s="13" customFormat="1">
      <c r="A1823" s="13"/>
      <c r="B1823" s="236"/>
      <c r="C1823" s="237"/>
      <c r="D1823" s="238" t="s">
        <v>410</v>
      </c>
      <c r="E1823" s="239" t="s">
        <v>19</v>
      </c>
      <c r="F1823" s="240" t="s">
        <v>1696</v>
      </c>
      <c r="G1823" s="237"/>
      <c r="H1823" s="239" t="s">
        <v>19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6" t="s">
        <v>410</v>
      </c>
      <c r="AU1823" s="246" t="s">
        <v>87</v>
      </c>
      <c r="AV1823" s="13" t="s">
        <v>85</v>
      </c>
      <c r="AW1823" s="13" t="s">
        <v>37</v>
      </c>
      <c r="AX1823" s="13" t="s">
        <v>78</v>
      </c>
      <c r="AY1823" s="246" t="s">
        <v>401</v>
      </c>
    </row>
    <row r="1824" s="14" customFormat="1">
      <c r="A1824" s="14"/>
      <c r="B1824" s="247"/>
      <c r="C1824" s="248"/>
      <c r="D1824" s="238" t="s">
        <v>410</v>
      </c>
      <c r="E1824" s="249" t="s">
        <v>19</v>
      </c>
      <c r="F1824" s="250" t="s">
        <v>1784</v>
      </c>
      <c r="G1824" s="248"/>
      <c r="H1824" s="251">
        <v>4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7" t="s">
        <v>410</v>
      </c>
      <c r="AU1824" s="257" t="s">
        <v>87</v>
      </c>
      <c r="AV1824" s="14" t="s">
        <v>87</v>
      </c>
      <c r="AW1824" s="14" t="s">
        <v>37</v>
      </c>
      <c r="AX1824" s="14" t="s">
        <v>78</v>
      </c>
      <c r="AY1824" s="257" t="s">
        <v>401</v>
      </c>
    </row>
    <row r="1825" s="15" customFormat="1">
      <c r="A1825" s="15"/>
      <c r="B1825" s="258"/>
      <c r="C1825" s="259"/>
      <c r="D1825" s="238" t="s">
        <v>410</v>
      </c>
      <c r="E1825" s="260" t="s">
        <v>19</v>
      </c>
      <c r="F1825" s="261" t="s">
        <v>414</v>
      </c>
      <c r="G1825" s="259"/>
      <c r="H1825" s="262">
        <v>4</v>
      </c>
      <c r="I1825" s="263"/>
      <c r="J1825" s="259"/>
      <c r="K1825" s="259"/>
      <c r="L1825" s="264"/>
      <c r="M1825" s="265"/>
      <c r="N1825" s="266"/>
      <c r="O1825" s="266"/>
      <c r="P1825" s="266"/>
      <c r="Q1825" s="266"/>
      <c r="R1825" s="266"/>
      <c r="S1825" s="266"/>
      <c r="T1825" s="267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68" t="s">
        <v>410</v>
      </c>
      <c r="AU1825" s="268" t="s">
        <v>87</v>
      </c>
      <c r="AV1825" s="15" t="s">
        <v>102</v>
      </c>
      <c r="AW1825" s="15" t="s">
        <v>37</v>
      </c>
      <c r="AX1825" s="15" t="s">
        <v>85</v>
      </c>
      <c r="AY1825" s="268" t="s">
        <v>401</v>
      </c>
    </row>
    <row r="1826" s="2" customFormat="1" ht="55.5" customHeight="1">
      <c r="A1826" s="40"/>
      <c r="B1826" s="41"/>
      <c r="C1826" s="218" t="s">
        <v>1785</v>
      </c>
      <c r="D1826" s="218" t="s">
        <v>403</v>
      </c>
      <c r="E1826" s="219" t="s">
        <v>1786</v>
      </c>
      <c r="F1826" s="220" t="s">
        <v>1787</v>
      </c>
      <c r="G1826" s="221" t="s">
        <v>653</v>
      </c>
      <c r="H1826" s="222">
        <v>135</v>
      </c>
      <c r="I1826" s="223"/>
      <c r="J1826" s="224">
        <f>ROUND(I1826*H1826,2)</f>
        <v>0</v>
      </c>
      <c r="K1826" s="220" t="s">
        <v>406</v>
      </c>
      <c r="L1826" s="46"/>
      <c r="M1826" s="225" t="s">
        <v>19</v>
      </c>
      <c r="N1826" s="226" t="s">
        <v>49</v>
      </c>
      <c r="O1826" s="86"/>
      <c r="P1826" s="227">
        <f>O1826*H1826</f>
        <v>0</v>
      </c>
      <c r="Q1826" s="227">
        <v>0.0023400000000000001</v>
      </c>
      <c r="R1826" s="227">
        <f>Q1826*H1826</f>
        <v>0.31590000000000001</v>
      </c>
      <c r="S1826" s="227">
        <v>0</v>
      </c>
      <c r="T1826" s="228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9" t="s">
        <v>102</v>
      </c>
      <c r="AT1826" s="229" t="s">
        <v>403</v>
      </c>
      <c r="AU1826" s="229" t="s">
        <v>87</v>
      </c>
      <c r="AY1826" s="19" t="s">
        <v>401</v>
      </c>
      <c r="BE1826" s="230">
        <f>IF(N1826="základní",J1826,0)</f>
        <v>0</v>
      </c>
      <c r="BF1826" s="230">
        <f>IF(N1826="snížená",J1826,0)</f>
        <v>0</v>
      </c>
      <c r="BG1826" s="230">
        <f>IF(N1826="zákl. přenesená",J1826,0)</f>
        <v>0</v>
      </c>
      <c r="BH1826" s="230">
        <f>IF(N1826="sníž. přenesená",J1826,0)</f>
        <v>0</v>
      </c>
      <c r="BI1826" s="230">
        <f>IF(N1826="nulová",J1826,0)</f>
        <v>0</v>
      </c>
      <c r="BJ1826" s="19" t="s">
        <v>85</v>
      </c>
      <c r="BK1826" s="230">
        <f>ROUND(I1826*H1826,2)</f>
        <v>0</v>
      </c>
      <c r="BL1826" s="19" t="s">
        <v>102</v>
      </c>
      <c r="BM1826" s="229" t="s">
        <v>1788</v>
      </c>
    </row>
    <row r="1827" s="2" customFormat="1">
      <c r="A1827" s="40"/>
      <c r="B1827" s="41"/>
      <c r="C1827" s="42"/>
      <c r="D1827" s="231" t="s">
        <v>408</v>
      </c>
      <c r="E1827" s="42"/>
      <c r="F1827" s="232" t="s">
        <v>1789</v>
      </c>
      <c r="G1827" s="42"/>
      <c r="H1827" s="42"/>
      <c r="I1827" s="233"/>
      <c r="J1827" s="42"/>
      <c r="K1827" s="42"/>
      <c r="L1827" s="46"/>
      <c r="M1827" s="234"/>
      <c r="N1827" s="235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408</v>
      </c>
      <c r="AU1827" s="19" t="s">
        <v>87</v>
      </c>
    </row>
    <row r="1828" s="13" customFormat="1">
      <c r="A1828" s="13"/>
      <c r="B1828" s="236"/>
      <c r="C1828" s="237"/>
      <c r="D1828" s="238" t="s">
        <v>410</v>
      </c>
      <c r="E1828" s="239" t="s">
        <v>19</v>
      </c>
      <c r="F1828" s="240" t="s">
        <v>634</v>
      </c>
      <c r="G1828" s="237"/>
      <c r="H1828" s="239" t="s">
        <v>19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6" t="s">
        <v>410</v>
      </c>
      <c r="AU1828" s="246" t="s">
        <v>87</v>
      </c>
      <c r="AV1828" s="13" t="s">
        <v>85</v>
      </c>
      <c r="AW1828" s="13" t="s">
        <v>37</v>
      </c>
      <c r="AX1828" s="13" t="s">
        <v>78</v>
      </c>
      <c r="AY1828" s="246" t="s">
        <v>401</v>
      </c>
    </row>
    <row r="1829" s="13" customFormat="1">
      <c r="A1829" s="13"/>
      <c r="B1829" s="236"/>
      <c r="C1829" s="237"/>
      <c r="D1829" s="238" t="s">
        <v>410</v>
      </c>
      <c r="E1829" s="239" t="s">
        <v>19</v>
      </c>
      <c r="F1829" s="240" t="s">
        <v>1591</v>
      </c>
      <c r="G1829" s="237"/>
      <c r="H1829" s="239" t="s">
        <v>19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6" t="s">
        <v>410</v>
      </c>
      <c r="AU1829" s="246" t="s">
        <v>87</v>
      </c>
      <c r="AV1829" s="13" t="s">
        <v>85</v>
      </c>
      <c r="AW1829" s="13" t="s">
        <v>37</v>
      </c>
      <c r="AX1829" s="13" t="s">
        <v>78</v>
      </c>
      <c r="AY1829" s="246" t="s">
        <v>401</v>
      </c>
    </row>
    <row r="1830" s="13" customFormat="1">
      <c r="A1830" s="13"/>
      <c r="B1830" s="236"/>
      <c r="C1830" s="237"/>
      <c r="D1830" s="238" t="s">
        <v>410</v>
      </c>
      <c r="E1830" s="239" t="s">
        <v>19</v>
      </c>
      <c r="F1830" s="240" t="s">
        <v>1790</v>
      </c>
      <c r="G1830" s="237"/>
      <c r="H1830" s="239" t="s">
        <v>19</v>
      </c>
      <c r="I1830" s="241"/>
      <c r="J1830" s="237"/>
      <c r="K1830" s="237"/>
      <c r="L1830" s="242"/>
      <c r="M1830" s="243"/>
      <c r="N1830" s="244"/>
      <c r="O1830" s="244"/>
      <c r="P1830" s="244"/>
      <c r="Q1830" s="244"/>
      <c r="R1830" s="244"/>
      <c r="S1830" s="244"/>
      <c r="T1830" s="24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6" t="s">
        <v>410</v>
      </c>
      <c r="AU1830" s="246" t="s">
        <v>87</v>
      </c>
      <c r="AV1830" s="13" t="s">
        <v>85</v>
      </c>
      <c r="AW1830" s="13" t="s">
        <v>37</v>
      </c>
      <c r="AX1830" s="13" t="s">
        <v>78</v>
      </c>
      <c r="AY1830" s="246" t="s">
        <v>401</v>
      </c>
    </row>
    <row r="1831" s="14" customFormat="1">
      <c r="A1831" s="14"/>
      <c r="B1831" s="247"/>
      <c r="C1831" s="248"/>
      <c r="D1831" s="238" t="s">
        <v>410</v>
      </c>
      <c r="E1831" s="249" t="s">
        <v>19</v>
      </c>
      <c r="F1831" s="250" t="s">
        <v>1791</v>
      </c>
      <c r="G1831" s="248"/>
      <c r="H1831" s="251">
        <v>135</v>
      </c>
      <c r="I1831" s="252"/>
      <c r="J1831" s="248"/>
      <c r="K1831" s="248"/>
      <c r="L1831" s="253"/>
      <c r="M1831" s="254"/>
      <c r="N1831" s="255"/>
      <c r="O1831" s="255"/>
      <c r="P1831" s="255"/>
      <c r="Q1831" s="255"/>
      <c r="R1831" s="255"/>
      <c r="S1831" s="255"/>
      <c r="T1831" s="256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7" t="s">
        <v>410</v>
      </c>
      <c r="AU1831" s="257" t="s">
        <v>87</v>
      </c>
      <c r="AV1831" s="14" t="s">
        <v>87</v>
      </c>
      <c r="AW1831" s="14" t="s">
        <v>37</v>
      </c>
      <c r="AX1831" s="14" t="s">
        <v>78</v>
      </c>
      <c r="AY1831" s="257" t="s">
        <v>401</v>
      </c>
    </row>
    <row r="1832" s="15" customFormat="1">
      <c r="A1832" s="15"/>
      <c r="B1832" s="258"/>
      <c r="C1832" s="259"/>
      <c r="D1832" s="238" t="s">
        <v>410</v>
      </c>
      <c r="E1832" s="260" t="s">
        <v>19</v>
      </c>
      <c r="F1832" s="261" t="s">
        <v>414</v>
      </c>
      <c r="G1832" s="259"/>
      <c r="H1832" s="262">
        <v>135</v>
      </c>
      <c r="I1832" s="263"/>
      <c r="J1832" s="259"/>
      <c r="K1832" s="259"/>
      <c r="L1832" s="264"/>
      <c r="M1832" s="265"/>
      <c r="N1832" s="266"/>
      <c r="O1832" s="266"/>
      <c r="P1832" s="266"/>
      <c r="Q1832" s="266"/>
      <c r="R1832" s="266"/>
      <c r="S1832" s="266"/>
      <c r="T1832" s="267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68" t="s">
        <v>410</v>
      </c>
      <c r="AU1832" s="268" t="s">
        <v>87</v>
      </c>
      <c r="AV1832" s="15" t="s">
        <v>102</v>
      </c>
      <c r="AW1832" s="15" t="s">
        <v>37</v>
      </c>
      <c r="AX1832" s="15" t="s">
        <v>85</v>
      </c>
      <c r="AY1832" s="268" t="s">
        <v>401</v>
      </c>
    </row>
    <row r="1833" s="2" customFormat="1" ht="16.5" customHeight="1">
      <c r="A1833" s="40"/>
      <c r="B1833" s="41"/>
      <c r="C1833" s="280" t="s">
        <v>1792</v>
      </c>
      <c r="D1833" s="280" t="s">
        <v>808</v>
      </c>
      <c r="E1833" s="281" t="s">
        <v>1793</v>
      </c>
      <c r="F1833" s="282" t="s">
        <v>1794</v>
      </c>
      <c r="G1833" s="283" t="s">
        <v>653</v>
      </c>
      <c r="H1833" s="284">
        <v>135</v>
      </c>
      <c r="I1833" s="285"/>
      <c r="J1833" s="286">
        <f>ROUND(I1833*H1833,2)</f>
        <v>0</v>
      </c>
      <c r="K1833" s="282" t="s">
        <v>19</v>
      </c>
      <c r="L1833" s="287"/>
      <c r="M1833" s="288" t="s">
        <v>19</v>
      </c>
      <c r="N1833" s="289" t="s">
        <v>49</v>
      </c>
      <c r="O1833" s="86"/>
      <c r="P1833" s="227">
        <f>O1833*H1833</f>
        <v>0</v>
      </c>
      <c r="Q1833" s="227">
        <v>0</v>
      </c>
      <c r="R1833" s="227">
        <f>Q1833*H1833</f>
        <v>0</v>
      </c>
      <c r="S1833" s="227">
        <v>0</v>
      </c>
      <c r="T1833" s="228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29" t="s">
        <v>487</v>
      </c>
      <c r="AT1833" s="229" t="s">
        <v>808</v>
      </c>
      <c r="AU1833" s="229" t="s">
        <v>87</v>
      </c>
      <c r="AY1833" s="19" t="s">
        <v>401</v>
      </c>
      <c r="BE1833" s="230">
        <f>IF(N1833="základní",J1833,0)</f>
        <v>0</v>
      </c>
      <c r="BF1833" s="230">
        <f>IF(N1833="snížená",J1833,0)</f>
        <v>0</v>
      </c>
      <c r="BG1833" s="230">
        <f>IF(N1833="zákl. přenesená",J1833,0)</f>
        <v>0</v>
      </c>
      <c r="BH1833" s="230">
        <f>IF(N1833="sníž. přenesená",J1833,0)</f>
        <v>0</v>
      </c>
      <c r="BI1833" s="230">
        <f>IF(N1833="nulová",J1833,0)</f>
        <v>0</v>
      </c>
      <c r="BJ1833" s="19" t="s">
        <v>85</v>
      </c>
      <c r="BK1833" s="230">
        <f>ROUND(I1833*H1833,2)</f>
        <v>0</v>
      </c>
      <c r="BL1833" s="19" t="s">
        <v>102</v>
      </c>
      <c r="BM1833" s="229" t="s">
        <v>1795</v>
      </c>
    </row>
    <row r="1834" s="13" customFormat="1">
      <c r="A1834" s="13"/>
      <c r="B1834" s="236"/>
      <c r="C1834" s="237"/>
      <c r="D1834" s="238" t="s">
        <v>410</v>
      </c>
      <c r="E1834" s="239" t="s">
        <v>19</v>
      </c>
      <c r="F1834" s="240" t="s">
        <v>634</v>
      </c>
      <c r="G1834" s="237"/>
      <c r="H1834" s="239" t="s">
        <v>19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6" t="s">
        <v>410</v>
      </c>
      <c r="AU1834" s="246" t="s">
        <v>87</v>
      </c>
      <c r="AV1834" s="13" t="s">
        <v>85</v>
      </c>
      <c r="AW1834" s="13" t="s">
        <v>37</v>
      </c>
      <c r="AX1834" s="13" t="s">
        <v>78</v>
      </c>
      <c r="AY1834" s="246" t="s">
        <v>401</v>
      </c>
    </row>
    <row r="1835" s="13" customFormat="1">
      <c r="A1835" s="13"/>
      <c r="B1835" s="236"/>
      <c r="C1835" s="237"/>
      <c r="D1835" s="238" t="s">
        <v>410</v>
      </c>
      <c r="E1835" s="239" t="s">
        <v>19</v>
      </c>
      <c r="F1835" s="240" t="s">
        <v>1591</v>
      </c>
      <c r="G1835" s="237"/>
      <c r="H1835" s="239" t="s">
        <v>19</v>
      </c>
      <c r="I1835" s="241"/>
      <c r="J1835" s="237"/>
      <c r="K1835" s="237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6" t="s">
        <v>410</v>
      </c>
      <c r="AU1835" s="246" t="s">
        <v>87</v>
      </c>
      <c r="AV1835" s="13" t="s">
        <v>85</v>
      </c>
      <c r="AW1835" s="13" t="s">
        <v>37</v>
      </c>
      <c r="AX1835" s="13" t="s">
        <v>78</v>
      </c>
      <c r="AY1835" s="246" t="s">
        <v>401</v>
      </c>
    </row>
    <row r="1836" s="13" customFormat="1">
      <c r="A1836" s="13"/>
      <c r="B1836" s="236"/>
      <c r="C1836" s="237"/>
      <c r="D1836" s="238" t="s">
        <v>410</v>
      </c>
      <c r="E1836" s="239" t="s">
        <v>19</v>
      </c>
      <c r="F1836" s="240" t="s">
        <v>1790</v>
      </c>
      <c r="G1836" s="237"/>
      <c r="H1836" s="239" t="s">
        <v>19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6" t="s">
        <v>410</v>
      </c>
      <c r="AU1836" s="246" t="s">
        <v>87</v>
      </c>
      <c r="AV1836" s="13" t="s">
        <v>85</v>
      </c>
      <c r="AW1836" s="13" t="s">
        <v>37</v>
      </c>
      <c r="AX1836" s="13" t="s">
        <v>78</v>
      </c>
      <c r="AY1836" s="246" t="s">
        <v>401</v>
      </c>
    </row>
    <row r="1837" s="14" customFormat="1">
      <c r="A1837" s="14"/>
      <c r="B1837" s="247"/>
      <c r="C1837" s="248"/>
      <c r="D1837" s="238" t="s">
        <v>410</v>
      </c>
      <c r="E1837" s="249" t="s">
        <v>19</v>
      </c>
      <c r="F1837" s="250" t="s">
        <v>1791</v>
      </c>
      <c r="G1837" s="248"/>
      <c r="H1837" s="251">
        <v>135</v>
      </c>
      <c r="I1837" s="252"/>
      <c r="J1837" s="248"/>
      <c r="K1837" s="248"/>
      <c r="L1837" s="253"/>
      <c r="M1837" s="254"/>
      <c r="N1837" s="255"/>
      <c r="O1837" s="255"/>
      <c r="P1837" s="255"/>
      <c r="Q1837" s="255"/>
      <c r="R1837" s="255"/>
      <c r="S1837" s="255"/>
      <c r="T1837" s="256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7" t="s">
        <v>410</v>
      </c>
      <c r="AU1837" s="257" t="s">
        <v>87</v>
      </c>
      <c r="AV1837" s="14" t="s">
        <v>87</v>
      </c>
      <c r="AW1837" s="14" t="s">
        <v>37</v>
      </c>
      <c r="AX1837" s="14" t="s">
        <v>78</v>
      </c>
      <c r="AY1837" s="257" t="s">
        <v>401</v>
      </c>
    </row>
    <row r="1838" s="15" customFormat="1">
      <c r="A1838" s="15"/>
      <c r="B1838" s="258"/>
      <c r="C1838" s="259"/>
      <c r="D1838" s="238" t="s">
        <v>410</v>
      </c>
      <c r="E1838" s="260" t="s">
        <v>19</v>
      </c>
      <c r="F1838" s="261" t="s">
        <v>414</v>
      </c>
      <c r="G1838" s="259"/>
      <c r="H1838" s="262">
        <v>135</v>
      </c>
      <c r="I1838" s="263"/>
      <c r="J1838" s="259"/>
      <c r="K1838" s="259"/>
      <c r="L1838" s="264"/>
      <c r="M1838" s="265"/>
      <c r="N1838" s="266"/>
      <c r="O1838" s="266"/>
      <c r="P1838" s="266"/>
      <c r="Q1838" s="266"/>
      <c r="R1838" s="266"/>
      <c r="S1838" s="266"/>
      <c r="T1838" s="267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8" t="s">
        <v>410</v>
      </c>
      <c r="AU1838" s="268" t="s">
        <v>87</v>
      </c>
      <c r="AV1838" s="15" t="s">
        <v>102</v>
      </c>
      <c r="AW1838" s="15" t="s">
        <v>37</v>
      </c>
      <c r="AX1838" s="15" t="s">
        <v>85</v>
      </c>
      <c r="AY1838" s="268" t="s">
        <v>401</v>
      </c>
    </row>
    <row r="1839" s="2" customFormat="1" ht="16.5" customHeight="1">
      <c r="A1839" s="40"/>
      <c r="B1839" s="41"/>
      <c r="C1839" s="218" t="s">
        <v>1796</v>
      </c>
      <c r="D1839" s="218" t="s">
        <v>403</v>
      </c>
      <c r="E1839" s="219" t="s">
        <v>1797</v>
      </c>
      <c r="F1839" s="220" t="s">
        <v>1798</v>
      </c>
      <c r="G1839" s="221" t="s">
        <v>228</v>
      </c>
      <c r="H1839" s="222">
        <v>37.960000000000001</v>
      </c>
      <c r="I1839" s="223"/>
      <c r="J1839" s="224">
        <f>ROUND(I1839*H1839,2)</f>
        <v>0</v>
      </c>
      <c r="K1839" s="220" t="s">
        <v>19</v>
      </c>
      <c r="L1839" s="46"/>
      <c r="M1839" s="225" t="s">
        <v>19</v>
      </c>
      <c r="N1839" s="226" t="s">
        <v>49</v>
      </c>
      <c r="O1839" s="86"/>
      <c r="P1839" s="227">
        <f>O1839*H1839</f>
        <v>0</v>
      </c>
      <c r="Q1839" s="227">
        <v>0.0023400000000000001</v>
      </c>
      <c r="R1839" s="227">
        <f>Q1839*H1839</f>
        <v>0.0888264</v>
      </c>
      <c r="S1839" s="227">
        <v>0</v>
      </c>
      <c r="T1839" s="228">
        <f>S1839*H1839</f>
        <v>0</v>
      </c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R1839" s="229" t="s">
        <v>102</v>
      </c>
      <c r="AT1839" s="229" t="s">
        <v>403</v>
      </c>
      <c r="AU1839" s="229" t="s">
        <v>87</v>
      </c>
      <c r="AY1839" s="19" t="s">
        <v>401</v>
      </c>
      <c r="BE1839" s="230">
        <f>IF(N1839="základní",J1839,0)</f>
        <v>0</v>
      </c>
      <c r="BF1839" s="230">
        <f>IF(N1839="snížená",J1839,0)</f>
        <v>0</v>
      </c>
      <c r="BG1839" s="230">
        <f>IF(N1839="zákl. přenesená",J1839,0)</f>
        <v>0</v>
      </c>
      <c r="BH1839" s="230">
        <f>IF(N1839="sníž. přenesená",J1839,0)</f>
        <v>0</v>
      </c>
      <c r="BI1839" s="230">
        <f>IF(N1839="nulová",J1839,0)</f>
        <v>0</v>
      </c>
      <c r="BJ1839" s="19" t="s">
        <v>85</v>
      </c>
      <c r="BK1839" s="230">
        <f>ROUND(I1839*H1839,2)</f>
        <v>0</v>
      </c>
      <c r="BL1839" s="19" t="s">
        <v>102</v>
      </c>
      <c r="BM1839" s="229" t="s">
        <v>1799</v>
      </c>
    </row>
    <row r="1840" s="13" customFormat="1">
      <c r="A1840" s="13"/>
      <c r="B1840" s="236"/>
      <c r="C1840" s="237"/>
      <c r="D1840" s="238" t="s">
        <v>410</v>
      </c>
      <c r="E1840" s="239" t="s">
        <v>19</v>
      </c>
      <c r="F1840" s="240" t="s">
        <v>634</v>
      </c>
      <c r="G1840" s="237"/>
      <c r="H1840" s="239" t="s">
        <v>19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6" t="s">
        <v>410</v>
      </c>
      <c r="AU1840" s="246" t="s">
        <v>87</v>
      </c>
      <c r="AV1840" s="13" t="s">
        <v>85</v>
      </c>
      <c r="AW1840" s="13" t="s">
        <v>37</v>
      </c>
      <c r="AX1840" s="13" t="s">
        <v>78</v>
      </c>
      <c r="AY1840" s="246" t="s">
        <v>401</v>
      </c>
    </row>
    <row r="1841" s="13" customFormat="1">
      <c r="A1841" s="13"/>
      <c r="B1841" s="236"/>
      <c r="C1841" s="237"/>
      <c r="D1841" s="238" t="s">
        <v>410</v>
      </c>
      <c r="E1841" s="239" t="s">
        <v>19</v>
      </c>
      <c r="F1841" s="240" t="s">
        <v>1591</v>
      </c>
      <c r="G1841" s="237"/>
      <c r="H1841" s="239" t="s">
        <v>19</v>
      </c>
      <c r="I1841" s="241"/>
      <c r="J1841" s="237"/>
      <c r="K1841" s="237"/>
      <c r="L1841" s="242"/>
      <c r="M1841" s="243"/>
      <c r="N1841" s="244"/>
      <c r="O1841" s="244"/>
      <c r="P1841" s="244"/>
      <c r="Q1841" s="244"/>
      <c r="R1841" s="244"/>
      <c r="S1841" s="244"/>
      <c r="T1841" s="24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6" t="s">
        <v>410</v>
      </c>
      <c r="AU1841" s="246" t="s">
        <v>87</v>
      </c>
      <c r="AV1841" s="13" t="s">
        <v>85</v>
      </c>
      <c r="AW1841" s="13" t="s">
        <v>37</v>
      </c>
      <c r="AX1841" s="13" t="s">
        <v>78</v>
      </c>
      <c r="AY1841" s="246" t="s">
        <v>401</v>
      </c>
    </row>
    <row r="1842" s="13" customFormat="1">
      <c r="A1842" s="13"/>
      <c r="B1842" s="236"/>
      <c r="C1842" s="237"/>
      <c r="D1842" s="238" t="s">
        <v>410</v>
      </c>
      <c r="E1842" s="239" t="s">
        <v>19</v>
      </c>
      <c r="F1842" s="240" t="s">
        <v>1696</v>
      </c>
      <c r="G1842" s="237"/>
      <c r="H1842" s="239" t="s">
        <v>19</v>
      </c>
      <c r="I1842" s="241"/>
      <c r="J1842" s="237"/>
      <c r="K1842" s="237"/>
      <c r="L1842" s="242"/>
      <c r="M1842" s="243"/>
      <c r="N1842" s="244"/>
      <c r="O1842" s="244"/>
      <c r="P1842" s="244"/>
      <c r="Q1842" s="244"/>
      <c r="R1842" s="244"/>
      <c r="S1842" s="244"/>
      <c r="T1842" s="24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6" t="s">
        <v>410</v>
      </c>
      <c r="AU1842" s="246" t="s">
        <v>87</v>
      </c>
      <c r="AV1842" s="13" t="s">
        <v>85</v>
      </c>
      <c r="AW1842" s="13" t="s">
        <v>37</v>
      </c>
      <c r="AX1842" s="13" t="s">
        <v>78</v>
      </c>
      <c r="AY1842" s="246" t="s">
        <v>401</v>
      </c>
    </row>
    <row r="1843" s="14" customFormat="1">
      <c r="A1843" s="14"/>
      <c r="B1843" s="247"/>
      <c r="C1843" s="248"/>
      <c r="D1843" s="238" t="s">
        <v>410</v>
      </c>
      <c r="E1843" s="249" t="s">
        <v>19</v>
      </c>
      <c r="F1843" s="250" t="s">
        <v>1800</v>
      </c>
      <c r="G1843" s="248"/>
      <c r="H1843" s="251">
        <v>37.960000000000001</v>
      </c>
      <c r="I1843" s="252"/>
      <c r="J1843" s="248"/>
      <c r="K1843" s="248"/>
      <c r="L1843" s="253"/>
      <c r="M1843" s="254"/>
      <c r="N1843" s="255"/>
      <c r="O1843" s="255"/>
      <c r="P1843" s="255"/>
      <c r="Q1843" s="255"/>
      <c r="R1843" s="255"/>
      <c r="S1843" s="255"/>
      <c r="T1843" s="256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7" t="s">
        <v>410</v>
      </c>
      <c r="AU1843" s="257" t="s">
        <v>87</v>
      </c>
      <c r="AV1843" s="14" t="s">
        <v>87</v>
      </c>
      <c r="AW1843" s="14" t="s">
        <v>37</v>
      </c>
      <c r="AX1843" s="14" t="s">
        <v>78</v>
      </c>
      <c r="AY1843" s="257" t="s">
        <v>401</v>
      </c>
    </row>
    <row r="1844" s="15" customFormat="1">
      <c r="A1844" s="15"/>
      <c r="B1844" s="258"/>
      <c r="C1844" s="259"/>
      <c r="D1844" s="238" t="s">
        <v>410</v>
      </c>
      <c r="E1844" s="260" t="s">
        <v>19</v>
      </c>
      <c r="F1844" s="261" t="s">
        <v>414</v>
      </c>
      <c r="G1844" s="259"/>
      <c r="H1844" s="262">
        <v>37.960000000000001</v>
      </c>
      <c r="I1844" s="263"/>
      <c r="J1844" s="259"/>
      <c r="K1844" s="259"/>
      <c r="L1844" s="264"/>
      <c r="M1844" s="265"/>
      <c r="N1844" s="266"/>
      <c r="O1844" s="266"/>
      <c r="P1844" s="266"/>
      <c r="Q1844" s="266"/>
      <c r="R1844" s="266"/>
      <c r="S1844" s="266"/>
      <c r="T1844" s="267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68" t="s">
        <v>410</v>
      </c>
      <c r="AU1844" s="268" t="s">
        <v>87</v>
      </c>
      <c r="AV1844" s="15" t="s">
        <v>102</v>
      </c>
      <c r="AW1844" s="15" t="s">
        <v>37</v>
      </c>
      <c r="AX1844" s="15" t="s">
        <v>85</v>
      </c>
      <c r="AY1844" s="268" t="s">
        <v>401</v>
      </c>
    </row>
    <row r="1845" s="2" customFormat="1" ht="24.15" customHeight="1">
      <c r="A1845" s="40"/>
      <c r="B1845" s="41"/>
      <c r="C1845" s="280" t="s">
        <v>1801</v>
      </c>
      <c r="D1845" s="280" t="s">
        <v>808</v>
      </c>
      <c r="E1845" s="281" t="s">
        <v>1802</v>
      </c>
      <c r="F1845" s="282" t="s">
        <v>1803</v>
      </c>
      <c r="G1845" s="283" t="s">
        <v>228</v>
      </c>
      <c r="H1845" s="284">
        <v>41.756</v>
      </c>
      <c r="I1845" s="285"/>
      <c r="J1845" s="286">
        <f>ROUND(I1845*H1845,2)</f>
        <v>0</v>
      </c>
      <c r="K1845" s="282" t="s">
        <v>19</v>
      </c>
      <c r="L1845" s="287"/>
      <c r="M1845" s="288" t="s">
        <v>19</v>
      </c>
      <c r="N1845" s="289" t="s">
        <v>49</v>
      </c>
      <c r="O1845" s="86"/>
      <c r="P1845" s="227">
        <f>O1845*H1845</f>
        <v>0</v>
      </c>
      <c r="Q1845" s="227">
        <v>0</v>
      </c>
      <c r="R1845" s="227">
        <f>Q1845*H1845</f>
        <v>0</v>
      </c>
      <c r="S1845" s="227">
        <v>0</v>
      </c>
      <c r="T1845" s="228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29" t="s">
        <v>487</v>
      </c>
      <c r="AT1845" s="229" t="s">
        <v>808</v>
      </c>
      <c r="AU1845" s="229" t="s">
        <v>87</v>
      </c>
      <c r="AY1845" s="19" t="s">
        <v>401</v>
      </c>
      <c r="BE1845" s="230">
        <f>IF(N1845="základní",J1845,0)</f>
        <v>0</v>
      </c>
      <c r="BF1845" s="230">
        <f>IF(N1845="snížená",J1845,0)</f>
        <v>0</v>
      </c>
      <c r="BG1845" s="230">
        <f>IF(N1845="zákl. přenesená",J1845,0)</f>
        <v>0</v>
      </c>
      <c r="BH1845" s="230">
        <f>IF(N1845="sníž. přenesená",J1845,0)</f>
        <v>0</v>
      </c>
      <c r="BI1845" s="230">
        <f>IF(N1845="nulová",J1845,0)</f>
        <v>0</v>
      </c>
      <c r="BJ1845" s="19" t="s">
        <v>85</v>
      </c>
      <c r="BK1845" s="230">
        <f>ROUND(I1845*H1845,2)</f>
        <v>0</v>
      </c>
      <c r="BL1845" s="19" t="s">
        <v>102</v>
      </c>
      <c r="BM1845" s="229" t="s">
        <v>1804</v>
      </c>
    </row>
    <row r="1846" s="13" customFormat="1">
      <c r="A1846" s="13"/>
      <c r="B1846" s="236"/>
      <c r="C1846" s="237"/>
      <c r="D1846" s="238" t="s">
        <v>410</v>
      </c>
      <c r="E1846" s="239" t="s">
        <v>19</v>
      </c>
      <c r="F1846" s="240" t="s">
        <v>634</v>
      </c>
      <c r="G1846" s="237"/>
      <c r="H1846" s="239" t="s">
        <v>19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6" t="s">
        <v>410</v>
      </c>
      <c r="AU1846" s="246" t="s">
        <v>87</v>
      </c>
      <c r="AV1846" s="13" t="s">
        <v>85</v>
      </c>
      <c r="AW1846" s="13" t="s">
        <v>37</v>
      </c>
      <c r="AX1846" s="13" t="s">
        <v>78</v>
      </c>
      <c r="AY1846" s="246" t="s">
        <v>401</v>
      </c>
    </row>
    <row r="1847" s="13" customFormat="1">
      <c r="A1847" s="13"/>
      <c r="B1847" s="236"/>
      <c r="C1847" s="237"/>
      <c r="D1847" s="238" t="s">
        <v>410</v>
      </c>
      <c r="E1847" s="239" t="s">
        <v>19</v>
      </c>
      <c r="F1847" s="240" t="s">
        <v>1591</v>
      </c>
      <c r="G1847" s="237"/>
      <c r="H1847" s="239" t="s">
        <v>19</v>
      </c>
      <c r="I1847" s="241"/>
      <c r="J1847" s="237"/>
      <c r="K1847" s="237"/>
      <c r="L1847" s="242"/>
      <c r="M1847" s="243"/>
      <c r="N1847" s="244"/>
      <c r="O1847" s="244"/>
      <c r="P1847" s="244"/>
      <c r="Q1847" s="244"/>
      <c r="R1847" s="244"/>
      <c r="S1847" s="244"/>
      <c r="T1847" s="24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6" t="s">
        <v>410</v>
      </c>
      <c r="AU1847" s="246" t="s">
        <v>87</v>
      </c>
      <c r="AV1847" s="13" t="s">
        <v>85</v>
      </c>
      <c r="AW1847" s="13" t="s">
        <v>37</v>
      </c>
      <c r="AX1847" s="13" t="s">
        <v>78</v>
      </c>
      <c r="AY1847" s="246" t="s">
        <v>401</v>
      </c>
    </row>
    <row r="1848" s="13" customFormat="1">
      <c r="A1848" s="13"/>
      <c r="B1848" s="236"/>
      <c r="C1848" s="237"/>
      <c r="D1848" s="238" t="s">
        <v>410</v>
      </c>
      <c r="E1848" s="239" t="s">
        <v>19</v>
      </c>
      <c r="F1848" s="240" t="s">
        <v>1696</v>
      </c>
      <c r="G1848" s="237"/>
      <c r="H1848" s="239" t="s">
        <v>19</v>
      </c>
      <c r="I1848" s="241"/>
      <c r="J1848" s="237"/>
      <c r="K1848" s="237"/>
      <c r="L1848" s="242"/>
      <c r="M1848" s="243"/>
      <c r="N1848" s="244"/>
      <c r="O1848" s="244"/>
      <c r="P1848" s="244"/>
      <c r="Q1848" s="244"/>
      <c r="R1848" s="244"/>
      <c r="S1848" s="244"/>
      <c r="T1848" s="24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6" t="s">
        <v>410</v>
      </c>
      <c r="AU1848" s="246" t="s">
        <v>87</v>
      </c>
      <c r="AV1848" s="13" t="s">
        <v>85</v>
      </c>
      <c r="AW1848" s="13" t="s">
        <v>37</v>
      </c>
      <c r="AX1848" s="13" t="s">
        <v>78</v>
      </c>
      <c r="AY1848" s="246" t="s">
        <v>401</v>
      </c>
    </row>
    <row r="1849" s="14" customFormat="1">
      <c r="A1849" s="14"/>
      <c r="B1849" s="247"/>
      <c r="C1849" s="248"/>
      <c r="D1849" s="238" t="s">
        <v>410</v>
      </c>
      <c r="E1849" s="249" t="s">
        <v>19</v>
      </c>
      <c r="F1849" s="250" t="s">
        <v>1800</v>
      </c>
      <c r="G1849" s="248"/>
      <c r="H1849" s="251">
        <v>37.960000000000001</v>
      </c>
      <c r="I1849" s="252"/>
      <c r="J1849" s="248"/>
      <c r="K1849" s="248"/>
      <c r="L1849" s="253"/>
      <c r="M1849" s="254"/>
      <c r="N1849" s="255"/>
      <c r="O1849" s="255"/>
      <c r="P1849" s="255"/>
      <c r="Q1849" s="255"/>
      <c r="R1849" s="255"/>
      <c r="S1849" s="255"/>
      <c r="T1849" s="256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7" t="s">
        <v>410</v>
      </c>
      <c r="AU1849" s="257" t="s">
        <v>87</v>
      </c>
      <c r="AV1849" s="14" t="s">
        <v>87</v>
      </c>
      <c r="AW1849" s="14" t="s">
        <v>37</v>
      </c>
      <c r="AX1849" s="14" t="s">
        <v>78</v>
      </c>
      <c r="AY1849" s="257" t="s">
        <v>401</v>
      </c>
    </row>
    <row r="1850" s="15" customFormat="1">
      <c r="A1850" s="15"/>
      <c r="B1850" s="258"/>
      <c r="C1850" s="259"/>
      <c r="D1850" s="238" t="s">
        <v>410</v>
      </c>
      <c r="E1850" s="260" t="s">
        <v>19</v>
      </c>
      <c r="F1850" s="261" t="s">
        <v>414</v>
      </c>
      <c r="G1850" s="259"/>
      <c r="H1850" s="262">
        <v>37.960000000000001</v>
      </c>
      <c r="I1850" s="263"/>
      <c r="J1850" s="259"/>
      <c r="K1850" s="259"/>
      <c r="L1850" s="264"/>
      <c r="M1850" s="265"/>
      <c r="N1850" s="266"/>
      <c r="O1850" s="266"/>
      <c r="P1850" s="266"/>
      <c r="Q1850" s="266"/>
      <c r="R1850" s="266"/>
      <c r="S1850" s="266"/>
      <c r="T1850" s="267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8" t="s">
        <v>410</v>
      </c>
      <c r="AU1850" s="268" t="s">
        <v>87</v>
      </c>
      <c r="AV1850" s="15" t="s">
        <v>102</v>
      </c>
      <c r="AW1850" s="15" t="s">
        <v>37</v>
      </c>
      <c r="AX1850" s="15" t="s">
        <v>78</v>
      </c>
      <c r="AY1850" s="268" t="s">
        <v>401</v>
      </c>
    </row>
    <row r="1851" s="14" customFormat="1">
      <c r="A1851" s="14"/>
      <c r="B1851" s="247"/>
      <c r="C1851" s="248"/>
      <c r="D1851" s="238" t="s">
        <v>410</v>
      </c>
      <c r="E1851" s="249" t="s">
        <v>19</v>
      </c>
      <c r="F1851" s="250" t="s">
        <v>1805</v>
      </c>
      <c r="G1851" s="248"/>
      <c r="H1851" s="251">
        <v>41.756</v>
      </c>
      <c r="I1851" s="252"/>
      <c r="J1851" s="248"/>
      <c r="K1851" s="248"/>
      <c r="L1851" s="253"/>
      <c r="M1851" s="254"/>
      <c r="N1851" s="255"/>
      <c r="O1851" s="255"/>
      <c r="P1851" s="255"/>
      <c r="Q1851" s="255"/>
      <c r="R1851" s="255"/>
      <c r="S1851" s="255"/>
      <c r="T1851" s="256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7" t="s">
        <v>410</v>
      </c>
      <c r="AU1851" s="257" t="s">
        <v>87</v>
      </c>
      <c r="AV1851" s="14" t="s">
        <v>87</v>
      </c>
      <c r="AW1851" s="14" t="s">
        <v>37</v>
      </c>
      <c r="AX1851" s="14" t="s">
        <v>85</v>
      </c>
      <c r="AY1851" s="257" t="s">
        <v>401</v>
      </c>
    </row>
    <row r="1852" s="2" customFormat="1" ht="16.5" customHeight="1">
      <c r="A1852" s="40"/>
      <c r="B1852" s="41"/>
      <c r="C1852" s="280" t="s">
        <v>1806</v>
      </c>
      <c r="D1852" s="280" t="s">
        <v>808</v>
      </c>
      <c r="E1852" s="281" t="s">
        <v>1807</v>
      </c>
      <c r="F1852" s="282" t="s">
        <v>1808</v>
      </c>
      <c r="G1852" s="283" t="s">
        <v>653</v>
      </c>
      <c r="H1852" s="284">
        <v>8</v>
      </c>
      <c r="I1852" s="285"/>
      <c r="J1852" s="286">
        <f>ROUND(I1852*H1852,2)</f>
        <v>0</v>
      </c>
      <c r="K1852" s="282" t="s">
        <v>406</v>
      </c>
      <c r="L1852" s="287"/>
      <c r="M1852" s="288" t="s">
        <v>19</v>
      </c>
      <c r="N1852" s="289" t="s">
        <v>49</v>
      </c>
      <c r="O1852" s="86"/>
      <c r="P1852" s="227">
        <f>O1852*H1852</f>
        <v>0</v>
      </c>
      <c r="Q1852" s="227">
        <v>0.012</v>
      </c>
      <c r="R1852" s="227">
        <f>Q1852*H1852</f>
        <v>0.096000000000000002</v>
      </c>
      <c r="S1852" s="227">
        <v>0</v>
      </c>
      <c r="T1852" s="228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29" t="s">
        <v>664</v>
      </c>
      <c r="AT1852" s="229" t="s">
        <v>808</v>
      </c>
      <c r="AU1852" s="229" t="s">
        <v>87</v>
      </c>
      <c r="AY1852" s="19" t="s">
        <v>401</v>
      </c>
      <c r="BE1852" s="230">
        <f>IF(N1852="základní",J1852,0)</f>
        <v>0</v>
      </c>
      <c r="BF1852" s="230">
        <f>IF(N1852="snížená",J1852,0)</f>
        <v>0</v>
      </c>
      <c r="BG1852" s="230">
        <f>IF(N1852="zákl. přenesená",J1852,0)</f>
        <v>0</v>
      </c>
      <c r="BH1852" s="230">
        <f>IF(N1852="sníž. přenesená",J1852,0)</f>
        <v>0</v>
      </c>
      <c r="BI1852" s="230">
        <f>IF(N1852="nulová",J1852,0)</f>
        <v>0</v>
      </c>
      <c r="BJ1852" s="19" t="s">
        <v>85</v>
      </c>
      <c r="BK1852" s="230">
        <f>ROUND(I1852*H1852,2)</f>
        <v>0</v>
      </c>
      <c r="BL1852" s="19" t="s">
        <v>545</v>
      </c>
      <c r="BM1852" s="229" t="s">
        <v>1809</v>
      </c>
    </row>
    <row r="1853" s="13" customFormat="1">
      <c r="A1853" s="13"/>
      <c r="B1853" s="236"/>
      <c r="C1853" s="237"/>
      <c r="D1853" s="238" t="s">
        <v>410</v>
      </c>
      <c r="E1853" s="239" t="s">
        <v>19</v>
      </c>
      <c r="F1853" s="240" t="s">
        <v>1696</v>
      </c>
      <c r="G1853" s="237"/>
      <c r="H1853" s="239" t="s">
        <v>19</v>
      </c>
      <c r="I1853" s="241"/>
      <c r="J1853" s="237"/>
      <c r="K1853" s="237"/>
      <c r="L1853" s="242"/>
      <c r="M1853" s="243"/>
      <c r="N1853" s="244"/>
      <c r="O1853" s="244"/>
      <c r="P1853" s="244"/>
      <c r="Q1853" s="244"/>
      <c r="R1853" s="244"/>
      <c r="S1853" s="244"/>
      <c r="T1853" s="24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6" t="s">
        <v>410</v>
      </c>
      <c r="AU1853" s="246" t="s">
        <v>87</v>
      </c>
      <c r="AV1853" s="13" t="s">
        <v>85</v>
      </c>
      <c r="AW1853" s="13" t="s">
        <v>37</v>
      </c>
      <c r="AX1853" s="13" t="s">
        <v>78</v>
      </c>
      <c r="AY1853" s="246" t="s">
        <v>401</v>
      </c>
    </row>
    <row r="1854" s="14" customFormat="1">
      <c r="A1854" s="14"/>
      <c r="B1854" s="247"/>
      <c r="C1854" s="248"/>
      <c r="D1854" s="238" t="s">
        <v>410</v>
      </c>
      <c r="E1854" s="249" t="s">
        <v>19</v>
      </c>
      <c r="F1854" s="250" t="s">
        <v>1810</v>
      </c>
      <c r="G1854" s="248"/>
      <c r="H1854" s="251">
        <v>8</v>
      </c>
      <c r="I1854" s="252"/>
      <c r="J1854" s="248"/>
      <c r="K1854" s="248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7" t="s">
        <v>410</v>
      </c>
      <c r="AU1854" s="257" t="s">
        <v>87</v>
      </c>
      <c r="AV1854" s="14" t="s">
        <v>87</v>
      </c>
      <c r="AW1854" s="14" t="s">
        <v>37</v>
      </c>
      <c r="AX1854" s="14" t="s">
        <v>78</v>
      </c>
      <c r="AY1854" s="257" t="s">
        <v>401</v>
      </c>
    </row>
    <row r="1855" s="15" customFormat="1">
      <c r="A1855" s="15"/>
      <c r="B1855" s="258"/>
      <c r="C1855" s="259"/>
      <c r="D1855" s="238" t="s">
        <v>410</v>
      </c>
      <c r="E1855" s="260" t="s">
        <v>19</v>
      </c>
      <c r="F1855" s="261" t="s">
        <v>414</v>
      </c>
      <c r="G1855" s="259"/>
      <c r="H1855" s="262">
        <v>8</v>
      </c>
      <c r="I1855" s="263"/>
      <c r="J1855" s="259"/>
      <c r="K1855" s="259"/>
      <c r="L1855" s="264"/>
      <c r="M1855" s="265"/>
      <c r="N1855" s="266"/>
      <c r="O1855" s="266"/>
      <c r="P1855" s="266"/>
      <c r="Q1855" s="266"/>
      <c r="R1855" s="266"/>
      <c r="S1855" s="266"/>
      <c r="T1855" s="267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8" t="s">
        <v>410</v>
      </c>
      <c r="AU1855" s="268" t="s">
        <v>87</v>
      </c>
      <c r="AV1855" s="15" t="s">
        <v>102</v>
      </c>
      <c r="AW1855" s="15" t="s">
        <v>37</v>
      </c>
      <c r="AX1855" s="15" t="s">
        <v>85</v>
      </c>
      <c r="AY1855" s="268" t="s">
        <v>401</v>
      </c>
    </row>
    <row r="1856" s="2" customFormat="1" ht="16.5" customHeight="1">
      <c r="A1856" s="40"/>
      <c r="B1856" s="41"/>
      <c r="C1856" s="280" t="s">
        <v>1811</v>
      </c>
      <c r="D1856" s="280" t="s">
        <v>808</v>
      </c>
      <c r="E1856" s="281" t="s">
        <v>1812</v>
      </c>
      <c r="F1856" s="282" t="s">
        <v>1813</v>
      </c>
      <c r="G1856" s="283" t="s">
        <v>653</v>
      </c>
      <c r="H1856" s="284">
        <v>1</v>
      </c>
      <c r="I1856" s="285"/>
      <c r="J1856" s="286">
        <f>ROUND(I1856*H1856,2)</f>
        <v>0</v>
      </c>
      <c r="K1856" s="282" t="s">
        <v>406</v>
      </c>
      <c r="L1856" s="287"/>
      <c r="M1856" s="288" t="s">
        <v>19</v>
      </c>
      <c r="N1856" s="289" t="s">
        <v>49</v>
      </c>
      <c r="O1856" s="86"/>
      <c r="P1856" s="227">
        <f>O1856*H1856</f>
        <v>0</v>
      </c>
      <c r="Q1856" s="227">
        <v>0.0089999999999999993</v>
      </c>
      <c r="R1856" s="227">
        <f>Q1856*H1856</f>
        <v>0.0089999999999999993</v>
      </c>
      <c r="S1856" s="227">
        <v>0</v>
      </c>
      <c r="T1856" s="228">
        <f>S1856*H1856</f>
        <v>0</v>
      </c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R1856" s="229" t="s">
        <v>664</v>
      </c>
      <c r="AT1856" s="229" t="s">
        <v>808</v>
      </c>
      <c r="AU1856" s="229" t="s">
        <v>87</v>
      </c>
      <c r="AY1856" s="19" t="s">
        <v>401</v>
      </c>
      <c r="BE1856" s="230">
        <f>IF(N1856="základní",J1856,0)</f>
        <v>0</v>
      </c>
      <c r="BF1856" s="230">
        <f>IF(N1856="snížená",J1856,0)</f>
        <v>0</v>
      </c>
      <c r="BG1856" s="230">
        <f>IF(N1856="zákl. přenesená",J1856,0)</f>
        <v>0</v>
      </c>
      <c r="BH1856" s="230">
        <f>IF(N1856="sníž. přenesená",J1856,0)</f>
        <v>0</v>
      </c>
      <c r="BI1856" s="230">
        <f>IF(N1856="nulová",J1856,0)</f>
        <v>0</v>
      </c>
      <c r="BJ1856" s="19" t="s">
        <v>85</v>
      </c>
      <c r="BK1856" s="230">
        <f>ROUND(I1856*H1856,2)</f>
        <v>0</v>
      </c>
      <c r="BL1856" s="19" t="s">
        <v>545</v>
      </c>
      <c r="BM1856" s="229" t="s">
        <v>1814</v>
      </c>
    </row>
    <row r="1857" s="13" customFormat="1">
      <c r="A1857" s="13"/>
      <c r="B1857" s="236"/>
      <c r="C1857" s="237"/>
      <c r="D1857" s="238" t="s">
        <v>410</v>
      </c>
      <c r="E1857" s="239" t="s">
        <v>19</v>
      </c>
      <c r="F1857" s="240" t="s">
        <v>1696</v>
      </c>
      <c r="G1857" s="237"/>
      <c r="H1857" s="239" t="s">
        <v>19</v>
      </c>
      <c r="I1857" s="241"/>
      <c r="J1857" s="237"/>
      <c r="K1857" s="237"/>
      <c r="L1857" s="242"/>
      <c r="M1857" s="243"/>
      <c r="N1857" s="244"/>
      <c r="O1857" s="244"/>
      <c r="P1857" s="244"/>
      <c r="Q1857" s="244"/>
      <c r="R1857" s="244"/>
      <c r="S1857" s="244"/>
      <c r="T1857" s="245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6" t="s">
        <v>410</v>
      </c>
      <c r="AU1857" s="246" t="s">
        <v>87</v>
      </c>
      <c r="AV1857" s="13" t="s">
        <v>85</v>
      </c>
      <c r="AW1857" s="13" t="s">
        <v>37</v>
      </c>
      <c r="AX1857" s="13" t="s">
        <v>78</v>
      </c>
      <c r="AY1857" s="246" t="s">
        <v>401</v>
      </c>
    </row>
    <row r="1858" s="14" customFormat="1">
      <c r="A1858" s="14"/>
      <c r="B1858" s="247"/>
      <c r="C1858" s="248"/>
      <c r="D1858" s="238" t="s">
        <v>410</v>
      </c>
      <c r="E1858" s="249" t="s">
        <v>19</v>
      </c>
      <c r="F1858" s="250" t="s">
        <v>1815</v>
      </c>
      <c r="G1858" s="248"/>
      <c r="H1858" s="251">
        <v>1</v>
      </c>
      <c r="I1858" s="252"/>
      <c r="J1858" s="248"/>
      <c r="K1858" s="248"/>
      <c r="L1858" s="253"/>
      <c r="M1858" s="254"/>
      <c r="N1858" s="255"/>
      <c r="O1858" s="255"/>
      <c r="P1858" s="255"/>
      <c r="Q1858" s="255"/>
      <c r="R1858" s="255"/>
      <c r="S1858" s="255"/>
      <c r="T1858" s="256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7" t="s">
        <v>410</v>
      </c>
      <c r="AU1858" s="257" t="s">
        <v>87</v>
      </c>
      <c r="AV1858" s="14" t="s">
        <v>87</v>
      </c>
      <c r="AW1858" s="14" t="s">
        <v>37</v>
      </c>
      <c r="AX1858" s="14" t="s">
        <v>78</v>
      </c>
      <c r="AY1858" s="257" t="s">
        <v>401</v>
      </c>
    </row>
    <row r="1859" s="15" customFormat="1">
      <c r="A1859" s="15"/>
      <c r="B1859" s="258"/>
      <c r="C1859" s="259"/>
      <c r="D1859" s="238" t="s">
        <v>410</v>
      </c>
      <c r="E1859" s="260" t="s">
        <v>19</v>
      </c>
      <c r="F1859" s="261" t="s">
        <v>414</v>
      </c>
      <c r="G1859" s="259"/>
      <c r="H1859" s="262">
        <v>1</v>
      </c>
      <c r="I1859" s="263"/>
      <c r="J1859" s="259"/>
      <c r="K1859" s="259"/>
      <c r="L1859" s="264"/>
      <c r="M1859" s="265"/>
      <c r="N1859" s="266"/>
      <c r="O1859" s="266"/>
      <c r="P1859" s="266"/>
      <c r="Q1859" s="266"/>
      <c r="R1859" s="266"/>
      <c r="S1859" s="266"/>
      <c r="T1859" s="267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8" t="s">
        <v>410</v>
      </c>
      <c r="AU1859" s="268" t="s">
        <v>87</v>
      </c>
      <c r="AV1859" s="15" t="s">
        <v>102</v>
      </c>
      <c r="AW1859" s="15" t="s">
        <v>37</v>
      </c>
      <c r="AX1859" s="15" t="s">
        <v>85</v>
      </c>
      <c r="AY1859" s="268" t="s">
        <v>401</v>
      </c>
    </row>
    <row r="1860" s="12" customFormat="1" ht="22.8" customHeight="1">
      <c r="A1860" s="12"/>
      <c r="B1860" s="202"/>
      <c r="C1860" s="203"/>
      <c r="D1860" s="204" t="s">
        <v>77</v>
      </c>
      <c r="E1860" s="216" t="s">
        <v>1816</v>
      </c>
      <c r="F1860" s="216" t="s">
        <v>1817</v>
      </c>
      <c r="G1860" s="203"/>
      <c r="H1860" s="203"/>
      <c r="I1860" s="206"/>
      <c r="J1860" s="217">
        <f>BK1860</f>
        <v>0</v>
      </c>
      <c r="K1860" s="203"/>
      <c r="L1860" s="208"/>
      <c r="M1860" s="209"/>
      <c r="N1860" s="210"/>
      <c r="O1860" s="210"/>
      <c r="P1860" s="211">
        <f>SUM(P1861:P1862)</f>
        <v>0</v>
      </c>
      <c r="Q1860" s="210"/>
      <c r="R1860" s="211">
        <f>SUM(R1861:R1862)</f>
        <v>0</v>
      </c>
      <c r="S1860" s="210"/>
      <c r="T1860" s="212">
        <f>SUM(T1861:T1862)</f>
        <v>0</v>
      </c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R1860" s="213" t="s">
        <v>85</v>
      </c>
      <c r="AT1860" s="214" t="s">
        <v>77</v>
      </c>
      <c r="AU1860" s="214" t="s">
        <v>85</v>
      </c>
      <c r="AY1860" s="213" t="s">
        <v>401</v>
      </c>
      <c r="BK1860" s="215">
        <f>SUM(BK1861:BK1862)</f>
        <v>0</v>
      </c>
    </row>
    <row r="1861" s="2" customFormat="1" ht="55.5" customHeight="1">
      <c r="A1861" s="40"/>
      <c r="B1861" s="41"/>
      <c r="C1861" s="218" t="s">
        <v>1818</v>
      </c>
      <c r="D1861" s="218" t="s">
        <v>403</v>
      </c>
      <c r="E1861" s="219" t="s">
        <v>1819</v>
      </c>
      <c r="F1861" s="220" t="s">
        <v>1820</v>
      </c>
      <c r="G1861" s="221" t="s">
        <v>548</v>
      </c>
      <c r="H1861" s="222">
        <v>4534.616</v>
      </c>
      <c r="I1861" s="223"/>
      <c r="J1861" s="224">
        <f>ROUND(I1861*H1861,2)</f>
        <v>0</v>
      </c>
      <c r="K1861" s="220" t="s">
        <v>406</v>
      </c>
      <c r="L1861" s="46"/>
      <c r="M1861" s="225" t="s">
        <v>19</v>
      </c>
      <c r="N1861" s="226" t="s">
        <v>49</v>
      </c>
      <c r="O1861" s="86"/>
      <c r="P1861" s="227">
        <f>O1861*H1861</f>
        <v>0</v>
      </c>
      <c r="Q1861" s="227">
        <v>0</v>
      </c>
      <c r="R1861" s="227">
        <f>Q1861*H1861</f>
        <v>0</v>
      </c>
      <c r="S1861" s="227">
        <v>0</v>
      </c>
      <c r="T1861" s="228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9" t="s">
        <v>102</v>
      </c>
      <c r="AT1861" s="229" t="s">
        <v>403</v>
      </c>
      <c r="AU1861" s="229" t="s">
        <v>87</v>
      </c>
      <c r="AY1861" s="19" t="s">
        <v>401</v>
      </c>
      <c r="BE1861" s="230">
        <f>IF(N1861="základní",J1861,0)</f>
        <v>0</v>
      </c>
      <c r="BF1861" s="230">
        <f>IF(N1861="snížená",J1861,0)</f>
        <v>0</v>
      </c>
      <c r="BG1861" s="230">
        <f>IF(N1861="zákl. přenesená",J1861,0)</f>
        <v>0</v>
      </c>
      <c r="BH1861" s="230">
        <f>IF(N1861="sníž. přenesená",J1861,0)</f>
        <v>0</v>
      </c>
      <c r="BI1861" s="230">
        <f>IF(N1861="nulová",J1861,0)</f>
        <v>0</v>
      </c>
      <c r="BJ1861" s="19" t="s">
        <v>85</v>
      </c>
      <c r="BK1861" s="230">
        <f>ROUND(I1861*H1861,2)</f>
        <v>0</v>
      </c>
      <c r="BL1861" s="19" t="s">
        <v>102</v>
      </c>
      <c r="BM1861" s="229" t="s">
        <v>1821</v>
      </c>
    </row>
    <row r="1862" s="2" customFormat="1">
      <c r="A1862" s="40"/>
      <c r="B1862" s="41"/>
      <c r="C1862" s="42"/>
      <c r="D1862" s="231" t="s">
        <v>408</v>
      </c>
      <c r="E1862" s="42"/>
      <c r="F1862" s="232" t="s">
        <v>1822</v>
      </c>
      <c r="G1862" s="42"/>
      <c r="H1862" s="42"/>
      <c r="I1862" s="233"/>
      <c r="J1862" s="42"/>
      <c r="K1862" s="42"/>
      <c r="L1862" s="46"/>
      <c r="M1862" s="234"/>
      <c r="N1862" s="235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408</v>
      </c>
      <c r="AU1862" s="19" t="s">
        <v>87</v>
      </c>
    </row>
    <row r="1863" s="12" customFormat="1" ht="25.92" customHeight="1">
      <c r="A1863" s="12"/>
      <c r="B1863" s="202"/>
      <c r="C1863" s="203"/>
      <c r="D1863" s="204" t="s">
        <v>77</v>
      </c>
      <c r="E1863" s="205" t="s">
        <v>1823</v>
      </c>
      <c r="F1863" s="205" t="s">
        <v>1824</v>
      </c>
      <c r="G1863" s="203"/>
      <c r="H1863" s="203"/>
      <c r="I1863" s="206"/>
      <c r="J1863" s="207">
        <f>BK1863</f>
        <v>0</v>
      </c>
      <c r="K1863" s="203"/>
      <c r="L1863" s="208"/>
      <c r="M1863" s="209"/>
      <c r="N1863" s="210"/>
      <c r="O1863" s="210"/>
      <c r="P1863" s="211">
        <f>P1864+P1954+P2324+P2583+P2599+P2625+P2678+P2896+P2951+P3363+P3841+P4025+P4199+P4298+P4380+P4401</f>
        <v>0</v>
      </c>
      <c r="Q1863" s="210"/>
      <c r="R1863" s="211">
        <f>R1864+R1954+R2324+R2583+R2599+R2625+R2678+R2896+R2951+R3363+R3841+R4025+R4199+R4298+R4380+R4401</f>
        <v>308.30492500729594</v>
      </c>
      <c r="S1863" s="210"/>
      <c r="T1863" s="212">
        <f>T1864+T1954+T2324+T2583+T2599+T2625+T2678+T2896+T2951+T3363+T3841+T4025+T4199+T4298+T4380+T4401</f>
        <v>0</v>
      </c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R1863" s="213" t="s">
        <v>87</v>
      </c>
      <c r="AT1863" s="214" t="s">
        <v>77</v>
      </c>
      <c r="AU1863" s="214" t="s">
        <v>78</v>
      </c>
      <c r="AY1863" s="213" t="s">
        <v>401</v>
      </c>
      <c r="BK1863" s="215">
        <f>BK1864+BK1954+BK2324+BK2583+BK2599+BK2625+BK2678+BK2896+BK2951+BK3363+BK3841+BK4025+BK4199+BK4298+BK4380+BK4401</f>
        <v>0</v>
      </c>
    </row>
    <row r="1864" s="12" customFormat="1" ht="22.8" customHeight="1">
      <c r="A1864" s="12"/>
      <c r="B1864" s="202"/>
      <c r="C1864" s="203"/>
      <c r="D1864" s="204" t="s">
        <v>77</v>
      </c>
      <c r="E1864" s="216" t="s">
        <v>1825</v>
      </c>
      <c r="F1864" s="216" t="s">
        <v>1826</v>
      </c>
      <c r="G1864" s="203"/>
      <c r="H1864" s="203"/>
      <c r="I1864" s="206"/>
      <c r="J1864" s="217">
        <f>BK1864</f>
        <v>0</v>
      </c>
      <c r="K1864" s="203"/>
      <c r="L1864" s="208"/>
      <c r="M1864" s="209"/>
      <c r="N1864" s="210"/>
      <c r="O1864" s="210"/>
      <c r="P1864" s="211">
        <f>SUM(P1865:P1953)</f>
        <v>0</v>
      </c>
      <c r="Q1864" s="210"/>
      <c r="R1864" s="211">
        <f>SUM(R1865:R1953)</f>
        <v>12.853729998</v>
      </c>
      <c r="S1864" s="210"/>
      <c r="T1864" s="212">
        <f>SUM(T1865:T1953)</f>
        <v>0</v>
      </c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R1864" s="213" t="s">
        <v>87</v>
      </c>
      <c r="AT1864" s="214" t="s">
        <v>77</v>
      </c>
      <c r="AU1864" s="214" t="s">
        <v>85</v>
      </c>
      <c r="AY1864" s="213" t="s">
        <v>401</v>
      </c>
      <c r="BK1864" s="215">
        <f>SUM(BK1865:BK1953)</f>
        <v>0</v>
      </c>
    </row>
    <row r="1865" s="2" customFormat="1" ht="33" customHeight="1">
      <c r="A1865" s="40"/>
      <c r="B1865" s="41"/>
      <c r="C1865" s="218" t="s">
        <v>1827</v>
      </c>
      <c r="D1865" s="218" t="s">
        <v>403</v>
      </c>
      <c r="E1865" s="219" t="s">
        <v>1828</v>
      </c>
      <c r="F1865" s="220" t="s">
        <v>1829</v>
      </c>
      <c r="G1865" s="221" t="s">
        <v>178</v>
      </c>
      <c r="H1865" s="222">
        <v>1488.5</v>
      </c>
      <c r="I1865" s="223"/>
      <c r="J1865" s="224">
        <f>ROUND(I1865*H1865,2)</f>
        <v>0</v>
      </c>
      <c r="K1865" s="220" t="s">
        <v>406</v>
      </c>
      <c r="L1865" s="46"/>
      <c r="M1865" s="225" t="s">
        <v>19</v>
      </c>
      <c r="N1865" s="226" t="s">
        <v>49</v>
      </c>
      <c r="O1865" s="86"/>
      <c r="P1865" s="227">
        <f>O1865*H1865</f>
        <v>0</v>
      </c>
      <c r="Q1865" s="227">
        <v>0</v>
      </c>
      <c r="R1865" s="227">
        <f>Q1865*H1865</f>
        <v>0</v>
      </c>
      <c r="S1865" s="227">
        <v>0</v>
      </c>
      <c r="T1865" s="228">
        <f>S1865*H1865</f>
        <v>0</v>
      </c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R1865" s="229" t="s">
        <v>545</v>
      </c>
      <c r="AT1865" s="229" t="s">
        <v>403</v>
      </c>
      <c r="AU1865" s="229" t="s">
        <v>87</v>
      </c>
      <c r="AY1865" s="19" t="s">
        <v>401</v>
      </c>
      <c r="BE1865" s="230">
        <f>IF(N1865="základní",J1865,0)</f>
        <v>0</v>
      </c>
      <c r="BF1865" s="230">
        <f>IF(N1865="snížená",J1865,0)</f>
        <v>0</v>
      </c>
      <c r="BG1865" s="230">
        <f>IF(N1865="zákl. přenesená",J1865,0)</f>
        <v>0</v>
      </c>
      <c r="BH1865" s="230">
        <f>IF(N1865="sníž. přenesená",J1865,0)</f>
        <v>0</v>
      </c>
      <c r="BI1865" s="230">
        <f>IF(N1865="nulová",J1865,0)</f>
        <v>0</v>
      </c>
      <c r="BJ1865" s="19" t="s">
        <v>85</v>
      </c>
      <c r="BK1865" s="230">
        <f>ROUND(I1865*H1865,2)</f>
        <v>0</v>
      </c>
      <c r="BL1865" s="19" t="s">
        <v>545</v>
      </c>
      <c r="BM1865" s="229" t="s">
        <v>1830</v>
      </c>
    </row>
    <row r="1866" s="2" customFormat="1">
      <c r="A1866" s="40"/>
      <c r="B1866" s="41"/>
      <c r="C1866" s="42"/>
      <c r="D1866" s="231" t="s">
        <v>408</v>
      </c>
      <c r="E1866" s="42"/>
      <c r="F1866" s="232" t="s">
        <v>1831</v>
      </c>
      <c r="G1866" s="42"/>
      <c r="H1866" s="42"/>
      <c r="I1866" s="233"/>
      <c r="J1866" s="42"/>
      <c r="K1866" s="42"/>
      <c r="L1866" s="46"/>
      <c r="M1866" s="234"/>
      <c r="N1866" s="235"/>
      <c r="O1866" s="86"/>
      <c r="P1866" s="86"/>
      <c r="Q1866" s="86"/>
      <c r="R1866" s="86"/>
      <c r="S1866" s="86"/>
      <c r="T1866" s="87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T1866" s="19" t="s">
        <v>408</v>
      </c>
      <c r="AU1866" s="19" t="s">
        <v>87</v>
      </c>
    </row>
    <row r="1867" s="13" customFormat="1">
      <c r="A1867" s="13"/>
      <c r="B1867" s="236"/>
      <c r="C1867" s="237"/>
      <c r="D1867" s="238" t="s">
        <v>410</v>
      </c>
      <c r="E1867" s="239" t="s">
        <v>19</v>
      </c>
      <c r="F1867" s="240" t="s">
        <v>906</v>
      </c>
      <c r="G1867" s="237"/>
      <c r="H1867" s="239" t="s">
        <v>19</v>
      </c>
      <c r="I1867" s="241"/>
      <c r="J1867" s="237"/>
      <c r="K1867" s="237"/>
      <c r="L1867" s="242"/>
      <c r="M1867" s="243"/>
      <c r="N1867" s="244"/>
      <c r="O1867" s="244"/>
      <c r="P1867" s="244"/>
      <c r="Q1867" s="244"/>
      <c r="R1867" s="244"/>
      <c r="S1867" s="244"/>
      <c r="T1867" s="24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6" t="s">
        <v>410</v>
      </c>
      <c r="AU1867" s="246" t="s">
        <v>87</v>
      </c>
      <c r="AV1867" s="13" t="s">
        <v>85</v>
      </c>
      <c r="AW1867" s="13" t="s">
        <v>37</v>
      </c>
      <c r="AX1867" s="13" t="s">
        <v>78</v>
      </c>
      <c r="AY1867" s="246" t="s">
        <v>401</v>
      </c>
    </row>
    <row r="1868" s="13" customFormat="1">
      <c r="A1868" s="13"/>
      <c r="B1868" s="236"/>
      <c r="C1868" s="237"/>
      <c r="D1868" s="238" t="s">
        <v>410</v>
      </c>
      <c r="E1868" s="239" t="s">
        <v>19</v>
      </c>
      <c r="F1868" s="240" t="s">
        <v>419</v>
      </c>
      <c r="G1868" s="237"/>
      <c r="H1868" s="239" t="s">
        <v>19</v>
      </c>
      <c r="I1868" s="241"/>
      <c r="J1868" s="237"/>
      <c r="K1868" s="237"/>
      <c r="L1868" s="242"/>
      <c r="M1868" s="243"/>
      <c r="N1868" s="244"/>
      <c r="O1868" s="244"/>
      <c r="P1868" s="244"/>
      <c r="Q1868" s="244"/>
      <c r="R1868" s="244"/>
      <c r="S1868" s="244"/>
      <c r="T1868" s="24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6" t="s">
        <v>410</v>
      </c>
      <c r="AU1868" s="246" t="s">
        <v>87</v>
      </c>
      <c r="AV1868" s="13" t="s">
        <v>85</v>
      </c>
      <c r="AW1868" s="13" t="s">
        <v>37</v>
      </c>
      <c r="AX1868" s="13" t="s">
        <v>78</v>
      </c>
      <c r="AY1868" s="246" t="s">
        <v>401</v>
      </c>
    </row>
    <row r="1869" s="13" customFormat="1">
      <c r="A1869" s="13"/>
      <c r="B1869" s="236"/>
      <c r="C1869" s="237"/>
      <c r="D1869" s="238" t="s">
        <v>410</v>
      </c>
      <c r="E1869" s="239" t="s">
        <v>19</v>
      </c>
      <c r="F1869" s="240" t="s">
        <v>741</v>
      </c>
      <c r="G1869" s="237"/>
      <c r="H1869" s="239" t="s">
        <v>19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6" t="s">
        <v>410</v>
      </c>
      <c r="AU1869" s="246" t="s">
        <v>87</v>
      </c>
      <c r="AV1869" s="13" t="s">
        <v>85</v>
      </c>
      <c r="AW1869" s="13" t="s">
        <v>37</v>
      </c>
      <c r="AX1869" s="13" t="s">
        <v>78</v>
      </c>
      <c r="AY1869" s="246" t="s">
        <v>401</v>
      </c>
    </row>
    <row r="1870" s="13" customFormat="1">
      <c r="A1870" s="13"/>
      <c r="B1870" s="236"/>
      <c r="C1870" s="237"/>
      <c r="D1870" s="238" t="s">
        <v>410</v>
      </c>
      <c r="E1870" s="239" t="s">
        <v>19</v>
      </c>
      <c r="F1870" s="240" t="s">
        <v>594</v>
      </c>
      <c r="G1870" s="237"/>
      <c r="H1870" s="239" t="s">
        <v>19</v>
      </c>
      <c r="I1870" s="241"/>
      <c r="J1870" s="237"/>
      <c r="K1870" s="237"/>
      <c r="L1870" s="242"/>
      <c r="M1870" s="243"/>
      <c r="N1870" s="244"/>
      <c r="O1870" s="244"/>
      <c r="P1870" s="244"/>
      <c r="Q1870" s="244"/>
      <c r="R1870" s="244"/>
      <c r="S1870" s="244"/>
      <c r="T1870" s="24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6" t="s">
        <v>410</v>
      </c>
      <c r="AU1870" s="246" t="s">
        <v>87</v>
      </c>
      <c r="AV1870" s="13" t="s">
        <v>85</v>
      </c>
      <c r="AW1870" s="13" t="s">
        <v>37</v>
      </c>
      <c r="AX1870" s="13" t="s">
        <v>78</v>
      </c>
      <c r="AY1870" s="246" t="s">
        <v>401</v>
      </c>
    </row>
    <row r="1871" s="13" customFormat="1">
      <c r="A1871" s="13"/>
      <c r="B1871" s="236"/>
      <c r="C1871" s="237"/>
      <c r="D1871" s="238" t="s">
        <v>410</v>
      </c>
      <c r="E1871" s="239" t="s">
        <v>19</v>
      </c>
      <c r="F1871" s="240" t="s">
        <v>1832</v>
      </c>
      <c r="G1871" s="237"/>
      <c r="H1871" s="239" t="s">
        <v>19</v>
      </c>
      <c r="I1871" s="241"/>
      <c r="J1871" s="237"/>
      <c r="K1871" s="237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6" t="s">
        <v>410</v>
      </c>
      <c r="AU1871" s="246" t="s">
        <v>87</v>
      </c>
      <c r="AV1871" s="13" t="s">
        <v>85</v>
      </c>
      <c r="AW1871" s="13" t="s">
        <v>37</v>
      </c>
      <c r="AX1871" s="13" t="s">
        <v>78</v>
      </c>
      <c r="AY1871" s="246" t="s">
        <v>401</v>
      </c>
    </row>
    <row r="1872" s="14" customFormat="1">
      <c r="A1872" s="14"/>
      <c r="B1872" s="247"/>
      <c r="C1872" s="248"/>
      <c r="D1872" s="238" t="s">
        <v>410</v>
      </c>
      <c r="E1872" s="249" t="s">
        <v>19</v>
      </c>
      <c r="F1872" s="250" t="s">
        <v>215</v>
      </c>
      <c r="G1872" s="248"/>
      <c r="H1872" s="251">
        <v>1488.5</v>
      </c>
      <c r="I1872" s="252"/>
      <c r="J1872" s="248"/>
      <c r="K1872" s="248"/>
      <c r="L1872" s="253"/>
      <c r="M1872" s="254"/>
      <c r="N1872" s="255"/>
      <c r="O1872" s="255"/>
      <c r="P1872" s="255"/>
      <c r="Q1872" s="255"/>
      <c r="R1872" s="255"/>
      <c r="S1872" s="255"/>
      <c r="T1872" s="256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7" t="s">
        <v>410</v>
      </c>
      <c r="AU1872" s="257" t="s">
        <v>87</v>
      </c>
      <c r="AV1872" s="14" t="s">
        <v>87</v>
      </c>
      <c r="AW1872" s="14" t="s">
        <v>37</v>
      </c>
      <c r="AX1872" s="14" t="s">
        <v>78</v>
      </c>
      <c r="AY1872" s="257" t="s">
        <v>401</v>
      </c>
    </row>
    <row r="1873" s="15" customFormat="1">
      <c r="A1873" s="15"/>
      <c r="B1873" s="258"/>
      <c r="C1873" s="259"/>
      <c r="D1873" s="238" t="s">
        <v>410</v>
      </c>
      <c r="E1873" s="260" t="s">
        <v>213</v>
      </c>
      <c r="F1873" s="261" t="s">
        <v>414</v>
      </c>
      <c r="G1873" s="259"/>
      <c r="H1873" s="262">
        <v>1488.5</v>
      </c>
      <c r="I1873" s="263"/>
      <c r="J1873" s="259"/>
      <c r="K1873" s="259"/>
      <c r="L1873" s="264"/>
      <c r="M1873" s="265"/>
      <c r="N1873" s="266"/>
      <c r="O1873" s="266"/>
      <c r="P1873" s="266"/>
      <c r="Q1873" s="266"/>
      <c r="R1873" s="266"/>
      <c r="S1873" s="266"/>
      <c r="T1873" s="267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8" t="s">
        <v>410</v>
      </c>
      <c r="AU1873" s="268" t="s">
        <v>87</v>
      </c>
      <c r="AV1873" s="15" t="s">
        <v>102</v>
      </c>
      <c r="AW1873" s="15" t="s">
        <v>37</v>
      </c>
      <c r="AX1873" s="15" t="s">
        <v>85</v>
      </c>
      <c r="AY1873" s="268" t="s">
        <v>401</v>
      </c>
    </row>
    <row r="1874" s="2" customFormat="1" ht="16.5" customHeight="1">
      <c r="A1874" s="40"/>
      <c r="B1874" s="41"/>
      <c r="C1874" s="280" t="s">
        <v>1833</v>
      </c>
      <c r="D1874" s="280" t="s">
        <v>808</v>
      </c>
      <c r="E1874" s="281" t="s">
        <v>1834</v>
      </c>
      <c r="F1874" s="282" t="s">
        <v>1835</v>
      </c>
      <c r="G1874" s="283" t="s">
        <v>548</v>
      </c>
      <c r="H1874" s="284">
        <v>0.44700000000000001</v>
      </c>
      <c r="I1874" s="285"/>
      <c r="J1874" s="286">
        <f>ROUND(I1874*H1874,2)</f>
        <v>0</v>
      </c>
      <c r="K1874" s="282" t="s">
        <v>406</v>
      </c>
      <c r="L1874" s="287"/>
      <c r="M1874" s="288" t="s">
        <v>19</v>
      </c>
      <c r="N1874" s="289" t="s">
        <v>49</v>
      </c>
      <c r="O1874" s="86"/>
      <c r="P1874" s="227">
        <f>O1874*H1874</f>
        <v>0</v>
      </c>
      <c r="Q1874" s="227">
        <v>1</v>
      </c>
      <c r="R1874" s="227">
        <f>Q1874*H1874</f>
        <v>0.44700000000000001</v>
      </c>
      <c r="S1874" s="227">
        <v>0</v>
      </c>
      <c r="T1874" s="228">
        <f>S1874*H1874</f>
        <v>0</v>
      </c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R1874" s="229" t="s">
        <v>664</v>
      </c>
      <c r="AT1874" s="229" t="s">
        <v>808</v>
      </c>
      <c r="AU1874" s="229" t="s">
        <v>87</v>
      </c>
      <c r="AY1874" s="19" t="s">
        <v>401</v>
      </c>
      <c r="BE1874" s="230">
        <f>IF(N1874="základní",J1874,0)</f>
        <v>0</v>
      </c>
      <c r="BF1874" s="230">
        <f>IF(N1874="snížená",J1874,0)</f>
        <v>0</v>
      </c>
      <c r="BG1874" s="230">
        <f>IF(N1874="zákl. přenesená",J1874,0)</f>
        <v>0</v>
      </c>
      <c r="BH1874" s="230">
        <f>IF(N1874="sníž. přenesená",J1874,0)</f>
        <v>0</v>
      </c>
      <c r="BI1874" s="230">
        <f>IF(N1874="nulová",J1874,0)</f>
        <v>0</v>
      </c>
      <c r="BJ1874" s="19" t="s">
        <v>85</v>
      </c>
      <c r="BK1874" s="230">
        <f>ROUND(I1874*H1874,2)</f>
        <v>0</v>
      </c>
      <c r="BL1874" s="19" t="s">
        <v>545</v>
      </c>
      <c r="BM1874" s="229" t="s">
        <v>1836</v>
      </c>
    </row>
    <row r="1875" s="14" customFormat="1">
      <c r="A1875" s="14"/>
      <c r="B1875" s="247"/>
      <c r="C1875" s="248"/>
      <c r="D1875" s="238" t="s">
        <v>410</v>
      </c>
      <c r="E1875" s="249" t="s">
        <v>19</v>
      </c>
      <c r="F1875" s="250" t="s">
        <v>213</v>
      </c>
      <c r="G1875" s="248"/>
      <c r="H1875" s="251">
        <v>1488.5</v>
      </c>
      <c r="I1875" s="252"/>
      <c r="J1875" s="248"/>
      <c r="K1875" s="248"/>
      <c r="L1875" s="253"/>
      <c r="M1875" s="254"/>
      <c r="N1875" s="255"/>
      <c r="O1875" s="255"/>
      <c r="P1875" s="255"/>
      <c r="Q1875" s="255"/>
      <c r="R1875" s="255"/>
      <c r="S1875" s="255"/>
      <c r="T1875" s="256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7" t="s">
        <v>410</v>
      </c>
      <c r="AU1875" s="257" t="s">
        <v>87</v>
      </c>
      <c r="AV1875" s="14" t="s">
        <v>87</v>
      </c>
      <c r="AW1875" s="14" t="s">
        <v>37</v>
      </c>
      <c r="AX1875" s="14" t="s">
        <v>78</v>
      </c>
      <c r="AY1875" s="257" t="s">
        <v>401</v>
      </c>
    </row>
    <row r="1876" s="15" customFormat="1">
      <c r="A1876" s="15"/>
      <c r="B1876" s="258"/>
      <c r="C1876" s="259"/>
      <c r="D1876" s="238" t="s">
        <v>410</v>
      </c>
      <c r="E1876" s="260" t="s">
        <v>19</v>
      </c>
      <c r="F1876" s="261" t="s">
        <v>414</v>
      </c>
      <c r="G1876" s="259"/>
      <c r="H1876" s="262">
        <v>1488.5</v>
      </c>
      <c r="I1876" s="263"/>
      <c r="J1876" s="259"/>
      <c r="K1876" s="259"/>
      <c r="L1876" s="264"/>
      <c r="M1876" s="265"/>
      <c r="N1876" s="266"/>
      <c r="O1876" s="266"/>
      <c r="P1876" s="266"/>
      <c r="Q1876" s="266"/>
      <c r="R1876" s="266"/>
      <c r="S1876" s="266"/>
      <c r="T1876" s="267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68" t="s">
        <v>410</v>
      </c>
      <c r="AU1876" s="268" t="s">
        <v>87</v>
      </c>
      <c r="AV1876" s="15" t="s">
        <v>102</v>
      </c>
      <c r="AW1876" s="15" t="s">
        <v>37</v>
      </c>
      <c r="AX1876" s="15" t="s">
        <v>78</v>
      </c>
      <c r="AY1876" s="268" t="s">
        <v>401</v>
      </c>
    </row>
    <row r="1877" s="14" customFormat="1">
      <c r="A1877" s="14"/>
      <c r="B1877" s="247"/>
      <c r="C1877" s="248"/>
      <c r="D1877" s="238" t="s">
        <v>410</v>
      </c>
      <c r="E1877" s="249" t="s">
        <v>19</v>
      </c>
      <c r="F1877" s="250" t="s">
        <v>1837</v>
      </c>
      <c r="G1877" s="248"/>
      <c r="H1877" s="251">
        <v>0.44700000000000001</v>
      </c>
      <c r="I1877" s="252"/>
      <c r="J1877" s="248"/>
      <c r="K1877" s="248"/>
      <c r="L1877" s="253"/>
      <c r="M1877" s="254"/>
      <c r="N1877" s="255"/>
      <c r="O1877" s="255"/>
      <c r="P1877" s="255"/>
      <c r="Q1877" s="255"/>
      <c r="R1877" s="255"/>
      <c r="S1877" s="255"/>
      <c r="T1877" s="256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7" t="s">
        <v>410</v>
      </c>
      <c r="AU1877" s="257" t="s">
        <v>87</v>
      </c>
      <c r="AV1877" s="14" t="s">
        <v>87</v>
      </c>
      <c r="AW1877" s="14" t="s">
        <v>37</v>
      </c>
      <c r="AX1877" s="14" t="s">
        <v>85</v>
      </c>
      <c r="AY1877" s="257" t="s">
        <v>401</v>
      </c>
    </row>
    <row r="1878" s="2" customFormat="1" ht="33" customHeight="1">
      <c r="A1878" s="40"/>
      <c r="B1878" s="41"/>
      <c r="C1878" s="218" t="s">
        <v>1838</v>
      </c>
      <c r="D1878" s="218" t="s">
        <v>403</v>
      </c>
      <c r="E1878" s="219" t="s">
        <v>1839</v>
      </c>
      <c r="F1878" s="220" t="s">
        <v>1840</v>
      </c>
      <c r="G1878" s="221" t="s">
        <v>178</v>
      </c>
      <c r="H1878" s="222">
        <v>284.5</v>
      </c>
      <c r="I1878" s="223"/>
      <c r="J1878" s="224">
        <f>ROUND(I1878*H1878,2)</f>
        <v>0</v>
      </c>
      <c r="K1878" s="220" t="s">
        <v>406</v>
      </c>
      <c r="L1878" s="46"/>
      <c r="M1878" s="225" t="s">
        <v>19</v>
      </c>
      <c r="N1878" s="226" t="s">
        <v>49</v>
      </c>
      <c r="O1878" s="86"/>
      <c r="P1878" s="227">
        <f>O1878*H1878</f>
        <v>0</v>
      </c>
      <c r="Q1878" s="227">
        <v>0</v>
      </c>
      <c r="R1878" s="227">
        <f>Q1878*H1878</f>
        <v>0</v>
      </c>
      <c r="S1878" s="227">
        <v>0</v>
      </c>
      <c r="T1878" s="228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9" t="s">
        <v>545</v>
      </c>
      <c r="AT1878" s="229" t="s">
        <v>403</v>
      </c>
      <c r="AU1878" s="229" t="s">
        <v>87</v>
      </c>
      <c r="AY1878" s="19" t="s">
        <v>401</v>
      </c>
      <c r="BE1878" s="230">
        <f>IF(N1878="základní",J1878,0)</f>
        <v>0</v>
      </c>
      <c r="BF1878" s="230">
        <f>IF(N1878="snížená",J1878,0)</f>
        <v>0</v>
      </c>
      <c r="BG1878" s="230">
        <f>IF(N1878="zákl. přenesená",J1878,0)</f>
        <v>0</v>
      </c>
      <c r="BH1878" s="230">
        <f>IF(N1878="sníž. přenesená",J1878,0)</f>
        <v>0</v>
      </c>
      <c r="BI1878" s="230">
        <f>IF(N1878="nulová",J1878,0)</f>
        <v>0</v>
      </c>
      <c r="BJ1878" s="19" t="s">
        <v>85</v>
      </c>
      <c r="BK1878" s="230">
        <f>ROUND(I1878*H1878,2)</f>
        <v>0</v>
      </c>
      <c r="BL1878" s="19" t="s">
        <v>545</v>
      </c>
      <c r="BM1878" s="229" t="s">
        <v>1841</v>
      </c>
    </row>
    <row r="1879" s="2" customFormat="1">
      <c r="A1879" s="40"/>
      <c r="B1879" s="41"/>
      <c r="C1879" s="42"/>
      <c r="D1879" s="231" t="s">
        <v>408</v>
      </c>
      <c r="E1879" s="42"/>
      <c r="F1879" s="232" t="s">
        <v>1842</v>
      </c>
      <c r="G1879" s="42"/>
      <c r="H1879" s="42"/>
      <c r="I1879" s="233"/>
      <c r="J1879" s="42"/>
      <c r="K1879" s="42"/>
      <c r="L1879" s="46"/>
      <c r="M1879" s="234"/>
      <c r="N1879" s="235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408</v>
      </c>
      <c r="AU1879" s="19" t="s">
        <v>87</v>
      </c>
    </row>
    <row r="1880" s="13" customFormat="1">
      <c r="A1880" s="13"/>
      <c r="B1880" s="236"/>
      <c r="C1880" s="237"/>
      <c r="D1880" s="238" t="s">
        <v>410</v>
      </c>
      <c r="E1880" s="239" t="s">
        <v>19</v>
      </c>
      <c r="F1880" s="240" t="s">
        <v>906</v>
      </c>
      <c r="G1880" s="237"/>
      <c r="H1880" s="239" t="s">
        <v>19</v>
      </c>
      <c r="I1880" s="241"/>
      <c r="J1880" s="237"/>
      <c r="K1880" s="237"/>
      <c r="L1880" s="242"/>
      <c r="M1880" s="243"/>
      <c r="N1880" s="244"/>
      <c r="O1880" s="244"/>
      <c r="P1880" s="244"/>
      <c r="Q1880" s="244"/>
      <c r="R1880" s="244"/>
      <c r="S1880" s="244"/>
      <c r="T1880" s="24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6" t="s">
        <v>410</v>
      </c>
      <c r="AU1880" s="246" t="s">
        <v>87</v>
      </c>
      <c r="AV1880" s="13" t="s">
        <v>85</v>
      </c>
      <c r="AW1880" s="13" t="s">
        <v>37</v>
      </c>
      <c r="AX1880" s="13" t="s">
        <v>78</v>
      </c>
      <c r="AY1880" s="246" t="s">
        <v>401</v>
      </c>
    </row>
    <row r="1881" s="13" customFormat="1">
      <c r="A1881" s="13"/>
      <c r="B1881" s="236"/>
      <c r="C1881" s="237"/>
      <c r="D1881" s="238" t="s">
        <v>410</v>
      </c>
      <c r="E1881" s="239" t="s">
        <v>19</v>
      </c>
      <c r="F1881" s="240" t="s">
        <v>419</v>
      </c>
      <c r="G1881" s="237"/>
      <c r="H1881" s="239" t="s">
        <v>19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6" t="s">
        <v>410</v>
      </c>
      <c r="AU1881" s="246" t="s">
        <v>87</v>
      </c>
      <c r="AV1881" s="13" t="s">
        <v>85</v>
      </c>
      <c r="AW1881" s="13" t="s">
        <v>37</v>
      </c>
      <c r="AX1881" s="13" t="s">
        <v>78</v>
      </c>
      <c r="AY1881" s="246" t="s">
        <v>401</v>
      </c>
    </row>
    <row r="1882" s="13" customFormat="1">
      <c r="A1882" s="13"/>
      <c r="B1882" s="236"/>
      <c r="C1882" s="237"/>
      <c r="D1882" s="238" t="s">
        <v>410</v>
      </c>
      <c r="E1882" s="239" t="s">
        <v>19</v>
      </c>
      <c r="F1882" s="240" t="s">
        <v>741</v>
      </c>
      <c r="G1882" s="237"/>
      <c r="H1882" s="239" t="s">
        <v>19</v>
      </c>
      <c r="I1882" s="241"/>
      <c r="J1882" s="237"/>
      <c r="K1882" s="237"/>
      <c r="L1882" s="242"/>
      <c r="M1882" s="243"/>
      <c r="N1882" s="244"/>
      <c r="O1882" s="244"/>
      <c r="P1882" s="244"/>
      <c r="Q1882" s="244"/>
      <c r="R1882" s="244"/>
      <c r="S1882" s="244"/>
      <c r="T1882" s="24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6" t="s">
        <v>410</v>
      </c>
      <c r="AU1882" s="246" t="s">
        <v>87</v>
      </c>
      <c r="AV1882" s="13" t="s">
        <v>85</v>
      </c>
      <c r="AW1882" s="13" t="s">
        <v>37</v>
      </c>
      <c r="AX1882" s="13" t="s">
        <v>78</v>
      </c>
      <c r="AY1882" s="246" t="s">
        <v>401</v>
      </c>
    </row>
    <row r="1883" s="13" customFormat="1">
      <c r="A1883" s="13"/>
      <c r="B1883" s="236"/>
      <c r="C1883" s="237"/>
      <c r="D1883" s="238" t="s">
        <v>410</v>
      </c>
      <c r="E1883" s="239" t="s">
        <v>19</v>
      </c>
      <c r="F1883" s="240" t="s">
        <v>594</v>
      </c>
      <c r="G1883" s="237"/>
      <c r="H1883" s="239" t="s">
        <v>19</v>
      </c>
      <c r="I1883" s="241"/>
      <c r="J1883" s="237"/>
      <c r="K1883" s="237"/>
      <c r="L1883" s="242"/>
      <c r="M1883" s="243"/>
      <c r="N1883" s="244"/>
      <c r="O1883" s="244"/>
      <c r="P1883" s="244"/>
      <c r="Q1883" s="244"/>
      <c r="R1883" s="244"/>
      <c r="S1883" s="244"/>
      <c r="T1883" s="24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6" t="s">
        <v>410</v>
      </c>
      <c r="AU1883" s="246" t="s">
        <v>87</v>
      </c>
      <c r="AV1883" s="13" t="s">
        <v>85</v>
      </c>
      <c r="AW1883" s="13" t="s">
        <v>37</v>
      </c>
      <c r="AX1883" s="13" t="s">
        <v>78</v>
      </c>
      <c r="AY1883" s="246" t="s">
        <v>401</v>
      </c>
    </row>
    <row r="1884" s="13" customFormat="1">
      <c r="A1884" s="13"/>
      <c r="B1884" s="236"/>
      <c r="C1884" s="237"/>
      <c r="D1884" s="238" t="s">
        <v>410</v>
      </c>
      <c r="E1884" s="239" t="s">
        <v>19</v>
      </c>
      <c r="F1884" s="240" t="s">
        <v>337</v>
      </c>
      <c r="G1884" s="237"/>
      <c r="H1884" s="239" t="s">
        <v>19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6" t="s">
        <v>410</v>
      </c>
      <c r="AU1884" s="246" t="s">
        <v>87</v>
      </c>
      <c r="AV1884" s="13" t="s">
        <v>85</v>
      </c>
      <c r="AW1884" s="13" t="s">
        <v>37</v>
      </c>
      <c r="AX1884" s="13" t="s">
        <v>78</v>
      </c>
      <c r="AY1884" s="246" t="s">
        <v>401</v>
      </c>
    </row>
    <row r="1885" s="14" customFormat="1">
      <c r="A1885" s="14"/>
      <c r="B1885" s="247"/>
      <c r="C1885" s="248"/>
      <c r="D1885" s="238" t="s">
        <v>410</v>
      </c>
      <c r="E1885" s="249" t="s">
        <v>19</v>
      </c>
      <c r="F1885" s="250" t="s">
        <v>1843</v>
      </c>
      <c r="G1885" s="248"/>
      <c r="H1885" s="251">
        <v>274</v>
      </c>
      <c r="I1885" s="252"/>
      <c r="J1885" s="248"/>
      <c r="K1885" s="248"/>
      <c r="L1885" s="253"/>
      <c r="M1885" s="254"/>
      <c r="N1885" s="255"/>
      <c r="O1885" s="255"/>
      <c r="P1885" s="255"/>
      <c r="Q1885" s="255"/>
      <c r="R1885" s="255"/>
      <c r="S1885" s="255"/>
      <c r="T1885" s="256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7" t="s">
        <v>410</v>
      </c>
      <c r="AU1885" s="257" t="s">
        <v>87</v>
      </c>
      <c r="AV1885" s="14" t="s">
        <v>87</v>
      </c>
      <c r="AW1885" s="14" t="s">
        <v>37</v>
      </c>
      <c r="AX1885" s="14" t="s">
        <v>78</v>
      </c>
      <c r="AY1885" s="257" t="s">
        <v>401</v>
      </c>
    </row>
    <row r="1886" s="13" customFormat="1">
      <c r="A1886" s="13"/>
      <c r="B1886" s="236"/>
      <c r="C1886" s="237"/>
      <c r="D1886" s="238" t="s">
        <v>410</v>
      </c>
      <c r="E1886" s="239" t="s">
        <v>19</v>
      </c>
      <c r="F1886" s="240" t="s">
        <v>1844</v>
      </c>
      <c r="G1886" s="237"/>
      <c r="H1886" s="239" t="s">
        <v>19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6" t="s">
        <v>410</v>
      </c>
      <c r="AU1886" s="246" t="s">
        <v>87</v>
      </c>
      <c r="AV1886" s="13" t="s">
        <v>85</v>
      </c>
      <c r="AW1886" s="13" t="s">
        <v>37</v>
      </c>
      <c r="AX1886" s="13" t="s">
        <v>78</v>
      </c>
      <c r="AY1886" s="246" t="s">
        <v>401</v>
      </c>
    </row>
    <row r="1887" s="14" customFormat="1">
      <c r="A1887" s="14"/>
      <c r="B1887" s="247"/>
      <c r="C1887" s="248"/>
      <c r="D1887" s="238" t="s">
        <v>410</v>
      </c>
      <c r="E1887" s="249" t="s">
        <v>19</v>
      </c>
      <c r="F1887" s="250" t="s">
        <v>1845</v>
      </c>
      <c r="G1887" s="248"/>
      <c r="H1887" s="251">
        <v>10.5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7" t="s">
        <v>410</v>
      </c>
      <c r="AU1887" s="257" t="s">
        <v>87</v>
      </c>
      <c r="AV1887" s="14" t="s">
        <v>87</v>
      </c>
      <c r="AW1887" s="14" t="s">
        <v>37</v>
      </c>
      <c r="AX1887" s="14" t="s">
        <v>78</v>
      </c>
      <c r="AY1887" s="257" t="s">
        <v>401</v>
      </c>
    </row>
    <row r="1888" s="15" customFormat="1">
      <c r="A1888" s="15"/>
      <c r="B1888" s="258"/>
      <c r="C1888" s="259"/>
      <c r="D1888" s="238" t="s">
        <v>410</v>
      </c>
      <c r="E1888" s="260" t="s">
        <v>209</v>
      </c>
      <c r="F1888" s="261" t="s">
        <v>414</v>
      </c>
      <c r="G1888" s="259"/>
      <c r="H1888" s="262">
        <v>284.5</v>
      </c>
      <c r="I1888" s="263"/>
      <c r="J1888" s="259"/>
      <c r="K1888" s="259"/>
      <c r="L1888" s="264"/>
      <c r="M1888" s="265"/>
      <c r="N1888" s="266"/>
      <c r="O1888" s="266"/>
      <c r="P1888" s="266"/>
      <c r="Q1888" s="266"/>
      <c r="R1888" s="266"/>
      <c r="S1888" s="266"/>
      <c r="T1888" s="267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68" t="s">
        <v>410</v>
      </c>
      <c r="AU1888" s="268" t="s">
        <v>87</v>
      </c>
      <c r="AV1888" s="15" t="s">
        <v>102</v>
      </c>
      <c r="AW1888" s="15" t="s">
        <v>37</v>
      </c>
      <c r="AX1888" s="15" t="s">
        <v>85</v>
      </c>
      <c r="AY1888" s="268" t="s">
        <v>401</v>
      </c>
    </row>
    <row r="1889" s="2" customFormat="1" ht="16.5" customHeight="1">
      <c r="A1889" s="40"/>
      <c r="B1889" s="41"/>
      <c r="C1889" s="280" t="s">
        <v>1846</v>
      </c>
      <c r="D1889" s="280" t="s">
        <v>808</v>
      </c>
      <c r="E1889" s="281" t="s">
        <v>1834</v>
      </c>
      <c r="F1889" s="282" t="s">
        <v>1835</v>
      </c>
      <c r="G1889" s="283" t="s">
        <v>548</v>
      </c>
      <c r="H1889" s="284">
        <v>0.097000000000000003</v>
      </c>
      <c r="I1889" s="285"/>
      <c r="J1889" s="286">
        <f>ROUND(I1889*H1889,2)</f>
        <v>0</v>
      </c>
      <c r="K1889" s="282" t="s">
        <v>406</v>
      </c>
      <c r="L1889" s="287"/>
      <c r="M1889" s="288" t="s">
        <v>19</v>
      </c>
      <c r="N1889" s="289" t="s">
        <v>49</v>
      </c>
      <c r="O1889" s="86"/>
      <c r="P1889" s="227">
        <f>O1889*H1889</f>
        <v>0</v>
      </c>
      <c r="Q1889" s="227">
        <v>1</v>
      </c>
      <c r="R1889" s="227">
        <f>Q1889*H1889</f>
        <v>0.097000000000000003</v>
      </c>
      <c r="S1889" s="227">
        <v>0</v>
      </c>
      <c r="T1889" s="228">
        <f>S1889*H1889</f>
        <v>0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29" t="s">
        <v>664</v>
      </c>
      <c r="AT1889" s="229" t="s">
        <v>808</v>
      </c>
      <c r="AU1889" s="229" t="s">
        <v>87</v>
      </c>
      <c r="AY1889" s="19" t="s">
        <v>401</v>
      </c>
      <c r="BE1889" s="230">
        <f>IF(N1889="základní",J1889,0)</f>
        <v>0</v>
      </c>
      <c r="BF1889" s="230">
        <f>IF(N1889="snížená",J1889,0)</f>
        <v>0</v>
      </c>
      <c r="BG1889" s="230">
        <f>IF(N1889="zákl. přenesená",J1889,0)</f>
        <v>0</v>
      </c>
      <c r="BH1889" s="230">
        <f>IF(N1889="sníž. přenesená",J1889,0)</f>
        <v>0</v>
      </c>
      <c r="BI1889" s="230">
        <f>IF(N1889="nulová",J1889,0)</f>
        <v>0</v>
      </c>
      <c r="BJ1889" s="19" t="s">
        <v>85</v>
      </c>
      <c r="BK1889" s="230">
        <f>ROUND(I1889*H1889,2)</f>
        <v>0</v>
      </c>
      <c r="BL1889" s="19" t="s">
        <v>545</v>
      </c>
      <c r="BM1889" s="229" t="s">
        <v>1847</v>
      </c>
    </row>
    <row r="1890" s="14" customFormat="1">
      <c r="A1890" s="14"/>
      <c r="B1890" s="247"/>
      <c r="C1890" s="248"/>
      <c r="D1890" s="238" t="s">
        <v>410</v>
      </c>
      <c r="E1890" s="249" t="s">
        <v>19</v>
      </c>
      <c r="F1890" s="250" t="s">
        <v>209</v>
      </c>
      <c r="G1890" s="248"/>
      <c r="H1890" s="251">
        <v>284.5</v>
      </c>
      <c r="I1890" s="252"/>
      <c r="J1890" s="248"/>
      <c r="K1890" s="248"/>
      <c r="L1890" s="253"/>
      <c r="M1890" s="254"/>
      <c r="N1890" s="255"/>
      <c r="O1890" s="255"/>
      <c r="P1890" s="255"/>
      <c r="Q1890" s="255"/>
      <c r="R1890" s="255"/>
      <c r="S1890" s="255"/>
      <c r="T1890" s="256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7" t="s">
        <v>410</v>
      </c>
      <c r="AU1890" s="257" t="s">
        <v>87</v>
      </c>
      <c r="AV1890" s="14" t="s">
        <v>87</v>
      </c>
      <c r="AW1890" s="14" t="s">
        <v>37</v>
      </c>
      <c r="AX1890" s="14" t="s">
        <v>78</v>
      </c>
      <c r="AY1890" s="257" t="s">
        <v>401</v>
      </c>
    </row>
    <row r="1891" s="15" customFormat="1">
      <c r="A1891" s="15"/>
      <c r="B1891" s="258"/>
      <c r="C1891" s="259"/>
      <c r="D1891" s="238" t="s">
        <v>410</v>
      </c>
      <c r="E1891" s="260" t="s">
        <v>19</v>
      </c>
      <c r="F1891" s="261" t="s">
        <v>414</v>
      </c>
      <c r="G1891" s="259"/>
      <c r="H1891" s="262">
        <v>284.5</v>
      </c>
      <c r="I1891" s="263"/>
      <c r="J1891" s="259"/>
      <c r="K1891" s="259"/>
      <c r="L1891" s="264"/>
      <c r="M1891" s="265"/>
      <c r="N1891" s="266"/>
      <c r="O1891" s="266"/>
      <c r="P1891" s="266"/>
      <c r="Q1891" s="266"/>
      <c r="R1891" s="266"/>
      <c r="S1891" s="266"/>
      <c r="T1891" s="267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68" t="s">
        <v>410</v>
      </c>
      <c r="AU1891" s="268" t="s">
        <v>87</v>
      </c>
      <c r="AV1891" s="15" t="s">
        <v>102</v>
      </c>
      <c r="AW1891" s="15" t="s">
        <v>37</v>
      </c>
      <c r="AX1891" s="15" t="s">
        <v>78</v>
      </c>
      <c r="AY1891" s="268" t="s">
        <v>401</v>
      </c>
    </row>
    <row r="1892" s="14" customFormat="1">
      <c r="A1892" s="14"/>
      <c r="B1892" s="247"/>
      <c r="C1892" s="248"/>
      <c r="D1892" s="238" t="s">
        <v>410</v>
      </c>
      <c r="E1892" s="249" t="s">
        <v>19</v>
      </c>
      <c r="F1892" s="250" t="s">
        <v>1848</v>
      </c>
      <c r="G1892" s="248"/>
      <c r="H1892" s="251">
        <v>0.097000000000000003</v>
      </c>
      <c r="I1892" s="252"/>
      <c r="J1892" s="248"/>
      <c r="K1892" s="248"/>
      <c r="L1892" s="253"/>
      <c r="M1892" s="254"/>
      <c r="N1892" s="255"/>
      <c r="O1892" s="255"/>
      <c r="P1892" s="255"/>
      <c r="Q1892" s="255"/>
      <c r="R1892" s="255"/>
      <c r="S1892" s="255"/>
      <c r="T1892" s="256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7" t="s">
        <v>410</v>
      </c>
      <c r="AU1892" s="257" t="s">
        <v>87</v>
      </c>
      <c r="AV1892" s="14" t="s">
        <v>87</v>
      </c>
      <c r="AW1892" s="14" t="s">
        <v>37</v>
      </c>
      <c r="AX1892" s="14" t="s">
        <v>85</v>
      </c>
      <c r="AY1892" s="257" t="s">
        <v>401</v>
      </c>
    </row>
    <row r="1893" s="2" customFormat="1" ht="24.15" customHeight="1">
      <c r="A1893" s="40"/>
      <c r="B1893" s="41"/>
      <c r="C1893" s="218" t="s">
        <v>1849</v>
      </c>
      <c r="D1893" s="218" t="s">
        <v>403</v>
      </c>
      <c r="E1893" s="219" t="s">
        <v>1850</v>
      </c>
      <c r="F1893" s="220" t="s">
        <v>1851</v>
      </c>
      <c r="G1893" s="221" t="s">
        <v>178</v>
      </c>
      <c r="H1893" s="222">
        <v>1488.5</v>
      </c>
      <c r="I1893" s="223"/>
      <c r="J1893" s="224">
        <f>ROUND(I1893*H1893,2)</f>
        <v>0</v>
      </c>
      <c r="K1893" s="220" t="s">
        <v>406</v>
      </c>
      <c r="L1893" s="46"/>
      <c r="M1893" s="225" t="s">
        <v>19</v>
      </c>
      <c r="N1893" s="226" t="s">
        <v>49</v>
      </c>
      <c r="O1893" s="86"/>
      <c r="P1893" s="227">
        <f>O1893*H1893</f>
        <v>0</v>
      </c>
      <c r="Q1893" s="227">
        <v>0.00039825</v>
      </c>
      <c r="R1893" s="227">
        <f>Q1893*H1893</f>
        <v>0.59279512499999998</v>
      </c>
      <c r="S1893" s="227">
        <v>0</v>
      </c>
      <c r="T1893" s="228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9" t="s">
        <v>545</v>
      </c>
      <c r="AT1893" s="229" t="s">
        <v>403</v>
      </c>
      <c r="AU1893" s="229" t="s">
        <v>87</v>
      </c>
      <c r="AY1893" s="19" t="s">
        <v>401</v>
      </c>
      <c r="BE1893" s="230">
        <f>IF(N1893="základní",J1893,0)</f>
        <v>0</v>
      </c>
      <c r="BF1893" s="230">
        <f>IF(N1893="snížená",J1893,0)</f>
        <v>0</v>
      </c>
      <c r="BG1893" s="230">
        <f>IF(N1893="zákl. přenesená",J1893,0)</f>
        <v>0</v>
      </c>
      <c r="BH1893" s="230">
        <f>IF(N1893="sníž. přenesená",J1893,0)</f>
        <v>0</v>
      </c>
      <c r="BI1893" s="230">
        <f>IF(N1893="nulová",J1893,0)</f>
        <v>0</v>
      </c>
      <c r="BJ1893" s="19" t="s">
        <v>85</v>
      </c>
      <c r="BK1893" s="230">
        <f>ROUND(I1893*H1893,2)</f>
        <v>0</v>
      </c>
      <c r="BL1893" s="19" t="s">
        <v>545</v>
      </c>
      <c r="BM1893" s="229" t="s">
        <v>1852</v>
      </c>
    </row>
    <row r="1894" s="2" customFormat="1">
      <c r="A1894" s="40"/>
      <c r="B1894" s="41"/>
      <c r="C1894" s="42"/>
      <c r="D1894" s="231" t="s">
        <v>408</v>
      </c>
      <c r="E1894" s="42"/>
      <c r="F1894" s="232" t="s">
        <v>1853</v>
      </c>
      <c r="G1894" s="42"/>
      <c r="H1894" s="42"/>
      <c r="I1894" s="233"/>
      <c r="J1894" s="42"/>
      <c r="K1894" s="42"/>
      <c r="L1894" s="46"/>
      <c r="M1894" s="234"/>
      <c r="N1894" s="235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408</v>
      </c>
      <c r="AU1894" s="19" t="s">
        <v>87</v>
      </c>
    </row>
    <row r="1895" s="14" customFormat="1">
      <c r="A1895" s="14"/>
      <c r="B1895" s="247"/>
      <c r="C1895" s="248"/>
      <c r="D1895" s="238" t="s">
        <v>410</v>
      </c>
      <c r="E1895" s="249" t="s">
        <v>19</v>
      </c>
      <c r="F1895" s="250" t="s">
        <v>213</v>
      </c>
      <c r="G1895" s="248"/>
      <c r="H1895" s="251">
        <v>1488.5</v>
      </c>
      <c r="I1895" s="252"/>
      <c r="J1895" s="248"/>
      <c r="K1895" s="248"/>
      <c r="L1895" s="253"/>
      <c r="M1895" s="254"/>
      <c r="N1895" s="255"/>
      <c r="O1895" s="255"/>
      <c r="P1895" s="255"/>
      <c r="Q1895" s="255"/>
      <c r="R1895" s="255"/>
      <c r="S1895" s="255"/>
      <c r="T1895" s="256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7" t="s">
        <v>410</v>
      </c>
      <c r="AU1895" s="257" t="s">
        <v>87</v>
      </c>
      <c r="AV1895" s="14" t="s">
        <v>87</v>
      </c>
      <c r="AW1895" s="14" t="s">
        <v>37</v>
      </c>
      <c r="AX1895" s="14" t="s">
        <v>78</v>
      </c>
      <c r="AY1895" s="257" t="s">
        <v>401</v>
      </c>
    </row>
    <row r="1896" s="15" customFormat="1">
      <c r="A1896" s="15"/>
      <c r="B1896" s="258"/>
      <c r="C1896" s="259"/>
      <c r="D1896" s="238" t="s">
        <v>410</v>
      </c>
      <c r="E1896" s="260" t="s">
        <v>19</v>
      </c>
      <c r="F1896" s="261" t="s">
        <v>414</v>
      </c>
      <c r="G1896" s="259"/>
      <c r="H1896" s="262">
        <v>1488.5</v>
      </c>
      <c r="I1896" s="263"/>
      <c r="J1896" s="259"/>
      <c r="K1896" s="259"/>
      <c r="L1896" s="264"/>
      <c r="M1896" s="265"/>
      <c r="N1896" s="266"/>
      <c r="O1896" s="266"/>
      <c r="P1896" s="266"/>
      <c r="Q1896" s="266"/>
      <c r="R1896" s="266"/>
      <c r="S1896" s="266"/>
      <c r="T1896" s="267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68" t="s">
        <v>410</v>
      </c>
      <c r="AU1896" s="268" t="s">
        <v>87</v>
      </c>
      <c r="AV1896" s="15" t="s">
        <v>102</v>
      </c>
      <c r="AW1896" s="15" t="s">
        <v>37</v>
      </c>
      <c r="AX1896" s="15" t="s">
        <v>85</v>
      </c>
      <c r="AY1896" s="268" t="s">
        <v>401</v>
      </c>
    </row>
    <row r="1897" s="2" customFormat="1" ht="49.05" customHeight="1">
      <c r="A1897" s="40"/>
      <c r="B1897" s="41"/>
      <c r="C1897" s="280" t="s">
        <v>1854</v>
      </c>
      <c r="D1897" s="280" t="s">
        <v>808</v>
      </c>
      <c r="E1897" s="281" t="s">
        <v>1855</v>
      </c>
      <c r="F1897" s="282" t="s">
        <v>1856</v>
      </c>
      <c r="G1897" s="283" t="s">
        <v>178</v>
      </c>
      <c r="H1897" s="284">
        <v>1734.847</v>
      </c>
      <c r="I1897" s="285"/>
      <c r="J1897" s="286">
        <f>ROUND(I1897*H1897,2)</f>
        <v>0</v>
      </c>
      <c r="K1897" s="282" t="s">
        <v>406</v>
      </c>
      <c r="L1897" s="287"/>
      <c r="M1897" s="288" t="s">
        <v>19</v>
      </c>
      <c r="N1897" s="289" t="s">
        <v>49</v>
      </c>
      <c r="O1897" s="86"/>
      <c r="P1897" s="227">
        <f>O1897*H1897</f>
        <v>0</v>
      </c>
      <c r="Q1897" s="227">
        <v>0.0054000000000000003</v>
      </c>
      <c r="R1897" s="227">
        <f>Q1897*H1897</f>
        <v>9.368173800000001</v>
      </c>
      <c r="S1897" s="227">
        <v>0</v>
      </c>
      <c r="T1897" s="228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29" t="s">
        <v>664</v>
      </c>
      <c r="AT1897" s="229" t="s">
        <v>808</v>
      </c>
      <c r="AU1897" s="229" t="s">
        <v>87</v>
      </c>
      <c r="AY1897" s="19" t="s">
        <v>401</v>
      </c>
      <c r="BE1897" s="230">
        <f>IF(N1897="základní",J1897,0)</f>
        <v>0</v>
      </c>
      <c r="BF1897" s="230">
        <f>IF(N1897="snížená",J1897,0)</f>
        <v>0</v>
      </c>
      <c r="BG1897" s="230">
        <f>IF(N1897="zákl. přenesená",J1897,0)</f>
        <v>0</v>
      </c>
      <c r="BH1897" s="230">
        <f>IF(N1897="sníž. přenesená",J1897,0)</f>
        <v>0</v>
      </c>
      <c r="BI1897" s="230">
        <f>IF(N1897="nulová",J1897,0)</f>
        <v>0</v>
      </c>
      <c r="BJ1897" s="19" t="s">
        <v>85</v>
      </c>
      <c r="BK1897" s="230">
        <f>ROUND(I1897*H1897,2)</f>
        <v>0</v>
      </c>
      <c r="BL1897" s="19" t="s">
        <v>545</v>
      </c>
      <c r="BM1897" s="229" t="s">
        <v>1857</v>
      </c>
    </row>
    <row r="1898" s="14" customFormat="1">
      <c r="A1898" s="14"/>
      <c r="B1898" s="247"/>
      <c r="C1898" s="248"/>
      <c r="D1898" s="238" t="s">
        <v>410</v>
      </c>
      <c r="E1898" s="249" t="s">
        <v>19</v>
      </c>
      <c r="F1898" s="250" t="s">
        <v>213</v>
      </c>
      <c r="G1898" s="248"/>
      <c r="H1898" s="251">
        <v>1488.5</v>
      </c>
      <c r="I1898" s="252"/>
      <c r="J1898" s="248"/>
      <c r="K1898" s="248"/>
      <c r="L1898" s="253"/>
      <c r="M1898" s="254"/>
      <c r="N1898" s="255"/>
      <c r="O1898" s="255"/>
      <c r="P1898" s="255"/>
      <c r="Q1898" s="255"/>
      <c r="R1898" s="255"/>
      <c r="S1898" s="255"/>
      <c r="T1898" s="256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7" t="s">
        <v>410</v>
      </c>
      <c r="AU1898" s="257" t="s">
        <v>87</v>
      </c>
      <c r="AV1898" s="14" t="s">
        <v>87</v>
      </c>
      <c r="AW1898" s="14" t="s">
        <v>37</v>
      </c>
      <c r="AX1898" s="14" t="s">
        <v>78</v>
      </c>
      <c r="AY1898" s="257" t="s">
        <v>401</v>
      </c>
    </row>
    <row r="1899" s="15" customFormat="1">
      <c r="A1899" s="15"/>
      <c r="B1899" s="258"/>
      <c r="C1899" s="259"/>
      <c r="D1899" s="238" t="s">
        <v>410</v>
      </c>
      <c r="E1899" s="260" t="s">
        <v>19</v>
      </c>
      <c r="F1899" s="261" t="s">
        <v>414</v>
      </c>
      <c r="G1899" s="259"/>
      <c r="H1899" s="262">
        <v>1488.5</v>
      </c>
      <c r="I1899" s="263"/>
      <c r="J1899" s="259"/>
      <c r="K1899" s="259"/>
      <c r="L1899" s="264"/>
      <c r="M1899" s="265"/>
      <c r="N1899" s="266"/>
      <c r="O1899" s="266"/>
      <c r="P1899" s="266"/>
      <c r="Q1899" s="266"/>
      <c r="R1899" s="266"/>
      <c r="S1899" s="266"/>
      <c r="T1899" s="267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8" t="s">
        <v>410</v>
      </c>
      <c r="AU1899" s="268" t="s">
        <v>87</v>
      </c>
      <c r="AV1899" s="15" t="s">
        <v>102</v>
      </c>
      <c r="AW1899" s="15" t="s">
        <v>37</v>
      </c>
      <c r="AX1899" s="15" t="s">
        <v>78</v>
      </c>
      <c r="AY1899" s="268" t="s">
        <v>401</v>
      </c>
    </row>
    <row r="1900" s="14" customFormat="1">
      <c r="A1900" s="14"/>
      <c r="B1900" s="247"/>
      <c r="C1900" s="248"/>
      <c r="D1900" s="238" t="s">
        <v>410</v>
      </c>
      <c r="E1900" s="249" t="s">
        <v>19</v>
      </c>
      <c r="F1900" s="250" t="s">
        <v>1858</v>
      </c>
      <c r="G1900" s="248"/>
      <c r="H1900" s="251">
        <v>1734.847</v>
      </c>
      <c r="I1900" s="252"/>
      <c r="J1900" s="248"/>
      <c r="K1900" s="248"/>
      <c r="L1900" s="253"/>
      <c r="M1900" s="254"/>
      <c r="N1900" s="255"/>
      <c r="O1900" s="255"/>
      <c r="P1900" s="255"/>
      <c r="Q1900" s="255"/>
      <c r="R1900" s="255"/>
      <c r="S1900" s="255"/>
      <c r="T1900" s="256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7" t="s">
        <v>410</v>
      </c>
      <c r="AU1900" s="257" t="s">
        <v>87</v>
      </c>
      <c r="AV1900" s="14" t="s">
        <v>87</v>
      </c>
      <c r="AW1900" s="14" t="s">
        <v>37</v>
      </c>
      <c r="AX1900" s="14" t="s">
        <v>85</v>
      </c>
      <c r="AY1900" s="257" t="s">
        <v>401</v>
      </c>
    </row>
    <row r="1901" s="2" customFormat="1" ht="24.15" customHeight="1">
      <c r="A1901" s="40"/>
      <c r="B1901" s="41"/>
      <c r="C1901" s="218" t="s">
        <v>1859</v>
      </c>
      <c r="D1901" s="218" t="s">
        <v>403</v>
      </c>
      <c r="E1901" s="219" t="s">
        <v>1860</v>
      </c>
      <c r="F1901" s="220" t="s">
        <v>1861</v>
      </c>
      <c r="G1901" s="221" t="s">
        <v>178</v>
      </c>
      <c r="H1901" s="222">
        <v>284.5</v>
      </c>
      <c r="I1901" s="223"/>
      <c r="J1901" s="224">
        <f>ROUND(I1901*H1901,2)</f>
        <v>0</v>
      </c>
      <c r="K1901" s="220" t="s">
        <v>406</v>
      </c>
      <c r="L1901" s="46"/>
      <c r="M1901" s="225" t="s">
        <v>19</v>
      </c>
      <c r="N1901" s="226" t="s">
        <v>49</v>
      </c>
      <c r="O1901" s="86"/>
      <c r="P1901" s="227">
        <f>O1901*H1901</f>
        <v>0</v>
      </c>
      <c r="Q1901" s="227">
        <v>0.00039825</v>
      </c>
      <c r="R1901" s="227">
        <f>Q1901*H1901</f>
        <v>0.113302125</v>
      </c>
      <c r="S1901" s="227">
        <v>0</v>
      </c>
      <c r="T1901" s="228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9" t="s">
        <v>545</v>
      </c>
      <c r="AT1901" s="229" t="s">
        <v>403</v>
      </c>
      <c r="AU1901" s="229" t="s">
        <v>87</v>
      </c>
      <c r="AY1901" s="19" t="s">
        <v>401</v>
      </c>
      <c r="BE1901" s="230">
        <f>IF(N1901="základní",J1901,0)</f>
        <v>0</v>
      </c>
      <c r="BF1901" s="230">
        <f>IF(N1901="snížená",J1901,0)</f>
        <v>0</v>
      </c>
      <c r="BG1901" s="230">
        <f>IF(N1901="zákl. přenesená",J1901,0)</f>
        <v>0</v>
      </c>
      <c r="BH1901" s="230">
        <f>IF(N1901="sníž. přenesená",J1901,0)</f>
        <v>0</v>
      </c>
      <c r="BI1901" s="230">
        <f>IF(N1901="nulová",J1901,0)</f>
        <v>0</v>
      </c>
      <c r="BJ1901" s="19" t="s">
        <v>85</v>
      </c>
      <c r="BK1901" s="230">
        <f>ROUND(I1901*H1901,2)</f>
        <v>0</v>
      </c>
      <c r="BL1901" s="19" t="s">
        <v>545</v>
      </c>
      <c r="BM1901" s="229" t="s">
        <v>1862</v>
      </c>
    </row>
    <row r="1902" s="2" customFormat="1">
      <c r="A1902" s="40"/>
      <c r="B1902" s="41"/>
      <c r="C1902" s="42"/>
      <c r="D1902" s="231" t="s">
        <v>408</v>
      </c>
      <c r="E1902" s="42"/>
      <c r="F1902" s="232" t="s">
        <v>1863</v>
      </c>
      <c r="G1902" s="42"/>
      <c r="H1902" s="42"/>
      <c r="I1902" s="233"/>
      <c r="J1902" s="42"/>
      <c r="K1902" s="42"/>
      <c r="L1902" s="46"/>
      <c r="M1902" s="234"/>
      <c r="N1902" s="235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408</v>
      </c>
      <c r="AU1902" s="19" t="s">
        <v>87</v>
      </c>
    </row>
    <row r="1903" s="14" customFormat="1">
      <c r="A1903" s="14"/>
      <c r="B1903" s="247"/>
      <c r="C1903" s="248"/>
      <c r="D1903" s="238" t="s">
        <v>410</v>
      </c>
      <c r="E1903" s="249" t="s">
        <v>19</v>
      </c>
      <c r="F1903" s="250" t="s">
        <v>209</v>
      </c>
      <c r="G1903" s="248"/>
      <c r="H1903" s="251">
        <v>284.5</v>
      </c>
      <c r="I1903" s="252"/>
      <c r="J1903" s="248"/>
      <c r="K1903" s="248"/>
      <c r="L1903" s="253"/>
      <c r="M1903" s="254"/>
      <c r="N1903" s="255"/>
      <c r="O1903" s="255"/>
      <c r="P1903" s="255"/>
      <c r="Q1903" s="255"/>
      <c r="R1903" s="255"/>
      <c r="S1903" s="255"/>
      <c r="T1903" s="256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7" t="s">
        <v>410</v>
      </c>
      <c r="AU1903" s="257" t="s">
        <v>87</v>
      </c>
      <c r="AV1903" s="14" t="s">
        <v>87</v>
      </c>
      <c r="AW1903" s="14" t="s">
        <v>37</v>
      </c>
      <c r="AX1903" s="14" t="s">
        <v>78</v>
      </c>
      <c r="AY1903" s="257" t="s">
        <v>401</v>
      </c>
    </row>
    <row r="1904" s="15" customFormat="1">
      <c r="A1904" s="15"/>
      <c r="B1904" s="258"/>
      <c r="C1904" s="259"/>
      <c r="D1904" s="238" t="s">
        <v>410</v>
      </c>
      <c r="E1904" s="260" t="s">
        <v>19</v>
      </c>
      <c r="F1904" s="261" t="s">
        <v>414</v>
      </c>
      <c r="G1904" s="259"/>
      <c r="H1904" s="262">
        <v>284.5</v>
      </c>
      <c r="I1904" s="263"/>
      <c r="J1904" s="259"/>
      <c r="K1904" s="259"/>
      <c r="L1904" s="264"/>
      <c r="M1904" s="265"/>
      <c r="N1904" s="266"/>
      <c r="O1904" s="266"/>
      <c r="P1904" s="266"/>
      <c r="Q1904" s="266"/>
      <c r="R1904" s="266"/>
      <c r="S1904" s="266"/>
      <c r="T1904" s="267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68" t="s">
        <v>410</v>
      </c>
      <c r="AU1904" s="268" t="s">
        <v>87</v>
      </c>
      <c r="AV1904" s="15" t="s">
        <v>102</v>
      </c>
      <c r="AW1904" s="15" t="s">
        <v>37</v>
      </c>
      <c r="AX1904" s="15" t="s">
        <v>85</v>
      </c>
      <c r="AY1904" s="268" t="s">
        <v>401</v>
      </c>
    </row>
    <row r="1905" s="2" customFormat="1" ht="49.05" customHeight="1">
      <c r="A1905" s="40"/>
      <c r="B1905" s="41"/>
      <c r="C1905" s="280" t="s">
        <v>1864</v>
      </c>
      <c r="D1905" s="280" t="s">
        <v>808</v>
      </c>
      <c r="E1905" s="281" t="s">
        <v>1855</v>
      </c>
      <c r="F1905" s="282" t="s">
        <v>1856</v>
      </c>
      <c r="G1905" s="283" t="s">
        <v>178</v>
      </c>
      <c r="H1905" s="284">
        <v>347.375</v>
      </c>
      <c r="I1905" s="285"/>
      <c r="J1905" s="286">
        <f>ROUND(I1905*H1905,2)</f>
        <v>0</v>
      </c>
      <c r="K1905" s="282" t="s">
        <v>406</v>
      </c>
      <c r="L1905" s="287"/>
      <c r="M1905" s="288" t="s">
        <v>19</v>
      </c>
      <c r="N1905" s="289" t="s">
        <v>49</v>
      </c>
      <c r="O1905" s="86"/>
      <c r="P1905" s="227">
        <f>O1905*H1905</f>
        <v>0</v>
      </c>
      <c r="Q1905" s="227">
        <v>0.0054000000000000003</v>
      </c>
      <c r="R1905" s="227">
        <f>Q1905*H1905</f>
        <v>1.8758250000000001</v>
      </c>
      <c r="S1905" s="227">
        <v>0</v>
      </c>
      <c r="T1905" s="228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9" t="s">
        <v>664</v>
      </c>
      <c r="AT1905" s="229" t="s">
        <v>808</v>
      </c>
      <c r="AU1905" s="229" t="s">
        <v>87</v>
      </c>
      <c r="AY1905" s="19" t="s">
        <v>401</v>
      </c>
      <c r="BE1905" s="230">
        <f>IF(N1905="základní",J1905,0)</f>
        <v>0</v>
      </c>
      <c r="BF1905" s="230">
        <f>IF(N1905="snížená",J1905,0)</f>
        <v>0</v>
      </c>
      <c r="BG1905" s="230">
        <f>IF(N1905="zákl. přenesená",J1905,0)</f>
        <v>0</v>
      </c>
      <c r="BH1905" s="230">
        <f>IF(N1905="sníž. přenesená",J1905,0)</f>
        <v>0</v>
      </c>
      <c r="BI1905" s="230">
        <f>IF(N1905="nulová",J1905,0)</f>
        <v>0</v>
      </c>
      <c r="BJ1905" s="19" t="s">
        <v>85</v>
      </c>
      <c r="BK1905" s="230">
        <f>ROUND(I1905*H1905,2)</f>
        <v>0</v>
      </c>
      <c r="BL1905" s="19" t="s">
        <v>545</v>
      </c>
      <c r="BM1905" s="229" t="s">
        <v>1865</v>
      </c>
    </row>
    <row r="1906" s="14" customFormat="1">
      <c r="A1906" s="14"/>
      <c r="B1906" s="247"/>
      <c r="C1906" s="248"/>
      <c r="D1906" s="238" t="s">
        <v>410</v>
      </c>
      <c r="E1906" s="249" t="s">
        <v>19</v>
      </c>
      <c r="F1906" s="250" t="s">
        <v>209</v>
      </c>
      <c r="G1906" s="248"/>
      <c r="H1906" s="251">
        <v>284.5</v>
      </c>
      <c r="I1906" s="252"/>
      <c r="J1906" s="248"/>
      <c r="K1906" s="248"/>
      <c r="L1906" s="253"/>
      <c r="M1906" s="254"/>
      <c r="N1906" s="255"/>
      <c r="O1906" s="255"/>
      <c r="P1906" s="255"/>
      <c r="Q1906" s="255"/>
      <c r="R1906" s="255"/>
      <c r="S1906" s="255"/>
      <c r="T1906" s="256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7" t="s">
        <v>410</v>
      </c>
      <c r="AU1906" s="257" t="s">
        <v>87</v>
      </c>
      <c r="AV1906" s="14" t="s">
        <v>87</v>
      </c>
      <c r="AW1906" s="14" t="s">
        <v>37</v>
      </c>
      <c r="AX1906" s="14" t="s">
        <v>78</v>
      </c>
      <c r="AY1906" s="257" t="s">
        <v>401</v>
      </c>
    </row>
    <row r="1907" s="15" customFormat="1">
      <c r="A1907" s="15"/>
      <c r="B1907" s="258"/>
      <c r="C1907" s="259"/>
      <c r="D1907" s="238" t="s">
        <v>410</v>
      </c>
      <c r="E1907" s="260" t="s">
        <v>19</v>
      </c>
      <c r="F1907" s="261" t="s">
        <v>414</v>
      </c>
      <c r="G1907" s="259"/>
      <c r="H1907" s="262">
        <v>284.5</v>
      </c>
      <c r="I1907" s="263"/>
      <c r="J1907" s="259"/>
      <c r="K1907" s="259"/>
      <c r="L1907" s="264"/>
      <c r="M1907" s="265"/>
      <c r="N1907" s="266"/>
      <c r="O1907" s="266"/>
      <c r="P1907" s="266"/>
      <c r="Q1907" s="266"/>
      <c r="R1907" s="266"/>
      <c r="S1907" s="266"/>
      <c r="T1907" s="267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8" t="s">
        <v>410</v>
      </c>
      <c r="AU1907" s="268" t="s">
        <v>87</v>
      </c>
      <c r="AV1907" s="15" t="s">
        <v>102</v>
      </c>
      <c r="AW1907" s="15" t="s">
        <v>37</v>
      </c>
      <c r="AX1907" s="15" t="s">
        <v>78</v>
      </c>
      <c r="AY1907" s="268" t="s">
        <v>401</v>
      </c>
    </row>
    <row r="1908" s="14" customFormat="1">
      <c r="A1908" s="14"/>
      <c r="B1908" s="247"/>
      <c r="C1908" s="248"/>
      <c r="D1908" s="238" t="s">
        <v>410</v>
      </c>
      <c r="E1908" s="249" t="s">
        <v>19</v>
      </c>
      <c r="F1908" s="250" t="s">
        <v>1866</v>
      </c>
      <c r="G1908" s="248"/>
      <c r="H1908" s="251">
        <v>347.375</v>
      </c>
      <c r="I1908" s="252"/>
      <c r="J1908" s="248"/>
      <c r="K1908" s="248"/>
      <c r="L1908" s="253"/>
      <c r="M1908" s="254"/>
      <c r="N1908" s="255"/>
      <c r="O1908" s="255"/>
      <c r="P1908" s="255"/>
      <c r="Q1908" s="255"/>
      <c r="R1908" s="255"/>
      <c r="S1908" s="255"/>
      <c r="T1908" s="256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7" t="s">
        <v>410</v>
      </c>
      <c r="AU1908" s="257" t="s">
        <v>87</v>
      </c>
      <c r="AV1908" s="14" t="s">
        <v>87</v>
      </c>
      <c r="AW1908" s="14" t="s">
        <v>37</v>
      </c>
      <c r="AX1908" s="14" t="s">
        <v>85</v>
      </c>
      <c r="AY1908" s="257" t="s">
        <v>401</v>
      </c>
    </row>
    <row r="1909" s="2" customFormat="1" ht="44.25" customHeight="1">
      <c r="A1909" s="40"/>
      <c r="B1909" s="41"/>
      <c r="C1909" s="218" t="s">
        <v>1867</v>
      </c>
      <c r="D1909" s="218" t="s">
        <v>403</v>
      </c>
      <c r="E1909" s="219" t="s">
        <v>1868</v>
      </c>
      <c r="F1909" s="220" t="s">
        <v>1869</v>
      </c>
      <c r="G1909" s="221" t="s">
        <v>178</v>
      </c>
      <c r="H1909" s="222">
        <v>334.57999999999998</v>
      </c>
      <c r="I1909" s="223"/>
      <c r="J1909" s="224">
        <f>ROUND(I1909*H1909,2)</f>
        <v>0</v>
      </c>
      <c r="K1909" s="220" t="s">
        <v>406</v>
      </c>
      <c r="L1909" s="46"/>
      <c r="M1909" s="225" t="s">
        <v>19</v>
      </c>
      <c r="N1909" s="226" t="s">
        <v>49</v>
      </c>
      <c r="O1909" s="86"/>
      <c r="P1909" s="227">
        <f>O1909*H1909</f>
        <v>0</v>
      </c>
      <c r="Q1909" s="227">
        <v>0.00039500000000000001</v>
      </c>
      <c r="R1909" s="227">
        <f>Q1909*H1909</f>
        <v>0.1321591</v>
      </c>
      <c r="S1909" s="227">
        <v>0</v>
      </c>
      <c r="T1909" s="228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9" t="s">
        <v>545</v>
      </c>
      <c r="AT1909" s="229" t="s">
        <v>403</v>
      </c>
      <c r="AU1909" s="229" t="s">
        <v>87</v>
      </c>
      <c r="AY1909" s="19" t="s">
        <v>401</v>
      </c>
      <c r="BE1909" s="230">
        <f>IF(N1909="základní",J1909,0)</f>
        <v>0</v>
      </c>
      <c r="BF1909" s="230">
        <f>IF(N1909="snížená",J1909,0)</f>
        <v>0</v>
      </c>
      <c r="BG1909" s="230">
        <f>IF(N1909="zákl. přenesená",J1909,0)</f>
        <v>0</v>
      </c>
      <c r="BH1909" s="230">
        <f>IF(N1909="sníž. přenesená",J1909,0)</f>
        <v>0</v>
      </c>
      <c r="BI1909" s="230">
        <f>IF(N1909="nulová",J1909,0)</f>
        <v>0</v>
      </c>
      <c r="BJ1909" s="19" t="s">
        <v>85</v>
      </c>
      <c r="BK1909" s="230">
        <f>ROUND(I1909*H1909,2)</f>
        <v>0</v>
      </c>
      <c r="BL1909" s="19" t="s">
        <v>545</v>
      </c>
      <c r="BM1909" s="229" t="s">
        <v>1870</v>
      </c>
    </row>
    <row r="1910" s="2" customFormat="1">
      <c r="A1910" s="40"/>
      <c r="B1910" s="41"/>
      <c r="C1910" s="42"/>
      <c r="D1910" s="231" t="s">
        <v>408</v>
      </c>
      <c r="E1910" s="42"/>
      <c r="F1910" s="232" t="s">
        <v>1871</v>
      </c>
      <c r="G1910" s="42"/>
      <c r="H1910" s="42"/>
      <c r="I1910" s="233"/>
      <c r="J1910" s="42"/>
      <c r="K1910" s="42"/>
      <c r="L1910" s="46"/>
      <c r="M1910" s="234"/>
      <c r="N1910" s="235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408</v>
      </c>
      <c r="AU1910" s="19" t="s">
        <v>87</v>
      </c>
    </row>
    <row r="1911" s="13" customFormat="1">
      <c r="A1911" s="13"/>
      <c r="B1911" s="236"/>
      <c r="C1911" s="237"/>
      <c r="D1911" s="238" t="s">
        <v>410</v>
      </c>
      <c r="E1911" s="239" t="s">
        <v>19</v>
      </c>
      <c r="F1911" s="240" t="s">
        <v>906</v>
      </c>
      <c r="G1911" s="237"/>
      <c r="H1911" s="239" t="s">
        <v>19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6" t="s">
        <v>410</v>
      </c>
      <c r="AU1911" s="246" t="s">
        <v>87</v>
      </c>
      <c r="AV1911" s="13" t="s">
        <v>85</v>
      </c>
      <c r="AW1911" s="13" t="s">
        <v>37</v>
      </c>
      <c r="AX1911" s="13" t="s">
        <v>78</v>
      </c>
      <c r="AY1911" s="246" t="s">
        <v>401</v>
      </c>
    </row>
    <row r="1912" s="13" customFormat="1">
      <c r="A1912" s="13"/>
      <c r="B1912" s="236"/>
      <c r="C1912" s="237"/>
      <c r="D1912" s="238" t="s">
        <v>410</v>
      </c>
      <c r="E1912" s="239" t="s">
        <v>19</v>
      </c>
      <c r="F1912" s="240" t="s">
        <v>419</v>
      </c>
      <c r="G1912" s="237"/>
      <c r="H1912" s="239" t="s">
        <v>19</v>
      </c>
      <c r="I1912" s="241"/>
      <c r="J1912" s="237"/>
      <c r="K1912" s="237"/>
      <c r="L1912" s="242"/>
      <c r="M1912" s="243"/>
      <c r="N1912" s="244"/>
      <c r="O1912" s="244"/>
      <c r="P1912" s="244"/>
      <c r="Q1912" s="244"/>
      <c r="R1912" s="244"/>
      <c r="S1912" s="244"/>
      <c r="T1912" s="24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6" t="s">
        <v>410</v>
      </c>
      <c r="AU1912" s="246" t="s">
        <v>87</v>
      </c>
      <c r="AV1912" s="13" t="s">
        <v>85</v>
      </c>
      <c r="AW1912" s="13" t="s">
        <v>37</v>
      </c>
      <c r="AX1912" s="13" t="s">
        <v>78</v>
      </c>
      <c r="AY1912" s="246" t="s">
        <v>401</v>
      </c>
    </row>
    <row r="1913" s="13" customFormat="1">
      <c r="A1913" s="13"/>
      <c r="B1913" s="236"/>
      <c r="C1913" s="237"/>
      <c r="D1913" s="238" t="s">
        <v>410</v>
      </c>
      <c r="E1913" s="239" t="s">
        <v>19</v>
      </c>
      <c r="F1913" s="240" t="s">
        <v>741</v>
      </c>
      <c r="G1913" s="237"/>
      <c r="H1913" s="239" t="s">
        <v>19</v>
      </c>
      <c r="I1913" s="241"/>
      <c r="J1913" s="237"/>
      <c r="K1913" s="237"/>
      <c r="L1913" s="242"/>
      <c r="M1913" s="243"/>
      <c r="N1913" s="244"/>
      <c r="O1913" s="244"/>
      <c r="P1913" s="244"/>
      <c r="Q1913" s="244"/>
      <c r="R1913" s="244"/>
      <c r="S1913" s="244"/>
      <c r="T1913" s="24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6" t="s">
        <v>410</v>
      </c>
      <c r="AU1913" s="246" t="s">
        <v>87</v>
      </c>
      <c r="AV1913" s="13" t="s">
        <v>85</v>
      </c>
      <c r="AW1913" s="13" t="s">
        <v>37</v>
      </c>
      <c r="AX1913" s="13" t="s">
        <v>78</v>
      </c>
      <c r="AY1913" s="246" t="s">
        <v>401</v>
      </c>
    </row>
    <row r="1914" s="13" customFormat="1">
      <c r="A1914" s="13"/>
      <c r="B1914" s="236"/>
      <c r="C1914" s="237"/>
      <c r="D1914" s="238" t="s">
        <v>410</v>
      </c>
      <c r="E1914" s="239" t="s">
        <v>19</v>
      </c>
      <c r="F1914" s="240" t="s">
        <v>1872</v>
      </c>
      <c r="G1914" s="237"/>
      <c r="H1914" s="239" t="s">
        <v>19</v>
      </c>
      <c r="I1914" s="241"/>
      <c r="J1914" s="237"/>
      <c r="K1914" s="237"/>
      <c r="L1914" s="242"/>
      <c r="M1914" s="243"/>
      <c r="N1914" s="244"/>
      <c r="O1914" s="244"/>
      <c r="P1914" s="244"/>
      <c r="Q1914" s="244"/>
      <c r="R1914" s="244"/>
      <c r="S1914" s="244"/>
      <c r="T1914" s="24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6" t="s">
        <v>410</v>
      </c>
      <c r="AU1914" s="246" t="s">
        <v>87</v>
      </c>
      <c r="AV1914" s="13" t="s">
        <v>85</v>
      </c>
      <c r="AW1914" s="13" t="s">
        <v>37</v>
      </c>
      <c r="AX1914" s="13" t="s">
        <v>78</v>
      </c>
      <c r="AY1914" s="246" t="s">
        <v>401</v>
      </c>
    </row>
    <row r="1915" s="14" customFormat="1">
      <c r="A1915" s="14"/>
      <c r="B1915" s="247"/>
      <c r="C1915" s="248"/>
      <c r="D1915" s="238" t="s">
        <v>410</v>
      </c>
      <c r="E1915" s="249" t="s">
        <v>19</v>
      </c>
      <c r="F1915" s="250" t="s">
        <v>1873</v>
      </c>
      <c r="G1915" s="248"/>
      <c r="H1915" s="251">
        <v>188.80000000000001</v>
      </c>
      <c r="I1915" s="252"/>
      <c r="J1915" s="248"/>
      <c r="K1915" s="248"/>
      <c r="L1915" s="253"/>
      <c r="M1915" s="254"/>
      <c r="N1915" s="255"/>
      <c r="O1915" s="255"/>
      <c r="P1915" s="255"/>
      <c r="Q1915" s="255"/>
      <c r="R1915" s="255"/>
      <c r="S1915" s="255"/>
      <c r="T1915" s="256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7" t="s">
        <v>410</v>
      </c>
      <c r="AU1915" s="257" t="s">
        <v>87</v>
      </c>
      <c r="AV1915" s="14" t="s">
        <v>87</v>
      </c>
      <c r="AW1915" s="14" t="s">
        <v>37</v>
      </c>
      <c r="AX1915" s="14" t="s">
        <v>78</v>
      </c>
      <c r="AY1915" s="257" t="s">
        <v>401</v>
      </c>
    </row>
    <row r="1916" s="14" customFormat="1">
      <c r="A1916" s="14"/>
      <c r="B1916" s="247"/>
      <c r="C1916" s="248"/>
      <c r="D1916" s="238" t="s">
        <v>410</v>
      </c>
      <c r="E1916" s="249" t="s">
        <v>19</v>
      </c>
      <c r="F1916" s="250" t="s">
        <v>1874</v>
      </c>
      <c r="G1916" s="248"/>
      <c r="H1916" s="251">
        <v>145.78</v>
      </c>
      <c r="I1916" s="252"/>
      <c r="J1916" s="248"/>
      <c r="K1916" s="248"/>
      <c r="L1916" s="253"/>
      <c r="M1916" s="254"/>
      <c r="N1916" s="255"/>
      <c r="O1916" s="255"/>
      <c r="P1916" s="255"/>
      <c r="Q1916" s="255"/>
      <c r="R1916" s="255"/>
      <c r="S1916" s="255"/>
      <c r="T1916" s="256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7" t="s">
        <v>410</v>
      </c>
      <c r="AU1916" s="257" t="s">
        <v>87</v>
      </c>
      <c r="AV1916" s="14" t="s">
        <v>87</v>
      </c>
      <c r="AW1916" s="14" t="s">
        <v>37</v>
      </c>
      <c r="AX1916" s="14" t="s">
        <v>78</v>
      </c>
      <c r="AY1916" s="257" t="s">
        <v>401</v>
      </c>
    </row>
    <row r="1917" s="15" customFormat="1">
      <c r="A1917" s="15"/>
      <c r="B1917" s="258"/>
      <c r="C1917" s="259"/>
      <c r="D1917" s="238" t="s">
        <v>410</v>
      </c>
      <c r="E1917" s="260" t="s">
        <v>19</v>
      </c>
      <c r="F1917" s="261" t="s">
        <v>414</v>
      </c>
      <c r="G1917" s="259"/>
      <c r="H1917" s="262">
        <v>334.58000000000004</v>
      </c>
      <c r="I1917" s="263"/>
      <c r="J1917" s="259"/>
      <c r="K1917" s="259"/>
      <c r="L1917" s="264"/>
      <c r="M1917" s="265"/>
      <c r="N1917" s="266"/>
      <c r="O1917" s="266"/>
      <c r="P1917" s="266"/>
      <c r="Q1917" s="266"/>
      <c r="R1917" s="266"/>
      <c r="S1917" s="266"/>
      <c r="T1917" s="267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8" t="s">
        <v>410</v>
      </c>
      <c r="AU1917" s="268" t="s">
        <v>87</v>
      </c>
      <c r="AV1917" s="15" t="s">
        <v>102</v>
      </c>
      <c r="AW1917" s="15" t="s">
        <v>37</v>
      </c>
      <c r="AX1917" s="15" t="s">
        <v>85</v>
      </c>
      <c r="AY1917" s="268" t="s">
        <v>401</v>
      </c>
    </row>
    <row r="1918" s="2" customFormat="1" ht="24.15" customHeight="1">
      <c r="A1918" s="40"/>
      <c r="B1918" s="41"/>
      <c r="C1918" s="218" t="s">
        <v>1875</v>
      </c>
      <c r="D1918" s="218" t="s">
        <v>403</v>
      </c>
      <c r="E1918" s="219" t="s">
        <v>1876</v>
      </c>
      <c r="F1918" s="220" t="s">
        <v>1877</v>
      </c>
      <c r="G1918" s="221" t="s">
        <v>228</v>
      </c>
      <c r="H1918" s="222">
        <v>236</v>
      </c>
      <c r="I1918" s="223"/>
      <c r="J1918" s="224">
        <f>ROUND(I1918*H1918,2)</f>
        <v>0</v>
      </c>
      <c r="K1918" s="220" t="s">
        <v>406</v>
      </c>
      <c r="L1918" s="46"/>
      <c r="M1918" s="225" t="s">
        <v>19</v>
      </c>
      <c r="N1918" s="226" t="s">
        <v>49</v>
      </c>
      <c r="O1918" s="86"/>
      <c r="P1918" s="227">
        <f>O1918*H1918</f>
        <v>0</v>
      </c>
      <c r="Q1918" s="227">
        <v>0.00016000000000000001</v>
      </c>
      <c r="R1918" s="227">
        <f>Q1918*H1918</f>
        <v>0.037760000000000002</v>
      </c>
      <c r="S1918" s="227">
        <v>0</v>
      </c>
      <c r="T1918" s="228">
        <f>S1918*H1918</f>
        <v>0</v>
      </c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R1918" s="229" t="s">
        <v>545</v>
      </c>
      <c r="AT1918" s="229" t="s">
        <v>403</v>
      </c>
      <c r="AU1918" s="229" t="s">
        <v>87</v>
      </c>
      <c r="AY1918" s="19" t="s">
        <v>401</v>
      </c>
      <c r="BE1918" s="230">
        <f>IF(N1918="základní",J1918,0)</f>
        <v>0</v>
      </c>
      <c r="BF1918" s="230">
        <f>IF(N1918="snížená",J1918,0)</f>
        <v>0</v>
      </c>
      <c r="BG1918" s="230">
        <f>IF(N1918="zákl. přenesená",J1918,0)</f>
        <v>0</v>
      </c>
      <c r="BH1918" s="230">
        <f>IF(N1918="sníž. přenesená",J1918,0)</f>
        <v>0</v>
      </c>
      <c r="BI1918" s="230">
        <f>IF(N1918="nulová",J1918,0)</f>
        <v>0</v>
      </c>
      <c r="BJ1918" s="19" t="s">
        <v>85</v>
      </c>
      <c r="BK1918" s="230">
        <f>ROUND(I1918*H1918,2)</f>
        <v>0</v>
      </c>
      <c r="BL1918" s="19" t="s">
        <v>545</v>
      </c>
      <c r="BM1918" s="229" t="s">
        <v>1878</v>
      </c>
    </row>
    <row r="1919" s="2" customFormat="1">
      <c r="A1919" s="40"/>
      <c r="B1919" s="41"/>
      <c r="C1919" s="42"/>
      <c r="D1919" s="231" t="s">
        <v>408</v>
      </c>
      <c r="E1919" s="42"/>
      <c r="F1919" s="232" t="s">
        <v>1879</v>
      </c>
      <c r="G1919" s="42"/>
      <c r="H1919" s="42"/>
      <c r="I1919" s="233"/>
      <c r="J1919" s="42"/>
      <c r="K1919" s="42"/>
      <c r="L1919" s="46"/>
      <c r="M1919" s="234"/>
      <c r="N1919" s="235"/>
      <c r="O1919" s="86"/>
      <c r="P1919" s="86"/>
      <c r="Q1919" s="86"/>
      <c r="R1919" s="86"/>
      <c r="S1919" s="86"/>
      <c r="T1919" s="87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T1919" s="19" t="s">
        <v>408</v>
      </c>
      <c r="AU1919" s="19" t="s">
        <v>87</v>
      </c>
    </row>
    <row r="1920" s="13" customFormat="1">
      <c r="A1920" s="13"/>
      <c r="B1920" s="236"/>
      <c r="C1920" s="237"/>
      <c r="D1920" s="238" t="s">
        <v>410</v>
      </c>
      <c r="E1920" s="239" t="s">
        <v>19</v>
      </c>
      <c r="F1920" s="240" t="s">
        <v>906</v>
      </c>
      <c r="G1920" s="237"/>
      <c r="H1920" s="239" t="s">
        <v>19</v>
      </c>
      <c r="I1920" s="241"/>
      <c r="J1920" s="237"/>
      <c r="K1920" s="237"/>
      <c r="L1920" s="242"/>
      <c r="M1920" s="243"/>
      <c r="N1920" s="244"/>
      <c r="O1920" s="244"/>
      <c r="P1920" s="244"/>
      <c r="Q1920" s="244"/>
      <c r="R1920" s="244"/>
      <c r="S1920" s="244"/>
      <c r="T1920" s="24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6" t="s">
        <v>410</v>
      </c>
      <c r="AU1920" s="246" t="s">
        <v>87</v>
      </c>
      <c r="AV1920" s="13" t="s">
        <v>85</v>
      </c>
      <c r="AW1920" s="13" t="s">
        <v>37</v>
      </c>
      <c r="AX1920" s="13" t="s">
        <v>78</v>
      </c>
      <c r="AY1920" s="246" t="s">
        <v>401</v>
      </c>
    </row>
    <row r="1921" s="13" customFormat="1">
      <c r="A1921" s="13"/>
      <c r="B1921" s="236"/>
      <c r="C1921" s="237"/>
      <c r="D1921" s="238" t="s">
        <v>410</v>
      </c>
      <c r="E1921" s="239" t="s">
        <v>19</v>
      </c>
      <c r="F1921" s="240" t="s">
        <v>419</v>
      </c>
      <c r="G1921" s="237"/>
      <c r="H1921" s="239" t="s">
        <v>19</v>
      </c>
      <c r="I1921" s="241"/>
      <c r="J1921" s="237"/>
      <c r="K1921" s="237"/>
      <c r="L1921" s="242"/>
      <c r="M1921" s="243"/>
      <c r="N1921" s="244"/>
      <c r="O1921" s="244"/>
      <c r="P1921" s="244"/>
      <c r="Q1921" s="244"/>
      <c r="R1921" s="244"/>
      <c r="S1921" s="244"/>
      <c r="T1921" s="24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6" t="s">
        <v>410</v>
      </c>
      <c r="AU1921" s="246" t="s">
        <v>87</v>
      </c>
      <c r="AV1921" s="13" t="s">
        <v>85</v>
      </c>
      <c r="AW1921" s="13" t="s">
        <v>37</v>
      </c>
      <c r="AX1921" s="13" t="s">
        <v>78</v>
      </c>
      <c r="AY1921" s="246" t="s">
        <v>401</v>
      </c>
    </row>
    <row r="1922" s="13" customFormat="1">
      <c r="A1922" s="13"/>
      <c r="B1922" s="236"/>
      <c r="C1922" s="237"/>
      <c r="D1922" s="238" t="s">
        <v>410</v>
      </c>
      <c r="E1922" s="239" t="s">
        <v>19</v>
      </c>
      <c r="F1922" s="240" t="s">
        <v>741</v>
      </c>
      <c r="G1922" s="237"/>
      <c r="H1922" s="239" t="s">
        <v>19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6" t="s">
        <v>410</v>
      </c>
      <c r="AU1922" s="246" t="s">
        <v>87</v>
      </c>
      <c r="AV1922" s="13" t="s">
        <v>85</v>
      </c>
      <c r="AW1922" s="13" t="s">
        <v>37</v>
      </c>
      <c r="AX1922" s="13" t="s">
        <v>78</v>
      </c>
      <c r="AY1922" s="246" t="s">
        <v>401</v>
      </c>
    </row>
    <row r="1923" s="13" customFormat="1">
      <c r="A1923" s="13"/>
      <c r="B1923" s="236"/>
      <c r="C1923" s="237"/>
      <c r="D1923" s="238" t="s">
        <v>410</v>
      </c>
      <c r="E1923" s="239" t="s">
        <v>19</v>
      </c>
      <c r="F1923" s="240" t="s">
        <v>1872</v>
      </c>
      <c r="G1923" s="237"/>
      <c r="H1923" s="239" t="s">
        <v>19</v>
      </c>
      <c r="I1923" s="241"/>
      <c r="J1923" s="237"/>
      <c r="K1923" s="237"/>
      <c r="L1923" s="242"/>
      <c r="M1923" s="243"/>
      <c r="N1923" s="244"/>
      <c r="O1923" s="244"/>
      <c r="P1923" s="244"/>
      <c r="Q1923" s="244"/>
      <c r="R1923" s="244"/>
      <c r="S1923" s="244"/>
      <c r="T1923" s="24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6" t="s">
        <v>410</v>
      </c>
      <c r="AU1923" s="246" t="s">
        <v>87</v>
      </c>
      <c r="AV1923" s="13" t="s">
        <v>85</v>
      </c>
      <c r="AW1923" s="13" t="s">
        <v>37</v>
      </c>
      <c r="AX1923" s="13" t="s">
        <v>78</v>
      </c>
      <c r="AY1923" s="246" t="s">
        <v>401</v>
      </c>
    </row>
    <row r="1924" s="14" customFormat="1">
      <c r="A1924" s="14"/>
      <c r="B1924" s="247"/>
      <c r="C1924" s="248"/>
      <c r="D1924" s="238" t="s">
        <v>410</v>
      </c>
      <c r="E1924" s="249" t="s">
        <v>19</v>
      </c>
      <c r="F1924" s="250" t="s">
        <v>1880</v>
      </c>
      <c r="G1924" s="248"/>
      <c r="H1924" s="251">
        <v>236</v>
      </c>
      <c r="I1924" s="252"/>
      <c r="J1924" s="248"/>
      <c r="K1924" s="248"/>
      <c r="L1924" s="253"/>
      <c r="M1924" s="254"/>
      <c r="N1924" s="255"/>
      <c r="O1924" s="255"/>
      <c r="P1924" s="255"/>
      <c r="Q1924" s="255"/>
      <c r="R1924" s="255"/>
      <c r="S1924" s="255"/>
      <c r="T1924" s="256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7" t="s">
        <v>410</v>
      </c>
      <c r="AU1924" s="257" t="s">
        <v>87</v>
      </c>
      <c r="AV1924" s="14" t="s">
        <v>87</v>
      </c>
      <c r="AW1924" s="14" t="s">
        <v>37</v>
      </c>
      <c r="AX1924" s="14" t="s">
        <v>78</v>
      </c>
      <c r="AY1924" s="257" t="s">
        <v>401</v>
      </c>
    </row>
    <row r="1925" s="15" customFormat="1">
      <c r="A1925" s="15"/>
      <c r="B1925" s="258"/>
      <c r="C1925" s="259"/>
      <c r="D1925" s="238" t="s">
        <v>410</v>
      </c>
      <c r="E1925" s="260" t="s">
        <v>19</v>
      </c>
      <c r="F1925" s="261" t="s">
        <v>414</v>
      </c>
      <c r="G1925" s="259"/>
      <c r="H1925" s="262">
        <v>236</v>
      </c>
      <c r="I1925" s="263"/>
      <c r="J1925" s="259"/>
      <c r="K1925" s="259"/>
      <c r="L1925" s="264"/>
      <c r="M1925" s="265"/>
      <c r="N1925" s="266"/>
      <c r="O1925" s="266"/>
      <c r="P1925" s="266"/>
      <c r="Q1925" s="266"/>
      <c r="R1925" s="266"/>
      <c r="S1925" s="266"/>
      <c r="T1925" s="267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68" t="s">
        <v>410</v>
      </c>
      <c r="AU1925" s="268" t="s">
        <v>87</v>
      </c>
      <c r="AV1925" s="15" t="s">
        <v>102</v>
      </c>
      <c r="AW1925" s="15" t="s">
        <v>37</v>
      </c>
      <c r="AX1925" s="15" t="s">
        <v>85</v>
      </c>
      <c r="AY1925" s="268" t="s">
        <v>401</v>
      </c>
    </row>
    <row r="1926" s="2" customFormat="1" ht="37.8" customHeight="1">
      <c r="A1926" s="40"/>
      <c r="B1926" s="41"/>
      <c r="C1926" s="218" t="s">
        <v>1881</v>
      </c>
      <c r="D1926" s="218" t="s">
        <v>403</v>
      </c>
      <c r="E1926" s="219" t="s">
        <v>1882</v>
      </c>
      <c r="F1926" s="220" t="s">
        <v>1883</v>
      </c>
      <c r="G1926" s="221" t="s">
        <v>653</v>
      </c>
      <c r="H1926" s="222">
        <v>17</v>
      </c>
      <c r="I1926" s="223"/>
      <c r="J1926" s="224">
        <f>ROUND(I1926*H1926,2)</f>
        <v>0</v>
      </c>
      <c r="K1926" s="220" t="s">
        <v>406</v>
      </c>
      <c r="L1926" s="46"/>
      <c r="M1926" s="225" t="s">
        <v>19</v>
      </c>
      <c r="N1926" s="226" t="s">
        <v>49</v>
      </c>
      <c r="O1926" s="86"/>
      <c r="P1926" s="227">
        <f>O1926*H1926</f>
        <v>0</v>
      </c>
      <c r="Q1926" s="227">
        <v>0.00017200000000000001</v>
      </c>
      <c r="R1926" s="227">
        <f>Q1926*H1926</f>
        <v>0.0029239999999999999</v>
      </c>
      <c r="S1926" s="227">
        <v>0</v>
      </c>
      <c r="T1926" s="228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9" t="s">
        <v>545</v>
      </c>
      <c r="AT1926" s="229" t="s">
        <v>403</v>
      </c>
      <c r="AU1926" s="229" t="s">
        <v>87</v>
      </c>
      <c r="AY1926" s="19" t="s">
        <v>401</v>
      </c>
      <c r="BE1926" s="230">
        <f>IF(N1926="základní",J1926,0)</f>
        <v>0</v>
      </c>
      <c r="BF1926" s="230">
        <f>IF(N1926="snížená",J1926,0)</f>
        <v>0</v>
      </c>
      <c r="BG1926" s="230">
        <f>IF(N1926="zákl. přenesená",J1926,0)</f>
        <v>0</v>
      </c>
      <c r="BH1926" s="230">
        <f>IF(N1926="sníž. přenesená",J1926,0)</f>
        <v>0</v>
      </c>
      <c r="BI1926" s="230">
        <f>IF(N1926="nulová",J1926,0)</f>
        <v>0</v>
      </c>
      <c r="BJ1926" s="19" t="s">
        <v>85</v>
      </c>
      <c r="BK1926" s="230">
        <f>ROUND(I1926*H1926,2)</f>
        <v>0</v>
      </c>
      <c r="BL1926" s="19" t="s">
        <v>545</v>
      </c>
      <c r="BM1926" s="229" t="s">
        <v>1884</v>
      </c>
    </row>
    <row r="1927" s="2" customFormat="1">
      <c r="A1927" s="40"/>
      <c r="B1927" s="41"/>
      <c r="C1927" s="42"/>
      <c r="D1927" s="231" t="s">
        <v>408</v>
      </c>
      <c r="E1927" s="42"/>
      <c r="F1927" s="232" t="s">
        <v>1885</v>
      </c>
      <c r="G1927" s="42"/>
      <c r="H1927" s="42"/>
      <c r="I1927" s="233"/>
      <c r="J1927" s="42"/>
      <c r="K1927" s="42"/>
      <c r="L1927" s="46"/>
      <c r="M1927" s="234"/>
      <c r="N1927" s="235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408</v>
      </c>
      <c r="AU1927" s="19" t="s">
        <v>87</v>
      </c>
    </row>
    <row r="1928" s="2" customFormat="1" ht="37.8" customHeight="1">
      <c r="A1928" s="40"/>
      <c r="B1928" s="41"/>
      <c r="C1928" s="218" t="s">
        <v>1886</v>
      </c>
      <c r="D1928" s="218" t="s">
        <v>403</v>
      </c>
      <c r="E1928" s="219" t="s">
        <v>1887</v>
      </c>
      <c r="F1928" s="220" t="s">
        <v>1888</v>
      </c>
      <c r="G1928" s="221" t="s">
        <v>653</v>
      </c>
      <c r="H1928" s="222">
        <v>22</v>
      </c>
      <c r="I1928" s="223"/>
      <c r="J1928" s="224">
        <f>ROUND(I1928*H1928,2)</f>
        <v>0</v>
      </c>
      <c r="K1928" s="220" t="s">
        <v>406</v>
      </c>
      <c r="L1928" s="46"/>
      <c r="M1928" s="225" t="s">
        <v>19</v>
      </c>
      <c r="N1928" s="226" t="s">
        <v>49</v>
      </c>
      <c r="O1928" s="86"/>
      <c r="P1928" s="227">
        <f>O1928*H1928</f>
        <v>0</v>
      </c>
      <c r="Q1928" s="227">
        <v>0.000184</v>
      </c>
      <c r="R1928" s="227">
        <f>Q1928*H1928</f>
        <v>0.0040480000000000004</v>
      </c>
      <c r="S1928" s="227">
        <v>0</v>
      </c>
      <c r="T1928" s="228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29" t="s">
        <v>545</v>
      </c>
      <c r="AT1928" s="229" t="s">
        <v>403</v>
      </c>
      <c r="AU1928" s="229" t="s">
        <v>87</v>
      </c>
      <c r="AY1928" s="19" t="s">
        <v>401</v>
      </c>
      <c r="BE1928" s="230">
        <f>IF(N1928="základní",J1928,0)</f>
        <v>0</v>
      </c>
      <c r="BF1928" s="230">
        <f>IF(N1928="snížená",J1928,0)</f>
        <v>0</v>
      </c>
      <c r="BG1928" s="230">
        <f>IF(N1928="zákl. přenesená",J1928,0)</f>
        <v>0</v>
      </c>
      <c r="BH1928" s="230">
        <f>IF(N1928="sníž. přenesená",J1928,0)</f>
        <v>0</v>
      </c>
      <c r="BI1928" s="230">
        <f>IF(N1928="nulová",J1928,0)</f>
        <v>0</v>
      </c>
      <c r="BJ1928" s="19" t="s">
        <v>85</v>
      </c>
      <c r="BK1928" s="230">
        <f>ROUND(I1928*H1928,2)</f>
        <v>0</v>
      </c>
      <c r="BL1928" s="19" t="s">
        <v>545</v>
      </c>
      <c r="BM1928" s="229" t="s">
        <v>1889</v>
      </c>
    </row>
    <row r="1929" s="2" customFormat="1">
      <c r="A1929" s="40"/>
      <c r="B1929" s="41"/>
      <c r="C1929" s="42"/>
      <c r="D1929" s="231" t="s">
        <v>408</v>
      </c>
      <c r="E1929" s="42"/>
      <c r="F1929" s="232" t="s">
        <v>1890</v>
      </c>
      <c r="G1929" s="42"/>
      <c r="H1929" s="42"/>
      <c r="I1929" s="233"/>
      <c r="J1929" s="42"/>
      <c r="K1929" s="42"/>
      <c r="L1929" s="46"/>
      <c r="M1929" s="234"/>
      <c r="N1929" s="235"/>
      <c r="O1929" s="86"/>
      <c r="P1929" s="86"/>
      <c r="Q1929" s="86"/>
      <c r="R1929" s="86"/>
      <c r="S1929" s="86"/>
      <c r="T1929" s="87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T1929" s="19" t="s">
        <v>408</v>
      </c>
      <c r="AU1929" s="19" t="s">
        <v>87</v>
      </c>
    </row>
    <row r="1930" s="2" customFormat="1" ht="33" customHeight="1">
      <c r="A1930" s="40"/>
      <c r="B1930" s="41"/>
      <c r="C1930" s="218" t="s">
        <v>1891</v>
      </c>
      <c r="D1930" s="218" t="s">
        <v>403</v>
      </c>
      <c r="E1930" s="219" t="s">
        <v>1892</v>
      </c>
      <c r="F1930" s="220" t="s">
        <v>1893</v>
      </c>
      <c r="G1930" s="221" t="s">
        <v>178</v>
      </c>
      <c r="H1930" s="222">
        <v>495.238</v>
      </c>
      <c r="I1930" s="223"/>
      <c r="J1930" s="224">
        <f>ROUND(I1930*H1930,2)</f>
        <v>0</v>
      </c>
      <c r="K1930" s="220" t="s">
        <v>406</v>
      </c>
      <c r="L1930" s="46"/>
      <c r="M1930" s="225" t="s">
        <v>19</v>
      </c>
      <c r="N1930" s="226" t="s">
        <v>49</v>
      </c>
      <c r="O1930" s="86"/>
      <c r="P1930" s="227">
        <f>O1930*H1930</f>
        <v>0</v>
      </c>
      <c r="Q1930" s="227">
        <v>0.00022599999999999999</v>
      </c>
      <c r="R1930" s="227">
        <f>Q1930*H1930</f>
        <v>0.111923788</v>
      </c>
      <c r="S1930" s="227">
        <v>0</v>
      </c>
      <c r="T1930" s="228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29" t="s">
        <v>545</v>
      </c>
      <c r="AT1930" s="229" t="s">
        <v>403</v>
      </c>
      <c r="AU1930" s="229" t="s">
        <v>87</v>
      </c>
      <c r="AY1930" s="19" t="s">
        <v>401</v>
      </c>
      <c r="BE1930" s="230">
        <f>IF(N1930="základní",J1930,0)</f>
        <v>0</v>
      </c>
      <c r="BF1930" s="230">
        <f>IF(N1930="snížená",J1930,0)</f>
        <v>0</v>
      </c>
      <c r="BG1930" s="230">
        <f>IF(N1930="zákl. přenesená",J1930,0)</f>
        <v>0</v>
      </c>
      <c r="BH1930" s="230">
        <f>IF(N1930="sníž. přenesená",J1930,0)</f>
        <v>0</v>
      </c>
      <c r="BI1930" s="230">
        <f>IF(N1930="nulová",J1930,0)</f>
        <v>0</v>
      </c>
      <c r="BJ1930" s="19" t="s">
        <v>85</v>
      </c>
      <c r="BK1930" s="230">
        <f>ROUND(I1930*H1930,2)</f>
        <v>0</v>
      </c>
      <c r="BL1930" s="19" t="s">
        <v>545</v>
      </c>
      <c r="BM1930" s="229" t="s">
        <v>1894</v>
      </c>
    </row>
    <row r="1931" s="2" customFormat="1">
      <c r="A1931" s="40"/>
      <c r="B1931" s="41"/>
      <c r="C1931" s="42"/>
      <c r="D1931" s="231" t="s">
        <v>408</v>
      </c>
      <c r="E1931" s="42"/>
      <c r="F1931" s="232" t="s">
        <v>1895</v>
      </c>
      <c r="G1931" s="42"/>
      <c r="H1931" s="42"/>
      <c r="I1931" s="233"/>
      <c r="J1931" s="42"/>
      <c r="K1931" s="42"/>
      <c r="L1931" s="46"/>
      <c r="M1931" s="234"/>
      <c r="N1931" s="235"/>
      <c r="O1931" s="86"/>
      <c r="P1931" s="86"/>
      <c r="Q1931" s="86"/>
      <c r="R1931" s="86"/>
      <c r="S1931" s="86"/>
      <c r="T1931" s="87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T1931" s="19" t="s">
        <v>408</v>
      </c>
      <c r="AU1931" s="19" t="s">
        <v>87</v>
      </c>
    </row>
    <row r="1932" s="13" customFormat="1">
      <c r="A1932" s="13"/>
      <c r="B1932" s="236"/>
      <c r="C1932" s="237"/>
      <c r="D1932" s="238" t="s">
        <v>410</v>
      </c>
      <c r="E1932" s="239" t="s">
        <v>19</v>
      </c>
      <c r="F1932" s="240" t="s">
        <v>594</v>
      </c>
      <c r="G1932" s="237"/>
      <c r="H1932" s="239" t="s">
        <v>19</v>
      </c>
      <c r="I1932" s="241"/>
      <c r="J1932" s="237"/>
      <c r="K1932" s="237"/>
      <c r="L1932" s="242"/>
      <c r="M1932" s="243"/>
      <c r="N1932" s="244"/>
      <c r="O1932" s="244"/>
      <c r="P1932" s="244"/>
      <c r="Q1932" s="244"/>
      <c r="R1932" s="244"/>
      <c r="S1932" s="244"/>
      <c r="T1932" s="24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6" t="s">
        <v>410</v>
      </c>
      <c r="AU1932" s="246" t="s">
        <v>87</v>
      </c>
      <c r="AV1932" s="13" t="s">
        <v>85</v>
      </c>
      <c r="AW1932" s="13" t="s">
        <v>37</v>
      </c>
      <c r="AX1932" s="13" t="s">
        <v>78</v>
      </c>
      <c r="AY1932" s="246" t="s">
        <v>401</v>
      </c>
    </row>
    <row r="1933" s="13" customFormat="1">
      <c r="A1933" s="13"/>
      <c r="B1933" s="236"/>
      <c r="C1933" s="237"/>
      <c r="D1933" s="238" t="s">
        <v>410</v>
      </c>
      <c r="E1933" s="239" t="s">
        <v>19</v>
      </c>
      <c r="F1933" s="240" t="s">
        <v>1896</v>
      </c>
      <c r="G1933" s="237"/>
      <c r="H1933" s="239" t="s">
        <v>19</v>
      </c>
      <c r="I1933" s="241"/>
      <c r="J1933" s="237"/>
      <c r="K1933" s="237"/>
      <c r="L1933" s="242"/>
      <c r="M1933" s="243"/>
      <c r="N1933" s="244"/>
      <c r="O1933" s="244"/>
      <c r="P1933" s="244"/>
      <c r="Q1933" s="244"/>
      <c r="R1933" s="244"/>
      <c r="S1933" s="244"/>
      <c r="T1933" s="245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6" t="s">
        <v>410</v>
      </c>
      <c r="AU1933" s="246" t="s">
        <v>87</v>
      </c>
      <c r="AV1933" s="13" t="s">
        <v>85</v>
      </c>
      <c r="AW1933" s="13" t="s">
        <v>37</v>
      </c>
      <c r="AX1933" s="13" t="s">
        <v>78</v>
      </c>
      <c r="AY1933" s="246" t="s">
        <v>401</v>
      </c>
    </row>
    <row r="1934" s="13" customFormat="1">
      <c r="A1934" s="13"/>
      <c r="B1934" s="236"/>
      <c r="C1934" s="237"/>
      <c r="D1934" s="238" t="s">
        <v>410</v>
      </c>
      <c r="E1934" s="239" t="s">
        <v>19</v>
      </c>
      <c r="F1934" s="240" t="s">
        <v>1897</v>
      </c>
      <c r="G1934" s="237"/>
      <c r="H1934" s="239" t="s">
        <v>19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6" t="s">
        <v>410</v>
      </c>
      <c r="AU1934" s="246" t="s">
        <v>87</v>
      </c>
      <c r="AV1934" s="13" t="s">
        <v>85</v>
      </c>
      <c r="AW1934" s="13" t="s">
        <v>37</v>
      </c>
      <c r="AX1934" s="13" t="s">
        <v>78</v>
      </c>
      <c r="AY1934" s="246" t="s">
        <v>401</v>
      </c>
    </row>
    <row r="1935" s="13" customFormat="1">
      <c r="A1935" s="13"/>
      <c r="B1935" s="236"/>
      <c r="C1935" s="237"/>
      <c r="D1935" s="238" t="s">
        <v>410</v>
      </c>
      <c r="E1935" s="239" t="s">
        <v>19</v>
      </c>
      <c r="F1935" s="240" t="s">
        <v>741</v>
      </c>
      <c r="G1935" s="237"/>
      <c r="H1935" s="239" t="s">
        <v>19</v>
      </c>
      <c r="I1935" s="241"/>
      <c r="J1935" s="237"/>
      <c r="K1935" s="237"/>
      <c r="L1935" s="242"/>
      <c r="M1935" s="243"/>
      <c r="N1935" s="244"/>
      <c r="O1935" s="244"/>
      <c r="P1935" s="244"/>
      <c r="Q1935" s="244"/>
      <c r="R1935" s="244"/>
      <c r="S1935" s="244"/>
      <c r="T1935" s="24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6" t="s">
        <v>410</v>
      </c>
      <c r="AU1935" s="246" t="s">
        <v>87</v>
      </c>
      <c r="AV1935" s="13" t="s">
        <v>85</v>
      </c>
      <c r="AW1935" s="13" t="s">
        <v>37</v>
      </c>
      <c r="AX1935" s="13" t="s">
        <v>78</v>
      </c>
      <c r="AY1935" s="246" t="s">
        <v>401</v>
      </c>
    </row>
    <row r="1936" s="14" customFormat="1">
      <c r="A1936" s="14"/>
      <c r="B1936" s="247"/>
      <c r="C1936" s="248"/>
      <c r="D1936" s="238" t="s">
        <v>410</v>
      </c>
      <c r="E1936" s="249" t="s">
        <v>19</v>
      </c>
      <c r="F1936" s="250" t="s">
        <v>1898</v>
      </c>
      <c r="G1936" s="248"/>
      <c r="H1936" s="251">
        <v>268.71499999999997</v>
      </c>
      <c r="I1936" s="252"/>
      <c r="J1936" s="248"/>
      <c r="K1936" s="248"/>
      <c r="L1936" s="253"/>
      <c r="M1936" s="254"/>
      <c r="N1936" s="255"/>
      <c r="O1936" s="255"/>
      <c r="P1936" s="255"/>
      <c r="Q1936" s="255"/>
      <c r="R1936" s="255"/>
      <c r="S1936" s="255"/>
      <c r="T1936" s="256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7" t="s">
        <v>410</v>
      </c>
      <c r="AU1936" s="257" t="s">
        <v>87</v>
      </c>
      <c r="AV1936" s="14" t="s">
        <v>87</v>
      </c>
      <c r="AW1936" s="14" t="s">
        <v>37</v>
      </c>
      <c r="AX1936" s="14" t="s">
        <v>78</v>
      </c>
      <c r="AY1936" s="257" t="s">
        <v>401</v>
      </c>
    </row>
    <row r="1937" s="14" customFormat="1">
      <c r="A1937" s="14"/>
      <c r="B1937" s="247"/>
      <c r="C1937" s="248"/>
      <c r="D1937" s="238" t="s">
        <v>410</v>
      </c>
      <c r="E1937" s="249" t="s">
        <v>19</v>
      </c>
      <c r="F1937" s="250" t="s">
        <v>1899</v>
      </c>
      <c r="G1937" s="248"/>
      <c r="H1937" s="251">
        <v>14.726000000000001</v>
      </c>
      <c r="I1937" s="252"/>
      <c r="J1937" s="248"/>
      <c r="K1937" s="248"/>
      <c r="L1937" s="253"/>
      <c r="M1937" s="254"/>
      <c r="N1937" s="255"/>
      <c r="O1937" s="255"/>
      <c r="P1937" s="255"/>
      <c r="Q1937" s="255"/>
      <c r="R1937" s="255"/>
      <c r="S1937" s="255"/>
      <c r="T1937" s="256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7" t="s">
        <v>410</v>
      </c>
      <c r="AU1937" s="257" t="s">
        <v>87</v>
      </c>
      <c r="AV1937" s="14" t="s">
        <v>87</v>
      </c>
      <c r="AW1937" s="14" t="s">
        <v>37</v>
      </c>
      <c r="AX1937" s="14" t="s">
        <v>78</v>
      </c>
      <c r="AY1937" s="257" t="s">
        <v>401</v>
      </c>
    </row>
    <row r="1938" s="13" customFormat="1">
      <c r="A1938" s="13"/>
      <c r="B1938" s="236"/>
      <c r="C1938" s="237"/>
      <c r="D1938" s="238" t="s">
        <v>410</v>
      </c>
      <c r="E1938" s="239" t="s">
        <v>19</v>
      </c>
      <c r="F1938" s="240" t="s">
        <v>745</v>
      </c>
      <c r="G1938" s="237"/>
      <c r="H1938" s="239" t="s">
        <v>19</v>
      </c>
      <c r="I1938" s="241"/>
      <c r="J1938" s="237"/>
      <c r="K1938" s="237"/>
      <c r="L1938" s="242"/>
      <c r="M1938" s="243"/>
      <c r="N1938" s="244"/>
      <c r="O1938" s="244"/>
      <c r="P1938" s="244"/>
      <c r="Q1938" s="244"/>
      <c r="R1938" s="244"/>
      <c r="S1938" s="244"/>
      <c r="T1938" s="24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6" t="s">
        <v>410</v>
      </c>
      <c r="AU1938" s="246" t="s">
        <v>87</v>
      </c>
      <c r="AV1938" s="13" t="s">
        <v>85</v>
      </c>
      <c r="AW1938" s="13" t="s">
        <v>37</v>
      </c>
      <c r="AX1938" s="13" t="s">
        <v>78</v>
      </c>
      <c r="AY1938" s="246" t="s">
        <v>401</v>
      </c>
    </row>
    <row r="1939" s="14" customFormat="1">
      <c r="A1939" s="14"/>
      <c r="B1939" s="247"/>
      <c r="C1939" s="248"/>
      <c r="D1939" s="238" t="s">
        <v>410</v>
      </c>
      <c r="E1939" s="249" t="s">
        <v>19</v>
      </c>
      <c r="F1939" s="250" t="s">
        <v>1900</v>
      </c>
      <c r="G1939" s="248"/>
      <c r="H1939" s="251">
        <v>211.797</v>
      </c>
      <c r="I1939" s="252"/>
      <c r="J1939" s="248"/>
      <c r="K1939" s="248"/>
      <c r="L1939" s="253"/>
      <c r="M1939" s="254"/>
      <c r="N1939" s="255"/>
      <c r="O1939" s="255"/>
      <c r="P1939" s="255"/>
      <c r="Q1939" s="255"/>
      <c r="R1939" s="255"/>
      <c r="S1939" s="255"/>
      <c r="T1939" s="256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7" t="s">
        <v>410</v>
      </c>
      <c r="AU1939" s="257" t="s">
        <v>87</v>
      </c>
      <c r="AV1939" s="14" t="s">
        <v>87</v>
      </c>
      <c r="AW1939" s="14" t="s">
        <v>37</v>
      </c>
      <c r="AX1939" s="14" t="s">
        <v>78</v>
      </c>
      <c r="AY1939" s="257" t="s">
        <v>401</v>
      </c>
    </row>
    <row r="1940" s="15" customFormat="1">
      <c r="A1940" s="15"/>
      <c r="B1940" s="258"/>
      <c r="C1940" s="259"/>
      <c r="D1940" s="238" t="s">
        <v>410</v>
      </c>
      <c r="E1940" s="260" t="s">
        <v>19</v>
      </c>
      <c r="F1940" s="261" t="s">
        <v>414</v>
      </c>
      <c r="G1940" s="259"/>
      <c r="H1940" s="262">
        <v>495.23799999999994</v>
      </c>
      <c r="I1940" s="263"/>
      <c r="J1940" s="259"/>
      <c r="K1940" s="259"/>
      <c r="L1940" s="264"/>
      <c r="M1940" s="265"/>
      <c r="N1940" s="266"/>
      <c r="O1940" s="266"/>
      <c r="P1940" s="266"/>
      <c r="Q1940" s="266"/>
      <c r="R1940" s="266"/>
      <c r="S1940" s="266"/>
      <c r="T1940" s="267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8" t="s">
        <v>410</v>
      </c>
      <c r="AU1940" s="268" t="s">
        <v>87</v>
      </c>
      <c r="AV1940" s="15" t="s">
        <v>102</v>
      </c>
      <c r="AW1940" s="15" t="s">
        <v>37</v>
      </c>
      <c r="AX1940" s="15" t="s">
        <v>85</v>
      </c>
      <c r="AY1940" s="268" t="s">
        <v>401</v>
      </c>
    </row>
    <row r="1941" s="2" customFormat="1" ht="37.8" customHeight="1">
      <c r="A1941" s="40"/>
      <c r="B1941" s="41"/>
      <c r="C1941" s="280" t="s">
        <v>1901</v>
      </c>
      <c r="D1941" s="280" t="s">
        <v>808</v>
      </c>
      <c r="E1941" s="281" t="s">
        <v>1902</v>
      </c>
      <c r="F1941" s="282" t="s">
        <v>1903</v>
      </c>
      <c r="G1941" s="283" t="s">
        <v>178</v>
      </c>
      <c r="H1941" s="284">
        <v>544.76199999999994</v>
      </c>
      <c r="I1941" s="285"/>
      <c r="J1941" s="286">
        <f>ROUND(I1941*H1941,2)</f>
        <v>0</v>
      </c>
      <c r="K1941" s="282" t="s">
        <v>406</v>
      </c>
      <c r="L1941" s="287"/>
      <c r="M1941" s="288" t="s">
        <v>19</v>
      </c>
      <c r="N1941" s="289" t="s">
        <v>49</v>
      </c>
      <c r="O1941" s="86"/>
      <c r="P1941" s="227">
        <f>O1941*H1941</f>
        <v>0</v>
      </c>
      <c r="Q1941" s="227">
        <v>0.00012999999999999999</v>
      </c>
      <c r="R1941" s="227">
        <f>Q1941*H1941</f>
        <v>0.070819059999999989</v>
      </c>
      <c r="S1941" s="227">
        <v>0</v>
      </c>
      <c r="T1941" s="228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29" t="s">
        <v>664</v>
      </c>
      <c r="AT1941" s="229" t="s">
        <v>808</v>
      </c>
      <c r="AU1941" s="229" t="s">
        <v>87</v>
      </c>
      <c r="AY1941" s="19" t="s">
        <v>401</v>
      </c>
      <c r="BE1941" s="230">
        <f>IF(N1941="základní",J1941,0)</f>
        <v>0</v>
      </c>
      <c r="BF1941" s="230">
        <f>IF(N1941="snížená",J1941,0)</f>
        <v>0</v>
      </c>
      <c r="BG1941" s="230">
        <f>IF(N1941="zákl. přenesená",J1941,0)</f>
        <v>0</v>
      </c>
      <c r="BH1941" s="230">
        <f>IF(N1941="sníž. přenesená",J1941,0)</f>
        <v>0</v>
      </c>
      <c r="BI1941" s="230">
        <f>IF(N1941="nulová",J1941,0)</f>
        <v>0</v>
      </c>
      <c r="BJ1941" s="19" t="s">
        <v>85</v>
      </c>
      <c r="BK1941" s="230">
        <f>ROUND(I1941*H1941,2)</f>
        <v>0</v>
      </c>
      <c r="BL1941" s="19" t="s">
        <v>545</v>
      </c>
      <c r="BM1941" s="229" t="s">
        <v>1904</v>
      </c>
    </row>
    <row r="1942" s="13" customFormat="1">
      <c r="A1942" s="13"/>
      <c r="B1942" s="236"/>
      <c r="C1942" s="237"/>
      <c r="D1942" s="238" t="s">
        <v>410</v>
      </c>
      <c r="E1942" s="239" t="s">
        <v>19</v>
      </c>
      <c r="F1942" s="240" t="s">
        <v>594</v>
      </c>
      <c r="G1942" s="237"/>
      <c r="H1942" s="239" t="s">
        <v>19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6" t="s">
        <v>410</v>
      </c>
      <c r="AU1942" s="246" t="s">
        <v>87</v>
      </c>
      <c r="AV1942" s="13" t="s">
        <v>85</v>
      </c>
      <c r="AW1942" s="13" t="s">
        <v>37</v>
      </c>
      <c r="AX1942" s="13" t="s">
        <v>78</v>
      </c>
      <c r="AY1942" s="246" t="s">
        <v>401</v>
      </c>
    </row>
    <row r="1943" s="13" customFormat="1">
      <c r="A1943" s="13"/>
      <c r="B1943" s="236"/>
      <c r="C1943" s="237"/>
      <c r="D1943" s="238" t="s">
        <v>410</v>
      </c>
      <c r="E1943" s="239" t="s">
        <v>19</v>
      </c>
      <c r="F1943" s="240" t="s">
        <v>1896</v>
      </c>
      <c r="G1943" s="237"/>
      <c r="H1943" s="239" t="s">
        <v>19</v>
      </c>
      <c r="I1943" s="241"/>
      <c r="J1943" s="237"/>
      <c r="K1943" s="237"/>
      <c r="L1943" s="242"/>
      <c r="M1943" s="243"/>
      <c r="N1943" s="244"/>
      <c r="O1943" s="244"/>
      <c r="P1943" s="244"/>
      <c r="Q1943" s="244"/>
      <c r="R1943" s="244"/>
      <c r="S1943" s="244"/>
      <c r="T1943" s="24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6" t="s">
        <v>410</v>
      </c>
      <c r="AU1943" s="246" t="s">
        <v>87</v>
      </c>
      <c r="AV1943" s="13" t="s">
        <v>85</v>
      </c>
      <c r="AW1943" s="13" t="s">
        <v>37</v>
      </c>
      <c r="AX1943" s="13" t="s">
        <v>78</v>
      </c>
      <c r="AY1943" s="246" t="s">
        <v>401</v>
      </c>
    </row>
    <row r="1944" s="13" customFormat="1">
      <c r="A1944" s="13"/>
      <c r="B1944" s="236"/>
      <c r="C1944" s="237"/>
      <c r="D1944" s="238" t="s">
        <v>410</v>
      </c>
      <c r="E1944" s="239" t="s">
        <v>19</v>
      </c>
      <c r="F1944" s="240" t="s">
        <v>1897</v>
      </c>
      <c r="G1944" s="237"/>
      <c r="H1944" s="239" t="s">
        <v>19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6" t="s">
        <v>410</v>
      </c>
      <c r="AU1944" s="246" t="s">
        <v>87</v>
      </c>
      <c r="AV1944" s="13" t="s">
        <v>85</v>
      </c>
      <c r="AW1944" s="13" t="s">
        <v>37</v>
      </c>
      <c r="AX1944" s="13" t="s">
        <v>78</v>
      </c>
      <c r="AY1944" s="246" t="s">
        <v>401</v>
      </c>
    </row>
    <row r="1945" s="13" customFormat="1">
      <c r="A1945" s="13"/>
      <c r="B1945" s="236"/>
      <c r="C1945" s="237"/>
      <c r="D1945" s="238" t="s">
        <v>410</v>
      </c>
      <c r="E1945" s="239" t="s">
        <v>19</v>
      </c>
      <c r="F1945" s="240" t="s">
        <v>741</v>
      </c>
      <c r="G1945" s="237"/>
      <c r="H1945" s="239" t="s">
        <v>19</v>
      </c>
      <c r="I1945" s="241"/>
      <c r="J1945" s="237"/>
      <c r="K1945" s="237"/>
      <c r="L1945" s="242"/>
      <c r="M1945" s="243"/>
      <c r="N1945" s="244"/>
      <c r="O1945" s="244"/>
      <c r="P1945" s="244"/>
      <c r="Q1945" s="244"/>
      <c r="R1945" s="244"/>
      <c r="S1945" s="244"/>
      <c r="T1945" s="24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6" t="s">
        <v>410</v>
      </c>
      <c r="AU1945" s="246" t="s">
        <v>87</v>
      </c>
      <c r="AV1945" s="13" t="s">
        <v>85</v>
      </c>
      <c r="AW1945" s="13" t="s">
        <v>37</v>
      </c>
      <c r="AX1945" s="13" t="s">
        <v>78</v>
      </c>
      <c r="AY1945" s="246" t="s">
        <v>401</v>
      </c>
    </row>
    <row r="1946" s="14" customFormat="1">
      <c r="A1946" s="14"/>
      <c r="B1946" s="247"/>
      <c r="C1946" s="248"/>
      <c r="D1946" s="238" t="s">
        <v>410</v>
      </c>
      <c r="E1946" s="249" t="s">
        <v>19</v>
      </c>
      <c r="F1946" s="250" t="s">
        <v>1898</v>
      </c>
      <c r="G1946" s="248"/>
      <c r="H1946" s="251">
        <v>268.71499999999997</v>
      </c>
      <c r="I1946" s="252"/>
      <c r="J1946" s="248"/>
      <c r="K1946" s="248"/>
      <c r="L1946" s="253"/>
      <c r="M1946" s="254"/>
      <c r="N1946" s="255"/>
      <c r="O1946" s="255"/>
      <c r="P1946" s="255"/>
      <c r="Q1946" s="255"/>
      <c r="R1946" s="255"/>
      <c r="S1946" s="255"/>
      <c r="T1946" s="256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7" t="s">
        <v>410</v>
      </c>
      <c r="AU1946" s="257" t="s">
        <v>87</v>
      </c>
      <c r="AV1946" s="14" t="s">
        <v>87</v>
      </c>
      <c r="AW1946" s="14" t="s">
        <v>37</v>
      </c>
      <c r="AX1946" s="14" t="s">
        <v>78</v>
      </c>
      <c r="AY1946" s="257" t="s">
        <v>401</v>
      </c>
    </row>
    <row r="1947" s="14" customFormat="1">
      <c r="A1947" s="14"/>
      <c r="B1947" s="247"/>
      <c r="C1947" s="248"/>
      <c r="D1947" s="238" t="s">
        <v>410</v>
      </c>
      <c r="E1947" s="249" t="s">
        <v>19</v>
      </c>
      <c r="F1947" s="250" t="s">
        <v>1899</v>
      </c>
      <c r="G1947" s="248"/>
      <c r="H1947" s="251">
        <v>14.726000000000001</v>
      </c>
      <c r="I1947" s="252"/>
      <c r="J1947" s="248"/>
      <c r="K1947" s="248"/>
      <c r="L1947" s="253"/>
      <c r="M1947" s="254"/>
      <c r="N1947" s="255"/>
      <c r="O1947" s="255"/>
      <c r="P1947" s="255"/>
      <c r="Q1947" s="255"/>
      <c r="R1947" s="255"/>
      <c r="S1947" s="255"/>
      <c r="T1947" s="256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7" t="s">
        <v>410</v>
      </c>
      <c r="AU1947" s="257" t="s">
        <v>87</v>
      </c>
      <c r="AV1947" s="14" t="s">
        <v>87</v>
      </c>
      <c r="AW1947" s="14" t="s">
        <v>37</v>
      </c>
      <c r="AX1947" s="14" t="s">
        <v>78</v>
      </c>
      <c r="AY1947" s="257" t="s">
        <v>401</v>
      </c>
    </row>
    <row r="1948" s="13" customFormat="1">
      <c r="A1948" s="13"/>
      <c r="B1948" s="236"/>
      <c r="C1948" s="237"/>
      <c r="D1948" s="238" t="s">
        <v>410</v>
      </c>
      <c r="E1948" s="239" t="s">
        <v>19</v>
      </c>
      <c r="F1948" s="240" t="s">
        <v>745</v>
      </c>
      <c r="G1948" s="237"/>
      <c r="H1948" s="239" t="s">
        <v>19</v>
      </c>
      <c r="I1948" s="241"/>
      <c r="J1948" s="237"/>
      <c r="K1948" s="237"/>
      <c r="L1948" s="242"/>
      <c r="M1948" s="243"/>
      <c r="N1948" s="244"/>
      <c r="O1948" s="244"/>
      <c r="P1948" s="244"/>
      <c r="Q1948" s="244"/>
      <c r="R1948" s="244"/>
      <c r="S1948" s="244"/>
      <c r="T1948" s="24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6" t="s">
        <v>410</v>
      </c>
      <c r="AU1948" s="246" t="s">
        <v>87</v>
      </c>
      <c r="AV1948" s="13" t="s">
        <v>85</v>
      </c>
      <c r="AW1948" s="13" t="s">
        <v>37</v>
      </c>
      <c r="AX1948" s="13" t="s">
        <v>78</v>
      </c>
      <c r="AY1948" s="246" t="s">
        <v>401</v>
      </c>
    </row>
    <row r="1949" s="14" customFormat="1">
      <c r="A1949" s="14"/>
      <c r="B1949" s="247"/>
      <c r="C1949" s="248"/>
      <c r="D1949" s="238" t="s">
        <v>410</v>
      </c>
      <c r="E1949" s="249" t="s">
        <v>19</v>
      </c>
      <c r="F1949" s="250" t="s">
        <v>1900</v>
      </c>
      <c r="G1949" s="248"/>
      <c r="H1949" s="251">
        <v>211.797</v>
      </c>
      <c r="I1949" s="252"/>
      <c r="J1949" s="248"/>
      <c r="K1949" s="248"/>
      <c r="L1949" s="253"/>
      <c r="M1949" s="254"/>
      <c r="N1949" s="255"/>
      <c r="O1949" s="255"/>
      <c r="P1949" s="255"/>
      <c r="Q1949" s="255"/>
      <c r="R1949" s="255"/>
      <c r="S1949" s="255"/>
      <c r="T1949" s="256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7" t="s">
        <v>410</v>
      </c>
      <c r="AU1949" s="257" t="s">
        <v>87</v>
      </c>
      <c r="AV1949" s="14" t="s">
        <v>87</v>
      </c>
      <c r="AW1949" s="14" t="s">
        <v>37</v>
      </c>
      <c r="AX1949" s="14" t="s">
        <v>78</v>
      </c>
      <c r="AY1949" s="257" t="s">
        <v>401</v>
      </c>
    </row>
    <row r="1950" s="15" customFormat="1">
      <c r="A1950" s="15"/>
      <c r="B1950" s="258"/>
      <c r="C1950" s="259"/>
      <c r="D1950" s="238" t="s">
        <v>410</v>
      </c>
      <c r="E1950" s="260" t="s">
        <v>19</v>
      </c>
      <c r="F1950" s="261" t="s">
        <v>414</v>
      </c>
      <c r="G1950" s="259"/>
      <c r="H1950" s="262">
        <v>495.23799999999994</v>
      </c>
      <c r="I1950" s="263"/>
      <c r="J1950" s="259"/>
      <c r="K1950" s="259"/>
      <c r="L1950" s="264"/>
      <c r="M1950" s="265"/>
      <c r="N1950" s="266"/>
      <c r="O1950" s="266"/>
      <c r="P1950" s="266"/>
      <c r="Q1950" s="266"/>
      <c r="R1950" s="266"/>
      <c r="S1950" s="266"/>
      <c r="T1950" s="267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8" t="s">
        <v>410</v>
      </c>
      <c r="AU1950" s="268" t="s">
        <v>87</v>
      </c>
      <c r="AV1950" s="15" t="s">
        <v>102</v>
      </c>
      <c r="AW1950" s="15" t="s">
        <v>37</v>
      </c>
      <c r="AX1950" s="15" t="s">
        <v>78</v>
      </c>
      <c r="AY1950" s="268" t="s">
        <v>401</v>
      </c>
    </row>
    <row r="1951" s="14" customFormat="1">
      <c r="A1951" s="14"/>
      <c r="B1951" s="247"/>
      <c r="C1951" s="248"/>
      <c r="D1951" s="238" t="s">
        <v>410</v>
      </c>
      <c r="E1951" s="249" t="s">
        <v>19</v>
      </c>
      <c r="F1951" s="250" t="s">
        <v>1905</v>
      </c>
      <c r="G1951" s="248"/>
      <c r="H1951" s="251">
        <v>544.76199999999994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7" t="s">
        <v>410</v>
      </c>
      <c r="AU1951" s="257" t="s">
        <v>87</v>
      </c>
      <c r="AV1951" s="14" t="s">
        <v>87</v>
      </c>
      <c r="AW1951" s="14" t="s">
        <v>37</v>
      </c>
      <c r="AX1951" s="14" t="s">
        <v>85</v>
      </c>
      <c r="AY1951" s="257" t="s">
        <v>401</v>
      </c>
    </row>
    <row r="1952" s="2" customFormat="1" ht="49.05" customHeight="1">
      <c r="A1952" s="40"/>
      <c r="B1952" s="41"/>
      <c r="C1952" s="218" t="s">
        <v>1906</v>
      </c>
      <c r="D1952" s="218" t="s">
        <v>403</v>
      </c>
      <c r="E1952" s="219" t="s">
        <v>1907</v>
      </c>
      <c r="F1952" s="220" t="s">
        <v>1908</v>
      </c>
      <c r="G1952" s="221" t="s">
        <v>1909</v>
      </c>
      <c r="H1952" s="290"/>
      <c r="I1952" s="223"/>
      <c r="J1952" s="224">
        <f>ROUND(I1952*H1952,2)</f>
        <v>0</v>
      </c>
      <c r="K1952" s="220" t="s">
        <v>406</v>
      </c>
      <c r="L1952" s="46"/>
      <c r="M1952" s="225" t="s">
        <v>19</v>
      </c>
      <c r="N1952" s="226" t="s">
        <v>49</v>
      </c>
      <c r="O1952" s="86"/>
      <c r="P1952" s="227">
        <f>O1952*H1952</f>
        <v>0</v>
      </c>
      <c r="Q1952" s="227">
        <v>0</v>
      </c>
      <c r="R1952" s="227">
        <f>Q1952*H1952</f>
        <v>0</v>
      </c>
      <c r="S1952" s="227">
        <v>0</v>
      </c>
      <c r="T1952" s="228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9" t="s">
        <v>545</v>
      </c>
      <c r="AT1952" s="229" t="s">
        <v>403</v>
      </c>
      <c r="AU1952" s="229" t="s">
        <v>87</v>
      </c>
      <c r="AY1952" s="19" t="s">
        <v>401</v>
      </c>
      <c r="BE1952" s="230">
        <f>IF(N1952="základní",J1952,0)</f>
        <v>0</v>
      </c>
      <c r="BF1952" s="230">
        <f>IF(N1952="snížená",J1952,0)</f>
        <v>0</v>
      </c>
      <c r="BG1952" s="230">
        <f>IF(N1952="zákl. přenesená",J1952,0)</f>
        <v>0</v>
      </c>
      <c r="BH1952" s="230">
        <f>IF(N1952="sníž. přenesená",J1952,0)</f>
        <v>0</v>
      </c>
      <c r="BI1952" s="230">
        <f>IF(N1952="nulová",J1952,0)</f>
        <v>0</v>
      </c>
      <c r="BJ1952" s="19" t="s">
        <v>85</v>
      </c>
      <c r="BK1952" s="230">
        <f>ROUND(I1952*H1952,2)</f>
        <v>0</v>
      </c>
      <c r="BL1952" s="19" t="s">
        <v>545</v>
      </c>
      <c r="BM1952" s="229" t="s">
        <v>1910</v>
      </c>
    </row>
    <row r="1953" s="2" customFormat="1">
      <c r="A1953" s="40"/>
      <c r="B1953" s="41"/>
      <c r="C1953" s="42"/>
      <c r="D1953" s="231" t="s">
        <v>408</v>
      </c>
      <c r="E1953" s="42"/>
      <c r="F1953" s="232" t="s">
        <v>1911</v>
      </c>
      <c r="G1953" s="42"/>
      <c r="H1953" s="42"/>
      <c r="I1953" s="233"/>
      <c r="J1953" s="42"/>
      <c r="K1953" s="42"/>
      <c r="L1953" s="46"/>
      <c r="M1953" s="234"/>
      <c r="N1953" s="235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408</v>
      </c>
      <c r="AU1953" s="19" t="s">
        <v>87</v>
      </c>
    </row>
    <row r="1954" s="12" customFormat="1" ht="22.8" customHeight="1">
      <c r="A1954" s="12"/>
      <c r="B1954" s="202"/>
      <c r="C1954" s="203"/>
      <c r="D1954" s="204" t="s">
        <v>77</v>
      </c>
      <c r="E1954" s="216" t="s">
        <v>1912</v>
      </c>
      <c r="F1954" s="216" t="s">
        <v>1913</v>
      </c>
      <c r="G1954" s="203"/>
      <c r="H1954" s="203"/>
      <c r="I1954" s="206"/>
      <c r="J1954" s="217">
        <f>BK1954</f>
        <v>0</v>
      </c>
      <c r="K1954" s="203"/>
      <c r="L1954" s="208"/>
      <c r="M1954" s="209"/>
      <c r="N1954" s="210"/>
      <c r="O1954" s="210"/>
      <c r="P1954" s="211">
        <f>SUM(P1955:P2323)</f>
        <v>0</v>
      </c>
      <c r="Q1954" s="210"/>
      <c r="R1954" s="211">
        <f>SUM(R1955:R2323)</f>
        <v>139.29501305448002</v>
      </c>
      <c r="S1954" s="210"/>
      <c r="T1954" s="212">
        <f>SUM(T1955:T2323)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3" t="s">
        <v>87</v>
      </c>
      <c r="AT1954" s="214" t="s">
        <v>77</v>
      </c>
      <c r="AU1954" s="214" t="s">
        <v>85</v>
      </c>
      <c r="AY1954" s="213" t="s">
        <v>401</v>
      </c>
      <c r="BK1954" s="215">
        <f>SUM(BK1955:BK2323)</f>
        <v>0</v>
      </c>
    </row>
    <row r="1955" s="2" customFormat="1" ht="37.8" customHeight="1">
      <c r="A1955" s="40"/>
      <c r="B1955" s="41"/>
      <c r="C1955" s="218" t="s">
        <v>1914</v>
      </c>
      <c r="D1955" s="218" t="s">
        <v>403</v>
      </c>
      <c r="E1955" s="219" t="s">
        <v>1915</v>
      </c>
      <c r="F1955" s="220" t="s">
        <v>1916</v>
      </c>
      <c r="G1955" s="221" t="s">
        <v>178</v>
      </c>
      <c r="H1955" s="222">
        <v>1486.0999999999999</v>
      </c>
      <c r="I1955" s="223"/>
      <c r="J1955" s="224">
        <f>ROUND(I1955*H1955,2)</f>
        <v>0</v>
      </c>
      <c r="K1955" s="220" t="s">
        <v>406</v>
      </c>
      <c r="L1955" s="46"/>
      <c r="M1955" s="225" t="s">
        <v>19</v>
      </c>
      <c r="N1955" s="226" t="s">
        <v>49</v>
      </c>
      <c r="O1955" s="86"/>
      <c r="P1955" s="227">
        <f>O1955*H1955</f>
        <v>0</v>
      </c>
      <c r="Q1955" s="227">
        <v>0</v>
      </c>
      <c r="R1955" s="227">
        <f>Q1955*H1955</f>
        <v>0</v>
      </c>
      <c r="S1955" s="227">
        <v>0</v>
      </c>
      <c r="T1955" s="228">
        <f>S1955*H1955</f>
        <v>0</v>
      </c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R1955" s="229" t="s">
        <v>545</v>
      </c>
      <c r="AT1955" s="229" t="s">
        <v>403</v>
      </c>
      <c r="AU1955" s="229" t="s">
        <v>87</v>
      </c>
      <c r="AY1955" s="19" t="s">
        <v>401</v>
      </c>
      <c r="BE1955" s="230">
        <f>IF(N1955="základní",J1955,0)</f>
        <v>0</v>
      </c>
      <c r="BF1955" s="230">
        <f>IF(N1955="snížená",J1955,0)</f>
        <v>0</v>
      </c>
      <c r="BG1955" s="230">
        <f>IF(N1955="zákl. přenesená",J1955,0)</f>
        <v>0</v>
      </c>
      <c r="BH1955" s="230">
        <f>IF(N1955="sníž. přenesená",J1955,0)</f>
        <v>0</v>
      </c>
      <c r="BI1955" s="230">
        <f>IF(N1955="nulová",J1955,0)</f>
        <v>0</v>
      </c>
      <c r="BJ1955" s="19" t="s">
        <v>85</v>
      </c>
      <c r="BK1955" s="230">
        <f>ROUND(I1955*H1955,2)</f>
        <v>0</v>
      </c>
      <c r="BL1955" s="19" t="s">
        <v>545</v>
      </c>
      <c r="BM1955" s="229" t="s">
        <v>1917</v>
      </c>
    </row>
    <row r="1956" s="2" customFormat="1">
      <c r="A1956" s="40"/>
      <c r="B1956" s="41"/>
      <c r="C1956" s="42"/>
      <c r="D1956" s="231" t="s">
        <v>408</v>
      </c>
      <c r="E1956" s="42"/>
      <c r="F1956" s="232" t="s">
        <v>1918</v>
      </c>
      <c r="G1956" s="42"/>
      <c r="H1956" s="42"/>
      <c r="I1956" s="233"/>
      <c r="J1956" s="42"/>
      <c r="K1956" s="42"/>
      <c r="L1956" s="46"/>
      <c r="M1956" s="234"/>
      <c r="N1956" s="235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408</v>
      </c>
      <c r="AU1956" s="19" t="s">
        <v>87</v>
      </c>
    </row>
    <row r="1957" s="13" customFormat="1">
      <c r="A1957" s="13"/>
      <c r="B1957" s="236"/>
      <c r="C1957" s="237"/>
      <c r="D1957" s="238" t="s">
        <v>410</v>
      </c>
      <c r="E1957" s="239" t="s">
        <v>19</v>
      </c>
      <c r="F1957" s="240" t="s">
        <v>906</v>
      </c>
      <c r="G1957" s="237"/>
      <c r="H1957" s="239" t="s">
        <v>19</v>
      </c>
      <c r="I1957" s="241"/>
      <c r="J1957" s="237"/>
      <c r="K1957" s="237"/>
      <c r="L1957" s="242"/>
      <c r="M1957" s="243"/>
      <c r="N1957" s="244"/>
      <c r="O1957" s="244"/>
      <c r="P1957" s="244"/>
      <c r="Q1957" s="244"/>
      <c r="R1957" s="244"/>
      <c r="S1957" s="244"/>
      <c r="T1957" s="245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6" t="s">
        <v>410</v>
      </c>
      <c r="AU1957" s="246" t="s">
        <v>87</v>
      </c>
      <c r="AV1957" s="13" t="s">
        <v>85</v>
      </c>
      <c r="AW1957" s="13" t="s">
        <v>37</v>
      </c>
      <c r="AX1957" s="13" t="s">
        <v>78</v>
      </c>
      <c r="AY1957" s="246" t="s">
        <v>401</v>
      </c>
    </row>
    <row r="1958" s="13" customFormat="1">
      <c r="A1958" s="13"/>
      <c r="B1958" s="236"/>
      <c r="C1958" s="237"/>
      <c r="D1958" s="238" t="s">
        <v>410</v>
      </c>
      <c r="E1958" s="239" t="s">
        <v>19</v>
      </c>
      <c r="F1958" s="240" t="s">
        <v>594</v>
      </c>
      <c r="G1958" s="237"/>
      <c r="H1958" s="239" t="s">
        <v>19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6" t="s">
        <v>410</v>
      </c>
      <c r="AU1958" s="246" t="s">
        <v>87</v>
      </c>
      <c r="AV1958" s="13" t="s">
        <v>85</v>
      </c>
      <c r="AW1958" s="13" t="s">
        <v>37</v>
      </c>
      <c r="AX1958" s="13" t="s">
        <v>78</v>
      </c>
      <c r="AY1958" s="246" t="s">
        <v>401</v>
      </c>
    </row>
    <row r="1959" s="13" customFormat="1">
      <c r="A1959" s="13"/>
      <c r="B1959" s="236"/>
      <c r="C1959" s="237"/>
      <c r="D1959" s="238" t="s">
        <v>410</v>
      </c>
      <c r="E1959" s="239" t="s">
        <v>19</v>
      </c>
      <c r="F1959" s="240" t="s">
        <v>729</v>
      </c>
      <c r="G1959" s="237"/>
      <c r="H1959" s="239" t="s">
        <v>19</v>
      </c>
      <c r="I1959" s="241"/>
      <c r="J1959" s="237"/>
      <c r="K1959" s="237"/>
      <c r="L1959" s="242"/>
      <c r="M1959" s="243"/>
      <c r="N1959" s="244"/>
      <c r="O1959" s="244"/>
      <c r="P1959" s="244"/>
      <c r="Q1959" s="244"/>
      <c r="R1959" s="244"/>
      <c r="S1959" s="244"/>
      <c r="T1959" s="245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6" t="s">
        <v>410</v>
      </c>
      <c r="AU1959" s="246" t="s">
        <v>87</v>
      </c>
      <c r="AV1959" s="13" t="s">
        <v>85</v>
      </c>
      <c r="AW1959" s="13" t="s">
        <v>37</v>
      </c>
      <c r="AX1959" s="13" t="s">
        <v>78</v>
      </c>
      <c r="AY1959" s="246" t="s">
        <v>401</v>
      </c>
    </row>
    <row r="1960" s="13" customFormat="1">
      <c r="A1960" s="13"/>
      <c r="B1960" s="236"/>
      <c r="C1960" s="237"/>
      <c r="D1960" s="238" t="s">
        <v>410</v>
      </c>
      <c r="E1960" s="239" t="s">
        <v>19</v>
      </c>
      <c r="F1960" s="240" t="s">
        <v>1919</v>
      </c>
      <c r="G1960" s="237"/>
      <c r="H1960" s="239" t="s">
        <v>19</v>
      </c>
      <c r="I1960" s="241"/>
      <c r="J1960" s="237"/>
      <c r="K1960" s="237"/>
      <c r="L1960" s="242"/>
      <c r="M1960" s="243"/>
      <c r="N1960" s="244"/>
      <c r="O1960" s="244"/>
      <c r="P1960" s="244"/>
      <c r="Q1960" s="244"/>
      <c r="R1960" s="244"/>
      <c r="S1960" s="244"/>
      <c r="T1960" s="24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6" t="s">
        <v>410</v>
      </c>
      <c r="AU1960" s="246" t="s">
        <v>87</v>
      </c>
      <c r="AV1960" s="13" t="s">
        <v>85</v>
      </c>
      <c r="AW1960" s="13" t="s">
        <v>37</v>
      </c>
      <c r="AX1960" s="13" t="s">
        <v>78</v>
      </c>
      <c r="AY1960" s="246" t="s">
        <v>401</v>
      </c>
    </row>
    <row r="1961" s="14" customFormat="1">
      <c r="A1961" s="14"/>
      <c r="B1961" s="247"/>
      <c r="C1961" s="248"/>
      <c r="D1961" s="238" t="s">
        <v>410</v>
      </c>
      <c r="E1961" s="249" t="s">
        <v>19</v>
      </c>
      <c r="F1961" s="250" t="s">
        <v>1920</v>
      </c>
      <c r="G1961" s="248"/>
      <c r="H1961" s="251">
        <v>1479.0999999999999</v>
      </c>
      <c r="I1961" s="252"/>
      <c r="J1961" s="248"/>
      <c r="K1961" s="248"/>
      <c r="L1961" s="253"/>
      <c r="M1961" s="254"/>
      <c r="N1961" s="255"/>
      <c r="O1961" s="255"/>
      <c r="P1961" s="255"/>
      <c r="Q1961" s="255"/>
      <c r="R1961" s="255"/>
      <c r="S1961" s="255"/>
      <c r="T1961" s="25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7" t="s">
        <v>410</v>
      </c>
      <c r="AU1961" s="257" t="s">
        <v>87</v>
      </c>
      <c r="AV1961" s="14" t="s">
        <v>87</v>
      </c>
      <c r="AW1961" s="14" t="s">
        <v>37</v>
      </c>
      <c r="AX1961" s="14" t="s">
        <v>78</v>
      </c>
      <c r="AY1961" s="257" t="s">
        <v>401</v>
      </c>
    </row>
    <row r="1962" s="16" customFormat="1">
      <c r="A1962" s="16"/>
      <c r="B1962" s="269"/>
      <c r="C1962" s="270"/>
      <c r="D1962" s="238" t="s">
        <v>410</v>
      </c>
      <c r="E1962" s="271" t="s">
        <v>19</v>
      </c>
      <c r="F1962" s="272" t="s">
        <v>440</v>
      </c>
      <c r="G1962" s="270"/>
      <c r="H1962" s="273">
        <v>1479.0999999999999</v>
      </c>
      <c r="I1962" s="274"/>
      <c r="J1962" s="270"/>
      <c r="K1962" s="270"/>
      <c r="L1962" s="275"/>
      <c r="M1962" s="276"/>
      <c r="N1962" s="277"/>
      <c r="O1962" s="277"/>
      <c r="P1962" s="277"/>
      <c r="Q1962" s="277"/>
      <c r="R1962" s="277"/>
      <c r="S1962" s="277"/>
      <c r="T1962" s="278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T1962" s="279" t="s">
        <v>410</v>
      </c>
      <c r="AU1962" s="279" t="s">
        <v>87</v>
      </c>
      <c r="AV1962" s="16" t="s">
        <v>95</v>
      </c>
      <c r="AW1962" s="16" t="s">
        <v>37</v>
      </c>
      <c r="AX1962" s="16" t="s">
        <v>78</v>
      </c>
      <c r="AY1962" s="279" t="s">
        <v>401</v>
      </c>
    </row>
    <row r="1963" s="13" customFormat="1">
      <c r="A1963" s="13"/>
      <c r="B1963" s="236"/>
      <c r="C1963" s="237"/>
      <c r="D1963" s="238" t="s">
        <v>410</v>
      </c>
      <c r="E1963" s="239" t="s">
        <v>19</v>
      </c>
      <c r="F1963" s="240" t="s">
        <v>1921</v>
      </c>
      <c r="G1963" s="237"/>
      <c r="H1963" s="239" t="s">
        <v>19</v>
      </c>
      <c r="I1963" s="241"/>
      <c r="J1963" s="237"/>
      <c r="K1963" s="237"/>
      <c r="L1963" s="242"/>
      <c r="M1963" s="243"/>
      <c r="N1963" s="244"/>
      <c r="O1963" s="244"/>
      <c r="P1963" s="244"/>
      <c r="Q1963" s="244"/>
      <c r="R1963" s="244"/>
      <c r="S1963" s="244"/>
      <c r="T1963" s="245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6" t="s">
        <v>410</v>
      </c>
      <c r="AU1963" s="246" t="s">
        <v>87</v>
      </c>
      <c r="AV1963" s="13" t="s">
        <v>85</v>
      </c>
      <c r="AW1963" s="13" t="s">
        <v>37</v>
      </c>
      <c r="AX1963" s="13" t="s">
        <v>78</v>
      </c>
      <c r="AY1963" s="246" t="s">
        <v>401</v>
      </c>
    </row>
    <row r="1964" s="14" customFormat="1">
      <c r="A1964" s="14"/>
      <c r="B1964" s="247"/>
      <c r="C1964" s="248"/>
      <c r="D1964" s="238" t="s">
        <v>410</v>
      </c>
      <c r="E1964" s="249" t="s">
        <v>19</v>
      </c>
      <c r="F1964" s="250" t="s">
        <v>480</v>
      </c>
      <c r="G1964" s="248"/>
      <c r="H1964" s="251">
        <v>7</v>
      </c>
      <c r="I1964" s="252"/>
      <c r="J1964" s="248"/>
      <c r="K1964" s="248"/>
      <c r="L1964" s="253"/>
      <c r="M1964" s="254"/>
      <c r="N1964" s="255"/>
      <c r="O1964" s="255"/>
      <c r="P1964" s="255"/>
      <c r="Q1964" s="255"/>
      <c r="R1964" s="255"/>
      <c r="S1964" s="255"/>
      <c r="T1964" s="256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7" t="s">
        <v>410</v>
      </c>
      <c r="AU1964" s="257" t="s">
        <v>87</v>
      </c>
      <c r="AV1964" s="14" t="s">
        <v>87</v>
      </c>
      <c r="AW1964" s="14" t="s">
        <v>37</v>
      </c>
      <c r="AX1964" s="14" t="s">
        <v>78</v>
      </c>
      <c r="AY1964" s="257" t="s">
        <v>401</v>
      </c>
    </row>
    <row r="1965" s="16" customFormat="1">
      <c r="A1965" s="16"/>
      <c r="B1965" s="269"/>
      <c r="C1965" s="270"/>
      <c r="D1965" s="238" t="s">
        <v>410</v>
      </c>
      <c r="E1965" s="271" t="s">
        <v>19</v>
      </c>
      <c r="F1965" s="272" t="s">
        <v>440</v>
      </c>
      <c r="G1965" s="270"/>
      <c r="H1965" s="273">
        <v>7</v>
      </c>
      <c r="I1965" s="274"/>
      <c r="J1965" s="270"/>
      <c r="K1965" s="270"/>
      <c r="L1965" s="275"/>
      <c r="M1965" s="276"/>
      <c r="N1965" s="277"/>
      <c r="O1965" s="277"/>
      <c r="P1965" s="277"/>
      <c r="Q1965" s="277"/>
      <c r="R1965" s="277"/>
      <c r="S1965" s="277"/>
      <c r="T1965" s="278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T1965" s="279" t="s">
        <v>410</v>
      </c>
      <c r="AU1965" s="279" t="s">
        <v>87</v>
      </c>
      <c r="AV1965" s="16" t="s">
        <v>95</v>
      </c>
      <c r="AW1965" s="16" t="s">
        <v>37</v>
      </c>
      <c r="AX1965" s="16" t="s">
        <v>78</v>
      </c>
      <c r="AY1965" s="279" t="s">
        <v>401</v>
      </c>
    </row>
    <row r="1966" s="15" customFormat="1">
      <c r="A1966" s="15"/>
      <c r="B1966" s="258"/>
      <c r="C1966" s="259"/>
      <c r="D1966" s="238" t="s">
        <v>410</v>
      </c>
      <c r="E1966" s="260" t="s">
        <v>19</v>
      </c>
      <c r="F1966" s="261" t="s">
        <v>414</v>
      </c>
      <c r="G1966" s="259"/>
      <c r="H1966" s="262">
        <v>1486.0999999999999</v>
      </c>
      <c r="I1966" s="263"/>
      <c r="J1966" s="259"/>
      <c r="K1966" s="259"/>
      <c r="L1966" s="264"/>
      <c r="M1966" s="265"/>
      <c r="N1966" s="266"/>
      <c r="O1966" s="266"/>
      <c r="P1966" s="266"/>
      <c r="Q1966" s="266"/>
      <c r="R1966" s="266"/>
      <c r="S1966" s="266"/>
      <c r="T1966" s="267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68" t="s">
        <v>410</v>
      </c>
      <c r="AU1966" s="268" t="s">
        <v>87</v>
      </c>
      <c r="AV1966" s="15" t="s">
        <v>102</v>
      </c>
      <c r="AW1966" s="15" t="s">
        <v>37</v>
      </c>
      <c r="AX1966" s="15" t="s">
        <v>85</v>
      </c>
      <c r="AY1966" s="268" t="s">
        <v>401</v>
      </c>
    </row>
    <row r="1967" s="2" customFormat="1" ht="16.5" customHeight="1">
      <c r="A1967" s="40"/>
      <c r="B1967" s="41"/>
      <c r="C1967" s="280" t="s">
        <v>1922</v>
      </c>
      <c r="D1967" s="280" t="s">
        <v>808</v>
      </c>
      <c r="E1967" s="281" t="s">
        <v>1923</v>
      </c>
      <c r="F1967" s="282" t="s">
        <v>1924</v>
      </c>
      <c r="G1967" s="283" t="s">
        <v>1925</v>
      </c>
      <c r="H1967" s="284">
        <v>520.13499999999999</v>
      </c>
      <c r="I1967" s="285"/>
      <c r="J1967" s="286">
        <f>ROUND(I1967*H1967,2)</f>
        <v>0</v>
      </c>
      <c r="K1967" s="282" t="s">
        <v>406</v>
      </c>
      <c r="L1967" s="287"/>
      <c r="M1967" s="288" t="s">
        <v>19</v>
      </c>
      <c r="N1967" s="289" t="s">
        <v>49</v>
      </c>
      <c r="O1967" s="86"/>
      <c r="P1967" s="227">
        <f>O1967*H1967</f>
        <v>0</v>
      </c>
      <c r="Q1967" s="227">
        <v>0.001</v>
      </c>
      <c r="R1967" s="227">
        <f>Q1967*H1967</f>
        <v>0.52013500000000001</v>
      </c>
      <c r="S1967" s="227">
        <v>0</v>
      </c>
      <c r="T1967" s="228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29" t="s">
        <v>664</v>
      </c>
      <c r="AT1967" s="229" t="s">
        <v>808</v>
      </c>
      <c r="AU1967" s="229" t="s">
        <v>87</v>
      </c>
      <c r="AY1967" s="19" t="s">
        <v>401</v>
      </c>
      <c r="BE1967" s="230">
        <f>IF(N1967="základní",J1967,0)</f>
        <v>0</v>
      </c>
      <c r="BF1967" s="230">
        <f>IF(N1967="snížená",J1967,0)</f>
        <v>0</v>
      </c>
      <c r="BG1967" s="230">
        <f>IF(N1967="zákl. přenesená",J1967,0)</f>
        <v>0</v>
      </c>
      <c r="BH1967" s="230">
        <f>IF(N1967="sníž. přenesená",J1967,0)</f>
        <v>0</v>
      </c>
      <c r="BI1967" s="230">
        <f>IF(N1967="nulová",J1967,0)</f>
        <v>0</v>
      </c>
      <c r="BJ1967" s="19" t="s">
        <v>85</v>
      </c>
      <c r="BK1967" s="230">
        <f>ROUND(I1967*H1967,2)</f>
        <v>0</v>
      </c>
      <c r="BL1967" s="19" t="s">
        <v>545</v>
      </c>
      <c r="BM1967" s="229" t="s">
        <v>1926</v>
      </c>
    </row>
    <row r="1968" s="13" customFormat="1">
      <c r="A1968" s="13"/>
      <c r="B1968" s="236"/>
      <c r="C1968" s="237"/>
      <c r="D1968" s="238" t="s">
        <v>410</v>
      </c>
      <c r="E1968" s="239" t="s">
        <v>19</v>
      </c>
      <c r="F1968" s="240" t="s">
        <v>906</v>
      </c>
      <c r="G1968" s="237"/>
      <c r="H1968" s="239" t="s">
        <v>19</v>
      </c>
      <c r="I1968" s="241"/>
      <c r="J1968" s="237"/>
      <c r="K1968" s="237"/>
      <c r="L1968" s="242"/>
      <c r="M1968" s="243"/>
      <c r="N1968" s="244"/>
      <c r="O1968" s="244"/>
      <c r="P1968" s="244"/>
      <c r="Q1968" s="244"/>
      <c r="R1968" s="244"/>
      <c r="S1968" s="244"/>
      <c r="T1968" s="245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6" t="s">
        <v>410</v>
      </c>
      <c r="AU1968" s="246" t="s">
        <v>87</v>
      </c>
      <c r="AV1968" s="13" t="s">
        <v>85</v>
      </c>
      <c r="AW1968" s="13" t="s">
        <v>37</v>
      </c>
      <c r="AX1968" s="13" t="s">
        <v>78</v>
      </c>
      <c r="AY1968" s="246" t="s">
        <v>401</v>
      </c>
    </row>
    <row r="1969" s="13" customFormat="1">
      <c r="A1969" s="13"/>
      <c r="B1969" s="236"/>
      <c r="C1969" s="237"/>
      <c r="D1969" s="238" t="s">
        <v>410</v>
      </c>
      <c r="E1969" s="239" t="s">
        <v>19</v>
      </c>
      <c r="F1969" s="240" t="s">
        <v>594</v>
      </c>
      <c r="G1969" s="237"/>
      <c r="H1969" s="239" t="s">
        <v>19</v>
      </c>
      <c r="I1969" s="241"/>
      <c r="J1969" s="237"/>
      <c r="K1969" s="237"/>
      <c r="L1969" s="242"/>
      <c r="M1969" s="243"/>
      <c r="N1969" s="244"/>
      <c r="O1969" s="244"/>
      <c r="P1969" s="244"/>
      <c r="Q1969" s="244"/>
      <c r="R1969" s="244"/>
      <c r="S1969" s="244"/>
      <c r="T1969" s="24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6" t="s">
        <v>410</v>
      </c>
      <c r="AU1969" s="246" t="s">
        <v>87</v>
      </c>
      <c r="AV1969" s="13" t="s">
        <v>85</v>
      </c>
      <c r="AW1969" s="13" t="s">
        <v>37</v>
      </c>
      <c r="AX1969" s="13" t="s">
        <v>78</v>
      </c>
      <c r="AY1969" s="246" t="s">
        <v>401</v>
      </c>
    </row>
    <row r="1970" s="13" customFormat="1">
      <c r="A1970" s="13"/>
      <c r="B1970" s="236"/>
      <c r="C1970" s="237"/>
      <c r="D1970" s="238" t="s">
        <v>410</v>
      </c>
      <c r="E1970" s="239" t="s">
        <v>19</v>
      </c>
      <c r="F1970" s="240" t="s">
        <v>729</v>
      </c>
      <c r="G1970" s="237"/>
      <c r="H1970" s="239" t="s">
        <v>19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6" t="s">
        <v>410</v>
      </c>
      <c r="AU1970" s="246" t="s">
        <v>87</v>
      </c>
      <c r="AV1970" s="13" t="s">
        <v>85</v>
      </c>
      <c r="AW1970" s="13" t="s">
        <v>37</v>
      </c>
      <c r="AX1970" s="13" t="s">
        <v>78</v>
      </c>
      <c r="AY1970" s="246" t="s">
        <v>401</v>
      </c>
    </row>
    <row r="1971" s="13" customFormat="1">
      <c r="A1971" s="13"/>
      <c r="B1971" s="236"/>
      <c r="C1971" s="237"/>
      <c r="D1971" s="238" t="s">
        <v>410</v>
      </c>
      <c r="E1971" s="239" t="s">
        <v>19</v>
      </c>
      <c r="F1971" s="240" t="s">
        <v>1919</v>
      </c>
      <c r="G1971" s="237"/>
      <c r="H1971" s="239" t="s">
        <v>19</v>
      </c>
      <c r="I1971" s="241"/>
      <c r="J1971" s="237"/>
      <c r="K1971" s="237"/>
      <c r="L1971" s="242"/>
      <c r="M1971" s="243"/>
      <c r="N1971" s="244"/>
      <c r="O1971" s="244"/>
      <c r="P1971" s="244"/>
      <c r="Q1971" s="244"/>
      <c r="R1971" s="244"/>
      <c r="S1971" s="244"/>
      <c r="T1971" s="245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6" t="s">
        <v>410</v>
      </c>
      <c r="AU1971" s="246" t="s">
        <v>87</v>
      </c>
      <c r="AV1971" s="13" t="s">
        <v>85</v>
      </c>
      <c r="AW1971" s="13" t="s">
        <v>37</v>
      </c>
      <c r="AX1971" s="13" t="s">
        <v>78</v>
      </c>
      <c r="AY1971" s="246" t="s">
        <v>401</v>
      </c>
    </row>
    <row r="1972" s="14" customFormat="1">
      <c r="A1972" s="14"/>
      <c r="B1972" s="247"/>
      <c r="C1972" s="248"/>
      <c r="D1972" s="238" t="s">
        <v>410</v>
      </c>
      <c r="E1972" s="249" t="s">
        <v>19</v>
      </c>
      <c r="F1972" s="250" t="s">
        <v>1920</v>
      </c>
      <c r="G1972" s="248"/>
      <c r="H1972" s="251">
        <v>1479.0999999999999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7" t="s">
        <v>410</v>
      </c>
      <c r="AU1972" s="257" t="s">
        <v>87</v>
      </c>
      <c r="AV1972" s="14" t="s">
        <v>87</v>
      </c>
      <c r="AW1972" s="14" t="s">
        <v>37</v>
      </c>
      <c r="AX1972" s="14" t="s">
        <v>78</v>
      </c>
      <c r="AY1972" s="257" t="s">
        <v>401</v>
      </c>
    </row>
    <row r="1973" s="16" customFormat="1">
      <c r="A1973" s="16"/>
      <c r="B1973" s="269"/>
      <c r="C1973" s="270"/>
      <c r="D1973" s="238" t="s">
        <v>410</v>
      </c>
      <c r="E1973" s="271" t="s">
        <v>19</v>
      </c>
      <c r="F1973" s="272" t="s">
        <v>440</v>
      </c>
      <c r="G1973" s="270"/>
      <c r="H1973" s="273">
        <v>1479.0999999999999</v>
      </c>
      <c r="I1973" s="274"/>
      <c r="J1973" s="270"/>
      <c r="K1973" s="270"/>
      <c r="L1973" s="275"/>
      <c r="M1973" s="276"/>
      <c r="N1973" s="277"/>
      <c r="O1973" s="277"/>
      <c r="P1973" s="277"/>
      <c r="Q1973" s="277"/>
      <c r="R1973" s="277"/>
      <c r="S1973" s="277"/>
      <c r="T1973" s="278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T1973" s="279" t="s">
        <v>410</v>
      </c>
      <c r="AU1973" s="279" t="s">
        <v>87</v>
      </c>
      <c r="AV1973" s="16" t="s">
        <v>95</v>
      </c>
      <c r="AW1973" s="16" t="s">
        <v>37</v>
      </c>
      <c r="AX1973" s="16" t="s">
        <v>78</v>
      </c>
      <c r="AY1973" s="279" t="s">
        <v>401</v>
      </c>
    </row>
    <row r="1974" s="13" customFormat="1">
      <c r="A1974" s="13"/>
      <c r="B1974" s="236"/>
      <c r="C1974" s="237"/>
      <c r="D1974" s="238" t="s">
        <v>410</v>
      </c>
      <c r="E1974" s="239" t="s">
        <v>19</v>
      </c>
      <c r="F1974" s="240" t="s">
        <v>1921</v>
      </c>
      <c r="G1974" s="237"/>
      <c r="H1974" s="239" t="s">
        <v>19</v>
      </c>
      <c r="I1974" s="241"/>
      <c r="J1974" s="237"/>
      <c r="K1974" s="237"/>
      <c r="L1974" s="242"/>
      <c r="M1974" s="243"/>
      <c r="N1974" s="244"/>
      <c r="O1974" s="244"/>
      <c r="P1974" s="244"/>
      <c r="Q1974" s="244"/>
      <c r="R1974" s="244"/>
      <c r="S1974" s="244"/>
      <c r="T1974" s="245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6" t="s">
        <v>410</v>
      </c>
      <c r="AU1974" s="246" t="s">
        <v>87</v>
      </c>
      <c r="AV1974" s="13" t="s">
        <v>85</v>
      </c>
      <c r="AW1974" s="13" t="s">
        <v>37</v>
      </c>
      <c r="AX1974" s="13" t="s">
        <v>78</v>
      </c>
      <c r="AY1974" s="246" t="s">
        <v>401</v>
      </c>
    </row>
    <row r="1975" s="14" customFormat="1">
      <c r="A1975" s="14"/>
      <c r="B1975" s="247"/>
      <c r="C1975" s="248"/>
      <c r="D1975" s="238" t="s">
        <v>410</v>
      </c>
      <c r="E1975" s="249" t="s">
        <v>19</v>
      </c>
      <c r="F1975" s="250" t="s">
        <v>480</v>
      </c>
      <c r="G1975" s="248"/>
      <c r="H1975" s="251">
        <v>7</v>
      </c>
      <c r="I1975" s="252"/>
      <c r="J1975" s="248"/>
      <c r="K1975" s="248"/>
      <c r="L1975" s="253"/>
      <c r="M1975" s="254"/>
      <c r="N1975" s="255"/>
      <c r="O1975" s="255"/>
      <c r="P1975" s="255"/>
      <c r="Q1975" s="255"/>
      <c r="R1975" s="255"/>
      <c r="S1975" s="255"/>
      <c r="T1975" s="256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7" t="s">
        <v>410</v>
      </c>
      <c r="AU1975" s="257" t="s">
        <v>87</v>
      </c>
      <c r="AV1975" s="14" t="s">
        <v>87</v>
      </c>
      <c r="AW1975" s="14" t="s">
        <v>37</v>
      </c>
      <c r="AX1975" s="14" t="s">
        <v>78</v>
      </c>
      <c r="AY1975" s="257" t="s">
        <v>401</v>
      </c>
    </row>
    <row r="1976" s="16" customFormat="1">
      <c r="A1976" s="16"/>
      <c r="B1976" s="269"/>
      <c r="C1976" s="270"/>
      <c r="D1976" s="238" t="s">
        <v>410</v>
      </c>
      <c r="E1976" s="271" t="s">
        <v>19</v>
      </c>
      <c r="F1976" s="272" t="s">
        <v>440</v>
      </c>
      <c r="G1976" s="270"/>
      <c r="H1976" s="273">
        <v>7</v>
      </c>
      <c r="I1976" s="274"/>
      <c r="J1976" s="270"/>
      <c r="K1976" s="270"/>
      <c r="L1976" s="275"/>
      <c r="M1976" s="276"/>
      <c r="N1976" s="277"/>
      <c r="O1976" s="277"/>
      <c r="P1976" s="277"/>
      <c r="Q1976" s="277"/>
      <c r="R1976" s="277"/>
      <c r="S1976" s="277"/>
      <c r="T1976" s="278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T1976" s="279" t="s">
        <v>410</v>
      </c>
      <c r="AU1976" s="279" t="s">
        <v>87</v>
      </c>
      <c r="AV1976" s="16" t="s">
        <v>95</v>
      </c>
      <c r="AW1976" s="16" t="s">
        <v>37</v>
      </c>
      <c r="AX1976" s="16" t="s">
        <v>78</v>
      </c>
      <c r="AY1976" s="279" t="s">
        <v>401</v>
      </c>
    </row>
    <row r="1977" s="15" customFormat="1">
      <c r="A1977" s="15"/>
      <c r="B1977" s="258"/>
      <c r="C1977" s="259"/>
      <c r="D1977" s="238" t="s">
        <v>410</v>
      </c>
      <c r="E1977" s="260" t="s">
        <v>19</v>
      </c>
      <c r="F1977" s="261" t="s">
        <v>414</v>
      </c>
      <c r="G1977" s="259"/>
      <c r="H1977" s="262">
        <v>1486.0999999999999</v>
      </c>
      <c r="I1977" s="263"/>
      <c r="J1977" s="259"/>
      <c r="K1977" s="259"/>
      <c r="L1977" s="264"/>
      <c r="M1977" s="265"/>
      <c r="N1977" s="266"/>
      <c r="O1977" s="266"/>
      <c r="P1977" s="266"/>
      <c r="Q1977" s="266"/>
      <c r="R1977" s="266"/>
      <c r="S1977" s="266"/>
      <c r="T1977" s="267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8" t="s">
        <v>410</v>
      </c>
      <c r="AU1977" s="268" t="s">
        <v>87</v>
      </c>
      <c r="AV1977" s="15" t="s">
        <v>102</v>
      </c>
      <c r="AW1977" s="15" t="s">
        <v>37</v>
      </c>
      <c r="AX1977" s="15" t="s">
        <v>78</v>
      </c>
      <c r="AY1977" s="268" t="s">
        <v>401</v>
      </c>
    </row>
    <row r="1978" s="14" customFormat="1">
      <c r="A1978" s="14"/>
      <c r="B1978" s="247"/>
      <c r="C1978" s="248"/>
      <c r="D1978" s="238" t="s">
        <v>410</v>
      </c>
      <c r="E1978" s="249" t="s">
        <v>19</v>
      </c>
      <c r="F1978" s="250" t="s">
        <v>1927</v>
      </c>
      <c r="G1978" s="248"/>
      <c r="H1978" s="251">
        <v>520.13499999999999</v>
      </c>
      <c r="I1978" s="252"/>
      <c r="J1978" s="248"/>
      <c r="K1978" s="248"/>
      <c r="L1978" s="253"/>
      <c r="M1978" s="254"/>
      <c r="N1978" s="255"/>
      <c r="O1978" s="255"/>
      <c r="P1978" s="255"/>
      <c r="Q1978" s="255"/>
      <c r="R1978" s="255"/>
      <c r="S1978" s="255"/>
      <c r="T1978" s="256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7" t="s">
        <v>410</v>
      </c>
      <c r="AU1978" s="257" t="s">
        <v>87</v>
      </c>
      <c r="AV1978" s="14" t="s">
        <v>87</v>
      </c>
      <c r="AW1978" s="14" t="s">
        <v>37</v>
      </c>
      <c r="AX1978" s="14" t="s">
        <v>85</v>
      </c>
      <c r="AY1978" s="257" t="s">
        <v>401</v>
      </c>
    </row>
    <row r="1979" s="2" customFormat="1" ht="24.15" customHeight="1">
      <c r="A1979" s="40"/>
      <c r="B1979" s="41"/>
      <c r="C1979" s="218" t="s">
        <v>1928</v>
      </c>
      <c r="D1979" s="218" t="s">
        <v>403</v>
      </c>
      <c r="E1979" s="219" t="s">
        <v>1929</v>
      </c>
      <c r="F1979" s="220" t="s">
        <v>1930</v>
      </c>
      <c r="G1979" s="221" t="s">
        <v>178</v>
      </c>
      <c r="H1979" s="222">
        <v>1486.0999999999999</v>
      </c>
      <c r="I1979" s="223"/>
      <c r="J1979" s="224">
        <f>ROUND(I1979*H1979,2)</f>
        <v>0</v>
      </c>
      <c r="K1979" s="220" t="s">
        <v>406</v>
      </c>
      <c r="L1979" s="46"/>
      <c r="M1979" s="225" t="s">
        <v>19</v>
      </c>
      <c r="N1979" s="226" t="s">
        <v>49</v>
      </c>
      <c r="O1979" s="86"/>
      <c r="P1979" s="227">
        <f>O1979*H1979</f>
        <v>0</v>
      </c>
      <c r="Q1979" s="227">
        <v>0.00088312999999999998</v>
      </c>
      <c r="R1979" s="227">
        <f>Q1979*H1979</f>
        <v>1.3124194929999999</v>
      </c>
      <c r="S1979" s="227">
        <v>0</v>
      </c>
      <c r="T1979" s="228">
        <f>S1979*H1979</f>
        <v>0</v>
      </c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R1979" s="229" t="s">
        <v>545</v>
      </c>
      <c r="AT1979" s="229" t="s">
        <v>403</v>
      </c>
      <c r="AU1979" s="229" t="s">
        <v>87</v>
      </c>
      <c r="AY1979" s="19" t="s">
        <v>401</v>
      </c>
      <c r="BE1979" s="230">
        <f>IF(N1979="základní",J1979,0)</f>
        <v>0</v>
      </c>
      <c r="BF1979" s="230">
        <f>IF(N1979="snížená",J1979,0)</f>
        <v>0</v>
      </c>
      <c r="BG1979" s="230">
        <f>IF(N1979="zákl. přenesená",J1979,0)</f>
        <v>0</v>
      </c>
      <c r="BH1979" s="230">
        <f>IF(N1979="sníž. přenesená",J1979,0)</f>
        <v>0</v>
      </c>
      <c r="BI1979" s="230">
        <f>IF(N1979="nulová",J1979,0)</f>
        <v>0</v>
      </c>
      <c r="BJ1979" s="19" t="s">
        <v>85</v>
      </c>
      <c r="BK1979" s="230">
        <f>ROUND(I1979*H1979,2)</f>
        <v>0</v>
      </c>
      <c r="BL1979" s="19" t="s">
        <v>545</v>
      </c>
      <c r="BM1979" s="229" t="s">
        <v>1931</v>
      </c>
    </row>
    <row r="1980" s="2" customFormat="1">
      <c r="A1980" s="40"/>
      <c r="B1980" s="41"/>
      <c r="C1980" s="42"/>
      <c r="D1980" s="231" t="s">
        <v>408</v>
      </c>
      <c r="E1980" s="42"/>
      <c r="F1980" s="232" t="s">
        <v>1932</v>
      </c>
      <c r="G1980" s="42"/>
      <c r="H1980" s="42"/>
      <c r="I1980" s="233"/>
      <c r="J1980" s="42"/>
      <c r="K1980" s="42"/>
      <c r="L1980" s="46"/>
      <c r="M1980" s="234"/>
      <c r="N1980" s="235"/>
      <c r="O1980" s="86"/>
      <c r="P1980" s="86"/>
      <c r="Q1980" s="86"/>
      <c r="R1980" s="86"/>
      <c r="S1980" s="86"/>
      <c r="T1980" s="87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T1980" s="19" t="s">
        <v>408</v>
      </c>
      <c r="AU1980" s="19" t="s">
        <v>87</v>
      </c>
    </row>
    <row r="1981" s="13" customFormat="1">
      <c r="A1981" s="13"/>
      <c r="B1981" s="236"/>
      <c r="C1981" s="237"/>
      <c r="D1981" s="238" t="s">
        <v>410</v>
      </c>
      <c r="E1981" s="239" t="s">
        <v>19</v>
      </c>
      <c r="F1981" s="240" t="s">
        <v>906</v>
      </c>
      <c r="G1981" s="237"/>
      <c r="H1981" s="239" t="s">
        <v>19</v>
      </c>
      <c r="I1981" s="241"/>
      <c r="J1981" s="237"/>
      <c r="K1981" s="237"/>
      <c r="L1981" s="242"/>
      <c r="M1981" s="243"/>
      <c r="N1981" s="244"/>
      <c r="O1981" s="244"/>
      <c r="P1981" s="244"/>
      <c r="Q1981" s="244"/>
      <c r="R1981" s="244"/>
      <c r="S1981" s="244"/>
      <c r="T1981" s="24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6" t="s">
        <v>410</v>
      </c>
      <c r="AU1981" s="246" t="s">
        <v>87</v>
      </c>
      <c r="AV1981" s="13" t="s">
        <v>85</v>
      </c>
      <c r="AW1981" s="13" t="s">
        <v>37</v>
      </c>
      <c r="AX1981" s="13" t="s">
        <v>78</v>
      </c>
      <c r="AY1981" s="246" t="s">
        <v>401</v>
      </c>
    </row>
    <row r="1982" s="13" customFormat="1">
      <c r="A1982" s="13"/>
      <c r="B1982" s="236"/>
      <c r="C1982" s="237"/>
      <c r="D1982" s="238" t="s">
        <v>410</v>
      </c>
      <c r="E1982" s="239" t="s">
        <v>19</v>
      </c>
      <c r="F1982" s="240" t="s">
        <v>594</v>
      </c>
      <c r="G1982" s="237"/>
      <c r="H1982" s="239" t="s">
        <v>19</v>
      </c>
      <c r="I1982" s="241"/>
      <c r="J1982" s="237"/>
      <c r="K1982" s="237"/>
      <c r="L1982" s="242"/>
      <c r="M1982" s="243"/>
      <c r="N1982" s="244"/>
      <c r="O1982" s="244"/>
      <c r="P1982" s="244"/>
      <c r="Q1982" s="244"/>
      <c r="R1982" s="244"/>
      <c r="S1982" s="244"/>
      <c r="T1982" s="24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6" t="s">
        <v>410</v>
      </c>
      <c r="AU1982" s="246" t="s">
        <v>87</v>
      </c>
      <c r="AV1982" s="13" t="s">
        <v>85</v>
      </c>
      <c r="AW1982" s="13" t="s">
        <v>37</v>
      </c>
      <c r="AX1982" s="13" t="s">
        <v>78</v>
      </c>
      <c r="AY1982" s="246" t="s">
        <v>401</v>
      </c>
    </row>
    <row r="1983" s="13" customFormat="1">
      <c r="A1983" s="13"/>
      <c r="B1983" s="236"/>
      <c r="C1983" s="237"/>
      <c r="D1983" s="238" t="s">
        <v>410</v>
      </c>
      <c r="E1983" s="239" t="s">
        <v>19</v>
      </c>
      <c r="F1983" s="240" t="s">
        <v>729</v>
      </c>
      <c r="G1983" s="237"/>
      <c r="H1983" s="239" t="s">
        <v>19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6" t="s">
        <v>410</v>
      </c>
      <c r="AU1983" s="246" t="s">
        <v>87</v>
      </c>
      <c r="AV1983" s="13" t="s">
        <v>85</v>
      </c>
      <c r="AW1983" s="13" t="s">
        <v>37</v>
      </c>
      <c r="AX1983" s="13" t="s">
        <v>78</v>
      </c>
      <c r="AY1983" s="246" t="s">
        <v>401</v>
      </c>
    </row>
    <row r="1984" s="13" customFormat="1">
      <c r="A1984" s="13"/>
      <c r="B1984" s="236"/>
      <c r="C1984" s="237"/>
      <c r="D1984" s="238" t="s">
        <v>410</v>
      </c>
      <c r="E1984" s="239" t="s">
        <v>19</v>
      </c>
      <c r="F1984" s="240" t="s">
        <v>1919</v>
      </c>
      <c r="G1984" s="237"/>
      <c r="H1984" s="239" t="s">
        <v>19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6" t="s">
        <v>410</v>
      </c>
      <c r="AU1984" s="246" t="s">
        <v>87</v>
      </c>
      <c r="AV1984" s="13" t="s">
        <v>85</v>
      </c>
      <c r="AW1984" s="13" t="s">
        <v>37</v>
      </c>
      <c r="AX1984" s="13" t="s">
        <v>78</v>
      </c>
      <c r="AY1984" s="246" t="s">
        <v>401</v>
      </c>
    </row>
    <row r="1985" s="14" customFormat="1">
      <c r="A1985" s="14"/>
      <c r="B1985" s="247"/>
      <c r="C1985" s="248"/>
      <c r="D1985" s="238" t="s">
        <v>410</v>
      </c>
      <c r="E1985" s="249" t="s">
        <v>19</v>
      </c>
      <c r="F1985" s="250" t="s">
        <v>1920</v>
      </c>
      <c r="G1985" s="248"/>
      <c r="H1985" s="251">
        <v>1479.0999999999999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7" t="s">
        <v>410</v>
      </c>
      <c r="AU1985" s="257" t="s">
        <v>87</v>
      </c>
      <c r="AV1985" s="14" t="s">
        <v>87</v>
      </c>
      <c r="AW1985" s="14" t="s">
        <v>37</v>
      </c>
      <c r="AX1985" s="14" t="s">
        <v>78</v>
      </c>
      <c r="AY1985" s="257" t="s">
        <v>401</v>
      </c>
    </row>
    <row r="1986" s="16" customFormat="1">
      <c r="A1986" s="16"/>
      <c r="B1986" s="269"/>
      <c r="C1986" s="270"/>
      <c r="D1986" s="238" t="s">
        <v>410</v>
      </c>
      <c r="E1986" s="271" t="s">
        <v>19</v>
      </c>
      <c r="F1986" s="272" t="s">
        <v>440</v>
      </c>
      <c r="G1986" s="270"/>
      <c r="H1986" s="273">
        <v>1479.0999999999999</v>
      </c>
      <c r="I1986" s="274"/>
      <c r="J1986" s="270"/>
      <c r="K1986" s="270"/>
      <c r="L1986" s="275"/>
      <c r="M1986" s="276"/>
      <c r="N1986" s="277"/>
      <c r="O1986" s="277"/>
      <c r="P1986" s="277"/>
      <c r="Q1986" s="277"/>
      <c r="R1986" s="277"/>
      <c r="S1986" s="277"/>
      <c r="T1986" s="278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T1986" s="279" t="s">
        <v>410</v>
      </c>
      <c r="AU1986" s="279" t="s">
        <v>87</v>
      </c>
      <c r="AV1986" s="16" t="s">
        <v>95</v>
      </c>
      <c r="AW1986" s="16" t="s">
        <v>37</v>
      </c>
      <c r="AX1986" s="16" t="s">
        <v>78</v>
      </c>
      <c r="AY1986" s="279" t="s">
        <v>401</v>
      </c>
    </row>
    <row r="1987" s="13" customFormat="1">
      <c r="A1987" s="13"/>
      <c r="B1987" s="236"/>
      <c r="C1987" s="237"/>
      <c r="D1987" s="238" t="s">
        <v>410</v>
      </c>
      <c r="E1987" s="239" t="s">
        <v>19</v>
      </c>
      <c r="F1987" s="240" t="s">
        <v>1921</v>
      </c>
      <c r="G1987" s="237"/>
      <c r="H1987" s="239" t="s">
        <v>19</v>
      </c>
      <c r="I1987" s="241"/>
      <c r="J1987" s="237"/>
      <c r="K1987" s="237"/>
      <c r="L1987" s="242"/>
      <c r="M1987" s="243"/>
      <c r="N1987" s="244"/>
      <c r="O1987" s="244"/>
      <c r="P1987" s="244"/>
      <c r="Q1987" s="244"/>
      <c r="R1987" s="244"/>
      <c r="S1987" s="244"/>
      <c r="T1987" s="24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6" t="s">
        <v>410</v>
      </c>
      <c r="AU1987" s="246" t="s">
        <v>87</v>
      </c>
      <c r="AV1987" s="13" t="s">
        <v>85</v>
      </c>
      <c r="AW1987" s="13" t="s">
        <v>37</v>
      </c>
      <c r="AX1987" s="13" t="s">
        <v>78</v>
      </c>
      <c r="AY1987" s="246" t="s">
        <v>401</v>
      </c>
    </row>
    <row r="1988" s="14" customFormat="1">
      <c r="A1988" s="14"/>
      <c r="B1988" s="247"/>
      <c r="C1988" s="248"/>
      <c r="D1988" s="238" t="s">
        <v>410</v>
      </c>
      <c r="E1988" s="249" t="s">
        <v>19</v>
      </c>
      <c r="F1988" s="250" t="s">
        <v>480</v>
      </c>
      <c r="G1988" s="248"/>
      <c r="H1988" s="251">
        <v>7</v>
      </c>
      <c r="I1988" s="252"/>
      <c r="J1988" s="248"/>
      <c r="K1988" s="248"/>
      <c r="L1988" s="253"/>
      <c r="M1988" s="254"/>
      <c r="N1988" s="255"/>
      <c r="O1988" s="255"/>
      <c r="P1988" s="255"/>
      <c r="Q1988" s="255"/>
      <c r="R1988" s="255"/>
      <c r="S1988" s="255"/>
      <c r="T1988" s="256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7" t="s">
        <v>410</v>
      </c>
      <c r="AU1988" s="257" t="s">
        <v>87</v>
      </c>
      <c r="AV1988" s="14" t="s">
        <v>87</v>
      </c>
      <c r="AW1988" s="14" t="s">
        <v>37</v>
      </c>
      <c r="AX1988" s="14" t="s">
        <v>78</v>
      </c>
      <c r="AY1988" s="257" t="s">
        <v>401</v>
      </c>
    </row>
    <row r="1989" s="16" customFormat="1">
      <c r="A1989" s="16"/>
      <c r="B1989" s="269"/>
      <c r="C1989" s="270"/>
      <c r="D1989" s="238" t="s">
        <v>410</v>
      </c>
      <c r="E1989" s="271" t="s">
        <v>19</v>
      </c>
      <c r="F1989" s="272" t="s">
        <v>440</v>
      </c>
      <c r="G1989" s="270"/>
      <c r="H1989" s="273">
        <v>7</v>
      </c>
      <c r="I1989" s="274"/>
      <c r="J1989" s="270"/>
      <c r="K1989" s="270"/>
      <c r="L1989" s="275"/>
      <c r="M1989" s="276"/>
      <c r="N1989" s="277"/>
      <c r="O1989" s="277"/>
      <c r="P1989" s="277"/>
      <c r="Q1989" s="277"/>
      <c r="R1989" s="277"/>
      <c r="S1989" s="277"/>
      <c r="T1989" s="278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T1989" s="279" t="s">
        <v>410</v>
      </c>
      <c r="AU1989" s="279" t="s">
        <v>87</v>
      </c>
      <c r="AV1989" s="16" t="s">
        <v>95</v>
      </c>
      <c r="AW1989" s="16" t="s">
        <v>37</v>
      </c>
      <c r="AX1989" s="16" t="s">
        <v>78</v>
      </c>
      <c r="AY1989" s="279" t="s">
        <v>401</v>
      </c>
    </row>
    <row r="1990" s="15" customFormat="1">
      <c r="A1990" s="15"/>
      <c r="B1990" s="258"/>
      <c r="C1990" s="259"/>
      <c r="D1990" s="238" t="s">
        <v>410</v>
      </c>
      <c r="E1990" s="260" t="s">
        <v>19</v>
      </c>
      <c r="F1990" s="261" t="s">
        <v>414</v>
      </c>
      <c r="G1990" s="259"/>
      <c r="H1990" s="262">
        <v>1486.0999999999999</v>
      </c>
      <c r="I1990" s="263"/>
      <c r="J1990" s="259"/>
      <c r="K1990" s="259"/>
      <c r="L1990" s="264"/>
      <c r="M1990" s="265"/>
      <c r="N1990" s="266"/>
      <c r="O1990" s="266"/>
      <c r="P1990" s="266"/>
      <c r="Q1990" s="266"/>
      <c r="R1990" s="266"/>
      <c r="S1990" s="266"/>
      <c r="T1990" s="267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8" t="s">
        <v>410</v>
      </c>
      <c r="AU1990" s="268" t="s">
        <v>87</v>
      </c>
      <c r="AV1990" s="15" t="s">
        <v>102</v>
      </c>
      <c r="AW1990" s="15" t="s">
        <v>37</v>
      </c>
      <c r="AX1990" s="15" t="s">
        <v>85</v>
      </c>
      <c r="AY1990" s="268" t="s">
        <v>401</v>
      </c>
    </row>
    <row r="1991" s="2" customFormat="1" ht="49.05" customHeight="1">
      <c r="A1991" s="40"/>
      <c r="B1991" s="41"/>
      <c r="C1991" s="280" t="s">
        <v>1933</v>
      </c>
      <c r="D1991" s="280" t="s">
        <v>808</v>
      </c>
      <c r="E1991" s="281" t="s">
        <v>1855</v>
      </c>
      <c r="F1991" s="282" t="s">
        <v>1856</v>
      </c>
      <c r="G1991" s="283" t="s">
        <v>178</v>
      </c>
      <c r="H1991" s="284">
        <v>1731.307</v>
      </c>
      <c r="I1991" s="285"/>
      <c r="J1991" s="286">
        <f>ROUND(I1991*H1991,2)</f>
        <v>0</v>
      </c>
      <c r="K1991" s="282" t="s">
        <v>406</v>
      </c>
      <c r="L1991" s="287"/>
      <c r="M1991" s="288" t="s">
        <v>19</v>
      </c>
      <c r="N1991" s="289" t="s">
        <v>49</v>
      </c>
      <c r="O1991" s="86"/>
      <c r="P1991" s="227">
        <f>O1991*H1991</f>
        <v>0</v>
      </c>
      <c r="Q1991" s="227">
        <v>0.0054000000000000003</v>
      </c>
      <c r="R1991" s="227">
        <f>Q1991*H1991</f>
        <v>9.3490578000000006</v>
      </c>
      <c r="S1991" s="227">
        <v>0</v>
      </c>
      <c r="T1991" s="228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29" t="s">
        <v>664</v>
      </c>
      <c r="AT1991" s="229" t="s">
        <v>808</v>
      </c>
      <c r="AU1991" s="229" t="s">
        <v>87</v>
      </c>
      <c r="AY1991" s="19" t="s">
        <v>401</v>
      </c>
      <c r="BE1991" s="230">
        <f>IF(N1991="základní",J1991,0)</f>
        <v>0</v>
      </c>
      <c r="BF1991" s="230">
        <f>IF(N1991="snížená",J1991,0)</f>
        <v>0</v>
      </c>
      <c r="BG1991" s="230">
        <f>IF(N1991="zákl. přenesená",J1991,0)</f>
        <v>0</v>
      </c>
      <c r="BH1991" s="230">
        <f>IF(N1991="sníž. přenesená",J1991,0)</f>
        <v>0</v>
      </c>
      <c r="BI1991" s="230">
        <f>IF(N1991="nulová",J1991,0)</f>
        <v>0</v>
      </c>
      <c r="BJ1991" s="19" t="s">
        <v>85</v>
      </c>
      <c r="BK1991" s="230">
        <f>ROUND(I1991*H1991,2)</f>
        <v>0</v>
      </c>
      <c r="BL1991" s="19" t="s">
        <v>545</v>
      </c>
      <c r="BM1991" s="229" t="s">
        <v>1934</v>
      </c>
    </row>
    <row r="1992" s="13" customFormat="1">
      <c r="A1992" s="13"/>
      <c r="B1992" s="236"/>
      <c r="C1992" s="237"/>
      <c r="D1992" s="238" t="s">
        <v>410</v>
      </c>
      <c r="E1992" s="239" t="s">
        <v>19</v>
      </c>
      <c r="F1992" s="240" t="s">
        <v>906</v>
      </c>
      <c r="G1992" s="237"/>
      <c r="H1992" s="239" t="s">
        <v>19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6" t="s">
        <v>410</v>
      </c>
      <c r="AU1992" s="246" t="s">
        <v>87</v>
      </c>
      <c r="AV1992" s="13" t="s">
        <v>85</v>
      </c>
      <c r="AW1992" s="13" t="s">
        <v>37</v>
      </c>
      <c r="AX1992" s="13" t="s">
        <v>78</v>
      </c>
      <c r="AY1992" s="246" t="s">
        <v>401</v>
      </c>
    </row>
    <row r="1993" s="13" customFormat="1">
      <c r="A1993" s="13"/>
      <c r="B1993" s="236"/>
      <c r="C1993" s="237"/>
      <c r="D1993" s="238" t="s">
        <v>410</v>
      </c>
      <c r="E1993" s="239" t="s">
        <v>19</v>
      </c>
      <c r="F1993" s="240" t="s">
        <v>594</v>
      </c>
      <c r="G1993" s="237"/>
      <c r="H1993" s="239" t="s">
        <v>19</v>
      </c>
      <c r="I1993" s="241"/>
      <c r="J1993" s="237"/>
      <c r="K1993" s="237"/>
      <c r="L1993" s="242"/>
      <c r="M1993" s="243"/>
      <c r="N1993" s="244"/>
      <c r="O1993" s="244"/>
      <c r="P1993" s="244"/>
      <c r="Q1993" s="244"/>
      <c r="R1993" s="244"/>
      <c r="S1993" s="244"/>
      <c r="T1993" s="245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6" t="s">
        <v>410</v>
      </c>
      <c r="AU1993" s="246" t="s">
        <v>87</v>
      </c>
      <c r="AV1993" s="13" t="s">
        <v>85</v>
      </c>
      <c r="AW1993" s="13" t="s">
        <v>37</v>
      </c>
      <c r="AX1993" s="13" t="s">
        <v>78</v>
      </c>
      <c r="AY1993" s="246" t="s">
        <v>401</v>
      </c>
    </row>
    <row r="1994" s="13" customFormat="1">
      <c r="A1994" s="13"/>
      <c r="B1994" s="236"/>
      <c r="C1994" s="237"/>
      <c r="D1994" s="238" t="s">
        <v>410</v>
      </c>
      <c r="E1994" s="239" t="s">
        <v>19</v>
      </c>
      <c r="F1994" s="240" t="s">
        <v>729</v>
      </c>
      <c r="G1994" s="237"/>
      <c r="H1994" s="239" t="s">
        <v>19</v>
      </c>
      <c r="I1994" s="241"/>
      <c r="J1994" s="237"/>
      <c r="K1994" s="237"/>
      <c r="L1994" s="242"/>
      <c r="M1994" s="243"/>
      <c r="N1994" s="244"/>
      <c r="O1994" s="244"/>
      <c r="P1994" s="244"/>
      <c r="Q1994" s="244"/>
      <c r="R1994" s="244"/>
      <c r="S1994" s="244"/>
      <c r="T1994" s="24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6" t="s">
        <v>410</v>
      </c>
      <c r="AU1994" s="246" t="s">
        <v>87</v>
      </c>
      <c r="AV1994" s="13" t="s">
        <v>85</v>
      </c>
      <c r="AW1994" s="13" t="s">
        <v>37</v>
      </c>
      <c r="AX1994" s="13" t="s">
        <v>78</v>
      </c>
      <c r="AY1994" s="246" t="s">
        <v>401</v>
      </c>
    </row>
    <row r="1995" s="13" customFormat="1">
      <c r="A1995" s="13"/>
      <c r="B1995" s="236"/>
      <c r="C1995" s="237"/>
      <c r="D1995" s="238" t="s">
        <v>410</v>
      </c>
      <c r="E1995" s="239" t="s">
        <v>19</v>
      </c>
      <c r="F1995" s="240" t="s">
        <v>1919</v>
      </c>
      <c r="G1995" s="237"/>
      <c r="H1995" s="239" t="s">
        <v>19</v>
      </c>
      <c r="I1995" s="241"/>
      <c r="J1995" s="237"/>
      <c r="K1995" s="237"/>
      <c r="L1995" s="242"/>
      <c r="M1995" s="243"/>
      <c r="N1995" s="244"/>
      <c r="O1995" s="244"/>
      <c r="P1995" s="244"/>
      <c r="Q1995" s="244"/>
      <c r="R1995" s="244"/>
      <c r="S1995" s="244"/>
      <c r="T1995" s="24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6" t="s">
        <v>410</v>
      </c>
      <c r="AU1995" s="246" t="s">
        <v>87</v>
      </c>
      <c r="AV1995" s="13" t="s">
        <v>85</v>
      </c>
      <c r="AW1995" s="13" t="s">
        <v>37</v>
      </c>
      <c r="AX1995" s="13" t="s">
        <v>78</v>
      </c>
      <c r="AY1995" s="246" t="s">
        <v>401</v>
      </c>
    </row>
    <row r="1996" s="14" customFormat="1">
      <c r="A1996" s="14"/>
      <c r="B1996" s="247"/>
      <c r="C1996" s="248"/>
      <c r="D1996" s="238" t="s">
        <v>410</v>
      </c>
      <c r="E1996" s="249" t="s">
        <v>19</v>
      </c>
      <c r="F1996" s="250" t="s">
        <v>1920</v>
      </c>
      <c r="G1996" s="248"/>
      <c r="H1996" s="251">
        <v>1479.0999999999999</v>
      </c>
      <c r="I1996" s="252"/>
      <c r="J1996" s="248"/>
      <c r="K1996" s="248"/>
      <c r="L1996" s="253"/>
      <c r="M1996" s="254"/>
      <c r="N1996" s="255"/>
      <c r="O1996" s="255"/>
      <c r="P1996" s="255"/>
      <c r="Q1996" s="255"/>
      <c r="R1996" s="255"/>
      <c r="S1996" s="255"/>
      <c r="T1996" s="256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7" t="s">
        <v>410</v>
      </c>
      <c r="AU1996" s="257" t="s">
        <v>87</v>
      </c>
      <c r="AV1996" s="14" t="s">
        <v>87</v>
      </c>
      <c r="AW1996" s="14" t="s">
        <v>37</v>
      </c>
      <c r="AX1996" s="14" t="s">
        <v>78</v>
      </c>
      <c r="AY1996" s="257" t="s">
        <v>401</v>
      </c>
    </row>
    <row r="1997" s="16" customFormat="1">
      <c r="A1997" s="16"/>
      <c r="B1997" s="269"/>
      <c r="C1997" s="270"/>
      <c r="D1997" s="238" t="s">
        <v>410</v>
      </c>
      <c r="E1997" s="271" t="s">
        <v>19</v>
      </c>
      <c r="F1997" s="272" t="s">
        <v>440</v>
      </c>
      <c r="G1997" s="270"/>
      <c r="H1997" s="273">
        <v>1479.0999999999999</v>
      </c>
      <c r="I1997" s="274"/>
      <c r="J1997" s="270"/>
      <c r="K1997" s="270"/>
      <c r="L1997" s="275"/>
      <c r="M1997" s="276"/>
      <c r="N1997" s="277"/>
      <c r="O1997" s="277"/>
      <c r="P1997" s="277"/>
      <c r="Q1997" s="277"/>
      <c r="R1997" s="277"/>
      <c r="S1997" s="277"/>
      <c r="T1997" s="278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9" t="s">
        <v>410</v>
      </c>
      <c r="AU1997" s="279" t="s">
        <v>87</v>
      </c>
      <c r="AV1997" s="16" t="s">
        <v>95</v>
      </c>
      <c r="AW1997" s="16" t="s">
        <v>37</v>
      </c>
      <c r="AX1997" s="16" t="s">
        <v>78</v>
      </c>
      <c r="AY1997" s="279" t="s">
        <v>401</v>
      </c>
    </row>
    <row r="1998" s="13" customFormat="1">
      <c r="A1998" s="13"/>
      <c r="B1998" s="236"/>
      <c r="C1998" s="237"/>
      <c r="D1998" s="238" t="s">
        <v>410</v>
      </c>
      <c r="E1998" s="239" t="s">
        <v>19</v>
      </c>
      <c r="F1998" s="240" t="s">
        <v>1921</v>
      </c>
      <c r="G1998" s="237"/>
      <c r="H1998" s="239" t="s">
        <v>19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6" t="s">
        <v>410</v>
      </c>
      <c r="AU1998" s="246" t="s">
        <v>87</v>
      </c>
      <c r="AV1998" s="13" t="s">
        <v>85</v>
      </c>
      <c r="AW1998" s="13" t="s">
        <v>37</v>
      </c>
      <c r="AX1998" s="13" t="s">
        <v>78</v>
      </c>
      <c r="AY1998" s="246" t="s">
        <v>401</v>
      </c>
    </row>
    <row r="1999" s="14" customFormat="1">
      <c r="A1999" s="14"/>
      <c r="B1999" s="247"/>
      <c r="C1999" s="248"/>
      <c r="D1999" s="238" t="s">
        <v>410</v>
      </c>
      <c r="E1999" s="249" t="s">
        <v>19</v>
      </c>
      <c r="F1999" s="250" t="s">
        <v>480</v>
      </c>
      <c r="G1999" s="248"/>
      <c r="H1999" s="251">
        <v>7</v>
      </c>
      <c r="I1999" s="252"/>
      <c r="J1999" s="248"/>
      <c r="K1999" s="248"/>
      <c r="L1999" s="253"/>
      <c r="M1999" s="254"/>
      <c r="N1999" s="255"/>
      <c r="O1999" s="255"/>
      <c r="P1999" s="255"/>
      <c r="Q1999" s="255"/>
      <c r="R1999" s="255"/>
      <c r="S1999" s="255"/>
      <c r="T1999" s="256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7" t="s">
        <v>410</v>
      </c>
      <c r="AU1999" s="257" t="s">
        <v>87</v>
      </c>
      <c r="AV1999" s="14" t="s">
        <v>87</v>
      </c>
      <c r="AW1999" s="14" t="s">
        <v>37</v>
      </c>
      <c r="AX1999" s="14" t="s">
        <v>78</v>
      </c>
      <c r="AY1999" s="257" t="s">
        <v>401</v>
      </c>
    </row>
    <row r="2000" s="16" customFormat="1">
      <c r="A2000" s="16"/>
      <c r="B2000" s="269"/>
      <c r="C2000" s="270"/>
      <c r="D2000" s="238" t="s">
        <v>410</v>
      </c>
      <c r="E2000" s="271" t="s">
        <v>19</v>
      </c>
      <c r="F2000" s="272" t="s">
        <v>440</v>
      </c>
      <c r="G2000" s="270"/>
      <c r="H2000" s="273">
        <v>7</v>
      </c>
      <c r="I2000" s="274"/>
      <c r="J2000" s="270"/>
      <c r="K2000" s="270"/>
      <c r="L2000" s="275"/>
      <c r="M2000" s="276"/>
      <c r="N2000" s="277"/>
      <c r="O2000" s="277"/>
      <c r="P2000" s="277"/>
      <c r="Q2000" s="277"/>
      <c r="R2000" s="277"/>
      <c r="S2000" s="277"/>
      <c r="T2000" s="278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T2000" s="279" t="s">
        <v>410</v>
      </c>
      <c r="AU2000" s="279" t="s">
        <v>87</v>
      </c>
      <c r="AV2000" s="16" t="s">
        <v>95</v>
      </c>
      <c r="AW2000" s="16" t="s">
        <v>37</v>
      </c>
      <c r="AX2000" s="16" t="s">
        <v>78</v>
      </c>
      <c r="AY2000" s="279" t="s">
        <v>401</v>
      </c>
    </row>
    <row r="2001" s="15" customFormat="1">
      <c r="A2001" s="15"/>
      <c r="B2001" s="258"/>
      <c r="C2001" s="259"/>
      <c r="D2001" s="238" t="s">
        <v>410</v>
      </c>
      <c r="E2001" s="260" t="s">
        <v>19</v>
      </c>
      <c r="F2001" s="261" t="s">
        <v>414</v>
      </c>
      <c r="G2001" s="259"/>
      <c r="H2001" s="262">
        <v>1486.0999999999999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5"/>
      <c r="V2001" s="15"/>
      <c r="W2001" s="15"/>
      <c r="X2001" s="15"/>
      <c r="Y2001" s="15"/>
      <c r="Z2001" s="15"/>
      <c r="AA2001" s="15"/>
      <c r="AB2001" s="15"/>
      <c r="AC2001" s="15"/>
      <c r="AD2001" s="15"/>
      <c r="AE2001" s="15"/>
      <c r="AT2001" s="268" t="s">
        <v>410</v>
      </c>
      <c r="AU2001" s="268" t="s">
        <v>87</v>
      </c>
      <c r="AV2001" s="15" t="s">
        <v>102</v>
      </c>
      <c r="AW2001" s="15" t="s">
        <v>37</v>
      </c>
      <c r="AX2001" s="15" t="s">
        <v>78</v>
      </c>
      <c r="AY2001" s="268" t="s">
        <v>401</v>
      </c>
    </row>
    <row r="2002" s="14" customFormat="1">
      <c r="A2002" s="14"/>
      <c r="B2002" s="247"/>
      <c r="C2002" s="248"/>
      <c r="D2002" s="238" t="s">
        <v>410</v>
      </c>
      <c r="E2002" s="249" t="s">
        <v>19</v>
      </c>
      <c r="F2002" s="250" t="s">
        <v>1935</v>
      </c>
      <c r="G2002" s="248"/>
      <c r="H2002" s="251">
        <v>1731.307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7" t="s">
        <v>410</v>
      </c>
      <c r="AU2002" s="257" t="s">
        <v>87</v>
      </c>
      <c r="AV2002" s="14" t="s">
        <v>87</v>
      </c>
      <c r="AW2002" s="14" t="s">
        <v>37</v>
      </c>
      <c r="AX2002" s="14" t="s">
        <v>85</v>
      </c>
      <c r="AY2002" s="257" t="s">
        <v>401</v>
      </c>
    </row>
    <row r="2003" s="2" customFormat="1" ht="55.5" customHeight="1">
      <c r="A2003" s="40"/>
      <c r="B2003" s="41"/>
      <c r="C2003" s="218" t="s">
        <v>1936</v>
      </c>
      <c r="D2003" s="218" t="s">
        <v>403</v>
      </c>
      <c r="E2003" s="219" t="s">
        <v>1937</v>
      </c>
      <c r="F2003" s="220" t="s">
        <v>1938</v>
      </c>
      <c r="G2003" s="221" t="s">
        <v>653</v>
      </c>
      <c r="H2003" s="222">
        <v>20</v>
      </c>
      <c r="I2003" s="223"/>
      <c r="J2003" s="224">
        <f>ROUND(I2003*H2003,2)</f>
        <v>0</v>
      </c>
      <c r="K2003" s="220" t="s">
        <v>406</v>
      </c>
      <c r="L2003" s="46"/>
      <c r="M2003" s="225" t="s">
        <v>19</v>
      </c>
      <c r="N2003" s="226" t="s">
        <v>49</v>
      </c>
      <c r="O2003" s="86"/>
      <c r="P2003" s="227">
        <f>O2003*H2003</f>
        <v>0</v>
      </c>
      <c r="Q2003" s="227">
        <v>0.00108</v>
      </c>
      <c r="R2003" s="227">
        <f>Q2003*H2003</f>
        <v>0.021600000000000001</v>
      </c>
      <c r="S2003" s="227">
        <v>0</v>
      </c>
      <c r="T2003" s="228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29" t="s">
        <v>545</v>
      </c>
      <c r="AT2003" s="229" t="s">
        <v>403</v>
      </c>
      <c r="AU2003" s="229" t="s">
        <v>87</v>
      </c>
      <c r="AY2003" s="19" t="s">
        <v>401</v>
      </c>
      <c r="BE2003" s="230">
        <f>IF(N2003="základní",J2003,0)</f>
        <v>0</v>
      </c>
      <c r="BF2003" s="230">
        <f>IF(N2003="snížená",J2003,0)</f>
        <v>0</v>
      </c>
      <c r="BG2003" s="230">
        <f>IF(N2003="zákl. přenesená",J2003,0)</f>
        <v>0</v>
      </c>
      <c r="BH2003" s="230">
        <f>IF(N2003="sníž. přenesená",J2003,0)</f>
        <v>0</v>
      </c>
      <c r="BI2003" s="230">
        <f>IF(N2003="nulová",J2003,0)</f>
        <v>0</v>
      </c>
      <c r="BJ2003" s="19" t="s">
        <v>85</v>
      </c>
      <c r="BK2003" s="230">
        <f>ROUND(I2003*H2003,2)</f>
        <v>0</v>
      </c>
      <c r="BL2003" s="19" t="s">
        <v>545</v>
      </c>
      <c r="BM2003" s="229" t="s">
        <v>1939</v>
      </c>
    </row>
    <row r="2004" s="2" customFormat="1">
      <c r="A2004" s="40"/>
      <c r="B2004" s="41"/>
      <c r="C2004" s="42"/>
      <c r="D2004" s="231" t="s">
        <v>408</v>
      </c>
      <c r="E2004" s="42"/>
      <c r="F2004" s="232" t="s">
        <v>1940</v>
      </c>
      <c r="G2004" s="42"/>
      <c r="H2004" s="42"/>
      <c r="I2004" s="233"/>
      <c r="J2004" s="42"/>
      <c r="K2004" s="42"/>
      <c r="L2004" s="46"/>
      <c r="M2004" s="234"/>
      <c r="N2004" s="235"/>
      <c r="O2004" s="86"/>
      <c r="P2004" s="86"/>
      <c r="Q2004" s="86"/>
      <c r="R2004" s="86"/>
      <c r="S2004" s="86"/>
      <c r="T2004" s="87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408</v>
      </c>
      <c r="AU2004" s="19" t="s">
        <v>87</v>
      </c>
    </row>
    <row r="2005" s="13" customFormat="1">
      <c r="A2005" s="13"/>
      <c r="B2005" s="236"/>
      <c r="C2005" s="237"/>
      <c r="D2005" s="238" t="s">
        <v>410</v>
      </c>
      <c r="E2005" s="239" t="s">
        <v>19</v>
      </c>
      <c r="F2005" s="240" t="s">
        <v>1696</v>
      </c>
      <c r="G2005" s="237"/>
      <c r="H2005" s="239" t="s">
        <v>19</v>
      </c>
      <c r="I2005" s="241"/>
      <c r="J2005" s="237"/>
      <c r="K2005" s="237"/>
      <c r="L2005" s="242"/>
      <c r="M2005" s="243"/>
      <c r="N2005" s="244"/>
      <c r="O2005" s="244"/>
      <c r="P2005" s="244"/>
      <c r="Q2005" s="244"/>
      <c r="R2005" s="244"/>
      <c r="S2005" s="244"/>
      <c r="T2005" s="24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6" t="s">
        <v>410</v>
      </c>
      <c r="AU2005" s="246" t="s">
        <v>87</v>
      </c>
      <c r="AV2005" s="13" t="s">
        <v>85</v>
      </c>
      <c r="AW2005" s="13" t="s">
        <v>37</v>
      </c>
      <c r="AX2005" s="13" t="s">
        <v>78</v>
      </c>
      <c r="AY2005" s="246" t="s">
        <v>401</v>
      </c>
    </row>
    <row r="2006" s="14" customFormat="1">
      <c r="A2006" s="14"/>
      <c r="B2006" s="247"/>
      <c r="C2006" s="248"/>
      <c r="D2006" s="238" t="s">
        <v>410</v>
      </c>
      <c r="E2006" s="249" t="s">
        <v>19</v>
      </c>
      <c r="F2006" s="250" t="s">
        <v>1941</v>
      </c>
      <c r="G2006" s="248"/>
      <c r="H2006" s="251">
        <v>12</v>
      </c>
      <c r="I2006" s="252"/>
      <c r="J2006" s="248"/>
      <c r="K2006" s="248"/>
      <c r="L2006" s="253"/>
      <c r="M2006" s="254"/>
      <c r="N2006" s="255"/>
      <c r="O2006" s="255"/>
      <c r="P2006" s="255"/>
      <c r="Q2006" s="255"/>
      <c r="R2006" s="255"/>
      <c r="S2006" s="255"/>
      <c r="T2006" s="256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7" t="s">
        <v>410</v>
      </c>
      <c r="AU2006" s="257" t="s">
        <v>87</v>
      </c>
      <c r="AV2006" s="14" t="s">
        <v>87</v>
      </c>
      <c r="AW2006" s="14" t="s">
        <v>37</v>
      </c>
      <c r="AX2006" s="14" t="s">
        <v>78</v>
      </c>
      <c r="AY2006" s="257" t="s">
        <v>401</v>
      </c>
    </row>
    <row r="2007" s="14" customFormat="1">
      <c r="A2007" s="14"/>
      <c r="B2007" s="247"/>
      <c r="C2007" s="248"/>
      <c r="D2007" s="238" t="s">
        <v>410</v>
      </c>
      <c r="E2007" s="249" t="s">
        <v>19</v>
      </c>
      <c r="F2007" s="250" t="s">
        <v>1942</v>
      </c>
      <c r="G2007" s="248"/>
      <c r="H2007" s="251">
        <v>2</v>
      </c>
      <c r="I2007" s="252"/>
      <c r="J2007" s="248"/>
      <c r="K2007" s="248"/>
      <c r="L2007" s="253"/>
      <c r="M2007" s="254"/>
      <c r="N2007" s="255"/>
      <c r="O2007" s="255"/>
      <c r="P2007" s="255"/>
      <c r="Q2007" s="255"/>
      <c r="R2007" s="255"/>
      <c r="S2007" s="255"/>
      <c r="T2007" s="256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7" t="s">
        <v>410</v>
      </c>
      <c r="AU2007" s="257" t="s">
        <v>87</v>
      </c>
      <c r="AV2007" s="14" t="s">
        <v>87</v>
      </c>
      <c r="AW2007" s="14" t="s">
        <v>37</v>
      </c>
      <c r="AX2007" s="14" t="s">
        <v>78</v>
      </c>
      <c r="AY2007" s="257" t="s">
        <v>401</v>
      </c>
    </row>
    <row r="2008" s="14" customFormat="1">
      <c r="A2008" s="14"/>
      <c r="B2008" s="247"/>
      <c r="C2008" s="248"/>
      <c r="D2008" s="238" t="s">
        <v>410</v>
      </c>
      <c r="E2008" s="249" t="s">
        <v>19</v>
      </c>
      <c r="F2008" s="250" t="s">
        <v>1943</v>
      </c>
      <c r="G2008" s="248"/>
      <c r="H2008" s="251">
        <v>6</v>
      </c>
      <c r="I2008" s="252"/>
      <c r="J2008" s="248"/>
      <c r="K2008" s="248"/>
      <c r="L2008" s="253"/>
      <c r="M2008" s="254"/>
      <c r="N2008" s="255"/>
      <c r="O2008" s="255"/>
      <c r="P2008" s="255"/>
      <c r="Q2008" s="255"/>
      <c r="R2008" s="255"/>
      <c r="S2008" s="255"/>
      <c r="T2008" s="256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7" t="s">
        <v>410</v>
      </c>
      <c r="AU2008" s="257" t="s">
        <v>87</v>
      </c>
      <c r="AV2008" s="14" t="s">
        <v>87</v>
      </c>
      <c r="AW2008" s="14" t="s">
        <v>37</v>
      </c>
      <c r="AX2008" s="14" t="s">
        <v>78</v>
      </c>
      <c r="AY2008" s="257" t="s">
        <v>401</v>
      </c>
    </row>
    <row r="2009" s="15" customFormat="1">
      <c r="A2009" s="15"/>
      <c r="B2009" s="258"/>
      <c r="C2009" s="259"/>
      <c r="D2009" s="238" t="s">
        <v>410</v>
      </c>
      <c r="E2009" s="260" t="s">
        <v>19</v>
      </c>
      <c r="F2009" s="261" t="s">
        <v>414</v>
      </c>
      <c r="G2009" s="259"/>
      <c r="H2009" s="262">
        <v>20</v>
      </c>
      <c r="I2009" s="263"/>
      <c r="J2009" s="259"/>
      <c r="K2009" s="259"/>
      <c r="L2009" s="264"/>
      <c r="M2009" s="265"/>
      <c r="N2009" s="266"/>
      <c r="O2009" s="266"/>
      <c r="P2009" s="266"/>
      <c r="Q2009" s="266"/>
      <c r="R2009" s="266"/>
      <c r="S2009" s="266"/>
      <c r="T2009" s="267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8" t="s">
        <v>410</v>
      </c>
      <c r="AU2009" s="268" t="s">
        <v>87</v>
      </c>
      <c r="AV2009" s="15" t="s">
        <v>102</v>
      </c>
      <c r="AW2009" s="15" t="s">
        <v>37</v>
      </c>
      <c r="AX2009" s="15" t="s">
        <v>85</v>
      </c>
      <c r="AY2009" s="268" t="s">
        <v>401</v>
      </c>
    </row>
    <row r="2010" s="2" customFormat="1" ht="24.15" customHeight="1">
      <c r="A2010" s="40"/>
      <c r="B2010" s="41"/>
      <c r="C2010" s="280" t="s">
        <v>1944</v>
      </c>
      <c r="D2010" s="280" t="s">
        <v>808</v>
      </c>
      <c r="E2010" s="281" t="s">
        <v>1945</v>
      </c>
      <c r="F2010" s="282" t="s">
        <v>1946</v>
      </c>
      <c r="G2010" s="283" t="s">
        <v>653</v>
      </c>
      <c r="H2010" s="284">
        <v>12</v>
      </c>
      <c r="I2010" s="285"/>
      <c r="J2010" s="286">
        <f>ROUND(I2010*H2010,2)</f>
        <v>0</v>
      </c>
      <c r="K2010" s="282" t="s">
        <v>406</v>
      </c>
      <c r="L2010" s="287"/>
      <c r="M2010" s="288" t="s">
        <v>19</v>
      </c>
      <c r="N2010" s="289" t="s">
        <v>49</v>
      </c>
      <c r="O2010" s="86"/>
      <c r="P2010" s="227">
        <f>O2010*H2010</f>
        <v>0</v>
      </c>
      <c r="Q2010" s="227">
        <v>0.0030000000000000001</v>
      </c>
      <c r="R2010" s="227">
        <f>Q2010*H2010</f>
        <v>0.036000000000000004</v>
      </c>
      <c r="S2010" s="227">
        <v>0</v>
      </c>
      <c r="T2010" s="228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29" t="s">
        <v>664</v>
      </c>
      <c r="AT2010" s="229" t="s">
        <v>808</v>
      </c>
      <c r="AU2010" s="229" t="s">
        <v>87</v>
      </c>
      <c r="AY2010" s="19" t="s">
        <v>401</v>
      </c>
      <c r="BE2010" s="230">
        <f>IF(N2010="základní",J2010,0)</f>
        <v>0</v>
      </c>
      <c r="BF2010" s="230">
        <f>IF(N2010="snížená",J2010,0)</f>
        <v>0</v>
      </c>
      <c r="BG2010" s="230">
        <f>IF(N2010="zákl. přenesená",J2010,0)</f>
        <v>0</v>
      </c>
      <c r="BH2010" s="230">
        <f>IF(N2010="sníž. přenesená",J2010,0)</f>
        <v>0</v>
      </c>
      <c r="BI2010" s="230">
        <f>IF(N2010="nulová",J2010,0)</f>
        <v>0</v>
      </c>
      <c r="BJ2010" s="19" t="s">
        <v>85</v>
      </c>
      <c r="BK2010" s="230">
        <f>ROUND(I2010*H2010,2)</f>
        <v>0</v>
      </c>
      <c r="BL2010" s="19" t="s">
        <v>545</v>
      </c>
      <c r="BM2010" s="229" t="s">
        <v>1947</v>
      </c>
    </row>
    <row r="2011" s="13" customFormat="1">
      <c r="A2011" s="13"/>
      <c r="B2011" s="236"/>
      <c r="C2011" s="237"/>
      <c r="D2011" s="238" t="s">
        <v>410</v>
      </c>
      <c r="E2011" s="239" t="s">
        <v>19</v>
      </c>
      <c r="F2011" s="240" t="s">
        <v>1696</v>
      </c>
      <c r="G2011" s="237"/>
      <c r="H2011" s="239" t="s">
        <v>19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6" t="s">
        <v>410</v>
      </c>
      <c r="AU2011" s="246" t="s">
        <v>87</v>
      </c>
      <c r="AV2011" s="13" t="s">
        <v>85</v>
      </c>
      <c r="AW2011" s="13" t="s">
        <v>37</v>
      </c>
      <c r="AX2011" s="13" t="s">
        <v>78</v>
      </c>
      <c r="AY2011" s="246" t="s">
        <v>401</v>
      </c>
    </row>
    <row r="2012" s="14" customFormat="1">
      <c r="A2012" s="14"/>
      <c r="B2012" s="247"/>
      <c r="C2012" s="248"/>
      <c r="D2012" s="238" t="s">
        <v>410</v>
      </c>
      <c r="E2012" s="249" t="s">
        <v>19</v>
      </c>
      <c r="F2012" s="250" t="s">
        <v>1941</v>
      </c>
      <c r="G2012" s="248"/>
      <c r="H2012" s="251">
        <v>12</v>
      </c>
      <c r="I2012" s="252"/>
      <c r="J2012" s="248"/>
      <c r="K2012" s="248"/>
      <c r="L2012" s="253"/>
      <c r="M2012" s="254"/>
      <c r="N2012" s="255"/>
      <c r="O2012" s="255"/>
      <c r="P2012" s="255"/>
      <c r="Q2012" s="255"/>
      <c r="R2012" s="255"/>
      <c r="S2012" s="255"/>
      <c r="T2012" s="256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7" t="s">
        <v>410</v>
      </c>
      <c r="AU2012" s="257" t="s">
        <v>87</v>
      </c>
      <c r="AV2012" s="14" t="s">
        <v>87</v>
      </c>
      <c r="AW2012" s="14" t="s">
        <v>37</v>
      </c>
      <c r="AX2012" s="14" t="s">
        <v>78</v>
      </c>
      <c r="AY2012" s="257" t="s">
        <v>401</v>
      </c>
    </row>
    <row r="2013" s="15" customFormat="1">
      <c r="A2013" s="15"/>
      <c r="B2013" s="258"/>
      <c r="C2013" s="259"/>
      <c r="D2013" s="238" t="s">
        <v>410</v>
      </c>
      <c r="E2013" s="260" t="s">
        <v>19</v>
      </c>
      <c r="F2013" s="261" t="s">
        <v>414</v>
      </c>
      <c r="G2013" s="259"/>
      <c r="H2013" s="262">
        <v>12</v>
      </c>
      <c r="I2013" s="263"/>
      <c r="J2013" s="259"/>
      <c r="K2013" s="259"/>
      <c r="L2013" s="264"/>
      <c r="M2013" s="265"/>
      <c r="N2013" s="266"/>
      <c r="O2013" s="266"/>
      <c r="P2013" s="266"/>
      <c r="Q2013" s="266"/>
      <c r="R2013" s="266"/>
      <c r="S2013" s="266"/>
      <c r="T2013" s="267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68" t="s">
        <v>410</v>
      </c>
      <c r="AU2013" s="268" t="s">
        <v>87</v>
      </c>
      <c r="AV2013" s="15" t="s">
        <v>102</v>
      </c>
      <c r="AW2013" s="15" t="s">
        <v>37</v>
      </c>
      <c r="AX2013" s="15" t="s">
        <v>85</v>
      </c>
      <c r="AY2013" s="268" t="s">
        <v>401</v>
      </c>
    </row>
    <row r="2014" s="2" customFormat="1" ht="24.15" customHeight="1">
      <c r="A2014" s="40"/>
      <c r="B2014" s="41"/>
      <c r="C2014" s="280" t="s">
        <v>1948</v>
      </c>
      <c r="D2014" s="280" t="s">
        <v>808</v>
      </c>
      <c r="E2014" s="281" t="s">
        <v>1949</v>
      </c>
      <c r="F2014" s="282" t="s">
        <v>1950</v>
      </c>
      <c r="G2014" s="283" t="s">
        <v>653</v>
      </c>
      <c r="H2014" s="284">
        <v>2</v>
      </c>
      <c r="I2014" s="285"/>
      <c r="J2014" s="286">
        <f>ROUND(I2014*H2014,2)</f>
        <v>0</v>
      </c>
      <c r="K2014" s="282" t="s">
        <v>406</v>
      </c>
      <c r="L2014" s="287"/>
      <c r="M2014" s="288" t="s">
        <v>19</v>
      </c>
      <c r="N2014" s="289" t="s">
        <v>49</v>
      </c>
      <c r="O2014" s="86"/>
      <c r="P2014" s="227">
        <f>O2014*H2014</f>
        <v>0</v>
      </c>
      <c r="Q2014" s="227">
        <v>0.0020200000000000001</v>
      </c>
      <c r="R2014" s="227">
        <f>Q2014*H2014</f>
        <v>0.0040400000000000002</v>
      </c>
      <c r="S2014" s="227">
        <v>0</v>
      </c>
      <c r="T2014" s="228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29" t="s">
        <v>664</v>
      </c>
      <c r="AT2014" s="229" t="s">
        <v>808</v>
      </c>
      <c r="AU2014" s="229" t="s">
        <v>87</v>
      </c>
      <c r="AY2014" s="19" t="s">
        <v>401</v>
      </c>
      <c r="BE2014" s="230">
        <f>IF(N2014="základní",J2014,0)</f>
        <v>0</v>
      </c>
      <c r="BF2014" s="230">
        <f>IF(N2014="snížená",J2014,0)</f>
        <v>0</v>
      </c>
      <c r="BG2014" s="230">
        <f>IF(N2014="zákl. přenesená",J2014,0)</f>
        <v>0</v>
      </c>
      <c r="BH2014" s="230">
        <f>IF(N2014="sníž. přenesená",J2014,0)</f>
        <v>0</v>
      </c>
      <c r="BI2014" s="230">
        <f>IF(N2014="nulová",J2014,0)</f>
        <v>0</v>
      </c>
      <c r="BJ2014" s="19" t="s">
        <v>85</v>
      </c>
      <c r="BK2014" s="230">
        <f>ROUND(I2014*H2014,2)</f>
        <v>0</v>
      </c>
      <c r="BL2014" s="19" t="s">
        <v>545</v>
      </c>
      <c r="BM2014" s="229" t="s">
        <v>1951</v>
      </c>
    </row>
    <row r="2015" s="13" customFormat="1">
      <c r="A2015" s="13"/>
      <c r="B2015" s="236"/>
      <c r="C2015" s="237"/>
      <c r="D2015" s="238" t="s">
        <v>410</v>
      </c>
      <c r="E2015" s="239" t="s">
        <v>19</v>
      </c>
      <c r="F2015" s="240" t="s">
        <v>1696</v>
      </c>
      <c r="G2015" s="237"/>
      <c r="H2015" s="239" t="s">
        <v>19</v>
      </c>
      <c r="I2015" s="241"/>
      <c r="J2015" s="237"/>
      <c r="K2015" s="237"/>
      <c r="L2015" s="242"/>
      <c r="M2015" s="243"/>
      <c r="N2015" s="244"/>
      <c r="O2015" s="244"/>
      <c r="P2015" s="244"/>
      <c r="Q2015" s="244"/>
      <c r="R2015" s="244"/>
      <c r="S2015" s="244"/>
      <c r="T2015" s="24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6" t="s">
        <v>410</v>
      </c>
      <c r="AU2015" s="246" t="s">
        <v>87</v>
      </c>
      <c r="AV2015" s="13" t="s">
        <v>85</v>
      </c>
      <c r="AW2015" s="13" t="s">
        <v>37</v>
      </c>
      <c r="AX2015" s="13" t="s">
        <v>78</v>
      </c>
      <c r="AY2015" s="246" t="s">
        <v>401</v>
      </c>
    </row>
    <row r="2016" s="14" customFormat="1">
      <c r="A2016" s="14"/>
      <c r="B2016" s="247"/>
      <c r="C2016" s="248"/>
      <c r="D2016" s="238" t="s">
        <v>410</v>
      </c>
      <c r="E2016" s="249" t="s">
        <v>19</v>
      </c>
      <c r="F2016" s="250" t="s">
        <v>1942</v>
      </c>
      <c r="G2016" s="248"/>
      <c r="H2016" s="251">
        <v>2</v>
      </c>
      <c r="I2016" s="252"/>
      <c r="J2016" s="248"/>
      <c r="K2016" s="248"/>
      <c r="L2016" s="253"/>
      <c r="M2016" s="254"/>
      <c r="N2016" s="255"/>
      <c r="O2016" s="255"/>
      <c r="P2016" s="255"/>
      <c r="Q2016" s="255"/>
      <c r="R2016" s="255"/>
      <c r="S2016" s="255"/>
      <c r="T2016" s="256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7" t="s">
        <v>410</v>
      </c>
      <c r="AU2016" s="257" t="s">
        <v>87</v>
      </c>
      <c r="AV2016" s="14" t="s">
        <v>87</v>
      </c>
      <c r="AW2016" s="14" t="s">
        <v>37</v>
      </c>
      <c r="AX2016" s="14" t="s">
        <v>78</v>
      </c>
      <c r="AY2016" s="257" t="s">
        <v>401</v>
      </c>
    </row>
    <row r="2017" s="15" customFormat="1">
      <c r="A2017" s="15"/>
      <c r="B2017" s="258"/>
      <c r="C2017" s="259"/>
      <c r="D2017" s="238" t="s">
        <v>410</v>
      </c>
      <c r="E2017" s="260" t="s">
        <v>19</v>
      </c>
      <c r="F2017" s="261" t="s">
        <v>414</v>
      </c>
      <c r="G2017" s="259"/>
      <c r="H2017" s="262">
        <v>2</v>
      </c>
      <c r="I2017" s="263"/>
      <c r="J2017" s="259"/>
      <c r="K2017" s="259"/>
      <c r="L2017" s="264"/>
      <c r="M2017" s="265"/>
      <c r="N2017" s="266"/>
      <c r="O2017" s="266"/>
      <c r="P2017" s="266"/>
      <c r="Q2017" s="266"/>
      <c r="R2017" s="266"/>
      <c r="S2017" s="266"/>
      <c r="T2017" s="267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8" t="s">
        <v>410</v>
      </c>
      <c r="AU2017" s="268" t="s">
        <v>87</v>
      </c>
      <c r="AV2017" s="15" t="s">
        <v>102</v>
      </c>
      <c r="AW2017" s="15" t="s">
        <v>37</v>
      </c>
      <c r="AX2017" s="15" t="s">
        <v>85</v>
      </c>
      <c r="AY2017" s="268" t="s">
        <v>401</v>
      </c>
    </row>
    <row r="2018" s="2" customFormat="1" ht="24.15" customHeight="1">
      <c r="A2018" s="40"/>
      <c r="B2018" s="41"/>
      <c r="C2018" s="280" t="s">
        <v>1952</v>
      </c>
      <c r="D2018" s="280" t="s">
        <v>808</v>
      </c>
      <c r="E2018" s="281" t="s">
        <v>1953</v>
      </c>
      <c r="F2018" s="282" t="s">
        <v>1954</v>
      </c>
      <c r="G2018" s="283" t="s">
        <v>653</v>
      </c>
      <c r="H2018" s="284">
        <v>6</v>
      </c>
      <c r="I2018" s="285"/>
      <c r="J2018" s="286">
        <f>ROUND(I2018*H2018,2)</f>
        <v>0</v>
      </c>
      <c r="K2018" s="282" t="s">
        <v>19</v>
      </c>
      <c r="L2018" s="287"/>
      <c r="M2018" s="288" t="s">
        <v>19</v>
      </c>
      <c r="N2018" s="289" t="s">
        <v>49</v>
      </c>
      <c r="O2018" s="86"/>
      <c r="P2018" s="227">
        <f>O2018*H2018</f>
        <v>0</v>
      </c>
      <c r="Q2018" s="227">
        <v>0.0020200000000000001</v>
      </c>
      <c r="R2018" s="227">
        <f>Q2018*H2018</f>
        <v>0.012120000000000001</v>
      </c>
      <c r="S2018" s="227">
        <v>0</v>
      </c>
      <c r="T2018" s="228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29" t="s">
        <v>664</v>
      </c>
      <c r="AT2018" s="229" t="s">
        <v>808</v>
      </c>
      <c r="AU2018" s="229" t="s">
        <v>87</v>
      </c>
      <c r="AY2018" s="19" t="s">
        <v>401</v>
      </c>
      <c r="BE2018" s="230">
        <f>IF(N2018="základní",J2018,0)</f>
        <v>0</v>
      </c>
      <c r="BF2018" s="230">
        <f>IF(N2018="snížená",J2018,0)</f>
        <v>0</v>
      </c>
      <c r="BG2018" s="230">
        <f>IF(N2018="zákl. přenesená",J2018,0)</f>
        <v>0</v>
      </c>
      <c r="BH2018" s="230">
        <f>IF(N2018="sníž. přenesená",J2018,0)</f>
        <v>0</v>
      </c>
      <c r="BI2018" s="230">
        <f>IF(N2018="nulová",J2018,0)</f>
        <v>0</v>
      </c>
      <c r="BJ2018" s="19" t="s">
        <v>85</v>
      </c>
      <c r="BK2018" s="230">
        <f>ROUND(I2018*H2018,2)</f>
        <v>0</v>
      </c>
      <c r="BL2018" s="19" t="s">
        <v>545</v>
      </c>
      <c r="BM2018" s="229" t="s">
        <v>1955</v>
      </c>
    </row>
    <row r="2019" s="13" customFormat="1">
      <c r="A2019" s="13"/>
      <c r="B2019" s="236"/>
      <c r="C2019" s="237"/>
      <c r="D2019" s="238" t="s">
        <v>410</v>
      </c>
      <c r="E2019" s="239" t="s">
        <v>19</v>
      </c>
      <c r="F2019" s="240" t="s">
        <v>1696</v>
      </c>
      <c r="G2019" s="237"/>
      <c r="H2019" s="239" t="s">
        <v>19</v>
      </c>
      <c r="I2019" s="241"/>
      <c r="J2019" s="237"/>
      <c r="K2019" s="237"/>
      <c r="L2019" s="242"/>
      <c r="M2019" s="243"/>
      <c r="N2019" s="244"/>
      <c r="O2019" s="244"/>
      <c r="P2019" s="244"/>
      <c r="Q2019" s="244"/>
      <c r="R2019" s="244"/>
      <c r="S2019" s="244"/>
      <c r="T2019" s="245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6" t="s">
        <v>410</v>
      </c>
      <c r="AU2019" s="246" t="s">
        <v>87</v>
      </c>
      <c r="AV2019" s="13" t="s">
        <v>85</v>
      </c>
      <c r="AW2019" s="13" t="s">
        <v>37</v>
      </c>
      <c r="AX2019" s="13" t="s">
        <v>78</v>
      </c>
      <c r="AY2019" s="246" t="s">
        <v>401</v>
      </c>
    </row>
    <row r="2020" s="14" customFormat="1">
      <c r="A2020" s="14"/>
      <c r="B2020" s="247"/>
      <c r="C2020" s="248"/>
      <c r="D2020" s="238" t="s">
        <v>410</v>
      </c>
      <c r="E2020" s="249" t="s">
        <v>19</v>
      </c>
      <c r="F2020" s="250" t="s">
        <v>1943</v>
      </c>
      <c r="G2020" s="248"/>
      <c r="H2020" s="251">
        <v>6</v>
      </c>
      <c r="I2020" s="252"/>
      <c r="J2020" s="248"/>
      <c r="K2020" s="248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7" t="s">
        <v>410</v>
      </c>
      <c r="AU2020" s="257" t="s">
        <v>87</v>
      </c>
      <c r="AV2020" s="14" t="s">
        <v>87</v>
      </c>
      <c r="AW2020" s="14" t="s">
        <v>37</v>
      </c>
      <c r="AX2020" s="14" t="s">
        <v>78</v>
      </c>
      <c r="AY2020" s="257" t="s">
        <v>401</v>
      </c>
    </row>
    <row r="2021" s="15" customFormat="1">
      <c r="A2021" s="15"/>
      <c r="B2021" s="258"/>
      <c r="C2021" s="259"/>
      <c r="D2021" s="238" t="s">
        <v>410</v>
      </c>
      <c r="E2021" s="260" t="s">
        <v>19</v>
      </c>
      <c r="F2021" s="261" t="s">
        <v>414</v>
      </c>
      <c r="G2021" s="259"/>
      <c r="H2021" s="262">
        <v>6</v>
      </c>
      <c r="I2021" s="263"/>
      <c r="J2021" s="259"/>
      <c r="K2021" s="259"/>
      <c r="L2021" s="264"/>
      <c r="M2021" s="265"/>
      <c r="N2021" s="266"/>
      <c r="O2021" s="266"/>
      <c r="P2021" s="266"/>
      <c r="Q2021" s="266"/>
      <c r="R2021" s="266"/>
      <c r="S2021" s="266"/>
      <c r="T2021" s="267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68" t="s">
        <v>410</v>
      </c>
      <c r="AU2021" s="268" t="s">
        <v>87</v>
      </c>
      <c r="AV2021" s="15" t="s">
        <v>102</v>
      </c>
      <c r="AW2021" s="15" t="s">
        <v>37</v>
      </c>
      <c r="AX2021" s="15" t="s">
        <v>85</v>
      </c>
      <c r="AY2021" s="268" t="s">
        <v>401</v>
      </c>
    </row>
    <row r="2022" s="2" customFormat="1" ht="24.15" customHeight="1">
      <c r="A2022" s="40"/>
      <c r="B2022" s="41"/>
      <c r="C2022" s="218" t="s">
        <v>1956</v>
      </c>
      <c r="D2022" s="218" t="s">
        <v>403</v>
      </c>
      <c r="E2022" s="219" t="s">
        <v>1957</v>
      </c>
      <c r="F2022" s="220" t="s">
        <v>1958</v>
      </c>
      <c r="G2022" s="221" t="s">
        <v>178</v>
      </c>
      <c r="H2022" s="222">
        <v>1595.9000000000001</v>
      </c>
      <c r="I2022" s="223"/>
      <c r="J2022" s="224">
        <f>ROUND(I2022*H2022,2)</f>
        <v>0</v>
      </c>
      <c r="K2022" s="220" t="s">
        <v>406</v>
      </c>
      <c r="L2022" s="46"/>
      <c r="M2022" s="225" t="s">
        <v>19</v>
      </c>
      <c r="N2022" s="226" t="s">
        <v>49</v>
      </c>
      <c r="O2022" s="86"/>
      <c r="P2022" s="227">
        <f>O2022*H2022</f>
        <v>0</v>
      </c>
      <c r="Q2022" s="227">
        <v>0.000194</v>
      </c>
      <c r="R2022" s="227">
        <f>Q2022*H2022</f>
        <v>0.30960460000000001</v>
      </c>
      <c r="S2022" s="227">
        <v>0</v>
      </c>
      <c r="T2022" s="228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9" t="s">
        <v>545</v>
      </c>
      <c r="AT2022" s="229" t="s">
        <v>403</v>
      </c>
      <c r="AU2022" s="229" t="s">
        <v>87</v>
      </c>
      <c r="AY2022" s="19" t="s">
        <v>401</v>
      </c>
      <c r="BE2022" s="230">
        <f>IF(N2022="základní",J2022,0)</f>
        <v>0</v>
      </c>
      <c r="BF2022" s="230">
        <f>IF(N2022="snížená",J2022,0)</f>
        <v>0</v>
      </c>
      <c r="BG2022" s="230">
        <f>IF(N2022="zákl. přenesená",J2022,0)</f>
        <v>0</v>
      </c>
      <c r="BH2022" s="230">
        <f>IF(N2022="sníž. přenesená",J2022,0)</f>
        <v>0</v>
      </c>
      <c r="BI2022" s="230">
        <f>IF(N2022="nulová",J2022,0)</f>
        <v>0</v>
      </c>
      <c r="BJ2022" s="19" t="s">
        <v>85</v>
      </c>
      <c r="BK2022" s="230">
        <f>ROUND(I2022*H2022,2)</f>
        <v>0</v>
      </c>
      <c r="BL2022" s="19" t="s">
        <v>545</v>
      </c>
      <c r="BM2022" s="229" t="s">
        <v>1959</v>
      </c>
    </row>
    <row r="2023" s="2" customFormat="1">
      <c r="A2023" s="40"/>
      <c r="B2023" s="41"/>
      <c r="C2023" s="42"/>
      <c r="D2023" s="231" t="s">
        <v>408</v>
      </c>
      <c r="E2023" s="42"/>
      <c r="F2023" s="232" t="s">
        <v>1960</v>
      </c>
      <c r="G2023" s="42"/>
      <c r="H2023" s="42"/>
      <c r="I2023" s="233"/>
      <c r="J2023" s="42"/>
      <c r="K2023" s="42"/>
      <c r="L2023" s="46"/>
      <c r="M2023" s="234"/>
      <c r="N2023" s="235"/>
      <c r="O2023" s="86"/>
      <c r="P2023" s="86"/>
      <c r="Q2023" s="86"/>
      <c r="R2023" s="86"/>
      <c r="S2023" s="86"/>
      <c r="T2023" s="87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408</v>
      </c>
      <c r="AU2023" s="19" t="s">
        <v>87</v>
      </c>
    </row>
    <row r="2024" s="13" customFormat="1">
      <c r="A2024" s="13"/>
      <c r="B2024" s="236"/>
      <c r="C2024" s="237"/>
      <c r="D2024" s="238" t="s">
        <v>410</v>
      </c>
      <c r="E2024" s="239" t="s">
        <v>19</v>
      </c>
      <c r="F2024" s="240" t="s">
        <v>906</v>
      </c>
      <c r="G2024" s="237"/>
      <c r="H2024" s="239" t="s">
        <v>19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6" t="s">
        <v>410</v>
      </c>
      <c r="AU2024" s="246" t="s">
        <v>87</v>
      </c>
      <c r="AV2024" s="13" t="s">
        <v>85</v>
      </c>
      <c r="AW2024" s="13" t="s">
        <v>37</v>
      </c>
      <c r="AX2024" s="13" t="s">
        <v>78</v>
      </c>
      <c r="AY2024" s="246" t="s">
        <v>401</v>
      </c>
    </row>
    <row r="2025" s="13" customFormat="1">
      <c r="A2025" s="13"/>
      <c r="B2025" s="236"/>
      <c r="C2025" s="237"/>
      <c r="D2025" s="238" t="s">
        <v>410</v>
      </c>
      <c r="E2025" s="239" t="s">
        <v>19</v>
      </c>
      <c r="F2025" s="240" t="s">
        <v>594</v>
      </c>
      <c r="G2025" s="237"/>
      <c r="H2025" s="239" t="s">
        <v>19</v>
      </c>
      <c r="I2025" s="241"/>
      <c r="J2025" s="237"/>
      <c r="K2025" s="237"/>
      <c r="L2025" s="242"/>
      <c r="M2025" s="243"/>
      <c r="N2025" s="244"/>
      <c r="O2025" s="244"/>
      <c r="P2025" s="244"/>
      <c r="Q2025" s="244"/>
      <c r="R2025" s="244"/>
      <c r="S2025" s="244"/>
      <c r="T2025" s="24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6" t="s">
        <v>410</v>
      </c>
      <c r="AU2025" s="246" t="s">
        <v>87</v>
      </c>
      <c r="AV2025" s="13" t="s">
        <v>85</v>
      </c>
      <c r="AW2025" s="13" t="s">
        <v>37</v>
      </c>
      <c r="AX2025" s="13" t="s">
        <v>78</v>
      </c>
      <c r="AY2025" s="246" t="s">
        <v>401</v>
      </c>
    </row>
    <row r="2026" s="13" customFormat="1">
      <c r="A2026" s="13"/>
      <c r="B2026" s="236"/>
      <c r="C2026" s="237"/>
      <c r="D2026" s="238" t="s">
        <v>410</v>
      </c>
      <c r="E2026" s="239" t="s">
        <v>19</v>
      </c>
      <c r="F2026" s="240" t="s">
        <v>729</v>
      </c>
      <c r="G2026" s="237"/>
      <c r="H2026" s="239" t="s">
        <v>19</v>
      </c>
      <c r="I2026" s="241"/>
      <c r="J2026" s="237"/>
      <c r="K2026" s="237"/>
      <c r="L2026" s="242"/>
      <c r="M2026" s="243"/>
      <c r="N2026" s="244"/>
      <c r="O2026" s="244"/>
      <c r="P2026" s="244"/>
      <c r="Q2026" s="244"/>
      <c r="R2026" s="244"/>
      <c r="S2026" s="244"/>
      <c r="T2026" s="24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6" t="s">
        <v>410</v>
      </c>
      <c r="AU2026" s="246" t="s">
        <v>87</v>
      </c>
      <c r="AV2026" s="13" t="s">
        <v>85</v>
      </c>
      <c r="AW2026" s="13" t="s">
        <v>37</v>
      </c>
      <c r="AX2026" s="13" t="s">
        <v>78</v>
      </c>
      <c r="AY2026" s="246" t="s">
        <v>401</v>
      </c>
    </row>
    <row r="2027" s="13" customFormat="1">
      <c r="A2027" s="13"/>
      <c r="B2027" s="236"/>
      <c r="C2027" s="237"/>
      <c r="D2027" s="238" t="s">
        <v>410</v>
      </c>
      <c r="E2027" s="239" t="s">
        <v>19</v>
      </c>
      <c r="F2027" s="240" t="s">
        <v>1919</v>
      </c>
      <c r="G2027" s="237"/>
      <c r="H2027" s="239" t="s">
        <v>19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6" t="s">
        <v>410</v>
      </c>
      <c r="AU2027" s="246" t="s">
        <v>87</v>
      </c>
      <c r="AV2027" s="13" t="s">
        <v>85</v>
      </c>
      <c r="AW2027" s="13" t="s">
        <v>37</v>
      </c>
      <c r="AX2027" s="13" t="s">
        <v>78</v>
      </c>
      <c r="AY2027" s="246" t="s">
        <v>401</v>
      </c>
    </row>
    <row r="2028" s="14" customFormat="1">
      <c r="A2028" s="14"/>
      <c r="B2028" s="247"/>
      <c r="C2028" s="248"/>
      <c r="D2028" s="238" t="s">
        <v>410</v>
      </c>
      <c r="E2028" s="249" t="s">
        <v>19</v>
      </c>
      <c r="F2028" s="250" t="s">
        <v>1961</v>
      </c>
      <c r="G2028" s="248"/>
      <c r="H2028" s="251">
        <v>1588.9000000000001</v>
      </c>
      <c r="I2028" s="252"/>
      <c r="J2028" s="248"/>
      <c r="K2028" s="248"/>
      <c r="L2028" s="253"/>
      <c r="M2028" s="254"/>
      <c r="N2028" s="255"/>
      <c r="O2028" s="255"/>
      <c r="P2028" s="255"/>
      <c r="Q2028" s="255"/>
      <c r="R2028" s="255"/>
      <c r="S2028" s="255"/>
      <c r="T2028" s="256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7" t="s">
        <v>410</v>
      </c>
      <c r="AU2028" s="257" t="s">
        <v>87</v>
      </c>
      <c r="AV2028" s="14" t="s">
        <v>87</v>
      </c>
      <c r="AW2028" s="14" t="s">
        <v>37</v>
      </c>
      <c r="AX2028" s="14" t="s">
        <v>78</v>
      </c>
      <c r="AY2028" s="257" t="s">
        <v>401</v>
      </c>
    </row>
    <row r="2029" s="16" customFormat="1">
      <c r="A2029" s="16"/>
      <c r="B2029" s="269"/>
      <c r="C2029" s="270"/>
      <c r="D2029" s="238" t="s">
        <v>410</v>
      </c>
      <c r="E2029" s="271" t="s">
        <v>19</v>
      </c>
      <c r="F2029" s="272" t="s">
        <v>440</v>
      </c>
      <c r="G2029" s="270"/>
      <c r="H2029" s="273">
        <v>1588.9000000000001</v>
      </c>
      <c r="I2029" s="274"/>
      <c r="J2029" s="270"/>
      <c r="K2029" s="270"/>
      <c r="L2029" s="275"/>
      <c r="M2029" s="276"/>
      <c r="N2029" s="277"/>
      <c r="O2029" s="277"/>
      <c r="P2029" s="277"/>
      <c r="Q2029" s="277"/>
      <c r="R2029" s="277"/>
      <c r="S2029" s="277"/>
      <c r="T2029" s="278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T2029" s="279" t="s">
        <v>410</v>
      </c>
      <c r="AU2029" s="279" t="s">
        <v>87</v>
      </c>
      <c r="AV2029" s="16" t="s">
        <v>95</v>
      </c>
      <c r="AW2029" s="16" t="s">
        <v>37</v>
      </c>
      <c r="AX2029" s="16" t="s">
        <v>78</v>
      </c>
      <c r="AY2029" s="279" t="s">
        <v>401</v>
      </c>
    </row>
    <row r="2030" s="13" customFormat="1">
      <c r="A2030" s="13"/>
      <c r="B2030" s="236"/>
      <c r="C2030" s="237"/>
      <c r="D2030" s="238" t="s">
        <v>410</v>
      </c>
      <c r="E2030" s="239" t="s">
        <v>19</v>
      </c>
      <c r="F2030" s="240" t="s">
        <v>1921</v>
      </c>
      <c r="G2030" s="237"/>
      <c r="H2030" s="239" t="s">
        <v>19</v>
      </c>
      <c r="I2030" s="241"/>
      <c r="J2030" s="237"/>
      <c r="K2030" s="237"/>
      <c r="L2030" s="242"/>
      <c r="M2030" s="243"/>
      <c r="N2030" s="244"/>
      <c r="O2030" s="244"/>
      <c r="P2030" s="244"/>
      <c r="Q2030" s="244"/>
      <c r="R2030" s="244"/>
      <c r="S2030" s="244"/>
      <c r="T2030" s="245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6" t="s">
        <v>410</v>
      </c>
      <c r="AU2030" s="246" t="s">
        <v>87</v>
      </c>
      <c r="AV2030" s="13" t="s">
        <v>85</v>
      </c>
      <c r="AW2030" s="13" t="s">
        <v>37</v>
      </c>
      <c r="AX2030" s="13" t="s">
        <v>78</v>
      </c>
      <c r="AY2030" s="246" t="s">
        <v>401</v>
      </c>
    </row>
    <row r="2031" s="14" customFormat="1">
      <c r="A2031" s="14"/>
      <c r="B2031" s="247"/>
      <c r="C2031" s="248"/>
      <c r="D2031" s="238" t="s">
        <v>410</v>
      </c>
      <c r="E2031" s="249" t="s">
        <v>19</v>
      </c>
      <c r="F2031" s="250" t="s">
        <v>480</v>
      </c>
      <c r="G2031" s="248"/>
      <c r="H2031" s="251">
        <v>7</v>
      </c>
      <c r="I2031" s="252"/>
      <c r="J2031" s="248"/>
      <c r="K2031" s="248"/>
      <c r="L2031" s="253"/>
      <c r="M2031" s="254"/>
      <c r="N2031" s="255"/>
      <c r="O2031" s="255"/>
      <c r="P2031" s="255"/>
      <c r="Q2031" s="255"/>
      <c r="R2031" s="255"/>
      <c r="S2031" s="255"/>
      <c r="T2031" s="256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7" t="s">
        <v>410</v>
      </c>
      <c r="AU2031" s="257" t="s">
        <v>87</v>
      </c>
      <c r="AV2031" s="14" t="s">
        <v>87</v>
      </c>
      <c r="AW2031" s="14" t="s">
        <v>37</v>
      </c>
      <c r="AX2031" s="14" t="s">
        <v>78</v>
      </c>
      <c r="AY2031" s="257" t="s">
        <v>401</v>
      </c>
    </row>
    <row r="2032" s="16" customFormat="1">
      <c r="A2032" s="16"/>
      <c r="B2032" s="269"/>
      <c r="C2032" s="270"/>
      <c r="D2032" s="238" t="s">
        <v>410</v>
      </c>
      <c r="E2032" s="271" t="s">
        <v>19</v>
      </c>
      <c r="F2032" s="272" t="s">
        <v>440</v>
      </c>
      <c r="G2032" s="270"/>
      <c r="H2032" s="273">
        <v>7</v>
      </c>
      <c r="I2032" s="274"/>
      <c r="J2032" s="270"/>
      <c r="K2032" s="270"/>
      <c r="L2032" s="275"/>
      <c r="M2032" s="276"/>
      <c r="N2032" s="277"/>
      <c r="O2032" s="277"/>
      <c r="P2032" s="277"/>
      <c r="Q2032" s="277"/>
      <c r="R2032" s="277"/>
      <c r="S2032" s="277"/>
      <c r="T2032" s="278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79" t="s">
        <v>410</v>
      </c>
      <c r="AU2032" s="279" t="s">
        <v>87</v>
      </c>
      <c r="AV2032" s="16" t="s">
        <v>95</v>
      </c>
      <c r="AW2032" s="16" t="s">
        <v>37</v>
      </c>
      <c r="AX2032" s="16" t="s">
        <v>78</v>
      </c>
      <c r="AY2032" s="279" t="s">
        <v>401</v>
      </c>
    </row>
    <row r="2033" s="15" customFormat="1">
      <c r="A2033" s="15"/>
      <c r="B2033" s="258"/>
      <c r="C2033" s="259"/>
      <c r="D2033" s="238" t="s">
        <v>410</v>
      </c>
      <c r="E2033" s="260" t="s">
        <v>19</v>
      </c>
      <c r="F2033" s="261" t="s">
        <v>414</v>
      </c>
      <c r="G2033" s="259"/>
      <c r="H2033" s="262">
        <v>1595.9000000000001</v>
      </c>
      <c r="I2033" s="263"/>
      <c r="J2033" s="259"/>
      <c r="K2033" s="259"/>
      <c r="L2033" s="264"/>
      <c r="M2033" s="265"/>
      <c r="N2033" s="266"/>
      <c r="O2033" s="266"/>
      <c r="P2033" s="266"/>
      <c r="Q2033" s="266"/>
      <c r="R2033" s="266"/>
      <c r="S2033" s="266"/>
      <c r="T2033" s="267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68" t="s">
        <v>410</v>
      </c>
      <c r="AU2033" s="268" t="s">
        <v>87</v>
      </c>
      <c r="AV2033" s="15" t="s">
        <v>102</v>
      </c>
      <c r="AW2033" s="15" t="s">
        <v>37</v>
      </c>
      <c r="AX2033" s="15" t="s">
        <v>85</v>
      </c>
      <c r="AY2033" s="268" t="s">
        <v>401</v>
      </c>
    </row>
    <row r="2034" s="2" customFormat="1" ht="33" customHeight="1">
      <c r="A2034" s="40"/>
      <c r="B2034" s="41"/>
      <c r="C2034" s="280" t="s">
        <v>1962</v>
      </c>
      <c r="D2034" s="280" t="s">
        <v>808</v>
      </c>
      <c r="E2034" s="281" t="s">
        <v>1963</v>
      </c>
      <c r="F2034" s="282" t="s">
        <v>1964</v>
      </c>
      <c r="G2034" s="283" t="s">
        <v>178</v>
      </c>
      <c r="H2034" s="284">
        <v>1859.2239999999999</v>
      </c>
      <c r="I2034" s="285"/>
      <c r="J2034" s="286">
        <f>ROUND(I2034*H2034,2)</f>
        <v>0</v>
      </c>
      <c r="K2034" s="282" t="s">
        <v>406</v>
      </c>
      <c r="L2034" s="287"/>
      <c r="M2034" s="288" t="s">
        <v>19</v>
      </c>
      <c r="N2034" s="289" t="s">
        <v>49</v>
      </c>
      <c r="O2034" s="86"/>
      <c r="P2034" s="227">
        <f>O2034*H2034</f>
        <v>0</v>
      </c>
      <c r="Q2034" s="227">
        <v>0.0025000000000000001</v>
      </c>
      <c r="R2034" s="227">
        <f>Q2034*H2034</f>
        <v>4.6480600000000001</v>
      </c>
      <c r="S2034" s="227">
        <v>0</v>
      </c>
      <c r="T2034" s="228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29" t="s">
        <v>664</v>
      </c>
      <c r="AT2034" s="229" t="s">
        <v>808</v>
      </c>
      <c r="AU2034" s="229" t="s">
        <v>87</v>
      </c>
      <c r="AY2034" s="19" t="s">
        <v>401</v>
      </c>
      <c r="BE2034" s="230">
        <f>IF(N2034="základní",J2034,0)</f>
        <v>0</v>
      </c>
      <c r="BF2034" s="230">
        <f>IF(N2034="snížená",J2034,0)</f>
        <v>0</v>
      </c>
      <c r="BG2034" s="230">
        <f>IF(N2034="zákl. přenesená",J2034,0)</f>
        <v>0</v>
      </c>
      <c r="BH2034" s="230">
        <f>IF(N2034="sníž. přenesená",J2034,0)</f>
        <v>0</v>
      </c>
      <c r="BI2034" s="230">
        <f>IF(N2034="nulová",J2034,0)</f>
        <v>0</v>
      </c>
      <c r="BJ2034" s="19" t="s">
        <v>85</v>
      </c>
      <c r="BK2034" s="230">
        <f>ROUND(I2034*H2034,2)</f>
        <v>0</v>
      </c>
      <c r="BL2034" s="19" t="s">
        <v>545</v>
      </c>
      <c r="BM2034" s="229" t="s">
        <v>1965</v>
      </c>
    </row>
    <row r="2035" s="13" customFormat="1">
      <c r="A2035" s="13"/>
      <c r="B2035" s="236"/>
      <c r="C2035" s="237"/>
      <c r="D2035" s="238" t="s">
        <v>410</v>
      </c>
      <c r="E2035" s="239" t="s">
        <v>19</v>
      </c>
      <c r="F2035" s="240" t="s">
        <v>906</v>
      </c>
      <c r="G2035" s="237"/>
      <c r="H2035" s="239" t="s">
        <v>19</v>
      </c>
      <c r="I2035" s="241"/>
      <c r="J2035" s="237"/>
      <c r="K2035" s="237"/>
      <c r="L2035" s="242"/>
      <c r="M2035" s="243"/>
      <c r="N2035" s="244"/>
      <c r="O2035" s="244"/>
      <c r="P2035" s="244"/>
      <c r="Q2035" s="244"/>
      <c r="R2035" s="244"/>
      <c r="S2035" s="244"/>
      <c r="T2035" s="24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6" t="s">
        <v>410</v>
      </c>
      <c r="AU2035" s="246" t="s">
        <v>87</v>
      </c>
      <c r="AV2035" s="13" t="s">
        <v>85</v>
      </c>
      <c r="AW2035" s="13" t="s">
        <v>37</v>
      </c>
      <c r="AX2035" s="13" t="s">
        <v>78</v>
      </c>
      <c r="AY2035" s="246" t="s">
        <v>401</v>
      </c>
    </row>
    <row r="2036" s="13" customFormat="1">
      <c r="A2036" s="13"/>
      <c r="B2036" s="236"/>
      <c r="C2036" s="237"/>
      <c r="D2036" s="238" t="s">
        <v>410</v>
      </c>
      <c r="E2036" s="239" t="s">
        <v>19</v>
      </c>
      <c r="F2036" s="240" t="s">
        <v>594</v>
      </c>
      <c r="G2036" s="237"/>
      <c r="H2036" s="239" t="s">
        <v>19</v>
      </c>
      <c r="I2036" s="241"/>
      <c r="J2036" s="237"/>
      <c r="K2036" s="237"/>
      <c r="L2036" s="242"/>
      <c r="M2036" s="243"/>
      <c r="N2036" s="244"/>
      <c r="O2036" s="244"/>
      <c r="P2036" s="244"/>
      <c r="Q2036" s="244"/>
      <c r="R2036" s="244"/>
      <c r="S2036" s="244"/>
      <c r="T2036" s="24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6" t="s">
        <v>410</v>
      </c>
      <c r="AU2036" s="246" t="s">
        <v>87</v>
      </c>
      <c r="AV2036" s="13" t="s">
        <v>85</v>
      </c>
      <c r="AW2036" s="13" t="s">
        <v>37</v>
      </c>
      <c r="AX2036" s="13" t="s">
        <v>78</v>
      </c>
      <c r="AY2036" s="246" t="s">
        <v>401</v>
      </c>
    </row>
    <row r="2037" s="13" customFormat="1">
      <c r="A2037" s="13"/>
      <c r="B2037" s="236"/>
      <c r="C2037" s="237"/>
      <c r="D2037" s="238" t="s">
        <v>410</v>
      </c>
      <c r="E2037" s="239" t="s">
        <v>19</v>
      </c>
      <c r="F2037" s="240" t="s">
        <v>729</v>
      </c>
      <c r="G2037" s="237"/>
      <c r="H2037" s="239" t="s">
        <v>19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6" t="s">
        <v>410</v>
      </c>
      <c r="AU2037" s="246" t="s">
        <v>87</v>
      </c>
      <c r="AV2037" s="13" t="s">
        <v>85</v>
      </c>
      <c r="AW2037" s="13" t="s">
        <v>37</v>
      </c>
      <c r="AX2037" s="13" t="s">
        <v>78</v>
      </c>
      <c r="AY2037" s="246" t="s">
        <v>401</v>
      </c>
    </row>
    <row r="2038" s="13" customFormat="1">
      <c r="A2038" s="13"/>
      <c r="B2038" s="236"/>
      <c r="C2038" s="237"/>
      <c r="D2038" s="238" t="s">
        <v>410</v>
      </c>
      <c r="E2038" s="239" t="s">
        <v>19</v>
      </c>
      <c r="F2038" s="240" t="s">
        <v>1919</v>
      </c>
      <c r="G2038" s="237"/>
      <c r="H2038" s="239" t="s">
        <v>19</v>
      </c>
      <c r="I2038" s="241"/>
      <c r="J2038" s="237"/>
      <c r="K2038" s="237"/>
      <c r="L2038" s="242"/>
      <c r="M2038" s="243"/>
      <c r="N2038" s="244"/>
      <c r="O2038" s="244"/>
      <c r="P2038" s="244"/>
      <c r="Q2038" s="244"/>
      <c r="R2038" s="244"/>
      <c r="S2038" s="244"/>
      <c r="T2038" s="245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6" t="s">
        <v>410</v>
      </c>
      <c r="AU2038" s="246" t="s">
        <v>87</v>
      </c>
      <c r="AV2038" s="13" t="s">
        <v>85</v>
      </c>
      <c r="AW2038" s="13" t="s">
        <v>37</v>
      </c>
      <c r="AX2038" s="13" t="s">
        <v>78</v>
      </c>
      <c r="AY2038" s="246" t="s">
        <v>401</v>
      </c>
    </row>
    <row r="2039" s="14" customFormat="1">
      <c r="A2039" s="14"/>
      <c r="B2039" s="247"/>
      <c r="C2039" s="248"/>
      <c r="D2039" s="238" t="s">
        <v>410</v>
      </c>
      <c r="E2039" s="249" t="s">
        <v>19</v>
      </c>
      <c r="F2039" s="250" t="s">
        <v>1961</v>
      </c>
      <c r="G2039" s="248"/>
      <c r="H2039" s="251">
        <v>1588.9000000000001</v>
      </c>
      <c r="I2039" s="252"/>
      <c r="J2039" s="248"/>
      <c r="K2039" s="248"/>
      <c r="L2039" s="253"/>
      <c r="M2039" s="254"/>
      <c r="N2039" s="255"/>
      <c r="O2039" s="255"/>
      <c r="P2039" s="255"/>
      <c r="Q2039" s="255"/>
      <c r="R2039" s="255"/>
      <c r="S2039" s="255"/>
      <c r="T2039" s="256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7" t="s">
        <v>410</v>
      </c>
      <c r="AU2039" s="257" t="s">
        <v>87</v>
      </c>
      <c r="AV2039" s="14" t="s">
        <v>87</v>
      </c>
      <c r="AW2039" s="14" t="s">
        <v>37</v>
      </c>
      <c r="AX2039" s="14" t="s">
        <v>78</v>
      </c>
      <c r="AY2039" s="257" t="s">
        <v>401</v>
      </c>
    </row>
    <row r="2040" s="16" customFormat="1">
      <c r="A2040" s="16"/>
      <c r="B2040" s="269"/>
      <c r="C2040" s="270"/>
      <c r="D2040" s="238" t="s">
        <v>410</v>
      </c>
      <c r="E2040" s="271" t="s">
        <v>19</v>
      </c>
      <c r="F2040" s="272" t="s">
        <v>440</v>
      </c>
      <c r="G2040" s="270"/>
      <c r="H2040" s="273">
        <v>1588.9000000000001</v>
      </c>
      <c r="I2040" s="274"/>
      <c r="J2040" s="270"/>
      <c r="K2040" s="270"/>
      <c r="L2040" s="275"/>
      <c r="M2040" s="276"/>
      <c r="N2040" s="277"/>
      <c r="O2040" s="277"/>
      <c r="P2040" s="277"/>
      <c r="Q2040" s="277"/>
      <c r="R2040" s="277"/>
      <c r="S2040" s="277"/>
      <c r="T2040" s="278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79" t="s">
        <v>410</v>
      </c>
      <c r="AU2040" s="279" t="s">
        <v>87</v>
      </c>
      <c r="AV2040" s="16" t="s">
        <v>95</v>
      </c>
      <c r="AW2040" s="16" t="s">
        <v>37</v>
      </c>
      <c r="AX2040" s="16" t="s">
        <v>78</v>
      </c>
      <c r="AY2040" s="279" t="s">
        <v>401</v>
      </c>
    </row>
    <row r="2041" s="13" customFormat="1">
      <c r="A2041" s="13"/>
      <c r="B2041" s="236"/>
      <c r="C2041" s="237"/>
      <c r="D2041" s="238" t="s">
        <v>410</v>
      </c>
      <c r="E2041" s="239" t="s">
        <v>19</v>
      </c>
      <c r="F2041" s="240" t="s">
        <v>1921</v>
      </c>
      <c r="G2041" s="237"/>
      <c r="H2041" s="239" t="s">
        <v>19</v>
      </c>
      <c r="I2041" s="241"/>
      <c r="J2041" s="237"/>
      <c r="K2041" s="237"/>
      <c r="L2041" s="242"/>
      <c r="M2041" s="243"/>
      <c r="N2041" s="244"/>
      <c r="O2041" s="244"/>
      <c r="P2041" s="244"/>
      <c r="Q2041" s="244"/>
      <c r="R2041" s="244"/>
      <c r="S2041" s="244"/>
      <c r="T2041" s="24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6" t="s">
        <v>410</v>
      </c>
      <c r="AU2041" s="246" t="s">
        <v>87</v>
      </c>
      <c r="AV2041" s="13" t="s">
        <v>85</v>
      </c>
      <c r="AW2041" s="13" t="s">
        <v>37</v>
      </c>
      <c r="AX2041" s="13" t="s">
        <v>78</v>
      </c>
      <c r="AY2041" s="246" t="s">
        <v>401</v>
      </c>
    </row>
    <row r="2042" s="14" customFormat="1">
      <c r="A2042" s="14"/>
      <c r="B2042" s="247"/>
      <c r="C2042" s="248"/>
      <c r="D2042" s="238" t="s">
        <v>410</v>
      </c>
      <c r="E2042" s="249" t="s">
        <v>19</v>
      </c>
      <c r="F2042" s="250" t="s">
        <v>480</v>
      </c>
      <c r="G2042" s="248"/>
      <c r="H2042" s="251">
        <v>7</v>
      </c>
      <c r="I2042" s="252"/>
      <c r="J2042" s="248"/>
      <c r="K2042" s="248"/>
      <c r="L2042" s="253"/>
      <c r="M2042" s="254"/>
      <c r="N2042" s="255"/>
      <c r="O2042" s="255"/>
      <c r="P2042" s="255"/>
      <c r="Q2042" s="255"/>
      <c r="R2042" s="255"/>
      <c r="S2042" s="255"/>
      <c r="T2042" s="256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7" t="s">
        <v>410</v>
      </c>
      <c r="AU2042" s="257" t="s">
        <v>87</v>
      </c>
      <c r="AV2042" s="14" t="s">
        <v>87</v>
      </c>
      <c r="AW2042" s="14" t="s">
        <v>37</v>
      </c>
      <c r="AX2042" s="14" t="s">
        <v>78</v>
      </c>
      <c r="AY2042" s="257" t="s">
        <v>401</v>
      </c>
    </row>
    <row r="2043" s="16" customFormat="1">
      <c r="A2043" s="16"/>
      <c r="B2043" s="269"/>
      <c r="C2043" s="270"/>
      <c r="D2043" s="238" t="s">
        <v>410</v>
      </c>
      <c r="E2043" s="271" t="s">
        <v>19</v>
      </c>
      <c r="F2043" s="272" t="s">
        <v>440</v>
      </c>
      <c r="G2043" s="270"/>
      <c r="H2043" s="273">
        <v>7</v>
      </c>
      <c r="I2043" s="274"/>
      <c r="J2043" s="270"/>
      <c r="K2043" s="270"/>
      <c r="L2043" s="275"/>
      <c r="M2043" s="276"/>
      <c r="N2043" s="277"/>
      <c r="O2043" s="277"/>
      <c r="P2043" s="277"/>
      <c r="Q2043" s="277"/>
      <c r="R2043" s="277"/>
      <c r="S2043" s="277"/>
      <c r="T2043" s="278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79" t="s">
        <v>410</v>
      </c>
      <c r="AU2043" s="279" t="s">
        <v>87</v>
      </c>
      <c r="AV2043" s="16" t="s">
        <v>95</v>
      </c>
      <c r="AW2043" s="16" t="s">
        <v>37</v>
      </c>
      <c r="AX2043" s="16" t="s">
        <v>78</v>
      </c>
      <c r="AY2043" s="279" t="s">
        <v>401</v>
      </c>
    </row>
    <row r="2044" s="15" customFormat="1">
      <c r="A2044" s="15"/>
      <c r="B2044" s="258"/>
      <c r="C2044" s="259"/>
      <c r="D2044" s="238" t="s">
        <v>410</v>
      </c>
      <c r="E2044" s="260" t="s">
        <v>19</v>
      </c>
      <c r="F2044" s="261" t="s">
        <v>414</v>
      </c>
      <c r="G2044" s="259"/>
      <c r="H2044" s="262">
        <v>1595.9000000000001</v>
      </c>
      <c r="I2044" s="263"/>
      <c r="J2044" s="259"/>
      <c r="K2044" s="259"/>
      <c r="L2044" s="264"/>
      <c r="M2044" s="265"/>
      <c r="N2044" s="266"/>
      <c r="O2044" s="266"/>
      <c r="P2044" s="266"/>
      <c r="Q2044" s="266"/>
      <c r="R2044" s="266"/>
      <c r="S2044" s="266"/>
      <c r="T2044" s="267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68" t="s">
        <v>410</v>
      </c>
      <c r="AU2044" s="268" t="s">
        <v>87</v>
      </c>
      <c r="AV2044" s="15" t="s">
        <v>102</v>
      </c>
      <c r="AW2044" s="15" t="s">
        <v>37</v>
      </c>
      <c r="AX2044" s="15" t="s">
        <v>78</v>
      </c>
      <c r="AY2044" s="268" t="s">
        <v>401</v>
      </c>
    </row>
    <row r="2045" s="14" customFormat="1">
      <c r="A2045" s="14"/>
      <c r="B2045" s="247"/>
      <c r="C2045" s="248"/>
      <c r="D2045" s="238" t="s">
        <v>410</v>
      </c>
      <c r="E2045" s="249" t="s">
        <v>19</v>
      </c>
      <c r="F2045" s="250" t="s">
        <v>1966</v>
      </c>
      <c r="G2045" s="248"/>
      <c r="H2045" s="251">
        <v>1859.2239999999999</v>
      </c>
      <c r="I2045" s="252"/>
      <c r="J2045" s="248"/>
      <c r="K2045" s="248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7" t="s">
        <v>410</v>
      </c>
      <c r="AU2045" s="257" t="s">
        <v>87</v>
      </c>
      <c r="AV2045" s="14" t="s">
        <v>87</v>
      </c>
      <c r="AW2045" s="14" t="s">
        <v>37</v>
      </c>
      <c r="AX2045" s="14" t="s">
        <v>85</v>
      </c>
      <c r="AY2045" s="257" t="s">
        <v>401</v>
      </c>
    </row>
    <row r="2046" s="2" customFormat="1" ht="55.5" customHeight="1">
      <c r="A2046" s="40"/>
      <c r="B2046" s="41"/>
      <c r="C2046" s="218" t="s">
        <v>1967</v>
      </c>
      <c r="D2046" s="218" t="s">
        <v>403</v>
      </c>
      <c r="E2046" s="219" t="s">
        <v>1968</v>
      </c>
      <c r="F2046" s="220" t="s">
        <v>1969</v>
      </c>
      <c r="G2046" s="221" t="s">
        <v>653</v>
      </c>
      <c r="H2046" s="222">
        <v>97</v>
      </c>
      <c r="I2046" s="223"/>
      <c r="J2046" s="224">
        <f>ROUND(I2046*H2046,2)</f>
        <v>0</v>
      </c>
      <c r="K2046" s="220" t="s">
        <v>406</v>
      </c>
      <c r="L2046" s="46"/>
      <c r="M2046" s="225" t="s">
        <v>19</v>
      </c>
      <c r="N2046" s="226" t="s">
        <v>49</v>
      </c>
      <c r="O2046" s="86"/>
      <c r="P2046" s="227">
        <f>O2046*H2046</f>
        <v>0</v>
      </c>
      <c r="Q2046" s="227">
        <v>0.0074999999999999997</v>
      </c>
      <c r="R2046" s="227">
        <f>Q2046*H2046</f>
        <v>0.72749999999999992</v>
      </c>
      <c r="S2046" s="227">
        <v>0</v>
      </c>
      <c r="T2046" s="228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29" t="s">
        <v>545</v>
      </c>
      <c r="AT2046" s="229" t="s">
        <v>403</v>
      </c>
      <c r="AU2046" s="229" t="s">
        <v>87</v>
      </c>
      <c r="AY2046" s="19" t="s">
        <v>401</v>
      </c>
      <c r="BE2046" s="230">
        <f>IF(N2046="základní",J2046,0)</f>
        <v>0</v>
      </c>
      <c r="BF2046" s="230">
        <f>IF(N2046="snížená",J2046,0)</f>
        <v>0</v>
      </c>
      <c r="BG2046" s="230">
        <f>IF(N2046="zákl. přenesená",J2046,0)</f>
        <v>0</v>
      </c>
      <c r="BH2046" s="230">
        <f>IF(N2046="sníž. přenesená",J2046,0)</f>
        <v>0</v>
      </c>
      <c r="BI2046" s="230">
        <f>IF(N2046="nulová",J2046,0)</f>
        <v>0</v>
      </c>
      <c r="BJ2046" s="19" t="s">
        <v>85</v>
      </c>
      <c r="BK2046" s="230">
        <f>ROUND(I2046*H2046,2)</f>
        <v>0</v>
      </c>
      <c r="BL2046" s="19" t="s">
        <v>545</v>
      </c>
      <c r="BM2046" s="229" t="s">
        <v>1970</v>
      </c>
    </row>
    <row r="2047" s="2" customFormat="1">
      <c r="A2047" s="40"/>
      <c r="B2047" s="41"/>
      <c r="C2047" s="42"/>
      <c r="D2047" s="231" t="s">
        <v>408</v>
      </c>
      <c r="E2047" s="42"/>
      <c r="F2047" s="232" t="s">
        <v>1971</v>
      </c>
      <c r="G2047" s="42"/>
      <c r="H2047" s="42"/>
      <c r="I2047" s="233"/>
      <c r="J2047" s="42"/>
      <c r="K2047" s="42"/>
      <c r="L2047" s="46"/>
      <c r="M2047" s="234"/>
      <c r="N2047" s="235"/>
      <c r="O2047" s="86"/>
      <c r="P2047" s="86"/>
      <c r="Q2047" s="86"/>
      <c r="R2047" s="86"/>
      <c r="S2047" s="86"/>
      <c r="T2047" s="87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T2047" s="19" t="s">
        <v>408</v>
      </c>
      <c r="AU2047" s="19" t="s">
        <v>87</v>
      </c>
    </row>
    <row r="2048" s="13" customFormat="1">
      <c r="A2048" s="13"/>
      <c r="B2048" s="236"/>
      <c r="C2048" s="237"/>
      <c r="D2048" s="238" t="s">
        <v>410</v>
      </c>
      <c r="E2048" s="239" t="s">
        <v>19</v>
      </c>
      <c r="F2048" s="240" t="s">
        <v>1696</v>
      </c>
      <c r="G2048" s="237"/>
      <c r="H2048" s="239" t="s">
        <v>19</v>
      </c>
      <c r="I2048" s="241"/>
      <c r="J2048" s="237"/>
      <c r="K2048" s="237"/>
      <c r="L2048" s="242"/>
      <c r="M2048" s="243"/>
      <c r="N2048" s="244"/>
      <c r="O2048" s="244"/>
      <c r="P2048" s="244"/>
      <c r="Q2048" s="244"/>
      <c r="R2048" s="244"/>
      <c r="S2048" s="244"/>
      <c r="T2048" s="245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6" t="s">
        <v>410</v>
      </c>
      <c r="AU2048" s="246" t="s">
        <v>87</v>
      </c>
      <c r="AV2048" s="13" t="s">
        <v>85</v>
      </c>
      <c r="AW2048" s="13" t="s">
        <v>37</v>
      </c>
      <c r="AX2048" s="13" t="s">
        <v>78</v>
      </c>
      <c r="AY2048" s="246" t="s">
        <v>401</v>
      </c>
    </row>
    <row r="2049" s="14" customFormat="1">
      <c r="A2049" s="14"/>
      <c r="B2049" s="247"/>
      <c r="C2049" s="248"/>
      <c r="D2049" s="238" t="s">
        <v>410</v>
      </c>
      <c r="E2049" s="249" t="s">
        <v>19</v>
      </c>
      <c r="F2049" s="250" t="s">
        <v>1972</v>
      </c>
      <c r="G2049" s="248"/>
      <c r="H2049" s="251">
        <v>3</v>
      </c>
      <c r="I2049" s="252"/>
      <c r="J2049" s="248"/>
      <c r="K2049" s="248"/>
      <c r="L2049" s="253"/>
      <c r="M2049" s="254"/>
      <c r="N2049" s="255"/>
      <c r="O2049" s="255"/>
      <c r="P2049" s="255"/>
      <c r="Q2049" s="255"/>
      <c r="R2049" s="255"/>
      <c r="S2049" s="255"/>
      <c r="T2049" s="256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7" t="s">
        <v>410</v>
      </c>
      <c r="AU2049" s="257" t="s">
        <v>87</v>
      </c>
      <c r="AV2049" s="14" t="s">
        <v>87</v>
      </c>
      <c r="AW2049" s="14" t="s">
        <v>37</v>
      </c>
      <c r="AX2049" s="14" t="s">
        <v>78</v>
      </c>
      <c r="AY2049" s="257" t="s">
        <v>401</v>
      </c>
    </row>
    <row r="2050" s="14" customFormat="1">
      <c r="A2050" s="14"/>
      <c r="B2050" s="247"/>
      <c r="C2050" s="248"/>
      <c r="D2050" s="238" t="s">
        <v>410</v>
      </c>
      <c r="E2050" s="249" t="s">
        <v>19</v>
      </c>
      <c r="F2050" s="250" t="s">
        <v>1973</v>
      </c>
      <c r="G2050" s="248"/>
      <c r="H2050" s="251">
        <v>6</v>
      </c>
      <c r="I2050" s="252"/>
      <c r="J2050" s="248"/>
      <c r="K2050" s="248"/>
      <c r="L2050" s="253"/>
      <c r="M2050" s="254"/>
      <c r="N2050" s="255"/>
      <c r="O2050" s="255"/>
      <c r="P2050" s="255"/>
      <c r="Q2050" s="255"/>
      <c r="R2050" s="255"/>
      <c r="S2050" s="255"/>
      <c r="T2050" s="256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7" t="s">
        <v>410</v>
      </c>
      <c r="AU2050" s="257" t="s">
        <v>87</v>
      </c>
      <c r="AV2050" s="14" t="s">
        <v>87</v>
      </c>
      <c r="AW2050" s="14" t="s">
        <v>37</v>
      </c>
      <c r="AX2050" s="14" t="s">
        <v>78</v>
      </c>
      <c r="AY2050" s="257" t="s">
        <v>401</v>
      </c>
    </row>
    <row r="2051" s="14" customFormat="1">
      <c r="A2051" s="14"/>
      <c r="B2051" s="247"/>
      <c r="C2051" s="248"/>
      <c r="D2051" s="238" t="s">
        <v>410</v>
      </c>
      <c r="E2051" s="249" t="s">
        <v>19</v>
      </c>
      <c r="F2051" s="250" t="s">
        <v>1941</v>
      </c>
      <c r="G2051" s="248"/>
      <c r="H2051" s="251">
        <v>12</v>
      </c>
      <c r="I2051" s="252"/>
      <c r="J2051" s="248"/>
      <c r="K2051" s="248"/>
      <c r="L2051" s="253"/>
      <c r="M2051" s="254"/>
      <c r="N2051" s="255"/>
      <c r="O2051" s="255"/>
      <c r="P2051" s="255"/>
      <c r="Q2051" s="255"/>
      <c r="R2051" s="255"/>
      <c r="S2051" s="255"/>
      <c r="T2051" s="256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7" t="s">
        <v>410</v>
      </c>
      <c r="AU2051" s="257" t="s">
        <v>87</v>
      </c>
      <c r="AV2051" s="14" t="s">
        <v>87</v>
      </c>
      <c r="AW2051" s="14" t="s">
        <v>37</v>
      </c>
      <c r="AX2051" s="14" t="s">
        <v>78</v>
      </c>
      <c r="AY2051" s="257" t="s">
        <v>401</v>
      </c>
    </row>
    <row r="2052" s="14" customFormat="1">
      <c r="A2052" s="14"/>
      <c r="B2052" s="247"/>
      <c r="C2052" s="248"/>
      <c r="D2052" s="238" t="s">
        <v>410</v>
      </c>
      <c r="E2052" s="249" t="s">
        <v>19</v>
      </c>
      <c r="F2052" s="250" t="s">
        <v>1943</v>
      </c>
      <c r="G2052" s="248"/>
      <c r="H2052" s="251">
        <v>6</v>
      </c>
      <c r="I2052" s="252"/>
      <c r="J2052" s="248"/>
      <c r="K2052" s="248"/>
      <c r="L2052" s="253"/>
      <c r="M2052" s="254"/>
      <c r="N2052" s="255"/>
      <c r="O2052" s="255"/>
      <c r="P2052" s="255"/>
      <c r="Q2052" s="255"/>
      <c r="R2052" s="255"/>
      <c r="S2052" s="255"/>
      <c r="T2052" s="256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7" t="s">
        <v>410</v>
      </c>
      <c r="AU2052" s="257" t="s">
        <v>87</v>
      </c>
      <c r="AV2052" s="14" t="s">
        <v>87</v>
      </c>
      <c r="AW2052" s="14" t="s">
        <v>37</v>
      </c>
      <c r="AX2052" s="14" t="s">
        <v>78</v>
      </c>
      <c r="AY2052" s="257" t="s">
        <v>401</v>
      </c>
    </row>
    <row r="2053" s="14" customFormat="1">
      <c r="A2053" s="14"/>
      <c r="B2053" s="247"/>
      <c r="C2053" s="248"/>
      <c r="D2053" s="238" t="s">
        <v>410</v>
      </c>
      <c r="E2053" s="249" t="s">
        <v>19</v>
      </c>
      <c r="F2053" s="250" t="s">
        <v>1942</v>
      </c>
      <c r="G2053" s="248"/>
      <c r="H2053" s="251">
        <v>2</v>
      </c>
      <c r="I2053" s="252"/>
      <c r="J2053" s="248"/>
      <c r="K2053" s="248"/>
      <c r="L2053" s="253"/>
      <c r="M2053" s="254"/>
      <c r="N2053" s="255"/>
      <c r="O2053" s="255"/>
      <c r="P2053" s="255"/>
      <c r="Q2053" s="255"/>
      <c r="R2053" s="255"/>
      <c r="S2053" s="255"/>
      <c r="T2053" s="256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7" t="s">
        <v>410</v>
      </c>
      <c r="AU2053" s="257" t="s">
        <v>87</v>
      </c>
      <c r="AV2053" s="14" t="s">
        <v>87</v>
      </c>
      <c r="AW2053" s="14" t="s">
        <v>37</v>
      </c>
      <c r="AX2053" s="14" t="s">
        <v>78</v>
      </c>
      <c r="AY2053" s="257" t="s">
        <v>401</v>
      </c>
    </row>
    <row r="2054" s="14" customFormat="1">
      <c r="A2054" s="14"/>
      <c r="B2054" s="247"/>
      <c r="C2054" s="248"/>
      <c r="D2054" s="238" t="s">
        <v>410</v>
      </c>
      <c r="E2054" s="249" t="s">
        <v>19</v>
      </c>
      <c r="F2054" s="250" t="s">
        <v>1974</v>
      </c>
      <c r="G2054" s="248"/>
      <c r="H2054" s="251">
        <v>68</v>
      </c>
      <c r="I2054" s="252"/>
      <c r="J2054" s="248"/>
      <c r="K2054" s="248"/>
      <c r="L2054" s="253"/>
      <c r="M2054" s="254"/>
      <c r="N2054" s="255"/>
      <c r="O2054" s="255"/>
      <c r="P2054" s="255"/>
      <c r="Q2054" s="255"/>
      <c r="R2054" s="255"/>
      <c r="S2054" s="255"/>
      <c r="T2054" s="256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7" t="s">
        <v>410</v>
      </c>
      <c r="AU2054" s="257" t="s">
        <v>87</v>
      </c>
      <c r="AV2054" s="14" t="s">
        <v>87</v>
      </c>
      <c r="AW2054" s="14" t="s">
        <v>37</v>
      </c>
      <c r="AX2054" s="14" t="s">
        <v>78</v>
      </c>
      <c r="AY2054" s="257" t="s">
        <v>401</v>
      </c>
    </row>
    <row r="2055" s="15" customFormat="1">
      <c r="A2055" s="15"/>
      <c r="B2055" s="258"/>
      <c r="C2055" s="259"/>
      <c r="D2055" s="238" t="s">
        <v>410</v>
      </c>
      <c r="E2055" s="260" t="s">
        <v>19</v>
      </c>
      <c r="F2055" s="261" t="s">
        <v>414</v>
      </c>
      <c r="G2055" s="259"/>
      <c r="H2055" s="262">
        <v>97</v>
      </c>
      <c r="I2055" s="263"/>
      <c r="J2055" s="259"/>
      <c r="K2055" s="259"/>
      <c r="L2055" s="264"/>
      <c r="M2055" s="265"/>
      <c r="N2055" s="266"/>
      <c r="O2055" s="266"/>
      <c r="P2055" s="266"/>
      <c r="Q2055" s="266"/>
      <c r="R2055" s="266"/>
      <c r="S2055" s="266"/>
      <c r="T2055" s="267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68" t="s">
        <v>410</v>
      </c>
      <c r="AU2055" s="268" t="s">
        <v>87</v>
      </c>
      <c r="AV2055" s="15" t="s">
        <v>102</v>
      </c>
      <c r="AW2055" s="15" t="s">
        <v>37</v>
      </c>
      <c r="AX2055" s="15" t="s">
        <v>85</v>
      </c>
      <c r="AY2055" s="268" t="s">
        <v>401</v>
      </c>
    </row>
    <row r="2056" s="2" customFormat="1" ht="24.15" customHeight="1">
      <c r="A2056" s="40"/>
      <c r="B2056" s="41"/>
      <c r="C2056" s="280" t="s">
        <v>1975</v>
      </c>
      <c r="D2056" s="280" t="s">
        <v>808</v>
      </c>
      <c r="E2056" s="281" t="s">
        <v>1976</v>
      </c>
      <c r="F2056" s="282" t="s">
        <v>1977</v>
      </c>
      <c r="G2056" s="283" t="s">
        <v>653</v>
      </c>
      <c r="H2056" s="284">
        <v>3</v>
      </c>
      <c r="I2056" s="285"/>
      <c r="J2056" s="286">
        <f>ROUND(I2056*H2056,2)</f>
        <v>0</v>
      </c>
      <c r="K2056" s="282" t="s">
        <v>406</v>
      </c>
      <c r="L2056" s="287"/>
      <c r="M2056" s="288" t="s">
        <v>19</v>
      </c>
      <c r="N2056" s="289" t="s">
        <v>49</v>
      </c>
      <c r="O2056" s="86"/>
      <c r="P2056" s="227">
        <f>O2056*H2056</f>
        <v>0</v>
      </c>
      <c r="Q2056" s="227">
        <v>0.00142</v>
      </c>
      <c r="R2056" s="227">
        <f>Q2056*H2056</f>
        <v>0.0042599999999999999</v>
      </c>
      <c r="S2056" s="227">
        <v>0</v>
      </c>
      <c r="T2056" s="228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29" t="s">
        <v>664</v>
      </c>
      <c r="AT2056" s="229" t="s">
        <v>808</v>
      </c>
      <c r="AU2056" s="229" t="s">
        <v>87</v>
      </c>
      <c r="AY2056" s="19" t="s">
        <v>401</v>
      </c>
      <c r="BE2056" s="230">
        <f>IF(N2056="základní",J2056,0)</f>
        <v>0</v>
      </c>
      <c r="BF2056" s="230">
        <f>IF(N2056="snížená",J2056,0)</f>
        <v>0</v>
      </c>
      <c r="BG2056" s="230">
        <f>IF(N2056="zákl. přenesená",J2056,0)</f>
        <v>0</v>
      </c>
      <c r="BH2056" s="230">
        <f>IF(N2056="sníž. přenesená",J2056,0)</f>
        <v>0</v>
      </c>
      <c r="BI2056" s="230">
        <f>IF(N2056="nulová",J2056,0)</f>
        <v>0</v>
      </c>
      <c r="BJ2056" s="19" t="s">
        <v>85</v>
      </c>
      <c r="BK2056" s="230">
        <f>ROUND(I2056*H2056,2)</f>
        <v>0</v>
      </c>
      <c r="BL2056" s="19" t="s">
        <v>545</v>
      </c>
      <c r="BM2056" s="229" t="s">
        <v>1978</v>
      </c>
    </row>
    <row r="2057" s="13" customFormat="1">
      <c r="A2057" s="13"/>
      <c r="B2057" s="236"/>
      <c r="C2057" s="237"/>
      <c r="D2057" s="238" t="s">
        <v>410</v>
      </c>
      <c r="E2057" s="239" t="s">
        <v>19</v>
      </c>
      <c r="F2057" s="240" t="s">
        <v>1696</v>
      </c>
      <c r="G2057" s="237"/>
      <c r="H2057" s="239" t="s">
        <v>19</v>
      </c>
      <c r="I2057" s="241"/>
      <c r="J2057" s="237"/>
      <c r="K2057" s="237"/>
      <c r="L2057" s="242"/>
      <c r="M2057" s="243"/>
      <c r="N2057" s="244"/>
      <c r="O2057" s="244"/>
      <c r="P2057" s="244"/>
      <c r="Q2057" s="244"/>
      <c r="R2057" s="244"/>
      <c r="S2057" s="244"/>
      <c r="T2057" s="24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6" t="s">
        <v>410</v>
      </c>
      <c r="AU2057" s="246" t="s">
        <v>87</v>
      </c>
      <c r="AV2057" s="13" t="s">
        <v>85</v>
      </c>
      <c r="AW2057" s="13" t="s">
        <v>37</v>
      </c>
      <c r="AX2057" s="13" t="s">
        <v>78</v>
      </c>
      <c r="AY2057" s="246" t="s">
        <v>401</v>
      </c>
    </row>
    <row r="2058" s="14" customFormat="1">
      <c r="A2058" s="14"/>
      <c r="B2058" s="247"/>
      <c r="C2058" s="248"/>
      <c r="D2058" s="238" t="s">
        <v>410</v>
      </c>
      <c r="E2058" s="249" t="s">
        <v>19</v>
      </c>
      <c r="F2058" s="250" t="s">
        <v>1972</v>
      </c>
      <c r="G2058" s="248"/>
      <c r="H2058" s="251">
        <v>3</v>
      </c>
      <c r="I2058" s="252"/>
      <c r="J2058" s="248"/>
      <c r="K2058" s="248"/>
      <c r="L2058" s="253"/>
      <c r="M2058" s="254"/>
      <c r="N2058" s="255"/>
      <c r="O2058" s="255"/>
      <c r="P2058" s="255"/>
      <c r="Q2058" s="255"/>
      <c r="R2058" s="255"/>
      <c r="S2058" s="255"/>
      <c r="T2058" s="256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7" t="s">
        <v>410</v>
      </c>
      <c r="AU2058" s="257" t="s">
        <v>87</v>
      </c>
      <c r="AV2058" s="14" t="s">
        <v>87</v>
      </c>
      <c r="AW2058" s="14" t="s">
        <v>37</v>
      </c>
      <c r="AX2058" s="14" t="s">
        <v>78</v>
      </c>
      <c r="AY2058" s="257" t="s">
        <v>401</v>
      </c>
    </row>
    <row r="2059" s="15" customFormat="1">
      <c r="A2059" s="15"/>
      <c r="B2059" s="258"/>
      <c r="C2059" s="259"/>
      <c r="D2059" s="238" t="s">
        <v>410</v>
      </c>
      <c r="E2059" s="260" t="s">
        <v>19</v>
      </c>
      <c r="F2059" s="261" t="s">
        <v>414</v>
      </c>
      <c r="G2059" s="259"/>
      <c r="H2059" s="262">
        <v>3</v>
      </c>
      <c r="I2059" s="263"/>
      <c r="J2059" s="259"/>
      <c r="K2059" s="259"/>
      <c r="L2059" s="264"/>
      <c r="M2059" s="265"/>
      <c r="N2059" s="266"/>
      <c r="O2059" s="266"/>
      <c r="P2059" s="266"/>
      <c r="Q2059" s="266"/>
      <c r="R2059" s="266"/>
      <c r="S2059" s="266"/>
      <c r="T2059" s="267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68" t="s">
        <v>410</v>
      </c>
      <c r="AU2059" s="268" t="s">
        <v>87</v>
      </c>
      <c r="AV2059" s="15" t="s">
        <v>102</v>
      </c>
      <c r="AW2059" s="15" t="s">
        <v>37</v>
      </c>
      <c r="AX2059" s="15" t="s">
        <v>85</v>
      </c>
      <c r="AY2059" s="268" t="s">
        <v>401</v>
      </c>
    </row>
    <row r="2060" s="2" customFormat="1" ht="24.15" customHeight="1">
      <c r="A2060" s="40"/>
      <c r="B2060" s="41"/>
      <c r="C2060" s="280" t="s">
        <v>1979</v>
      </c>
      <c r="D2060" s="280" t="s">
        <v>808</v>
      </c>
      <c r="E2060" s="281" t="s">
        <v>1980</v>
      </c>
      <c r="F2060" s="282" t="s">
        <v>1981</v>
      </c>
      <c r="G2060" s="283" t="s">
        <v>653</v>
      </c>
      <c r="H2060" s="284">
        <v>6</v>
      </c>
      <c r="I2060" s="285"/>
      <c r="J2060" s="286">
        <f>ROUND(I2060*H2060,2)</f>
        <v>0</v>
      </c>
      <c r="K2060" s="282" t="s">
        <v>406</v>
      </c>
      <c r="L2060" s="287"/>
      <c r="M2060" s="288" t="s">
        <v>19</v>
      </c>
      <c r="N2060" s="289" t="s">
        <v>49</v>
      </c>
      <c r="O2060" s="86"/>
      <c r="P2060" s="227">
        <f>O2060*H2060</f>
        <v>0</v>
      </c>
      <c r="Q2060" s="227">
        <v>0.00248</v>
      </c>
      <c r="R2060" s="227">
        <f>Q2060*H2060</f>
        <v>0.014880000000000001</v>
      </c>
      <c r="S2060" s="227">
        <v>0</v>
      </c>
      <c r="T2060" s="228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29" t="s">
        <v>664</v>
      </c>
      <c r="AT2060" s="229" t="s">
        <v>808</v>
      </c>
      <c r="AU2060" s="229" t="s">
        <v>87</v>
      </c>
      <c r="AY2060" s="19" t="s">
        <v>401</v>
      </c>
      <c r="BE2060" s="230">
        <f>IF(N2060="základní",J2060,0)</f>
        <v>0</v>
      </c>
      <c r="BF2060" s="230">
        <f>IF(N2060="snížená",J2060,0)</f>
        <v>0</v>
      </c>
      <c r="BG2060" s="230">
        <f>IF(N2060="zákl. přenesená",J2060,0)</f>
        <v>0</v>
      </c>
      <c r="BH2060" s="230">
        <f>IF(N2060="sníž. přenesená",J2060,0)</f>
        <v>0</v>
      </c>
      <c r="BI2060" s="230">
        <f>IF(N2060="nulová",J2060,0)</f>
        <v>0</v>
      </c>
      <c r="BJ2060" s="19" t="s">
        <v>85</v>
      </c>
      <c r="BK2060" s="230">
        <f>ROUND(I2060*H2060,2)</f>
        <v>0</v>
      </c>
      <c r="BL2060" s="19" t="s">
        <v>545</v>
      </c>
      <c r="BM2060" s="229" t="s">
        <v>1982</v>
      </c>
    </row>
    <row r="2061" s="13" customFormat="1">
      <c r="A2061" s="13"/>
      <c r="B2061" s="236"/>
      <c r="C2061" s="237"/>
      <c r="D2061" s="238" t="s">
        <v>410</v>
      </c>
      <c r="E2061" s="239" t="s">
        <v>19</v>
      </c>
      <c r="F2061" s="240" t="s">
        <v>1696</v>
      </c>
      <c r="G2061" s="237"/>
      <c r="H2061" s="239" t="s">
        <v>19</v>
      </c>
      <c r="I2061" s="241"/>
      <c r="J2061" s="237"/>
      <c r="K2061" s="237"/>
      <c r="L2061" s="242"/>
      <c r="M2061" s="243"/>
      <c r="N2061" s="244"/>
      <c r="O2061" s="244"/>
      <c r="P2061" s="244"/>
      <c r="Q2061" s="244"/>
      <c r="R2061" s="244"/>
      <c r="S2061" s="244"/>
      <c r="T2061" s="245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6" t="s">
        <v>410</v>
      </c>
      <c r="AU2061" s="246" t="s">
        <v>87</v>
      </c>
      <c r="AV2061" s="13" t="s">
        <v>85</v>
      </c>
      <c r="AW2061" s="13" t="s">
        <v>37</v>
      </c>
      <c r="AX2061" s="13" t="s">
        <v>78</v>
      </c>
      <c r="AY2061" s="246" t="s">
        <v>401</v>
      </c>
    </row>
    <row r="2062" s="14" customFormat="1">
      <c r="A2062" s="14"/>
      <c r="B2062" s="247"/>
      <c r="C2062" s="248"/>
      <c r="D2062" s="238" t="s">
        <v>410</v>
      </c>
      <c r="E2062" s="249" t="s">
        <v>19</v>
      </c>
      <c r="F2062" s="250" t="s">
        <v>1973</v>
      </c>
      <c r="G2062" s="248"/>
      <c r="H2062" s="251">
        <v>6</v>
      </c>
      <c r="I2062" s="252"/>
      <c r="J2062" s="248"/>
      <c r="K2062" s="248"/>
      <c r="L2062" s="253"/>
      <c r="M2062" s="254"/>
      <c r="N2062" s="255"/>
      <c r="O2062" s="255"/>
      <c r="P2062" s="255"/>
      <c r="Q2062" s="255"/>
      <c r="R2062" s="255"/>
      <c r="S2062" s="255"/>
      <c r="T2062" s="256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7" t="s">
        <v>410</v>
      </c>
      <c r="AU2062" s="257" t="s">
        <v>87</v>
      </c>
      <c r="AV2062" s="14" t="s">
        <v>87</v>
      </c>
      <c r="AW2062" s="14" t="s">
        <v>37</v>
      </c>
      <c r="AX2062" s="14" t="s">
        <v>78</v>
      </c>
      <c r="AY2062" s="257" t="s">
        <v>401</v>
      </c>
    </row>
    <row r="2063" s="15" customFormat="1">
      <c r="A2063" s="15"/>
      <c r="B2063" s="258"/>
      <c r="C2063" s="259"/>
      <c r="D2063" s="238" t="s">
        <v>410</v>
      </c>
      <c r="E2063" s="260" t="s">
        <v>19</v>
      </c>
      <c r="F2063" s="261" t="s">
        <v>414</v>
      </c>
      <c r="G2063" s="259"/>
      <c r="H2063" s="262">
        <v>6</v>
      </c>
      <c r="I2063" s="263"/>
      <c r="J2063" s="259"/>
      <c r="K2063" s="259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8" t="s">
        <v>410</v>
      </c>
      <c r="AU2063" s="268" t="s">
        <v>87</v>
      </c>
      <c r="AV2063" s="15" t="s">
        <v>102</v>
      </c>
      <c r="AW2063" s="15" t="s">
        <v>37</v>
      </c>
      <c r="AX2063" s="15" t="s">
        <v>85</v>
      </c>
      <c r="AY2063" s="268" t="s">
        <v>401</v>
      </c>
    </row>
    <row r="2064" s="2" customFormat="1" ht="24.15" customHeight="1">
      <c r="A2064" s="40"/>
      <c r="B2064" s="41"/>
      <c r="C2064" s="280" t="s">
        <v>1983</v>
      </c>
      <c r="D2064" s="280" t="s">
        <v>808</v>
      </c>
      <c r="E2064" s="281" t="s">
        <v>1984</v>
      </c>
      <c r="F2064" s="282" t="s">
        <v>1985</v>
      </c>
      <c r="G2064" s="283" t="s">
        <v>653</v>
      </c>
      <c r="H2064" s="284">
        <v>68</v>
      </c>
      <c r="I2064" s="285"/>
      <c r="J2064" s="286">
        <f>ROUND(I2064*H2064,2)</f>
        <v>0</v>
      </c>
      <c r="K2064" s="282" t="s">
        <v>406</v>
      </c>
      <c r="L2064" s="287"/>
      <c r="M2064" s="288" t="s">
        <v>19</v>
      </c>
      <c r="N2064" s="289" t="s">
        <v>49</v>
      </c>
      <c r="O2064" s="86"/>
      <c r="P2064" s="227">
        <f>O2064*H2064</f>
        <v>0</v>
      </c>
      <c r="Q2064" s="227">
        <v>0.00010000000000000001</v>
      </c>
      <c r="R2064" s="227">
        <f>Q2064*H2064</f>
        <v>0.0068000000000000005</v>
      </c>
      <c r="S2064" s="227">
        <v>0</v>
      </c>
      <c r="T2064" s="228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9" t="s">
        <v>664</v>
      </c>
      <c r="AT2064" s="229" t="s">
        <v>808</v>
      </c>
      <c r="AU2064" s="229" t="s">
        <v>87</v>
      </c>
      <c r="AY2064" s="19" t="s">
        <v>401</v>
      </c>
      <c r="BE2064" s="230">
        <f>IF(N2064="základní",J2064,0)</f>
        <v>0</v>
      </c>
      <c r="BF2064" s="230">
        <f>IF(N2064="snížená",J2064,0)</f>
        <v>0</v>
      </c>
      <c r="BG2064" s="230">
        <f>IF(N2064="zákl. přenesená",J2064,0)</f>
        <v>0</v>
      </c>
      <c r="BH2064" s="230">
        <f>IF(N2064="sníž. přenesená",J2064,0)</f>
        <v>0</v>
      </c>
      <c r="BI2064" s="230">
        <f>IF(N2064="nulová",J2064,0)</f>
        <v>0</v>
      </c>
      <c r="BJ2064" s="19" t="s">
        <v>85</v>
      </c>
      <c r="BK2064" s="230">
        <f>ROUND(I2064*H2064,2)</f>
        <v>0</v>
      </c>
      <c r="BL2064" s="19" t="s">
        <v>545</v>
      </c>
      <c r="BM2064" s="229" t="s">
        <v>1986</v>
      </c>
    </row>
    <row r="2065" s="13" customFormat="1">
      <c r="A2065" s="13"/>
      <c r="B2065" s="236"/>
      <c r="C2065" s="237"/>
      <c r="D2065" s="238" t="s">
        <v>410</v>
      </c>
      <c r="E2065" s="239" t="s">
        <v>19</v>
      </c>
      <c r="F2065" s="240" t="s">
        <v>1696</v>
      </c>
      <c r="G2065" s="237"/>
      <c r="H2065" s="239" t="s">
        <v>19</v>
      </c>
      <c r="I2065" s="241"/>
      <c r="J2065" s="237"/>
      <c r="K2065" s="237"/>
      <c r="L2065" s="242"/>
      <c r="M2065" s="243"/>
      <c r="N2065" s="244"/>
      <c r="O2065" s="244"/>
      <c r="P2065" s="244"/>
      <c r="Q2065" s="244"/>
      <c r="R2065" s="244"/>
      <c r="S2065" s="244"/>
      <c r="T2065" s="24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6" t="s">
        <v>410</v>
      </c>
      <c r="AU2065" s="246" t="s">
        <v>87</v>
      </c>
      <c r="AV2065" s="13" t="s">
        <v>85</v>
      </c>
      <c r="AW2065" s="13" t="s">
        <v>37</v>
      </c>
      <c r="AX2065" s="13" t="s">
        <v>78</v>
      </c>
      <c r="AY2065" s="246" t="s">
        <v>401</v>
      </c>
    </row>
    <row r="2066" s="14" customFormat="1">
      <c r="A2066" s="14"/>
      <c r="B2066" s="247"/>
      <c r="C2066" s="248"/>
      <c r="D2066" s="238" t="s">
        <v>410</v>
      </c>
      <c r="E2066" s="249" t="s">
        <v>19</v>
      </c>
      <c r="F2066" s="250" t="s">
        <v>1974</v>
      </c>
      <c r="G2066" s="248"/>
      <c r="H2066" s="251">
        <v>68</v>
      </c>
      <c r="I2066" s="252"/>
      <c r="J2066" s="248"/>
      <c r="K2066" s="248"/>
      <c r="L2066" s="253"/>
      <c r="M2066" s="254"/>
      <c r="N2066" s="255"/>
      <c r="O2066" s="255"/>
      <c r="P2066" s="255"/>
      <c r="Q2066" s="255"/>
      <c r="R2066" s="255"/>
      <c r="S2066" s="255"/>
      <c r="T2066" s="256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7" t="s">
        <v>410</v>
      </c>
      <c r="AU2066" s="257" t="s">
        <v>87</v>
      </c>
      <c r="AV2066" s="14" t="s">
        <v>87</v>
      </c>
      <c r="AW2066" s="14" t="s">
        <v>37</v>
      </c>
      <c r="AX2066" s="14" t="s">
        <v>78</v>
      </c>
      <c r="AY2066" s="257" t="s">
        <v>401</v>
      </c>
    </row>
    <row r="2067" s="15" customFormat="1">
      <c r="A2067" s="15"/>
      <c r="B2067" s="258"/>
      <c r="C2067" s="259"/>
      <c r="D2067" s="238" t="s">
        <v>410</v>
      </c>
      <c r="E2067" s="260" t="s">
        <v>19</v>
      </c>
      <c r="F2067" s="261" t="s">
        <v>414</v>
      </c>
      <c r="G2067" s="259"/>
      <c r="H2067" s="262">
        <v>68</v>
      </c>
      <c r="I2067" s="263"/>
      <c r="J2067" s="259"/>
      <c r="K2067" s="259"/>
      <c r="L2067" s="264"/>
      <c r="M2067" s="265"/>
      <c r="N2067" s="266"/>
      <c r="O2067" s="266"/>
      <c r="P2067" s="266"/>
      <c r="Q2067" s="266"/>
      <c r="R2067" s="266"/>
      <c r="S2067" s="266"/>
      <c r="T2067" s="267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68" t="s">
        <v>410</v>
      </c>
      <c r="AU2067" s="268" t="s">
        <v>87</v>
      </c>
      <c r="AV2067" s="15" t="s">
        <v>102</v>
      </c>
      <c r="AW2067" s="15" t="s">
        <v>37</v>
      </c>
      <c r="AX2067" s="15" t="s">
        <v>85</v>
      </c>
      <c r="AY2067" s="268" t="s">
        <v>401</v>
      </c>
    </row>
    <row r="2068" s="2" customFormat="1" ht="24.15" customHeight="1">
      <c r="A2068" s="40"/>
      <c r="B2068" s="41"/>
      <c r="C2068" s="280" t="s">
        <v>1987</v>
      </c>
      <c r="D2068" s="280" t="s">
        <v>808</v>
      </c>
      <c r="E2068" s="281" t="s">
        <v>1988</v>
      </c>
      <c r="F2068" s="282" t="s">
        <v>1989</v>
      </c>
      <c r="G2068" s="283" t="s">
        <v>653</v>
      </c>
      <c r="H2068" s="284">
        <v>12</v>
      </c>
      <c r="I2068" s="285"/>
      <c r="J2068" s="286">
        <f>ROUND(I2068*H2068,2)</f>
        <v>0</v>
      </c>
      <c r="K2068" s="282" t="s">
        <v>406</v>
      </c>
      <c r="L2068" s="287"/>
      <c r="M2068" s="288" t="s">
        <v>19</v>
      </c>
      <c r="N2068" s="289" t="s">
        <v>49</v>
      </c>
      <c r="O2068" s="86"/>
      <c r="P2068" s="227">
        <f>O2068*H2068</f>
        <v>0</v>
      </c>
      <c r="Q2068" s="227">
        <v>0.00023000000000000001</v>
      </c>
      <c r="R2068" s="227">
        <f>Q2068*H2068</f>
        <v>0.0027600000000000003</v>
      </c>
      <c r="S2068" s="227">
        <v>0</v>
      </c>
      <c r="T2068" s="22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9" t="s">
        <v>664</v>
      </c>
      <c r="AT2068" s="229" t="s">
        <v>808</v>
      </c>
      <c r="AU2068" s="229" t="s">
        <v>87</v>
      </c>
      <c r="AY2068" s="19" t="s">
        <v>401</v>
      </c>
      <c r="BE2068" s="230">
        <f>IF(N2068="základní",J2068,0)</f>
        <v>0</v>
      </c>
      <c r="BF2068" s="230">
        <f>IF(N2068="snížená",J2068,0)</f>
        <v>0</v>
      </c>
      <c r="BG2068" s="230">
        <f>IF(N2068="zákl. přenesená",J2068,0)</f>
        <v>0</v>
      </c>
      <c r="BH2068" s="230">
        <f>IF(N2068="sníž. přenesená",J2068,0)</f>
        <v>0</v>
      </c>
      <c r="BI2068" s="230">
        <f>IF(N2068="nulová",J2068,0)</f>
        <v>0</v>
      </c>
      <c r="BJ2068" s="19" t="s">
        <v>85</v>
      </c>
      <c r="BK2068" s="230">
        <f>ROUND(I2068*H2068,2)</f>
        <v>0</v>
      </c>
      <c r="BL2068" s="19" t="s">
        <v>545</v>
      </c>
      <c r="BM2068" s="229" t="s">
        <v>1990</v>
      </c>
    </row>
    <row r="2069" s="13" customFormat="1">
      <c r="A2069" s="13"/>
      <c r="B2069" s="236"/>
      <c r="C2069" s="237"/>
      <c r="D2069" s="238" t="s">
        <v>410</v>
      </c>
      <c r="E2069" s="239" t="s">
        <v>19</v>
      </c>
      <c r="F2069" s="240" t="s">
        <v>1696</v>
      </c>
      <c r="G2069" s="237"/>
      <c r="H2069" s="239" t="s">
        <v>19</v>
      </c>
      <c r="I2069" s="241"/>
      <c r="J2069" s="237"/>
      <c r="K2069" s="237"/>
      <c r="L2069" s="242"/>
      <c r="M2069" s="243"/>
      <c r="N2069" s="244"/>
      <c r="O2069" s="244"/>
      <c r="P2069" s="244"/>
      <c r="Q2069" s="244"/>
      <c r="R2069" s="244"/>
      <c r="S2069" s="244"/>
      <c r="T2069" s="245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6" t="s">
        <v>410</v>
      </c>
      <c r="AU2069" s="246" t="s">
        <v>87</v>
      </c>
      <c r="AV2069" s="13" t="s">
        <v>85</v>
      </c>
      <c r="AW2069" s="13" t="s">
        <v>37</v>
      </c>
      <c r="AX2069" s="13" t="s">
        <v>78</v>
      </c>
      <c r="AY2069" s="246" t="s">
        <v>401</v>
      </c>
    </row>
    <row r="2070" s="14" customFormat="1">
      <c r="A2070" s="14"/>
      <c r="B2070" s="247"/>
      <c r="C2070" s="248"/>
      <c r="D2070" s="238" t="s">
        <v>410</v>
      </c>
      <c r="E2070" s="249" t="s">
        <v>19</v>
      </c>
      <c r="F2070" s="250" t="s">
        <v>1941</v>
      </c>
      <c r="G2070" s="248"/>
      <c r="H2070" s="251">
        <v>12</v>
      </c>
      <c r="I2070" s="252"/>
      <c r="J2070" s="248"/>
      <c r="K2070" s="248"/>
      <c r="L2070" s="253"/>
      <c r="M2070" s="254"/>
      <c r="N2070" s="255"/>
      <c r="O2070" s="255"/>
      <c r="P2070" s="255"/>
      <c r="Q2070" s="255"/>
      <c r="R2070" s="255"/>
      <c r="S2070" s="255"/>
      <c r="T2070" s="256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7" t="s">
        <v>410</v>
      </c>
      <c r="AU2070" s="257" t="s">
        <v>87</v>
      </c>
      <c r="AV2070" s="14" t="s">
        <v>87</v>
      </c>
      <c r="AW2070" s="14" t="s">
        <v>37</v>
      </c>
      <c r="AX2070" s="14" t="s">
        <v>78</v>
      </c>
      <c r="AY2070" s="257" t="s">
        <v>401</v>
      </c>
    </row>
    <row r="2071" s="15" customFormat="1">
      <c r="A2071" s="15"/>
      <c r="B2071" s="258"/>
      <c r="C2071" s="259"/>
      <c r="D2071" s="238" t="s">
        <v>410</v>
      </c>
      <c r="E2071" s="260" t="s">
        <v>19</v>
      </c>
      <c r="F2071" s="261" t="s">
        <v>414</v>
      </c>
      <c r="G2071" s="259"/>
      <c r="H2071" s="262">
        <v>12</v>
      </c>
      <c r="I2071" s="263"/>
      <c r="J2071" s="259"/>
      <c r="K2071" s="259"/>
      <c r="L2071" s="264"/>
      <c r="M2071" s="265"/>
      <c r="N2071" s="266"/>
      <c r="O2071" s="266"/>
      <c r="P2071" s="266"/>
      <c r="Q2071" s="266"/>
      <c r="R2071" s="266"/>
      <c r="S2071" s="266"/>
      <c r="T2071" s="267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68" t="s">
        <v>410</v>
      </c>
      <c r="AU2071" s="268" t="s">
        <v>87</v>
      </c>
      <c r="AV2071" s="15" t="s">
        <v>102</v>
      </c>
      <c r="AW2071" s="15" t="s">
        <v>37</v>
      </c>
      <c r="AX2071" s="15" t="s">
        <v>85</v>
      </c>
      <c r="AY2071" s="268" t="s">
        <v>401</v>
      </c>
    </row>
    <row r="2072" s="2" customFormat="1" ht="24.15" customHeight="1">
      <c r="A2072" s="40"/>
      <c r="B2072" s="41"/>
      <c r="C2072" s="280" t="s">
        <v>1991</v>
      </c>
      <c r="D2072" s="280" t="s">
        <v>808</v>
      </c>
      <c r="E2072" s="281" t="s">
        <v>1992</v>
      </c>
      <c r="F2072" s="282" t="s">
        <v>1993</v>
      </c>
      <c r="G2072" s="283" t="s">
        <v>653</v>
      </c>
      <c r="H2072" s="284">
        <v>8</v>
      </c>
      <c r="I2072" s="285"/>
      <c r="J2072" s="286">
        <f>ROUND(I2072*H2072,2)</f>
        <v>0</v>
      </c>
      <c r="K2072" s="282" t="s">
        <v>406</v>
      </c>
      <c r="L2072" s="287"/>
      <c r="M2072" s="288" t="s">
        <v>19</v>
      </c>
      <c r="N2072" s="289" t="s">
        <v>49</v>
      </c>
      <c r="O2072" s="86"/>
      <c r="P2072" s="227">
        <f>O2072*H2072</f>
        <v>0</v>
      </c>
      <c r="Q2072" s="227">
        <v>0.00025999999999999998</v>
      </c>
      <c r="R2072" s="227">
        <f>Q2072*H2072</f>
        <v>0.0020799999999999998</v>
      </c>
      <c r="S2072" s="227">
        <v>0</v>
      </c>
      <c r="T2072" s="228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29" t="s">
        <v>664</v>
      </c>
      <c r="AT2072" s="229" t="s">
        <v>808</v>
      </c>
      <c r="AU2072" s="229" t="s">
        <v>87</v>
      </c>
      <c r="AY2072" s="19" t="s">
        <v>401</v>
      </c>
      <c r="BE2072" s="230">
        <f>IF(N2072="základní",J2072,0)</f>
        <v>0</v>
      </c>
      <c r="BF2072" s="230">
        <f>IF(N2072="snížená",J2072,0)</f>
        <v>0</v>
      </c>
      <c r="BG2072" s="230">
        <f>IF(N2072="zákl. přenesená",J2072,0)</f>
        <v>0</v>
      </c>
      <c r="BH2072" s="230">
        <f>IF(N2072="sníž. přenesená",J2072,0)</f>
        <v>0</v>
      </c>
      <c r="BI2072" s="230">
        <f>IF(N2072="nulová",J2072,0)</f>
        <v>0</v>
      </c>
      <c r="BJ2072" s="19" t="s">
        <v>85</v>
      </c>
      <c r="BK2072" s="230">
        <f>ROUND(I2072*H2072,2)</f>
        <v>0</v>
      </c>
      <c r="BL2072" s="19" t="s">
        <v>545</v>
      </c>
      <c r="BM2072" s="229" t="s">
        <v>1994</v>
      </c>
    </row>
    <row r="2073" s="13" customFormat="1">
      <c r="A2073" s="13"/>
      <c r="B2073" s="236"/>
      <c r="C2073" s="237"/>
      <c r="D2073" s="238" t="s">
        <v>410</v>
      </c>
      <c r="E2073" s="239" t="s">
        <v>19</v>
      </c>
      <c r="F2073" s="240" t="s">
        <v>1696</v>
      </c>
      <c r="G2073" s="237"/>
      <c r="H2073" s="239" t="s">
        <v>19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6" t="s">
        <v>410</v>
      </c>
      <c r="AU2073" s="246" t="s">
        <v>87</v>
      </c>
      <c r="AV2073" s="13" t="s">
        <v>85</v>
      </c>
      <c r="AW2073" s="13" t="s">
        <v>37</v>
      </c>
      <c r="AX2073" s="13" t="s">
        <v>78</v>
      </c>
      <c r="AY2073" s="246" t="s">
        <v>401</v>
      </c>
    </row>
    <row r="2074" s="14" customFormat="1">
      <c r="A2074" s="14"/>
      <c r="B2074" s="247"/>
      <c r="C2074" s="248"/>
      <c r="D2074" s="238" t="s">
        <v>410</v>
      </c>
      <c r="E2074" s="249" t="s">
        <v>19</v>
      </c>
      <c r="F2074" s="250" t="s">
        <v>1943</v>
      </c>
      <c r="G2074" s="248"/>
      <c r="H2074" s="251">
        <v>6</v>
      </c>
      <c r="I2074" s="252"/>
      <c r="J2074" s="248"/>
      <c r="K2074" s="248"/>
      <c r="L2074" s="253"/>
      <c r="M2074" s="254"/>
      <c r="N2074" s="255"/>
      <c r="O2074" s="255"/>
      <c r="P2074" s="255"/>
      <c r="Q2074" s="255"/>
      <c r="R2074" s="255"/>
      <c r="S2074" s="255"/>
      <c r="T2074" s="256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7" t="s">
        <v>410</v>
      </c>
      <c r="AU2074" s="257" t="s">
        <v>87</v>
      </c>
      <c r="AV2074" s="14" t="s">
        <v>87</v>
      </c>
      <c r="AW2074" s="14" t="s">
        <v>37</v>
      </c>
      <c r="AX2074" s="14" t="s">
        <v>78</v>
      </c>
      <c r="AY2074" s="257" t="s">
        <v>401</v>
      </c>
    </row>
    <row r="2075" s="14" customFormat="1">
      <c r="A2075" s="14"/>
      <c r="B2075" s="247"/>
      <c r="C2075" s="248"/>
      <c r="D2075" s="238" t="s">
        <v>410</v>
      </c>
      <c r="E2075" s="249" t="s">
        <v>19</v>
      </c>
      <c r="F2075" s="250" t="s">
        <v>1942</v>
      </c>
      <c r="G2075" s="248"/>
      <c r="H2075" s="251">
        <v>2</v>
      </c>
      <c r="I2075" s="252"/>
      <c r="J2075" s="248"/>
      <c r="K2075" s="248"/>
      <c r="L2075" s="253"/>
      <c r="M2075" s="254"/>
      <c r="N2075" s="255"/>
      <c r="O2075" s="255"/>
      <c r="P2075" s="255"/>
      <c r="Q2075" s="255"/>
      <c r="R2075" s="255"/>
      <c r="S2075" s="255"/>
      <c r="T2075" s="256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7" t="s">
        <v>410</v>
      </c>
      <c r="AU2075" s="257" t="s">
        <v>87</v>
      </c>
      <c r="AV2075" s="14" t="s">
        <v>87</v>
      </c>
      <c r="AW2075" s="14" t="s">
        <v>37</v>
      </c>
      <c r="AX2075" s="14" t="s">
        <v>78</v>
      </c>
      <c r="AY2075" s="257" t="s">
        <v>401</v>
      </c>
    </row>
    <row r="2076" s="15" customFormat="1">
      <c r="A2076" s="15"/>
      <c r="B2076" s="258"/>
      <c r="C2076" s="259"/>
      <c r="D2076" s="238" t="s">
        <v>410</v>
      </c>
      <c r="E2076" s="260" t="s">
        <v>19</v>
      </c>
      <c r="F2076" s="261" t="s">
        <v>414</v>
      </c>
      <c r="G2076" s="259"/>
      <c r="H2076" s="262">
        <v>8</v>
      </c>
      <c r="I2076" s="263"/>
      <c r="J2076" s="259"/>
      <c r="K2076" s="259"/>
      <c r="L2076" s="264"/>
      <c r="M2076" s="265"/>
      <c r="N2076" s="266"/>
      <c r="O2076" s="266"/>
      <c r="P2076" s="266"/>
      <c r="Q2076" s="266"/>
      <c r="R2076" s="266"/>
      <c r="S2076" s="266"/>
      <c r="T2076" s="267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68" t="s">
        <v>410</v>
      </c>
      <c r="AU2076" s="268" t="s">
        <v>87</v>
      </c>
      <c r="AV2076" s="15" t="s">
        <v>102</v>
      </c>
      <c r="AW2076" s="15" t="s">
        <v>37</v>
      </c>
      <c r="AX2076" s="15" t="s">
        <v>85</v>
      </c>
      <c r="AY2076" s="268" t="s">
        <v>401</v>
      </c>
    </row>
    <row r="2077" s="2" customFormat="1" ht="37.8" customHeight="1">
      <c r="A2077" s="40"/>
      <c r="B2077" s="41"/>
      <c r="C2077" s="218" t="s">
        <v>1995</v>
      </c>
      <c r="D2077" s="218" t="s">
        <v>403</v>
      </c>
      <c r="E2077" s="219" t="s">
        <v>1996</v>
      </c>
      <c r="F2077" s="220" t="s">
        <v>1997</v>
      </c>
      <c r="G2077" s="221" t="s">
        <v>228</v>
      </c>
      <c r="H2077" s="222">
        <v>274.5</v>
      </c>
      <c r="I2077" s="223"/>
      <c r="J2077" s="224">
        <f>ROUND(I2077*H2077,2)</f>
        <v>0</v>
      </c>
      <c r="K2077" s="220" t="s">
        <v>406</v>
      </c>
      <c r="L2077" s="46"/>
      <c r="M2077" s="225" t="s">
        <v>19</v>
      </c>
      <c r="N2077" s="226" t="s">
        <v>49</v>
      </c>
      <c r="O2077" s="86"/>
      <c r="P2077" s="227">
        <f>O2077*H2077</f>
        <v>0</v>
      </c>
      <c r="Q2077" s="227">
        <v>0.00060479999999999996</v>
      </c>
      <c r="R2077" s="227">
        <f>Q2077*H2077</f>
        <v>0.16601759999999999</v>
      </c>
      <c r="S2077" s="227">
        <v>0</v>
      </c>
      <c r="T2077" s="228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29" t="s">
        <v>545</v>
      </c>
      <c r="AT2077" s="229" t="s">
        <v>403</v>
      </c>
      <c r="AU2077" s="229" t="s">
        <v>87</v>
      </c>
      <c r="AY2077" s="19" t="s">
        <v>401</v>
      </c>
      <c r="BE2077" s="230">
        <f>IF(N2077="základní",J2077,0)</f>
        <v>0</v>
      </c>
      <c r="BF2077" s="230">
        <f>IF(N2077="snížená",J2077,0)</f>
        <v>0</v>
      </c>
      <c r="BG2077" s="230">
        <f>IF(N2077="zákl. přenesená",J2077,0)</f>
        <v>0</v>
      </c>
      <c r="BH2077" s="230">
        <f>IF(N2077="sníž. přenesená",J2077,0)</f>
        <v>0</v>
      </c>
      <c r="BI2077" s="230">
        <f>IF(N2077="nulová",J2077,0)</f>
        <v>0</v>
      </c>
      <c r="BJ2077" s="19" t="s">
        <v>85</v>
      </c>
      <c r="BK2077" s="230">
        <f>ROUND(I2077*H2077,2)</f>
        <v>0</v>
      </c>
      <c r="BL2077" s="19" t="s">
        <v>545</v>
      </c>
      <c r="BM2077" s="229" t="s">
        <v>1998</v>
      </c>
    </row>
    <row r="2078" s="2" customFormat="1">
      <c r="A2078" s="40"/>
      <c r="B2078" s="41"/>
      <c r="C2078" s="42"/>
      <c r="D2078" s="231" t="s">
        <v>408</v>
      </c>
      <c r="E2078" s="42"/>
      <c r="F2078" s="232" t="s">
        <v>1999</v>
      </c>
      <c r="G2078" s="42"/>
      <c r="H2078" s="42"/>
      <c r="I2078" s="233"/>
      <c r="J2078" s="42"/>
      <c r="K2078" s="42"/>
      <c r="L2078" s="46"/>
      <c r="M2078" s="234"/>
      <c r="N2078" s="235"/>
      <c r="O2078" s="86"/>
      <c r="P2078" s="86"/>
      <c r="Q2078" s="86"/>
      <c r="R2078" s="86"/>
      <c r="S2078" s="86"/>
      <c r="T2078" s="87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T2078" s="19" t="s">
        <v>408</v>
      </c>
      <c r="AU2078" s="19" t="s">
        <v>87</v>
      </c>
    </row>
    <row r="2079" s="13" customFormat="1">
      <c r="A2079" s="13"/>
      <c r="B2079" s="236"/>
      <c r="C2079" s="237"/>
      <c r="D2079" s="238" t="s">
        <v>410</v>
      </c>
      <c r="E2079" s="239" t="s">
        <v>19</v>
      </c>
      <c r="F2079" s="240" t="s">
        <v>906</v>
      </c>
      <c r="G2079" s="237"/>
      <c r="H2079" s="239" t="s">
        <v>19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6" t="s">
        <v>410</v>
      </c>
      <c r="AU2079" s="246" t="s">
        <v>87</v>
      </c>
      <c r="AV2079" s="13" t="s">
        <v>85</v>
      </c>
      <c r="AW2079" s="13" t="s">
        <v>37</v>
      </c>
      <c r="AX2079" s="13" t="s">
        <v>78</v>
      </c>
      <c r="AY2079" s="246" t="s">
        <v>401</v>
      </c>
    </row>
    <row r="2080" s="13" customFormat="1">
      <c r="A2080" s="13"/>
      <c r="B2080" s="236"/>
      <c r="C2080" s="237"/>
      <c r="D2080" s="238" t="s">
        <v>410</v>
      </c>
      <c r="E2080" s="239" t="s">
        <v>19</v>
      </c>
      <c r="F2080" s="240" t="s">
        <v>1591</v>
      </c>
      <c r="G2080" s="237"/>
      <c r="H2080" s="239" t="s">
        <v>19</v>
      </c>
      <c r="I2080" s="241"/>
      <c r="J2080" s="237"/>
      <c r="K2080" s="237"/>
      <c r="L2080" s="242"/>
      <c r="M2080" s="243"/>
      <c r="N2080" s="244"/>
      <c r="O2080" s="244"/>
      <c r="P2080" s="244"/>
      <c r="Q2080" s="244"/>
      <c r="R2080" s="244"/>
      <c r="S2080" s="244"/>
      <c r="T2080" s="24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6" t="s">
        <v>410</v>
      </c>
      <c r="AU2080" s="246" t="s">
        <v>87</v>
      </c>
      <c r="AV2080" s="13" t="s">
        <v>85</v>
      </c>
      <c r="AW2080" s="13" t="s">
        <v>37</v>
      </c>
      <c r="AX2080" s="13" t="s">
        <v>78</v>
      </c>
      <c r="AY2080" s="246" t="s">
        <v>401</v>
      </c>
    </row>
    <row r="2081" s="13" customFormat="1">
      <c r="A2081" s="13"/>
      <c r="B2081" s="236"/>
      <c r="C2081" s="237"/>
      <c r="D2081" s="238" t="s">
        <v>410</v>
      </c>
      <c r="E2081" s="239" t="s">
        <v>19</v>
      </c>
      <c r="F2081" s="240" t="s">
        <v>2000</v>
      </c>
      <c r="G2081" s="237"/>
      <c r="H2081" s="239" t="s">
        <v>19</v>
      </c>
      <c r="I2081" s="241"/>
      <c r="J2081" s="237"/>
      <c r="K2081" s="237"/>
      <c r="L2081" s="242"/>
      <c r="M2081" s="243"/>
      <c r="N2081" s="244"/>
      <c r="O2081" s="244"/>
      <c r="P2081" s="244"/>
      <c r="Q2081" s="244"/>
      <c r="R2081" s="244"/>
      <c r="S2081" s="244"/>
      <c r="T2081" s="24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6" t="s">
        <v>410</v>
      </c>
      <c r="AU2081" s="246" t="s">
        <v>87</v>
      </c>
      <c r="AV2081" s="13" t="s">
        <v>85</v>
      </c>
      <c r="AW2081" s="13" t="s">
        <v>37</v>
      </c>
      <c r="AX2081" s="13" t="s">
        <v>78</v>
      </c>
      <c r="AY2081" s="246" t="s">
        <v>401</v>
      </c>
    </row>
    <row r="2082" s="14" customFormat="1">
      <c r="A2082" s="14"/>
      <c r="B2082" s="247"/>
      <c r="C2082" s="248"/>
      <c r="D2082" s="238" t="s">
        <v>410</v>
      </c>
      <c r="E2082" s="249" t="s">
        <v>19</v>
      </c>
      <c r="F2082" s="250" t="s">
        <v>2001</v>
      </c>
      <c r="G2082" s="248"/>
      <c r="H2082" s="251">
        <v>274.5</v>
      </c>
      <c r="I2082" s="252"/>
      <c r="J2082" s="248"/>
      <c r="K2082" s="248"/>
      <c r="L2082" s="253"/>
      <c r="M2082" s="254"/>
      <c r="N2082" s="255"/>
      <c r="O2082" s="255"/>
      <c r="P2082" s="255"/>
      <c r="Q2082" s="255"/>
      <c r="R2082" s="255"/>
      <c r="S2082" s="255"/>
      <c r="T2082" s="256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7" t="s">
        <v>410</v>
      </c>
      <c r="AU2082" s="257" t="s">
        <v>87</v>
      </c>
      <c r="AV2082" s="14" t="s">
        <v>87</v>
      </c>
      <c r="AW2082" s="14" t="s">
        <v>37</v>
      </c>
      <c r="AX2082" s="14" t="s">
        <v>78</v>
      </c>
      <c r="AY2082" s="257" t="s">
        <v>401</v>
      </c>
    </row>
    <row r="2083" s="15" customFormat="1">
      <c r="A2083" s="15"/>
      <c r="B2083" s="258"/>
      <c r="C2083" s="259"/>
      <c r="D2083" s="238" t="s">
        <v>410</v>
      </c>
      <c r="E2083" s="260" t="s">
        <v>19</v>
      </c>
      <c r="F2083" s="261" t="s">
        <v>414</v>
      </c>
      <c r="G2083" s="259"/>
      <c r="H2083" s="262">
        <v>274.5</v>
      </c>
      <c r="I2083" s="263"/>
      <c r="J2083" s="259"/>
      <c r="K2083" s="259"/>
      <c r="L2083" s="264"/>
      <c r="M2083" s="265"/>
      <c r="N2083" s="266"/>
      <c r="O2083" s="266"/>
      <c r="P2083" s="266"/>
      <c r="Q2083" s="266"/>
      <c r="R2083" s="266"/>
      <c r="S2083" s="266"/>
      <c r="T2083" s="267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8" t="s">
        <v>410</v>
      </c>
      <c r="AU2083" s="268" t="s">
        <v>87</v>
      </c>
      <c r="AV2083" s="15" t="s">
        <v>102</v>
      </c>
      <c r="AW2083" s="15" t="s">
        <v>37</v>
      </c>
      <c r="AX2083" s="15" t="s">
        <v>85</v>
      </c>
      <c r="AY2083" s="268" t="s">
        <v>401</v>
      </c>
    </row>
    <row r="2084" s="2" customFormat="1" ht="37.8" customHeight="1">
      <c r="A2084" s="40"/>
      <c r="B2084" s="41"/>
      <c r="C2084" s="218" t="s">
        <v>2002</v>
      </c>
      <c r="D2084" s="218" t="s">
        <v>403</v>
      </c>
      <c r="E2084" s="219" t="s">
        <v>2003</v>
      </c>
      <c r="F2084" s="220" t="s">
        <v>2004</v>
      </c>
      <c r="G2084" s="221" t="s">
        <v>228</v>
      </c>
      <c r="H2084" s="222">
        <v>372.69999999999999</v>
      </c>
      <c r="I2084" s="223"/>
      <c r="J2084" s="224">
        <f>ROUND(I2084*H2084,2)</f>
        <v>0</v>
      </c>
      <c r="K2084" s="220" t="s">
        <v>406</v>
      </c>
      <c r="L2084" s="46"/>
      <c r="M2084" s="225" t="s">
        <v>19</v>
      </c>
      <c r="N2084" s="226" t="s">
        <v>49</v>
      </c>
      <c r="O2084" s="86"/>
      <c r="P2084" s="227">
        <f>O2084*H2084</f>
        <v>0</v>
      </c>
      <c r="Q2084" s="227">
        <v>0.00060479999999999996</v>
      </c>
      <c r="R2084" s="227">
        <f>Q2084*H2084</f>
        <v>0.22540895999999996</v>
      </c>
      <c r="S2084" s="227">
        <v>0</v>
      </c>
      <c r="T2084" s="22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29" t="s">
        <v>545</v>
      </c>
      <c r="AT2084" s="229" t="s">
        <v>403</v>
      </c>
      <c r="AU2084" s="229" t="s">
        <v>87</v>
      </c>
      <c r="AY2084" s="19" t="s">
        <v>401</v>
      </c>
      <c r="BE2084" s="230">
        <f>IF(N2084="základní",J2084,0)</f>
        <v>0</v>
      </c>
      <c r="BF2084" s="230">
        <f>IF(N2084="snížená",J2084,0)</f>
        <v>0</v>
      </c>
      <c r="BG2084" s="230">
        <f>IF(N2084="zákl. přenesená",J2084,0)</f>
        <v>0</v>
      </c>
      <c r="BH2084" s="230">
        <f>IF(N2084="sníž. přenesená",J2084,0)</f>
        <v>0</v>
      </c>
      <c r="BI2084" s="230">
        <f>IF(N2084="nulová",J2084,0)</f>
        <v>0</v>
      </c>
      <c r="BJ2084" s="19" t="s">
        <v>85</v>
      </c>
      <c r="BK2084" s="230">
        <f>ROUND(I2084*H2084,2)</f>
        <v>0</v>
      </c>
      <c r="BL2084" s="19" t="s">
        <v>545</v>
      </c>
      <c r="BM2084" s="229" t="s">
        <v>2005</v>
      </c>
    </row>
    <row r="2085" s="2" customFormat="1">
      <c r="A2085" s="40"/>
      <c r="B2085" s="41"/>
      <c r="C2085" s="42"/>
      <c r="D2085" s="231" t="s">
        <v>408</v>
      </c>
      <c r="E2085" s="42"/>
      <c r="F2085" s="232" t="s">
        <v>2006</v>
      </c>
      <c r="G2085" s="42"/>
      <c r="H2085" s="42"/>
      <c r="I2085" s="233"/>
      <c r="J2085" s="42"/>
      <c r="K2085" s="42"/>
      <c r="L2085" s="46"/>
      <c r="M2085" s="234"/>
      <c r="N2085" s="235"/>
      <c r="O2085" s="86"/>
      <c r="P2085" s="86"/>
      <c r="Q2085" s="86"/>
      <c r="R2085" s="86"/>
      <c r="S2085" s="86"/>
      <c r="T2085" s="87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9" t="s">
        <v>408</v>
      </c>
      <c r="AU2085" s="19" t="s">
        <v>87</v>
      </c>
    </row>
    <row r="2086" s="13" customFormat="1">
      <c r="A2086" s="13"/>
      <c r="B2086" s="236"/>
      <c r="C2086" s="237"/>
      <c r="D2086" s="238" t="s">
        <v>410</v>
      </c>
      <c r="E2086" s="239" t="s">
        <v>19</v>
      </c>
      <c r="F2086" s="240" t="s">
        <v>906</v>
      </c>
      <c r="G2086" s="237"/>
      <c r="H2086" s="239" t="s">
        <v>19</v>
      </c>
      <c r="I2086" s="241"/>
      <c r="J2086" s="237"/>
      <c r="K2086" s="237"/>
      <c r="L2086" s="242"/>
      <c r="M2086" s="243"/>
      <c r="N2086" s="244"/>
      <c r="O2086" s="244"/>
      <c r="P2086" s="244"/>
      <c r="Q2086" s="244"/>
      <c r="R2086" s="244"/>
      <c r="S2086" s="244"/>
      <c r="T2086" s="24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6" t="s">
        <v>410</v>
      </c>
      <c r="AU2086" s="246" t="s">
        <v>87</v>
      </c>
      <c r="AV2086" s="13" t="s">
        <v>85</v>
      </c>
      <c r="AW2086" s="13" t="s">
        <v>37</v>
      </c>
      <c r="AX2086" s="13" t="s">
        <v>78</v>
      </c>
      <c r="AY2086" s="246" t="s">
        <v>401</v>
      </c>
    </row>
    <row r="2087" s="13" customFormat="1">
      <c r="A2087" s="13"/>
      <c r="B2087" s="236"/>
      <c r="C2087" s="237"/>
      <c r="D2087" s="238" t="s">
        <v>410</v>
      </c>
      <c r="E2087" s="239" t="s">
        <v>19</v>
      </c>
      <c r="F2087" s="240" t="s">
        <v>1591</v>
      </c>
      <c r="G2087" s="237"/>
      <c r="H2087" s="239" t="s">
        <v>19</v>
      </c>
      <c r="I2087" s="241"/>
      <c r="J2087" s="237"/>
      <c r="K2087" s="237"/>
      <c r="L2087" s="242"/>
      <c r="M2087" s="243"/>
      <c r="N2087" s="244"/>
      <c r="O2087" s="244"/>
      <c r="P2087" s="244"/>
      <c r="Q2087" s="244"/>
      <c r="R2087" s="244"/>
      <c r="S2087" s="244"/>
      <c r="T2087" s="245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6" t="s">
        <v>410</v>
      </c>
      <c r="AU2087" s="246" t="s">
        <v>87</v>
      </c>
      <c r="AV2087" s="13" t="s">
        <v>85</v>
      </c>
      <c r="AW2087" s="13" t="s">
        <v>37</v>
      </c>
      <c r="AX2087" s="13" t="s">
        <v>78</v>
      </c>
      <c r="AY2087" s="246" t="s">
        <v>401</v>
      </c>
    </row>
    <row r="2088" s="13" customFormat="1">
      <c r="A2088" s="13"/>
      <c r="B2088" s="236"/>
      <c r="C2088" s="237"/>
      <c r="D2088" s="238" t="s">
        <v>410</v>
      </c>
      <c r="E2088" s="239" t="s">
        <v>19</v>
      </c>
      <c r="F2088" s="240" t="s">
        <v>2000</v>
      </c>
      <c r="G2088" s="237"/>
      <c r="H2088" s="239" t="s">
        <v>19</v>
      </c>
      <c r="I2088" s="241"/>
      <c r="J2088" s="237"/>
      <c r="K2088" s="237"/>
      <c r="L2088" s="242"/>
      <c r="M2088" s="243"/>
      <c r="N2088" s="244"/>
      <c r="O2088" s="244"/>
      <c r="P2088" s="244"/>
      <c r="Q2088" s="244"/>
      <c r="R2088" s="244"/>
      <c r="S2088" s="244"/>
      <c r="T2088" s="245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6" t="s">
        <v>410</v>
      </c>
      <c r="AU2088" s="246" t="s">
        <v>87</v>
      </c>
      <c r="AV2088" s="13" t="s">
        <v>85</v>
      </c>
      <c r="AW2088" s="13" t="s">
        <v>37</v>
      </c>
      <c r="AX2088" s="13" t="s">
        <v>78</v>
      </c>
      <c r="AY2088" s="246" t="s">
        <v>401</v>
      </c>
    </row>
    <row r="2089" s="14" customFormat="1">
      <c r="A2089" s="14"/>
      <c r="B2089" s="247"/>
      <c r="C2089" s="248"/>
      <c r="D2089" s="238" t="s">
        <v>410</v>
      </c>
      <c r="E2089" s="249" t="s">
        <v>19</v>
      </c>
      <c r="F2089" s="250" t="s">
        <v>2007</v>
      </c>
      <c r="G2089" s="248"/>
      <c r="H2089" s="251">
        <v>372.69999999999999</v>
      </c>
      <c r="I2089" s="252"/>
      <c r="J2089" s="248"/>
      <c r="K2089" s="248"/>
      <c r="L2089" s="253"/>
      <c r="M2089" s="254"/>
      <c r="N2089" s="255"/>
      <c r="O2089" s="255"/>
      <c r="P2089" s="255"/>
      <c r="Q2089" s="255"/>
      <c r="R2089" s="255"/>
      <c r="S2089" s="255"/>
      <c r="T2089" s="256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7" t="s">
        <v>410</v>
      </c>
      <c r="AU2089" s="257" t="s">
        <v>87</v>
      </c>
      <c r="AV2089" s="14" t="s">
        <v>87</v>
      </c>
      <c r="AW2089" s="14" t="s">
        <v>37</v>
      </c>
      <c r="AX2089" s="14" t="s">
        <v>78</v>
      </c>
      <c r="AY2089" s="257" t="s">
        <v>401</v>
      </c>
    </row>
    <row r="2090" s="15" customFormat="1">
      <c r="A2090" s="15"/>
      <c r="B2090" s="258"/>
      <c r="C2090" s="259"/>
      <c r="D2090" s="238" t="s">
        <v>410</v>
      </c>
      <c r="E2090" s="260" t="s">
        <v>19</v>
      </c>
      <c r="F2090" s="261" t="s">
        <v>414</v>
      </c>
      <c r="G2090" s="259"/>
      <c r="H2090" s="262">
        <v>372.69999999999999</v>
      </c>
      <c r="I2090" s="263"/>
      <c r="J2090" s="259"/>
      <c r="K2090" s="259"/>
      <c r="L2090" s="264"/>
      <c r="M2090" s="265"/>
      <c r="N2090" s="266"/>
      <c r="O2090" s="266"/>
      <c r="P2090" s="266"/>
      <c r="Q2090" s="266"/>
      <c r="R2090" s="266"/>
      <c r="S2090" s="266"/>
      <c r="T2090" s="267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68" t="s">
        <v>410</v>
      </c>
      <c r="AU2090" s="268" t="s">
        <v>87</v>
      </c>
      <c r="AV2090" s="15" t="s">
        <v>102</v>
      </c>
      <c r="AW2090" s="15" t="s">
        <v>37</v>
      </c>
      <c r="AX2090" s="15" t="s">
        <v>85</v>
      </c>
      <c r="AY2090" s="268" t="s">
        <v>401</v>
      </c>
    </row>
    <row r="2091" s="2" customFormat="1" ht="33" customHeight="1">
      <c r="A2091" s="40"/>
      <c r="B2091" s="41"/>
      <c r="C2091" s="218" t="s">
        <v>2008</v>
      </c>
      <c r="D2091" s="218" t="s">
        <v>403</v>
      </c>
      <c r="E2091" s="219" t="s">
        <v>2009</v>
      </c>
      <c r="F2091" s="220" t="s">
        <v>2010</v>
      </c>
      <c r="G2091" s="221" t="s">
        <v>228</v>
      </c>
      <c r="H2091" s="222">
        <v>269.69999999999999</v>
      </c>
      <c r="I2091" s="223"/>
      <c r="J2091" s="224">
        <f>ROUND(I2091*H2091,2)</f>
        <v>0</v>
      </c>
      <c r="K2091" s="220" t="s">
        <v>406</v>
      </c>
      <c r="L2091" s="46"/>
      <c r="M2091" s="225" t="s">
        <v>19</v>
      </c>
      <c r="N2091" s="226" t="s">
        <v>49</v>
      </c>
      <c r="O2091" s="86"/>
      <c r="P2091" s="227">
        <f>O2091*H2091</f>
        <v>0</v>
      </c>
      <c r="Q2091" s="227">
        <v>0.0015012000000000001</v>
      </c>
      <c r="R2091" s="227">
        <f>Q2091*H2091</f>
        <v>0.40487363999999998</v>
      </c>
      <c r="S2091" s="227">
        <v>0</v>
      </c>
      <c r="T2091" s="228">
        <f>S2091*H2091</f>
        <v>0</v>
      </c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R2091" s="229" t="s">
        <v>545</v>
      </c>
      <c r="AT2091" s="229" t="s">
        <v>403</v>
      </c>
      <c r="AU2091" s="229" t="s">
        <v>87</v>
      </c>
      <c r="AY2091" s="19" t="s">
        <v>401</v>
      </c>
      <c r="BE2091" s="230">
        <f>IF(N2091="základní",J2091,0)</f>
        <v>0</v>
      </c>
      <c r="BF2091" s="230">
        <f>IF(N2091="snížená",J2091,0)</f>
        <v>0</v>
      </c>
      <c r="BG2091" s="230">
        <f>IF(N2091="zákl. přenesená",J2091,0)</f>
        <v>0</v>
      </c>
      <c r="BH2091" s="230">
        <f>IF(N2091="sníž. přenesená",J2091,0)</f>
        <v>0</v>
      </c>
      <c r="BI2091" s="230">
        <f>IF(N2091="nulová",J2091,0)</f>
        <v>0</v>
      </c>
      <c r="BJ2091" s="19" t="s">
        <v>85</v>
      </c>
      <c r="BK2091" s="230">
        <f>ROUND(I2091*H2091,2)</f>
        <v>0</v>
      </c>
      <c r="BL2091" s="19" t="s">
        <v>545</v>
      </c>
      <c r="BM2091" s="229" t="s">
        <v>2011</v>
      </c>
    </row>
    <row r="2092" s="2" customFormat="1">
      <c r="A2092" s="40"/>
      <c r="B2092" s="41"/>
      <c r="C2092" s="42"/>
      <c r="D2092" s="231" t="s">
        <v>408</v>
      </c>
      <c r="E2092" s="42"/>
      <c r="F2092" s="232" t="s">
        <v>2012</v>
      </c>
      <c r="G2092" s="42"/>
      <c r="H2092" s="42"/>
      <c r="I2092" s="233"/>
      <c r="J2092" s="42"/>
      <c r="K2092" s="42"/>
      <c r="L2092" s="46"/>
      <c r="M2092" s="234"/>
      <c r="N2092" s="235"/>
      <c r="O2092" s="86"/>
      <c r="P2092" s="86"/>
      <c r="Q2092" s="86"/>
      <c r="R2092" s="86"/>
      <c r="S2092" s="86"/>
      <c r="T2092" s="87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T2092" s="19" t="s">
        <v>408</v>
      </c>
      <c r="AU2092" s="19" t="s">
        <v>87</v>
      </c>
    </row>
    <row r="2093" s="13" customFormat="1">
      <c r="A2093" s="13"/>
      <c r="B2093" s="236"/>
      <c r="C2093" s="237"/>
      <c r="D2093" s="238" t="s">
        <v>410</v>
      </c>
      <c r="E2093" s="239" t="s">
        <v>19</v>
      </c>
      <c r="F2093" s="240" t="s">
        <v>906</v>
      </c>
      <c r="G2093" s="237"/>
      <c r="H2093" s="239" t="s">
        <v>19</v>
      </c>
      <c r="I2093" s="241"/>
      <c r="J2093" s="237"/>
      <c r="K2093" s="237"/>
      <c r="L2093" s="242"/>
      <c r="M2093" s="243"/>
      <c r="N2093" s="244"/>
      <c r="O2093" s="244"/>
      <c r="P2093" s="244"/>
      <c r="Q2093" s="244"/>
      <c r="R2093" s="244"/>
      <c r="S2093" s="244"/>
      <c r="T2093" s="24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6" t="s">
        <v>410</v>
      </c>
      <c r="AU2093" s="246" t="s">
        <v>87</v>
      </c>
      <c r="AV2093" s="13" t="s">
        <v>85</v>
      </c>
      <c r="AW2093" s="13" t="s">
        <v>37</v>
      </c>
      <c r="AX2093" s="13" t="s">
        <v>78</v>
      </c>
      <c r="AY2093" s="246" t="s">
        <v>401</v>
      </c>
    </row>
    <row r="2094" s="13" customFormat="1">
      <c r="A2094" s="13"/>
      <c r="B2094" s="236"/>
      <c r="C2094" s="237"/>
      <c r="D2094" s="238" t="s">
        <v>410</v>
      </c>
      <c r="E2094" s="239" t="s">
        <v>19</v>
      </c>
      <c r="F2094" s="240" t="s">
        <v>1591</v>
      </c>
      <c r="G2094" s="237"/>
      <c r="H2094" s="239" t="s">
        <v>19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6" t="s">
        <v>410</v>
      </c>
      <c r="AU2094" s="246" t="s">
        <v>87</v>
      </c>
      <c r="AV2094" s="13" t="s">
        <v>85</v>
      </c>
      <c r="AW2094" s="13" t="s">
        <v>37</v>
      </c>
      <c r="AX2094" s="13" t="s">
        <v>78</v>
      </c>
      <c r="AY2094" s="246" t="s">
        <v>401</v>
      </c>
    </row>
    <row r="2095" s="13" customFormat="1">
      <c r="A2095" s="13"/>
      <c r="B2095" s="236"/>
      <c r="C2095" s="237"/>
      <c r="D2095" s="238" t="s">
        <v>410</v>
      </c>
      <c r="E2095" s="239" t="s">
        <v>19</v>
      </c>
      <c r="F2095" s="240" t="s">
        <v>2000</v>
      </c>
      <c r="G2095" s="237"/>
      <c r="H2095" s="239" t="s">
        <v>19</v>
      </c>
      <c r="I2095" s="241"/>
      <c r="J2095" s="237"/>
      <c r="K2095" s="237"/>
      <c r="L2095" s="242"/>
      <c r="M2095" s="243"/>
      <c r="N2095" s="244"/>
      <c r="O2095" s="244"/>
      <c r="P2095" s="244"/>
      <c r="Q2095" s="244"/>
      <c r="R2095" s="244"/>
      <c r="S2095" s="244"/>
      <c r="T2095" s="24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6" t="s">
        <v>410</v>
      </c>
      <c r="AU2095" s="246" t="s">
        <v>87</v>
      </c>
      <c r="AV2095" s="13" t="s">
        <v>85</v>
      </c>
      <c r="AW2095" s="13" t="s">
        <v>37</v>
      </c>
      <c r="AX2095" s="13" t="s">
        <v>78</v>
      </c>
      <c r="AY2095" s="246" t="s">
        <v>401</v>
      </c>
    </row>
    <row r="2096" s="14" customFormat="1">
      <c r="A2096" s="14"/>
      <c r="B2096" s="247"/>
      <c r="C2096" s="248"/>
      <c r="D2096" s="238" t="s">
        <v>410</v>
      </c>
      <c r="E2096" s="249" t="s">
        <v>19</v>
      </c>
      <c r="F2096" s="250" t="s">
        <v>2013</v>
      </c>
      <c r="G2096" s="248"/>
      <c r="H2096" s="251">
        <v>269.69999999999999</v>
      </c>
      <c r="I2096" s="252"/>
      <c r="J2096" s="248"/>
      <c r="K2096" s="248"/>
      <c r="L2096" s="253"/>
      <c r="M2096" s="254"/>
      <c r="N2096" s="255"/>
      <c r="O2096" s="255"/>
      <c r="P2096" s="255"/>
      <c r="Q2096" s="255"/>
      <c r="R2096" s="255"/>
      <c r="S2096" s="255"/>
      <c r="T2096" s="256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7" t="s">
        <v>410</v>
      </c>
      <c r="AU2096" s="257" t="s">
        <v>87</v>
      </c>
      <c r="AV2096" s="14" t="s">
        <v>87</v>
      </c>
      <c r="AW2096" s="14" t="s">
        <v>37</v>
      </c>
      <c r="AX2096" s="14" t="s">
        <v>78</v>
      </c>
      <c r="AY2096" s="257" t="s">
        <v>401</v>
      </c>
    </row>
    <row r="2097" s="15" customFormat="1">
      <c r="A2097" s="15"/>
      <c r="B2097" s="258"/>
      <c r="C2097" s="259"/>
      <c r="D2097" s="238" t="s">
        <v>410</v>
      </c>
      <c r="E2097" s="260" t="s">
        <v>19</v>
      </c>
      <c r="F2097" s="261" t="s">
        <v>414</v>
      </c>
      <c r="G2097" s="259"/>
      <c r="H2097" s="262">
        <v>269.69999999999999</v>
      </c>
      <c r="I2097" s="263"/>
      <c r="J2097" s="259"/>
      <c r="K2097" s="259"/>
      <c r="L2097" s="264"/>
      <c r="M2097" s="265"/>
      <c r="N2097" s="266"/>
      <c r="O2097" s="266"/>
      <c r="P2097" s="266"/>
      <c r="Q2097" s="266"/>
      <c r="R2097" s="266"/>
      <c r="S2097" s="266"/>
      <c r="T2097" s="267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68" t="s">
        <v>410</v>
      </c>
      <c r="AU2097" s="268" t="s">
        <v>87</v>
      </c>
      <c r="AV2097" s="15" t="s">
        <v>102</v>
      </c>
      <c r="AW2097" s="15" t="s">
        <v>37</v>
      </c>
      <c r="AX2097" s="15" t="s">
        <v>85</v>
      </c>
      <c r="AY2097" s="268" t="s">
        <v>401</v>
      </c>
    </row>
    <row r="2098" s="2" customFormat="1" ht="33" customHeight="1">
      <c r="A2098" s="40"/>
      <c r="B2098" s="41"/>
      <c r="C2098" s="218" t="s">
        <v>2014</v>
      </c>
      <c r="D2098" s="218" t="s">
        <v>403</v>
      </c>
      <c r="E2098" s="219" t="s">
        <v>2015</v>
      </c>
      <c r="F2098" s="220" t="s">
        <v>2016</v>
      </c>
      <c r="G2098" s="221" t="s">
        <v>178</v>
      </c>
      <c r="H2098" s="222">
        <v>1595.9000000000001</v>
      </c>
      <c r="I2098" s="223"/>
      <c r="J2098" s="224">
        <f>ROUND(I2098*H2098,2)</f>
        <v>0</v>
      </c>
      <c r="K2098" s="220" t="s">
        <v>406</v>
      </c>
      <c r="L2098" s="46"/>
      <c r="M2098" s="225" t="s">
        <v>19</v>
      </c>
      <c r="N2098" s="226" t="s">
        <v>49</v>
      </c>
      <c r="O2098" s="86"/>
      <c r="P2098" s="227">
        <f>O2098*H2098</f>
        <v>0</v>
      </c>
      <c r="Q2098" s="227">
        <v>0</v>
      </c>
      <c r="R2098" s="227">
        <f>Q2098*H2098</f>
        <v>0</v>
      </c>
      <c r="S2098" s="227">
        <v>0</v>
      </c>
      <c r="T2098" s="228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29" t="s">
        <v>545</v>
      </c>
      <c r="AT2098" s="229" t="s">
        <v>403</v>
      </c>
      <c r="AU2098" s="229" t="s">
        <v>87</v>
      </c>
      <c r="AY2098" s="19" t="s">
        <v>401</v>
      </c>
      <c r="BE2098" s="230">
        <f>IF(N2098="základní",J2098,0)</f>
        <v>0</v>
      </c>
      <c r="BF2098" s="230">
        <f>IF(N2098="snížená",J2098,0)</f>
        <v>0</v>
      </c>
      <c r="BG2098" s="230">
        <f>IF(N2098="zákl. přenesená",J2098,0)</f>
        <v>0</v>
      </c>
      <c r="BH2098" s="230">
        <f>IF(N2098="sníž. přenesená",J2098,0)</f>
        <v>0</v>
      </c>
      <c r="BI2098" s="230">
        <f>IF(N2098="nulová",J2098,0)</f>
        <v>0</v>
      </c>
      <c r="BJ2098" s="19" t="s">
        <v>85</v>
      </c>
      <c r="BK2098" s="230">
        <f>ROUND(I2098*H2098,2)</f>
        <v>0</v>
      </c>
      <c r="BL2098" s="19" t="s">
        <v>545</v>
      </c>
      <c r="BM2098" s="229" t="s">
        <v>2017</v>
      </c>
    </row>
    <row r="2099" s="2" customFormat="1">
      <c r="A2099" s="40"/>
      <c r="B2099" s="41"/>
      <c r="C2099" s="42"/>
      <c r="D2099" s="231" t="s">
        <v>408</v>
      </c>
      <c r="E2099" s="42"/>
      <c r="F2099" s="232" t="s">
        <v>2018</v>
      </c>
      <c r="G2099" s="42"/>
      <c r="H2099" s="42"/>
      <c r="I2099" s="233"/>
      <c r="J2099" s="42"/>
      <c r="K2099" s="42"/>
      <c r="L2099" s="46"/>
      <c r="M2099" s="234"/>
      <c r="N2099" s="235"/>
      <c r="O2099" s="86"/>
      <c r="P2099" s="86"/>
      <c r="Q2099" s="86"/>
      <c r="R2099" s="86"/>
      <c r="S2099" s="86"/>
      <c r="T2099" s="87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9" t="s">
        <v>408</v>
      </c>
      <c r="AU2099" s="19" t="s">
        <v>87</v>
      </c>
    </row>
    <row r="2100" s="13" customFormat="1">
      <c r="A2100" s="13"/>
      <c r="B2100" s="236"/>
      <c r="C2100" s="237"/>
      <c r="D2100" s="238" t="s">
        <v>410</v>
      </c>
      <c r="E2100" s="239" t="s">
        <v>19</v>
      </c>
      <c r="F2100" s="240" t="s">
        <v>906</v>
      </c>
      <c r="G2100" s="237"/>
      <c r="H2100" s="239" t="s">
        <v>19</v>
      </c>
      <c r="I2100" s="241"/>
      <c r="J2100" s="237"/>
      <c r="K2100" s="237"/>
      <c r="L2100" s="242"/>
      <c r="M2100" s="243"/>
      <c r="N2100" s="244"/>
      <c r="O2100" s="244"/>
      <c r="P2100" s="244"/>
      <c r="Q2100" s="244"/>
      <c r="R2100" s="244"/>
      <c r="S2100" s="244"/>
      <c r="T2100" s="24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6" t="s">
        <v>410</v>
      </c>
      <c r="AU2100" s="246" t="s">
        <v>87</v>
      </c>
      <c r="AV2100" s="13" t="s">
        <v>85</v>
      </c>
      <c r="AW2100" s="13" t="s">
        <v>37</v>
      </c>
      <c r="AX2100" s="13" t="s">
        <v>78</v>
      </c>
      <c r="AY2100" s="246" t="s">
        <v>401</v>
      </c>
    </row>
    <row r="2101" s="13" customFormat="1">
      <c r="A2101" s="13"/>
      <c r="B2101" s="236"/>
      <c r="C2101" s="237"/>
      <c r="D2101" s="238" t="s">
        <v>410</v>
      </c>
      <c r="E2101" s="239" t="s">
        <v>19</v>
      </c>
      <c r="F2101" s="240" t="s">
        <v>594</v>
      </c>
      <c r="G2101" s="237"/>
      <c r="H2101" s="239" t="s">
        <v>19</v>
      </c>
      <c r="I2101" s="241"/>
      <c r="J2101" s="237"/>
      <c r="K2101" s="237"/>
      <c r="L2101" s="242"/>
      <c r="M2101" s="243"/>
      <c r="N2101" s="244"/>
      <c r="O2101" s="244"/>
      <c r="P2101" s="244"/>
      <c r="Q2101" s="244"/>
      <c r="R2101" s="244"/>
      <c r="S2101" s="244"/>
      <c r="T2101" s="245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6" t="s">
        <v>410</v>
      </c>
      <c r="AU2101" s="246" t="s">
        <v>87</v>
      </c>
      <c r="AV2101" s="13" t="s">
        <v>85</v>
      </c>
      <c r="AW2101" s="13" t="s">
        <v>37</v>
      </c>
      <c r="AX2101" s="13" t="s">
        <v>78</v>
      </c>
      <c r="AY2101" s="246" t="s">
        <v>401</v>
      </c>
    </row>
    <row r="2102" s="13" customFormat="1">
      <c r="A2102" s="13"/>
      <c r="B2102" s="236"/>
      <c r="C2102" s="237"/>
      <c r="D2102" s="238" t="s">
        <v>410</v>
      </c>
      <c r="E2102" s="239" t="s">
        <v>19</v>
      </c>
      <c r="F2102" s="240" t="s">
        <v>729</v>
      </c>
      <c r="G2102" s="237"/>
      <c r="H2102" s="239" t="s">
        <v>19</v>
      </c>
      <c r="I2102" s="241"/>
      <c r="J2102" s="237"/>
      <c r="K2102" s="237"/>
      <c r="L2102" s="242"/>
      <c r="M2102" s="243"/>
      <c r="N2102" s="244"/>
      <c r="O2102" s="244"/>
      <c r="P2102" s="244"/>
      <c r="Q2102" s="244"/>
      <c r="R2102" s="244"/>
      <c r="S2102" s="244"/>
      <c r="T2102" s="24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6" t="s">
        <v>410</v>
      </c>
      <c r="AU2102" s="246" t="s">
        <v>87</v>
      </c>
      <c r="AV2102" s="13" t="s">
        <v>85</v>
      </c>
      <c r="AW2102" s="13" t="s">
        <v>37</v>
      </c>
      <c r="AX2102" s="13" t="s">
        <v>78</v>
      </c>
      <c r="AY2102" s="246" t="s">
        <v>401</v>
      </c>
    </row>
    <row r="2103" s="13" customFormat="1">
      <c r="A2103" s="13"/>
      <c r="B2103" s="236"/>
      <c r="C2103" s="237"/>
      <c r="D2103" s="238" t="s">
        <v>410</v>
      </c>
      <c r="E2103" s="239" t="s">
        <v>19</v>
      </c>
      <c r="F2103" s="240" t="s">
        <v>1919</v>
      </c>
      <c r="G2103" s="237"/>
      <c r="H2103" s="239" t="s">
        <v>19</v>
      </c>
      <c r="I2103" s="241"/>
      <c r="J2103" s="237"/>
      <c r="K2103" s="237"/>
      <c r="L2103" s="242"/>
      <c r="M2103" s="243"/>
      <c r="N2103" s="244"/>
      <c r="O2103" s="244"/>
      <c r="P2103" s="244"/>
      <c r="Q2103" s="244"/>
      <c r="R2103" s="244"/>
      <c r="S2103" s="244"/>
      <c r="T2103" s="24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6" t="s">
        <v>410</v>
      </c>
      <c r="AU2103" s="246" t="s">
        <v>87</v>
      </c>
      <c r="AV2103" s="13" t="s">
        <v>85</v>
      </c>
      <c r="AW2103" s="13" t="s">
        <v>37</v>
      </c>
      <c r="AX2103" s="13" t="s">
        <v>78</v>
      </c>
      <c r="AY2103" s="246" t="s">
        <v>401</v>
      </c>
    </row>
    <row r="2104" s="14" customFormat="1">
      <c r="A2104" s="14"/>
      <c r="B2104" s="247"/>
      <c r="C2104" s="248"/>
      <c r="D2104" s="238" t="s">
        <v>410</v>
      </c>
      <c r="E2104" s="249" t="s">
        <v>19</v>
      </c>
      <c r="F2104" s="250" t="s">
        <v>1961</v>
      </c>
      <c r="G2104" s="248"/>
      <c r="H2104" s="251">
        <v>1588.9000000000001</v>
      </c>
      <c r="I2104" s="252"/>
      <c r="J2104" s="248"/>
      <c r="K2104" s="248"/>
      <c r="L2104" s="253"/>
      <c r="M2104" s="254"/>
      <c r="N2104" s="255"/>
      <c r="O2104" s="255"/>
      <c r="P2104" s="255"/>
      <c r="Q2104" s="255"/>
      <c r="R2104" s="255"/>
      <c r="S2104" s="255"/>
      <c r="T2104" s="256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7" t="s">
        <v>410</v>
      </c>
      <c r="AU2104" s="257" t="s">
        <v>87</v>
      </c>
      <c r="AV2104" s="14" t="s">
        <v>87</v>
      </c>
      <c r="AW2104" s="14" t="s">
        <v>37</v>
      </c>
      <c r="AX2104" s="14" t="s">
        <v>78</v>
      </c>
      <c r="AY2104" s="257" t="s">
        <v>401</v>
      </c>
    </row>
    <row r="2105" s="16" customFormat="1">
      <c r="A2105" s="16"/>
      <c r="B2105" s="269"/>
      <c r="C2105" s="270"/>
      <c r="D2105" s="238" t="s">
        <v>410</v>
      </c>
      <c r="E2105" s="271" t="s">
        <v>19</v>
      </c>
      <c r="F2105" s="272" t="s">
        <v>440</v>
      </c>
      <c r="G2105" s="270"/>
      <c r="H2105" s="273">
        <v>1588.9000000000001</v>
      </c>
      <c r="I2105" s="274"/>
      <c r="J2105" s="270"/>
      <c r="K2105" s="270"/>
      <c r="L2105" s="275"/>
      <c r="M2105" s="276"/>
      <c r="N2105" s="277"/>
      <c r="O2105" s="277"/>
      <c r="P2105" s="277"/>
      <c r="Q2105" s="277"/>
      <c r="R2105" s="277"/>
      <c r="S2105" s="277"/>
      <c r="T2105" s="278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T2105" s="279" t="s">
        <v>410</v>
      </c>
      <c r="AU2105" s="279" t="s">
        <v>87</v>
      </c>
      <c r="AV2105" s="16" t="s">
        <v>95</v>
      </c>
      <c r="AW2105" s="16" t="s">
        <v>37</v>
      </c>
      <c r="AX2105" s="16" t="s">
        <v>78</v>
      </c>
      <c r="AY2105" s="279" t="s">
        <v>401</v>
      </c>
    </row>
    <row r="2106" s="13" customFormat="1">
      <c r="A2106" s="13"/>
      <c r="B2106" s="236"/>
      <c r="C2106" s="237"/>
      <c r="D2106" s="238" t="s">
        <v>410</v>
      </c>
      <c r="E2106" s="239" t="s">
        <v>19</v>
      </c>
      <c r="F2106" s="240" t="s">
        <v>1921</v>
      </c>
      <c r="G2106" s="237"/>
      <c r="H2106" s="239" t="s">
        <v>19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6" t="s">
        <v>410</v>
      </c>
      <c r="AU2106" s="246" t="s">
        <v>87</v>
      </c>
      <c r="AV2106" s="13" t="s">
        <v>85</v>
      </c>
      <c r="AW2106" s="13" t="s">
        <v>37</v>
      </c>
      <c r="AX2106" s="13" t="s">
        <v>78</v>
      </c>
      <c r="AY2106" s="246" t="s">
        <v>401</v>
      </c>
    </row>
    <row r="2107" s="14" customFormat="1">
      <c r="A2107" s="14"/>
      <c r="B2107" s="247"/>
      <c r="C2107" s="248"/>
      <c r="D2107" s="238" t="s">
        <v>410</v>
      </c>
      <c r="E2107" s="249" t="s">
        <v>19</v>
      </c>
      <c r="F2107" s="250" t="s">
        <v>480</v>
      </c>
      <c r="G2107" s="248"/>
      <c r="H2107" s="251">
        <v>7</v>
      </c>
      <c r="I2107" s="252"/>
      <c r="J2107" s="248"/>
      <c r="K2107" s="248"/>
      <c r="L2107" s="253"/>
      <c r="M2107" s="254"/>
      <c r="N2107" s="255"/>
      <c r="O2107" s="255"/>
      <c r="P2107" s="255"/>
      <c r="Q2107" s="255"/>
      <c r="R2107" s="255"/>
      <c r="S2107" s="255"/>
      <c r="T2107" s="256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7" t="s">
        <v>410</v>
      </c>
      <c r="AU2107" s="257" t="s">
        <v>87</v>
      </c>
      <c r="AV2107" s="14" t="s">
        <v>87</v>
      </c>
      <c r="AW2107" s="14" t="s">
        <v>37</v>
      </c>
      <c r="AX2107" s="14" t="s">
        <v>78</v>
      </c>
      <c r="AY2107" s="257" t="s">
        <v>401</v>
      </c>
    </row>
    <row r="2108" s="16" customFormat="1">
      <c r="A2108" s="16"/>
      <c r="B2108" s="269"/>
      <c r="C2108" s="270"/>
      <c r="D2108" s="238" t="s">
        <v>410</v>
      </c>
      <c r="E2108" s="271" t="s">
        <v>19</v>
      </c>
      <c r="F2108" s="272" t="s">
        <v>440</v>
      </c>
      <c r="G2108" s="270"/>
      <c r="H2108" s="273">
        <v>7</v>
      </c>
      <c r="I2108" s="274"/>
      <c r="J2108" s="270"/>
      <c r="K2108" s="270"/>
      <c r="L2108" s="275"/>
      <c r="M2108" s="276"/>
      <c r="N2108" s="277"/>
      <c r="O2108" s="277"/>
      <c r="P2108" s="277"/>
      <c r="Q2108" s="277"/>
      <c r="R2108" s="277"/>
      <c r="S2108" s="277"/>
      <c r="T2108" s="278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T2108" s="279" t="s">
        <v>410</v>
      </c>
      <c r="AU2108" s="279" t="s">
        <v>87</v>
      </c>
      <c r="AV2108" s="16" t="s">
        <v>95</v>
      </c>
      <c r="AW2108" s="16" t="s">
        <v>37</v>
      </c>
      <c r="AX2108" s="16" t="s">
        <v>78</v>
      </c>
      <c r="AY2108" s="279" t="s">
        <v>401</v>
      </c>
    </row>
    <row r="2109" s="15" customFormat="1">
      <c r="A2109" s="15"/>
      <c r="B2109" s="258"/>
      <c r="C2109" s="259"/>
      <c r="D2109" s="238" t="s">
        <v>410</v>
      </c>
      <c r="E2109" s="260" t="s">
        <v>19</v>
      </c>
      <c r="F2109" s="261" t="s">
        <v>414</v>
      </c>
      <c r="G2109" s="259"/>
      <c r="H2109" s="262">
        <v>1595.9000000000001</v>
      </c>
      <c r="I2109" s="263"/>
      <c r="J2109" s="259"/>
      <c r="K2109" s="259"/>
      <c r="L2109" s="264"/>
      <c r="M2109" s="265"/>
      <c r="N2109" s="266"/>
      <c r="O2109" s="266"/>
      <c r="P2109" s="266"/>
      <c r="Q2109" s="266"/>
      <c r="R2109" s="266"/>
      <c r="S2109" s="266"/>
      <c r="T2109" s="267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68" t="s">
        <v>410</v>
      </c>
      <c r="AU2109" s="268" t="s">
        <v>87</v>
      </c>
      <c r="AV2109" s="15" t="s">
        <v>102</v>
      </c>
      <c r="AW2109" s="15" t="s">
        <v>37</v>
      </c>
      <c r="AX2109" s="15" t="s">
        <v>85</v>
      </c>
      <c r="AY2109" s="268" t="s">
        <v>401</v>
      </c>
    </row>
    <row r="2110" s="2" customFormat="1" ht="24.15" customHeight="1">
      <c r="A2110" s="40"/>
      <c r="B2110" s="41"/>
      <c r="C2110" s="280" t="s">
        <v>2019</v>
      </c>
      <c r="D2110" s="280" t="s">
        <v>808</v>
      </c>
      <c r="E2110" s="281" t="s">
        <v>2020</v>
      </c>
      <c r="F2110" s="282" t="s">
        <v>2021</v>
      </c>
      <c r="G2110" s="283" t="s">
        <v>178</v>
      </c>
      <c r="H2110" s="284">
        <v>1915.0799999999999</v>
      </c>
      <c r="I2110" s="285"/>
      <c r="J2110" s="286">
        <f>ROUND(I2110*H2110,2)</f>
        <v>0</v>
      </c>
      <c r="K2110" s="282" t="s">
        <v>406</v>
      </c>
      <c r="L2110" s="287"/>
      <c r="M2110" s="288" t="s">
        <v>19</v>
      </c>
      <c r="N2110" s="289" t="s">
        <v>49</v>
      </c>
      <c r="O2110" s="86"/>
      <c r="P2110" s="227">
        <f>O2110*H2110</f>
        <v>0</v>
      </c>
      <c r="Q2110" s="227">
        <v>0.00029999999999999997</v>
      </c>
      <c r="R2110" s="227">
        <f>Q2110*H2110</f>
        <v>0.57452399999999992</v>
      </c>
      <c r="S2110" s="227">
        <v>0</v>
      </c>
      <c r="T2110" s="228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9" t="s">
        <v>664</v>
      </c>
      <c r="AT2110" s="229" t="s">
        <v>808</v>
      </c>
      <c r="AU2110" s="229" t="s">
        <v>87</v>
      </c>
      <c r="AY2110" s="19" t="s">
        <v>401</v>
      </c>
      <c r="BE2110" s="230">
        <f>IF(N2110="základní",J2110,0)</f>
        <v>0</v>
      </c>
      <c r="BF2110" s="230">
        <f>IF(N2110="snížená",J2110,0)</f>
        <v>0</v>
      </c>
      <c r="BG2110" s="230">
        <f>IF(N2110="zákl. přenesená",J2110,0)</f>
        <v>0</v>
      </c>
      <c r="BH2110" s="230">
        <f>IF(N2110="sníž. přenesená",J2110,0)</f>
        <v>0</v>
      </c>
      <c r="BI2110" s="230">
        <f>IF(N2110="nulová",J2110,0)</f>
        <v>0</v>
      </c>
      <c r="BJ2110" s="19" t="s">
        <v>85</v>
      </c>
      <c r="BK2110" s="230">
        <f>ROUND(I2110*H2110,2)</f>
        <v>0</v>
      </c>
      <c r="BL2110" s="19" t="s">
        <v>545</v>
      </c>
      <c r="BM2110" s="229" t="s">
        <v>2022</v>
      </c>
    </row>
    <row r="2111" s="13" customFormat="1">
      <c r="A2111" s="13"/>
      <c r="B2111" s="236"/>
      <c r="C2111" s="237"/>
      <c r="D2111" s="238" t="s">
        <v>410</v>
      </c>
      <c r="E2111" s="239" t="s">
        <v>19</v>
      </c>
      <c r="F2111" s="240" t="s">
        <v>906</v>
      </c>
      <c r="G2111" s="237"/>
      <c r="H2111" s="239" t="s">
        <v>19</v>
      </c>
      <c r="I2111" s="241"/>
      <c r="J2111" s="237"/>
      <c r="K2111" s="237"/>
      <c r="L2111" s="242"/>
      <c r="M2111" s="243"/>
      <c r="N2111" s="244"/>
      <c r="O2111" s="244"/>
      <c r="P2111" s="244"/>
      <c r="Q2111" s="244"/>
      <c r="R2111" s="244"/>
      <c r="S2111" s="244"/>
      <c r="T2111" s="245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6" t="s">
        <v>410</v>
      </c>
      <c r="AU2111" s="246" t="s">
        <v>87</v>
      </c>
      <c r="AV2111" s="13" t="s">
        <v>85</v>
      </c>
      <c r="AW2111" s="13" t="s">
        <v>37</v>
      </c>
      <c r="AX2111" s="13" t="s">
        <v>78</v>
      </c>
      <c r="AY2111" s="246" t="s">
        <v>401</v>
      </c>
    </row>
    <row r="2112" s="13" customFormat="1">
      <c r="A2112" s="13"/>
      <c r="B2112" s="236"/>
      <c r="C2112" s="237"/>
      <c r="D2112" s="238" t="s">
        <v>410</v>
      </c>
      <c r="E2112" s="239" t="s">
        <v>19</v>
      </c>
      <c r="F2112" s="240" t="s">
        <v>594</v>
      </c>
      <c r="G2112" s="237"/>
      <c r="H2112" s="239" t="s">
        <v>19</v>
      </c>
      <c r="I2112" s="241"/>
      <c r="J2112" s="237"/>
      <c r="K2112" s="237"/>
      <c r="L2112" s="242"/>
      <c r="M2112" s="243"/>
      <c r="N2112" s="244"/>
      <c r="O2112" s="244"/>
      <c r="P2112" s="244"/>
      <c r="Q2112" s="244"/>
      <c r="R2112" s="244"/>
      <c r="S2112" s="244"/>
      <c r="T2112" s="24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6" t="s">
        <v>410</v>
      </c>
      <c r="AU2112" s="246" t="s">
        <v>87</v>
      </c>
      <c r="AV2112" s="13" t="s">
        <v>85</v>
      </c>
      <c r="AW2112" s="13" t="s">
        <v>37</v>
      </c>
      <c r="AX2112" s="13" t="s">
        <v>78</v>
      </c>
      <c r="AY2112" s="246" t="s">
        <v>401</v>
      </c>
    </row>
    <row r="2113" s="13" customFormat="1">
      <c r="A2113" s="13"/>
      <c r="B2113" s="236"/>
      <c r="C2113" s="237"/>
      <c r="D2113" s="238" t="s">
        <v>410</v>
      </c>
      <c r="E2113" s="239" t="s">
        <v>19</v>
      </c>
      <c r="F2113" s="240" t="s">
        <v>729</v>
      </c>
      <c r="G2113" s="237"/>
      <c r="H2113" s="239" t="s">
        <v>19</v>
      </c>
      <c r="I2113" s="241"/>
      <c r="J2113" s="237"/>
      <c r="K2113" s="237"/>
      <c r="L2113" s="242"/>
      <c r="M2113" s="243"/>
      <c r="N2113" s="244"/>
      <c r="O2113" s="244"/>
      <c r="P2113" s="244"/>
      <c r="Q2113" s="244"/>
      <c r="R2113" s="244"/>
      <c r="S2113" s="244"/>
      <c r="T2113" s="24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6" t="s">
        <v>410</v>
      </c>
      <c r="AU2113" s="246" t="s">
        <v>87</v>
      </c>
      <c r="AV2113" s="13" t="s">
        <v>85</v>
      </c>
      <c r="AW2113" s="13" t="s">
        <v>37</v>
      </c>
      <c r="AX2113" s="13" t="s">
        <v>78</v>
      </c>
      <c r="AY2113" s="246" t="s">
        <v>401</v>
      </c>
    </row>
    <row r="2114" s="13" customFormat="1">
      <c r="A2114" s="13"/>
      <c r="B2114" s="236"/>
      <c r="C2114" s="237"/>
      <c r="D2114" s="238" t="s">
        <v>410</v>
      </c>
      <c r="E2114" s="239" t="s">
        <v>19</v>
      </c>
      <c r="F2114" s="240" t="s">
        <v>1919</v>
      </c>
      <c r="G2114" s="237"/>
      <c r="H2114" s="239" t="s">
        <v>19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6" t="s">
        <v>410</v>
      </c>
      <c r="AU2114" s="246" t="s">
        <v>87</v>
      </c>
      <c r="AV2114" s="13" t="s">
        <v>85</v>
      </c>
      <c r="AW2114" s="13" t="s">
        <v>37</v>
      </c>
      <c r="AX2114" s="13" t="s">
        <v>78</v>
      </c>
      <c r="AY2114" s="246" t="s">
        <v>401</v>
      </c>
    </row>
    <row r="2115" s="14" customFormat="1">
      <c r="A2115" s="14"/>
      <c r="B2115" s="247"/>
      <c r="C2115" s="248"/>
      <c r="D2115" s="238" t="s">
        <v>410</v>
      </c>
      <c r="E2115" s="249" t="s">
        <v>19</v>
      </c>
      <c r="F2115" s="250" t="s">
        <v>1961</v>
      </c>
      <c r="G2115" s="248"/>
      <c r="H2115" s="251">
        <v>1588.9000000000001</v>
      </c>
      <c r="I2115" s="252"/>
      <c r="J2115" s="248"/>
      <c r="K2115" s="248"/>
      <c r="L2115" s="253"/>
      <c r="M2115" s="254"/>
      <c r="N2115" s="255"/>
      <c r="O2115" s="255"/>
      <c r="P2115" s="255"/>
      <c r="Q2115" s="255"/>
      <c r="R2115" s="255"/>
      <c r="S2115" s="255"/>
      <c r="T2115" s="256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7" t="s">
        <v>410</v>
      </c>
      <c r="AU2115" s="257" t="s">
        <v>87</v>
      </c>
      <c r="AV2115" s="14" t="s">
        <v>87</v>
      </c>
      <c r="AW2115" s="14" t="s">
        <v>37</v>
      </c>
      <c r="AX2115" s="14" t="s">
        <v>78</v>
      </c>
      <c r="AY2115" s="257" t="s">
        <v>401</v>
      </c>
    </row>
    <row r="2116" s="16" customFormat="1">
      <c r="A2116" s="16"/>
      <c r="B2116" s="269"/>
      <c r="C2116" s="270"/>
      <c r="D2116" s="238" t="s">
        <v>410</v>
      </c>
      <c r="E2116" s="271" t="s">
        <v>19</v>
      </c>
      <c r="F2116" s="272" t="s">
        <v>440</v>
      </c>
      <c r="G2116" s="270"/>
      <c r="H2116" s="273">
        <v>1588.9000000000001</v>
      </c>
      <c r="I2116" s="274"/>
      <c r="J2116" s="270"/>
      <c r="K2116" s="270"/>
      <c r="L2116" s="275"/>
      <c r="M2116" s="276"/>
      <c r="N2116" s="277"/>
      <c r="O2116" s="277"/>
      <c r="P2116" s="277"/>
      <c r="Q2116" s="277"/>
      <c r="R2116" s="277"/>
      <c r="S2116" s="277"/>
      <c r="T2116" s="278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79" t="s">
        <v>410</v>
      </c>
      <c r="AU2116" s="279" t="s">
        <v>87</v>
      </c>
      <c r="AV2116" s="16" t="s">
        <v>95</v>
      </c>
      <c r="AW2116" s="16" t="s">
        <v>37</v>
      </c>
      <c r="AX2116" s="16" t="s">
        <v>78</v>
      </c>
      <c r="AY2116" s="279" t="s">
        <v>401</v>
      </c>
    </row>
    <row r="2117" s="13" customFormat="1">
      <c r="A2117" s="13"/>
      <c r="B2117" s="236"/>
      <c r="C2117" s="237"/>
      <c r="D2117" s="238" t="s">
        <v>410</v>
      </c>
      <c r="E2117" s="239" t="s">
        <v>19</v>
      </c>
      <c r="F2117" s="240" t="s">
        <v>1921</v>
      </c>
      <c r="G2117" s="237"/>
      <c r="H2117" s="239" t="s">
        <v>19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6" t="s">
        <v>410</v>
      </c>
      <c r="AU2117" s="246" t="s">
        <v>87</v>
      </c>
      <c r="AV2117" s="13" t="s">
        <v>85</v>
      </c>
      <c r="AW2117" s="13" t="s">
        <v>37</v>
      </c>
      <c r="AX2117" s="13" t="s">
        <v>78</v>
      </c>
      <c r="AY2117" s="246" t="s">
        <v>401</v>
      </c>
    </row>
    <row r="2118" s="14" customFormat="1">
      <c r="A2118" s="14"/>
      <c r="B2118" s="247"/>
      <c r="C2118" s="248"/>
      <c r="D2118" s="238" t="s">
        <v>410</v>
      </c>
      <c r="E2118" s="249" t="s">
        <v>19</v>
      </c>
      <c r="F2118" s="250" t="s">
        <v>480</v>
      </c>
      <c r="G2118" s="248"/>
      <c r="H2118" s="251">
        <v>7</v>
      </c>
      <c r="I2118" s="252"/>
      <c r="J2118" s="248"/>
      <c r="K2118" s="248"/>
      <c r="L2118" s="253"/>
      <c r="M2118" s="254"/>
      <c r="N2118" s="255"/>
      <c r="O2118" s="255"/>
      <c r="P2118" s="255"/>
      <c r="Q2118" s="255"/>
      <c r="R2118" s="255"/>
      <c r="S2118" s="255"/>
      <c r="T2118" s="256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7" t="s">
        <v>410</v>
      </c>
      <c r="AU2118" s="257" t="s">
        <v>87</v>
      </c>
      <c r="AV2118" s="14" t="s">
        <v>87</v>
      </c>
      <c r="AW2118" s="14" t="s">
        <v>37</v>
      </c>
      <c r="AX2118" s="14" t="s">
        <v>78</v>
      </c>
      <c r="AY2118" s="257" t="s">
        <v>401</v>
      </c>
    </row>
    <row r="2119" s="16" customFormat="1">
      <c r="A2119" s="16"/>
      <c r="B2119" s="269"/>
      <c r="C2119" s="270"/>
      <c r="D2119" s="238" t="s">
        <v>410</v>
      </c>
      <c r="E2119" s="271" t="s">
        <v>19</v>
      </c>
      <c r="F2119" s="272" t="s">
        <v>440</v>
      </c>
      <c r="G2119" s="270"/>
      <c r="H2119" s="273">
        <v>7</v>
      </c>
      <c r="I2119" s="274"/>
      <c r="J2119" s="270"/>
      <c r="K2119" s="270"/>
      <c r="L2119" s="275"/>
      <c r="M2119" s="276"/>
      <c r="N2119" s="277"/>
      <c r="O2119" s="277"/>
      <c r="P2119" s="277"/>
      <c r="Q2119" s="277"/>
      <c r="R2119" s="277"/>
      <c r="S2119" s="277"/>
      <c r="T2119" s="278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T2119" s="279" t="s">
        <v>410</v>
      </c>
      <c r="AU2119" s="279" t="s">
        <v>87</v>
      </c>
      <c r="AV2119" s="16" t="s">
        <v>95</v>
      </c>
      <c r="AW2119" s="16" t="s">
        <v>37</v>
      </c>
      <c r="AX2119" s="16" t="s">
        <v>78</v>
      </c>
      <c r="AY2119" s="279" t="s">
        <v>401</v>
      </c>
    </row>
    <row r="2120" s="15" customFormat="1">
      <c r="A2120" s="15"/>
      <c r="B2120" s="258"/>
      <c r="C2120" s="259"/>
      <c r="D2120" s="238" t="s">
        <v>410</v>
      </c>
      <c r="E2120" s="260" t="s">
        <v>19</v>
      </c>
      <c r="F2120" s="261" t="s">
        <v>414</v>
      </c>
      <c r="G2120" s="259"/>
      <c r="H2120" s="262">
        <v>1595.9000000000001</v>
      </c>
      <c r="I2120" s="263"/>
      <c r="J2120" s="259"/>
      <c r="K2120" s="259"/>
      <c r="L2120" s="264"/>
      <c r="M2120" s="265"/>
      <c r="N2120" s="266"/>
      <c r="O2120" s="266"/>
      <c r="P2120" s="266"/>
      <c r="Q2120" s="266"/>
      <c r="R2120" s="266"/>
      <c r="S2120" s="266"/>
      <c r="T2120" s="267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8" t="s">
        <v>410</v>
      </c>
      <c r="AU2120" s="268" t="s">
        <v>87</v>
      </c>
      <c r="AV2120" s="15" t="s">
        <v>102</v>
      </c>
      <c r="AW2120" s="15" t="s">
        <v>37</v>
      </c>
      <c r="AX2120" s="15" t="s">
        <v>78</v>
      </c>
      <c r="AY2120" s="268" t="s">
        <v>401</v>
      </c>
    </row>
    <row r="2121" s="14" customFormat="1">
      <c r="A2121" s="14"/>
      <c r="B2121" s="247"/>
      <c r="C2121" s="248"/>
      <c r="D2121" s="238" t="s">
        <v>410</v>
      </c>
      <c r="E2121" s="249" t="s">
        <v>19</v>
      </c>
      <c r="F2121" s="250" t="s">
        <v>2023</v>
      </c>
      <c r="G2121" s="248"/>
      <c r="H2121" s="251">
        <v>1915.0799999999999</v>
      </c>
      <c r="I2121" s="252"/>
      <c r="J2121" s="248"/>
      <c r="K2121" s="248"/>
      <c r="L2121" s="253"/>
      <c r="M2121" s="254"/>
      <c r="N2121" s="255"/>
      <c r="O2121" s="255"/>
      <c r="P2121" s="255"/>
      <c r="Q2121" s="255"/>
      <c r="R2121" s="255"/>
      <c r="S2121" s="255"/>
      <c r="T2121" s="25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7" t="s">
        <v>410</v>
      </c>
      <c r="AU2121" s="257" t="s">
        <v>87</v>
      </c>
      <c r="AV2121" s="14" t="s">
        <v>87</v>
      </c>
      <c r="AW2121" s="14" t="s">
        <v>37</v>
      </c>
      <c r="AX2121" s="14" t="s">
        <v>85</v>
      </c>
      <c r="AY2121" s="257" t="s">
        <v>401</v>
      </c>
    </row>
    <row r="2122" s="2" customFormat="1" ht="33" customHeight="1">
      <c r="A2122" s="40"/>
      <c r="B2122" s="41"/>
      <c r="C2122" s="218" t="s">
        <v>2024</v>
      </c>
      <c r="D2122" s="218" t="s">
        <v>403</v>
      </c>
      <c r="E2122" s="219" t="s">
        <v>2025</v>
      </c>
      <c r="F2122" s="220" t="s">
        <v>2026</v>
      </c>
      <c r="G2122" s="221" t="s">
        <v>178</v>
      </c>
      <c r="H2122" s="222">
        <v>1427.1500000000001</v>
      </c>
      <c r="I2122" s="223"/>
      <c r="J2122" s="224">
        <f>ROUND(I2122*H2122,2)</f>
        <v>0</v>
      </c>
      <c r="K2122" s="220" t="s">
        <v>406</v>
      </c>
      <c r="L2122" s="46"/>
      <c r="M2122" s="225" t="s">
        <v>19</v>
      </c>
      <c r="N2122" s="226" t="s">
        <v>49</v>
      </c>
      <c r="O2122" s="86"/>
      <c r="P2122" s="227">
        <f>O2122*H2122</f>
        <v>0</v>
      </c>
      <c r="Q2122" s="227">
        <v>0</v>
      </c>
      <c r="R2122" s="227">
        <f>Q2122*H2122</f>
        <v>0</v>
      </c>
      <c r="S2122" s="227">
        <v>0</v>
      </c>
      <c r="T2122" s="228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29" t="s">
        <v>545</v>
      </c>
      <c r="AT2122" s="229" t="s">
        <v>403</v>
      </c>
      <c r="AU2122" s="229" t="s">
        <v>87</v>
      </c>
      <c r="AY2122" s="19" t="s">
        <v>401</v>
      </c>
      <c r="BE2122" s="230">
        <f>IF(N2122="základní",J2122,0)</f>
        <v>0</v>
      </c>
      <c r="BF2122" s="230">
        <f>IF(N2122="snížená",J2122,0)</f>
        <v>0</v>
      </c>
      <c r="BG2122" s="230">
        <f>IF(N2122="zákl. přenesená",J2122,0)</f>
        <v>0</v>
      </c>
      <c r="BH2122" s="230">
        <f>IF(N2122="sníž. přenesená",J2122,0)</f>
        <v>0</v>
      </c>
      <c r="BI2122" s="230">
        <f>IF(N2122="nulová",J2122,0)</f>
        <v>0</v>
      </c>
      <c r="BJ2122" s="19" t="s">
        <v>85</v>
      </c>
      <c r="BK2122" s="230">
        <f>ROUND(I2122*H2122,2)</f>
        <v>0</v>
      </c>
      <c r="BL2122" s="19" t="s">
        <v>545</v>
      </c>
      <c r="BM2122" s="229" t="s">
        <v>2027</v>
      </c>
    </row>
    <row r="2123" s="2" customFormat="1">
      <c r="A2123" s="40"/>
      <c r="B2123" s="41"/>
      <c r="C2123" s="42"/>
      <c r="D2123" s="231" t="s">
        <v>408</v>
      </c>
      <c r="E2123" s="42"/>
      <c r="F2123" s="232" t="s">
        <v>2028</v>
      </c>
      <c r="G2123" s="42"/>
      <c r="H2123" s="42"/>
      <c r="I2123" s="233"/>
      <c r="J2123" s="42"/>
      <c r="K2123" s="42"/>
      <c r="L2123" s="46"/>
      <c r="M2123" s="234"/>
      <c r="N2123" s="235"/>
      <c r="O2123" s="86"/>
      <c r="P2123" s="86"/>
      <c r="Q2123" s="86"/>
      <c r="R2123" s="86"/>
      <c r="S2123" s="86"/>
      <c r="T2123" s="87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9" t="s">
        <v>408</v>
      </c>
      <c r="AU2123" s="19" t="s">
        <v>87</v>
      </c>
    </row>
    <row r="2124" s="13" customFormat="1">
      <c r="A2124" s="13"/>
      <c r="B2124" s="236"/>
      <c r="C2124" s="237"/>
      <c r="D2124" s="238" t="s">
        <v>410</v>
      </c>
      <c r="E2124" s="239" t="s">
        <v>19</v>
      </c>
      <c r="F2124" s="240" t="s">
        <v>906</v>
      </c>
      <c r="G2124" s="237"/>
      <c r="H2124" s="239" t="s">
        <v>19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6" t="s">
        <v>410</v>
      </c>
      <c r="AU2124" s="246" t="s">
        <v>87</v>
      </c>
      <c r="AV2124" s="13" t="s">
        <v>85</v>
      </c>
      <c r="AW2124" s="13" t="s">
        <v>37</v>
      </c>
      <c r="AX2124" s="13" t="s">
        <v>78</v>
      </c>
      <c r="AY2124" s="246" t="s">
        <v>401</v>
      </c>
    </row>
    <row r="2125" s="13" customFormat="1">
      <c r="A2125" s="13"/>
      <c r="B2125" s="236"/>
      <c r="C2125" s="237"/>
      <c r="D2125" s="238" t="s">
        <v>410</v>
      </c>
      <c r="E2125" s="239" t="s">
        <v>19</v>
      </c>
      <c r="F2125" s="240" t="s">
        <v>594</v>
      </c>
      <c r="G2125" s="237"/>
      <c r="H2125" s="239" t="s">
        <v>19</v>
      </c>
      <c r="I2125" s="241"/>
      <c r="J2125" s="237"/>
      <c r="K2125" s="237"/>
      <c r="L2125" s="242"/>
      <c r="M2125" s="243"/>
      <c r="N2125" s="244"/>
      <c r="O2125" s="244"/>
      <c r="P2125" s="244"/>
      <c r="Q2125" s="244"/>
      <c r="R2125" s="244"/>
      <c r="S2125" s="244"/>
      <c r="T2125" s="24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6" t="s">
        <v>410</v>
      </c>
      <c r="AU2125" s="246" t="s">
        <v>87</v>
      </c>
      <c r="AV2125" s="13" t="s">
        <v>85</v>
      </c>
      <c r="AW2125" s="13" t="s">
        <v>37</v>
      </c>
      <c r="AX2125" s="13" t="s">
        <v>78</v>
      </c>
      <c r="AY2125" s="246" t="s">
        <v>401</v>
      </c>
    </row>
    <row r="2126" s="13" customFormat="1">
      <c r="A2126" s="13"/>
      <c r="B2126" s="236"/>
      <c r="C2126" s="237"/>
      <c r="D2126" s="238" t="s">
        <v>410</v>
      </c>
      <c r="E2126" s="239" t="s">
        <v>19</v>
      </c>
      <c r="F2126" s="240" t="s">
        <v>729</v>
      </c>
      <c r="G2126" s="237"/>
      <c r="H2126" s="239" t="s">
        <v>19</v>
      </c>
      <c r="I2126" s="241"/>
      <c r="J2126" s="237"/>
      <c r="K2126" s="237"/>
      <c r="L2126" s="242"/>
      <c r="M2126" s="243"/>
      <c r="N2126" s="244"/>
      <c r="O2126" s="244"/>
      <c r="P2126" s="244"/>
      <c r="Q2126" s="244"/>
      <c r="R2126" s="244"/>
      <c r="S2126" s="244"/>
      <c r="T2126" s="245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6" t="s">
        <v>410</v>
      </c>
      <c r="AU2126" s="246" t="s">
        <v>87</v>
      </c>
      <c r="AV2126" s="13" t="s">
        <v>85</v>
      </c>
      <c r="AW2126" s="13" t="s">
        <v>37</v>
      </c>
      <c r="AX2126" s="13" t="s">
        <v>78</v>
      </c>
      <c r="AY2126" s="246" t="s">
        <v>401</v>
      </c>
    </row>
    <row r="2127" s="13" customFormat="1">
      <c r="A2127" s="13"/>
      <c r="B2127" s="236"/>
      <c r="C2127" s="237"/>
      <c r="D2127" s="238" t="s">
        <v>410</v>
      </c>
      <c r="E2127" s="239" t="s">
        <v>19</v>
      </c>
      <c r="F2127" s="240" t="s">
        <v>1919</v>
      </c>
      <c r="G2127" s="237"/>
      <c r="H2127" s="239" t="s">
        <v>19</v>
      </c>
      <c r="I2127" s="241"/>
      <c r="J2127" s="237"/>
      <c r="K2127" s="237"/>
      <c r="L2127" s="242"/>
      <c r="M2127" s="243"/>
      <c r="N2127" s="244"/>
      <c r="O2127" s="244"/>
      <c r="P2127" s="244"/>
      <c r="Q2127" s="244"/>
      <c r="R2127" s="244"/>
      <c r="S2127" s="244"/>
      <c r="T2127" s="245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6" t="s">
        <v>410</v>
      </c>
      <c r="AU2127" s="246" t="s">
        <v>87</v>
      </c>
      <c r="AV2127" s="13" t="s">
        <v>85</v>
      </c>
      <c r="AW2127" s="13" t="s">
        <v>37</v>
      </c>
      <c r="AX2127" s="13" t="s">
        <v>78</v>
      </c>
      <c r="AY2127" s="246" t="s">
        <v>401</v>
      </c>
    </row>
    <row r="2128" s="14" customFormat="1">
      <c r="A2128" s="14"/>
      <c r="B2128" s="247"/>
      <c r="C2128" s="248"/>
      <c r="D2128" s="238" t="s">
        <v>410</v>
      </c>
      <c r="E2128" s="249" t="s">
        <v>19</v>
      </c>
      <c r="F2128" s="250" t="s">
        <v>2029</v>
      </c>
      <c r="G2128" s="248"/>
      <c r="H2128" s="251">
        <v>1427.1500000000001</v>
      </c>
      <c r="I2128" s="252"/>
      <c r="J2128" s="248"/>
      <c r="K2128" s="248"/>
      <c r="L2128" s="253"/>
      <c r="M2128" s="254"/>
      <c r="N2128" s="255"/>
      <c r="O2128" s="255"/>
      <c r="P2128" s="255"/>
      <c r="Q2128" s="255"/>
      <c r="R2128" s="255"/>
      <c r="S2128" s="255"/>
      <c r="T2128" s="256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7" t="s">
        <v>410</v>
      </c>
      <c r="AU2128" s="257" t="s">
        <v>87</v>
      </c>
      <c r="AV2128" s="14" t="s">
        <v>87</v>
      </c>
      <c r="AW2128" s="14" t="s">
        <v>37</v>
      </c>
      <c r="AX2128" s="14" t="s">
        <v>78</v>
      </c>
      <c r="AY2128" s="257" t="s">
        <v>401</v>
      </c>
    </row>
    <row r="2129" s="15" customFormat="1">
      <c r="A2129" s="15"/>
      <c r="B2129" s="258"/>
      <c r="C2129" s="259"/>
      <c r="D2129" s="238" t="s">
        <v>410</v>
      </c>
      <c r="E2129" s="260" t="s">
        <v>19</v>
      </c>
      <c r="F2129" s="261" t="s">
        <v>414</v>
      </c>
      <c r="G2129" s="259"/>
      <c r="H2129" s="262">
        <v>1427.1500000000001</v>
      </c>
      <c r="I2129" s="263"/>
      <c r="J2129" s="259"/>
      <c r="K2129" s="259"/>
      <c r="L2129" s="264"/>
      <c r="M2129" s="265"/>
      <c r="N2129" s="266"/>
      <c r="O2129" s="266"/>
      <c r="P2129" s="266"/>
      <c r="Q2129" s="266"/>
      <c r="R2129" s="266"/>
      <c r="S2129" s="266"/>
      <c r="T2129" s="267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8" t="s">
        <v>410</v>
      </c>
      <c r="AU2129" s="268" t="s">
        <v>87</v>
      </c>
      <c r="AV2129" s="15" t="s">
        <v>102</v>
      </c>
      <c r="AW2129" s="15" t="s">
        <v>37</v>
      </c>
      <c r="AX2129" s="15" t="s">
        <v>85</v>
      </c>
      <c r="AY2129" s="268" t="s">
        <v>401</v>
      </c>
    </row>
    <row r="2130" s="2" customFormat="1" ht="24.15" customHeight="1">
      <c r="A2130" s="40"/>
      <c r="B2130" s="41"/>
      <c r="C2130" s="280" t="s">
        <v>2030</v>
      </c>
      <c r="D2130" s="280" t="s">
        <v>808</v>
      </c>
      <c r="E2130" s="281" t="s">
        <v>2031</v>
      </c>
      <c r="F2130" s="282" t="s">
        <v>2032</v>
      </c>
      <c r="G2130" s="283" t="s">
        <v>178</v>
      </c>
      <c r="H2130" s="284">
        <v>1712.5799999999999</v>
      </c>
      <c r="I2130" s="285"/>
      <c r="J2130" s="286">
        <f>ROUND(I2130*H2130,2)</f>
        <v>0</v>
      </c>
      <c r="K2130" s="282" t="s">
        <v>406</v>
      </c>
      <c r="L2130" s="287"/>
      <c r="M2130" s="288" t="s">
        <v>19</v>
      </c>
      <c r="N2130" s="289" t="s">
        <v>49</v>
      </c>
      <c r="O2130" s="86"/>
      <c r="P2130" s="227">
        <f>O2130*H2130</f>
        <v>0</v>
      </c>
      <c r="Q2130" s="227">
        <v>0.00050000000000000001</v>
      </c>
      <c r="R2130" s="227">
        <f>Q2130*H2130</f>
        <v>0.85629</v>
      </c>
      <c r="S2130" s="227">
        <v>0</v>
      </c>
      <c r="T2130" s="228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29" t="s">
        <v>664</v>
      </c>
      <c r="AT2130" s="229" t="s">
        <v>808</v>
      </c>
      <c r="AU2130" s="229" t="s">
        <v>87</v>
      </c>
      <c r="AY2130" s="19" t="s">
        <v>401</v>
      </c>
      <c r="BE2130" s="230">
        <f>IF(N2130="základní",J2130,0)</f>
        <v>0</v>
      </c>
      <c r="BF2130" s="230">
        <f>IF(N2130="snížená",J2130,0)</f>
        <v>0</v>
      </c>
      <c r="BG2130" s="230">
        <f>IF(N2130="zákl. přenesená",J2130,0)</f>
        <v>0</v>
      </c>
      <c r="BH2130" s="230">
        <f>IF(N2130="sníž. přenesená",J2130,0)</f>
        <v>0</v>
      </c>
      <c r="BI2130" s="230">
        <f>IF(N2130="nulová",J2130,0)</f>
        <v>0</v>
      </c>
      <c r="BJ2130" s="19" t="s">
        <v>85</v>
      </c>
      <c r="BK2130" s="230">
        <f>ROUND(I2130*H2130,2)</f>
        <v>0</v>
      </c>
      <c r="BL2130" s="19" t="s">
        <v>545</v>
      </c>
      <c r="BM2130" s="229" t="s">
        <v>2033</v>
      </c>
    </row>
    <row r="2131" s="13" customFormat="1">
      <c r="A2131" s="13"/>
      <c r="B2131" s="236"/>
      <c r="C2131" s="237"/>
      <c r="D2131" s="238" t="s">
        <v>410</v>
      </c>
      <c r="E2131" s="239" t="s">
        <v>19</v>
      </c>
      <c r="F2131" s="240" t="s">
        <v>906</v>
      </c>
      <c r="G2131" s="237"/>
      <c r="H2131" s="239" t="s">
        <v>19</v>
      </c>
      <c r="I2131" s="241"/>
      <c r="J2131" s="237"/>
      <c r="K2131" s="237"/>
      <c r="L2131" s="242"/>
      <c r="M2131" s="243"/>
      <c r="N2131" s="244"/>
      <c r="O2131" s="244"/>
      <c r="P2131" s="244"/>
      <c r="Q2131" s="244"/>
      <c r="R2131" s="244"/>
      <c r="S2131" s="244"/>
      <c r="T2131" s="24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6" t="s">
        <v>410</v>
      </c>
      <c r="AU2131" s="246" t="s">
        <v>87</v>
      </c>
      <c r="AV2131" s="13" t="s">
        <v>85</v>
      </c>
      <c r="AW2131" s="13" t="s">
        <v>37</v>
      </c>
      <c r="AX2131" s="13" t="s">
        <v>78</v>
      </c>
      <c r="AY2131" s="246" t="s">
        <v>401</v>
      </c>
    </row>
    <row r="2132" s="13" customFormat="1">
      <c r="A2132" s="13"/>
      <c r="B2132" s="236"/>
      <c r="C2132" s="237"/>
      <c r="D2132" s="238" t="s">
        <v>410</v>
      </c>
      <c r="E2132" s="239" t="s">
        <v>19</v>
      </c>
      <c r="F2132" s="240" t="s">
        <v>594</v>
      </c>
      <c r="G2132" s="237"/>
      <c r="H2132" s="239" t="s">
        <v>19</v>
      </c>
      <c r="I2132" s="241"/>
      <c r="J2132" s="237"/>
      <c r="K2132" s="237"/>
      <c r="L2132" s="242"/>
      <c r="M2132" s="243"/>
      <c r="N2132" s="244"/>
      <c r="O2132" s="244"/>
      <c r="P2132" s="244"/>
      <c r="Q2132" s="244"/>
      <c r="R2132" s="244"/>
      <c r="S2132" s="244"/>
      <c r="T2132" s="245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6" t="s">
        <v>410</v>
      </c>
      <c r="AU2132" s="246" t="s">
        <v>87</v>
      </c>
      <c r="AV2132" s="13" t="s">
        <v>85</v>
      </c>
      <c r="AW2132" s="13" t="s">
        <v>37</v>
      </c>
      <c r="AX2132" s="13" t="s">
        <v>78</v>
      </c>
      <c r="AY2132" s="246" t="s">
        <v>401</v>
      </c>
    </row>
    <row r="2133" s="13" customFormat="1">
      <c r="A2133" s="13"/>
      <c r="B2133" s="236"/>
      <c r="C2133" s="237"/>
      <c r="D2133" s="238" t="s">
        <v>410</v>
      </c>
      <c r="E2133" s="239" t="s">
        <v>19</v>
      </c>
      <c r="F2133" s="240" t="s">
        <v>729</v>
      </c>
      <c r="G2133" s="237"/>
      <c r="H2133" s="239" t="s">
        <v>19</v>
      </c>
      <c r="I2133" s="241"/>
      <c r="J2133" s="237"/>
      <c r="K2133" s="237"/>
      <c r="L2133" s="242"/>
      <c r="M2133" s="243"/>
      <c r="N2133" s="244"/>
      <c r="O2133" s="244"/>
      <c r="P2133" s="244"/>
      <c r="Q2133" s="244"/>
      <c r="R2133" s="244"/>
      <c r="S2133" s="244"/>
      <c r="T2133" s="245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6" t="s">
        <v>410</v>
      </c>
      <c r="AU2133" s="246" t="s">
        <v>87</v>
      </c>
      <c r="AV2133" s="13" t="s">
        <v>85</v>
      </c>
      <c r="AW2133" s="13" t="s">
        <v>37</v>
      </c>
      <c r="AX2133" s="13" t="s">
        <v>78</v>
      </c>
      <c r="AY2133" s="246" t="s">
        <v>401</v>
      </c>
    </row>
    <row r="2134" s="13" customFormat="1">
      <c r="A2134" s="13"/>
      <c r="B2134" s="236"/>
      <c r="C2134" s="237"/>
      <c r="D2134" s="238" t="s">
        <v>410</v>
      </c>
      <c r="E2134" s="239" t="s">
        <v>19</v>
      </c>
      <c r="F2134" s="240" t="s">
        <v>1919</v>
      </c>
      <c r="G2134" s="237"/>
      <c r="H2134" s="239" t="s">
        <v>19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6" t="s">
        <v>410</v>
      </c>
      <c r="AU2134" s="246" t="s">
        <v>87</v>
      </c>
      <c r="AV2134" s="13" t="s">
        <v>85</v>
      </c>
      <c r="AW2134" s="13" t="s">
        <v>37</v>
      </c>
      <c r="AX2134" s="13" t="s">
        <v>78</v>
      </c>
      <c r="AY2134" s="246" t="s">
        <v>401</v>
      </c>
    </row>
    <row r="2135" s="14" customFormat="1">
      <c r="A2135" s="14"/>
      <c r="B2135" s="247"/>
      <c r="C2135" s="248"/>
      <c r="D2135" s="238" t="s">
        <v>410</v>
      </c>
      <c r="E2135" s="249" t="s">
        <v>19</v>
      </c>
      <c r="F2135" s="250" t="s">
        <v>2029</v>
      </c>
      <c r="G2135" s="248"/>
      <c r="H2135" s="251">
        <v>1427.1500000000001</v>
      </c>
      <c r="I2135" s="252"/>
      <c r="J2135" s="248"/>
      <c r="K2135" s="248"/>
      <c r="L2135" s="253"/>
      <c r="M2135" s="254"/>
      <c r="N2135" s="255"/>
      <c r="O2135" s="255"/>
      <c r="P2135" s="255"/>
      <c r="Q2135" s="255"/>
      <c r="R2135" s="255"/>
      <c r="S2135" s="255"/>
      <c r="T2135" s="256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7" t="s">
        <v>410</v>
      </c>
      <c r="AU2135" s="257" t="s">
        <v>87</v>
      </c>
      <c r="AV2135" s="14" t="s">
        <v>87</v>
      </c>
      <c r="AW2135" s="14" t="s">
        <v>37</v>
      </c>
      <c r="AX2135" s="14" t="s">
        <v>78</v>
      </c>
      <c r="AY2135" s="257" t="s">
        <v>401</v>
      </c>
    </row>
    <row r="2136" s="15" customFormat="1">
      <c r="A2136" s="15"/>
      <c r="B2136" s="258"/>
      <c r="C2136" s="259"/>
      <c r="D2136" s="238" t="s">
        <v>410</v>
      </c>
      <c r="E2136" s="260" t="s">
        <v>19</v>
      </c>
      <c r="F2136" s="261" t="s">
        <v>414</v>
      </c>
      <c r="G2136" s="259"/>
      <c r="H2136" s="262">
        <v>1427.1500000000001</v>
      </c>
      <c r="I2136" s="263"/>
      <c r="J2136" s="259"/>
      <c r="K2136" s="259"/>
      <c r="L2136" s="264"/>
      <c r="M2136" s="265"/>
      <c r="N2136" s="266"/>
      <c r="O2136" s="266"/>
      <c r="P2136" s="266"/>
      <c r="Q2136" s="266"/>
      <c r="R2136" s="266"/>
      <c r="S2136" s="266"/>
      <c r="T2136" s="267"/>
      <c r="U2136" s="15"/>
      <c r="V2136" s="15"/>
      <c r="W2136" s="15"/>
      <c r="X2136" s="15"/>
      <c r="Y2136" s="15"/>
      <c r="Z2136" s="15"/>
      <c r="AA2136" s="15"/>
      <c r="AB2136" s="15"/>
      <c r="AC2136" s="15"/>
      <c r="AD2136" s="15"/>
      <c r="AE2136" s="15"/>
      <c r="AT2136" s="268" t="s">
        <v>410</v>
      </c>
      <c r="AU2136" s="268" t="s">
        <v>87</v>
      </c>
      <c r="AV2136" s="15" t="s">
        <v>102</v>
      </c>
      <c r="AW2136" s="15" t="s">
        <v>37</v>
      </c>
      <c r="AX2136" s="15" t="s">
        <v>78</v>
      </c>
      <c r="AY2136" s="268" t="s">
        <v>401</v>
      </c>
    </row>
    <row r="2137" s="14" customFormat="1">
      <c r="A2137" s="14"/>
      <c r="B2137" s="247"/>
      <c r="C2137" s="248"/>
      <c r="D2137" s="238" t="s">
        <v>410</v>
      </c>
      <c r="E2137" s="249" t="s">
        <v>19</v>
      </c>
      <c r="F2137" s="250" t="s">
        <v>2034</v>
      </c>
      <c r="G2137" s="248"/>
      <c r="H2137" s="251">
        <v>1712.5799999999999</v>
      </c>
      <c r="I2137" s="252"/>
      <c r="J2137" s="248"/>
      <c r="K2137" s="248"/>
      <c r="L2137" s="253"/>
      <c r="M2137" s="254"/>
      <c r="N2137" s="255"/>
      <c r="O2137" s="255"/>
      <c r="P2137" s="255"/>
      <c r="Q2137" s="255"/>
      <c r="R2137" s="255"/>
      <c r="S2137" s="255"/>
      <c r="T2137" s="256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7" t="s">
        <v>410</v>
      </c>
      <c r="AU2137" s="257" t="s">
        <v>87</v>
      </c>
      <c r="AV2137" s="14" t="s">
        <v>87</v>
      </c>
      <c r="AW2137" s="14" t="s">
        <v>37</v>
      </c>
      <c r="AX2137" s="14" t="s">
        <v>85</v>
      </c>
      <c r="AY2137" s="257" t="s">
        <v>401</v>
      </c>
    </row>
    <row r="2138" s="2" customFormat="1" ht="37.8" customHeight="1">
      <c r="A2138" s="40"/>
      <c r="B2138" s="41"/>
      <c r="C2138" s="218" t="s">
        <v>2035</v>
      </c>
      <c r="D2138" s="218" t="s">
        <v>403</v>
      </c>
      <c r="E2138" s="219" t="s">
        <v>2036</v>
      </c>
      <c r="F2138" s="220" t="s">
        <v>2037</v>
      </c>
      <c r="G2138" s="221" t="s">
        <v>178</v>
      </c>
      <c r="H2138" s="222">
        <v>1427.1500000000001</v>
      </c>
      <c r="I2138" s="223"/>
      <c r="J2138" s="224">
        <f>ROUND(I2138*H2138,2)</f>
        <v>0</v>
      </c>
      <c r="K2138" s="220" t="s">
        <v>406</v>
      </c>
      <c r="L2138" s="46"/>
      <c r="M2138" s="225" t="s">
        <v>19</v>
      </c>
      <c r="N2138" s="226" t="s">
        <v>49</v>
      </c>
      <c r="O2138" s="86"/>
      <c r="P2138" s="227">
        <f>O2138*H2138</f>
        <v>0</v>
      </c>
      <c r="Q2138" s="227">
        <v>0</v>
      </c>
      <c r="R2138" s="227">
        <f>Q2138*H2138</f>
        <v>0</v>
      </c>
      <c r="S2138" s="227">
        <v>0</v>
      </c>
      <c r="T2138" s="228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29" t="s">
        <v>545</v>
      </c>
      <c r="AT2138" s="229" t="s">
        <v>403</v>
      </c>
      <c r="AU2138" s="229" t="s">
        <v>87</v>
      </c>
      <c r="AY2138" s="19" t="s">
        <v>401</v>
      </c>
      <c r="BE2138" s="230">
        <f>IF(N2138="základní",J2138,0)</f>
        <v>0</v>
      </c>
      <c r="BF2138" s="230">
        <f>IF(N2138="snížená",J2138,0)</f>
        <v>0</v>
      </c>
      <c r="BG2138" s="230">
        <f>IF(N2138="zákl. přenesená",J2138,0)</f>
        <v>0</v>
      </c>
      <c r="BH2138" s="230">
        <f>IF(N2138="sníž. přenesená",J2138,0)</f>
        <v>0</v>
      </c>
      <c r="BI2138" s="230">
        <f>IF(N2138="nulová",J2138,0)</f>
        <v>0</v>
      </c>
      <c r="BJ2138" s="19" t="s">
        <v>85</v>
      </c>
      <c r="BK2138" s="230">
        <f>ROUND(I2138*H2138,2)</f>
        <v>0</v>
      </c>
      <c r="BL2138" s="19" t="s">
        <v>545</v>
      </c>
      <c r="BM2138" s="229" t="s">
        <v>2038</v>
      </c>
    </row>
    <row r="2139" s="2" customFormat="1">
      <c r="A2139" s="40"/>
      <c r="B2139" s="41"/>
      <c r="C2139" s="42"/>
      <c r="D2139" s="231" t="s">
        <v>408</v>
      </c>
      <c r="E2139" s="42"/>
      <c r="F2139" s="232" t="s">
        <v>2039</v>
      </c>
      <c r="G2139" s="42"/>
      <c r="H2139" s="42"/>
      <c r="I2139" s="233"/>
      <c r="J2139" s="42"/>
      <c r="K2139" s="42"/>
      <c r="L2139" s="46"/>
      <c r="M2139" s="234"/>
      <c r="N2139" s="235"/>
      <c r="O2139" s="86"/>
      <c r="P2139" s="86"/>
      <c r="Q2139" s="86"/>
      <c r="R2139" s="86"/>
      <c r="S2139" s="86"/>
      <c r="T2139" s="87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9" t="s">
        <v>408</v>
      </c>
      <c r="AU2139" s="19" t="s">
        <v>87</v>
      </c>
    </row>
    <row r="2140" s="13" customFormat="1">
      <c r="A2140" s="13"/>
      <c r="B2140" s="236"/>
      <c r="C2140" s="237"/>
      <c r="D2140" s="238" t="s">
        <v>410</v>
      </c>
      <c r="E2140" s="239" t="s">
        <v>19</v>
      </c>
      <c r="F2140" s="240" t="s">
        <v>906</v>
      </c>
      <c r="G2140" s="237"/>
      <c r="H2140" s="239" t="s">
        <v>19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6" t="s">
        <v>410</v>
      </c>
      <c r="AU2140" s="246" t="s">
        <v>87</v>
      </c>
      <c r="AV2140" s="13" t="s">
        <v>85</v>
      </c>
      <c r="AW2140" s="13" t="s">
        <v>37</v>
      </c>
      <c r="AX2140" s="13" t="s">
        <v>78</v>
      </c>
      <c r="AY2140" s="246" t="s">
        <v>401</v>
      </c>
    </row>
    <row r="2141" s="13" customFormat="1">
      <c r="A2141" s="13"/>
      <c r="B2141" s="236"/>
      <c r="C2141" s="237"/>
      <c r="D2141" s="238" t="s">
        <v>410</v>
      </c>
      <c r="E2141" s="239" t="s">
        <v>19</v>
      </c>
      <c r="F2141" s="240" t="s">
        <v>594</v>
      </c>
      <c r="G2141" s="237"/>
      <c r="H2141" s="239" t="s">
        <v>19</v>
      </c>
      <c r="I2141" s="241"/>
      <c r="J2141" s="237"/>
      <c r="K2141" s="237"/>
      <c r="L2141" s="242"/>
      <c r="M2141" s="243"/>
      <c r="N2141" s="244"/>
      <c r="O2141" s="244"/>
      <c r="P2141" s="244"/>
      <c r="Q2141" s="244"/>
      <c r="R2141" s="244"/>
      <c r="S2141" s="244"/>
      <c r="T2141" s="245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6" t="s">
        <v>410</v>
      </c>
      <c r="AU2141" s="246" t="s">
        <v>87</v>
      </c>
      <c r="AV2141" s="13" t="s">
        <v>85</v>
      </c>
      <c r="AW2141" s="13" t="s">
        <v>37</v>
      </c>
      <c r="AX2141" s="13" t="s">
        <v>78</v>
      </c>
      <c r="AY2141" s="246" t="s">
        <v>401</v>
      </c>
    </row>
    <row r="2142" s="13" customFormat="1">
      <c r="A2142" s="13"/>
      <c r="B2142" s="236"/>
      <c r="C2142" s="237"/>
      <c r="D2142" s="238" t="s">
        <v>410</v>
      </c>
      <c r="E2142" s="239" t="s">
        <v>19</v>
      </c>
      <c r="F2142" s="240" t="s">
        <v>729</v>
      </c>
      <c r="G2142" s="237"/>
      <c r="H2142" s="239" t="s">
        <v>19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6" t="s">
        <v>410</v>
      </c>
      <c r="AU2142" s="246" t="s">
        <v>87</v>
      </c>
      <c r="AV2142" s="13" t="s">
        <v>85</v>
      </c>
      <c r="AW2142" s="13" t="s">
        <v>37</v>
      </c>
      <c r="AX2142" s="13" t="s">
        <v>78</v>
      </c>
      <c r="AY2142" s="246" t="s">
        <v>401</v>
      </c>
    </row>
    <row r="2143" s="13" customFormat="1">
      <c r="A2143" s="13"/>
      <c r="B2143" s="236"/>
      <c r="C2143" s="237"/>
      <c r="D2143" s="238" t="s">
        <v>410</v>
      </c>
      <c r="E2143" s="239" t="s">
        <v>19</v>
      </c>
      <c r="F2143" s="240" t="s">
        <v>1919</v>
      </c>
      <c r="G2143" s="237"/>
      <c r="H2143" s="239" t="s">
        <v>19</v>
      </c>
      <c r="I2143" s="241"/>
      <c r="J2143" s="237"/>
      <c r="K2143" s="237"/>
      <c r="L2143" s="242"/>
      <c r="M2143" s="243"/>
      <c r="N2143" s="244"/>
      <c r="O2143" s="244"/>
      <c r="P2143" s="244"/>
      <c r="Q2143" s="244"/>
      <c r="R2143" s="244"/>
      <c r="S2143" s="244"/>
      <c r="T2143" s="245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6" t="s">
        <v>410</v>
      </c>
      <c r="AU2143" s="246" t="s">
        <v>87</v>
      </c>
      <c r="AV2143" s="13" t="s">
        <v>85</v>
      </c>
      <c r="AW2143" s="13" t="s">
        <v>37</v>
      </c>
      <c r="AX2143" s="13" t="s">
        <v>78</v>
      </c>
      <c r="AY2143" s="246" t="s">
        <v>401</v>
      </c>
    </row>
    <row r="2144" s="14" customFormat="1">
      <c r="A2144" s="14"/>
      <c r="B2144" s="247"/>
      <c r="C2144" s="248"/>
      <c r="D2144" s="238" t="s">
        <v>410</v>
      </c>
      <c r="E2144" s="249" t="s">
        <v>19</v>
      </c>
      <c r="F2144" s="250" t="s">
        <v>2029</v>
      </c>
      <c r="G2144" s="248"/>
      <c r="H2144" s="251">
        <v>1427.1500000000001</v>
      </c>
      <c r="I2144" s="252"/>
      <c r="J2144" s="248"/>
      <c r="K2144" s="248"/>
      <c r="L2144" s="253"/>
      <c r="M2144" s="254"/>
      <c r="N2144" s="255"/>
      <c r="O2144" s="255"/>
      <c r="P2144" s="255"/>
      <c r="Q2144" s="255"/>
      <c r="R2144" s="255"/>
      <c r="S2144" s="255"/>
      <c r="T2144" s="256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7" t="s">
        <v>410</v>
      </c>
      <c r="AU2144" s="257" t="s">
        <v>87</v>
      </c>
      <c r="AV2144" s="14" t="s">
        <v>87</v>
      </c>
      <c r="AW2144" s="14" t="s">
        <v>37</v>
      </c>
      <c r="AX2144" s="14" t="s">
        <v>78</v>
      </c>
      <c r="AY2144" s="257" t="s">
        <v>401</v>
      </c>
    </row>
    <row r="2145" s="15" customFormat="1">
      <c r="A2145" s="15"/>
      <c r="B2145" s="258"/>
      <c r="C2145" s="259"/>
      <c r="D2145" s="238" t="s">
        <v>410</v>
      </c>
      <c r="E2145" s="260" t="s">
        <v>19</v>
      </c>
      <c r="F2145" s="261" t="s">
        <v>414</v>
      </c>
      <c r="G2145" s="259"/>
      <c r="H2145" s="262">
        <v>1427.1500000000001</v>
      </c>
      <c r="I2145" s="263"/>
      <c r="J2145" s="259"/>
      <c r="K2145" s="259"/>
      <c r="L2145" s="264"/>
      <c r="M2145" s="265"/>
      <c r="N2145" s="266"/>
      <c r="O2145" s="266"/>
      <c r="P2145" s="266"/>
      <c r="Q2145" s="266"/>
      <c r="R2145" s="266"/>
      <c r="S2145" s="266"/>
      <c r="T2145" s="267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68" t="s">
        <v>410</v>
      </c>
      <c r="AU2145" s="268" t="s">
        <v>87</v>
      </c>
      <c r="AV2145" s="15" t="s">
        <v>102</v>
      </c>
      <c r="AW2145" s="15" t="s">
        <v>37</v>
      </c>
      <c r="AX2145" s="15" t="s">
        <v>85</v>
      </c>
      <c r="AY2145" s="268" t="s">
        <v>401</v>
      </c>
    </row>
    <row r="2146" s="2" customFormat="1" ht="44.25" customHeight="1">
      <c r="A2146" s="40"/>
      <c r="B2146" s="41"/>
      <c r="C2146" s="218" t="s">
        <v>2040</v>
      </c>
      <c r="D2146" s="218" t="s">
        <v>403</v>
      </c>
      <c r="E2146" s="219" t="s">
        <v>2041</v>
      </c>
      <c r="F2146" s="220" t="s">
        <v>2042</v>
      </c>
      <c r="G2146" s="221" t="s">
        <v>178</v>
      </c>
      <c r="H2146" s="222">
        <v>1427.1500000000001</v>
      </c>
      <c r="I2146" s="223"/>
      <c r="J2146" s="224">
        <f>ROUND(I2146*H2146,2)</f>
        <v>0</v>
      </c>
      <c r="K2146" s="220" t="s">
        <v>406</v>
      </c>
      <c r="L2146" s="46"/>
      <c r="M2146" s="225" t="s">
        <v>19</v>
      </c>
      <c r="N2146" s="226" t="s">
        <v>49</v>
      </c>
      <c r="O2146" s="86"/>
      <c r="P2146" s="227">
        <f>O2146*H2146</f>
        <v>0</v>
      </c>
      <c r="Q2146" s="227">
        <v>0</v>
      </c>
      <c r="R2146" s="227">
        <f>Q2146*H2146</f>
        <v>0</v>
      </c>
      <c r="S2146" s="227">
        <v>0</v>
      </c>
      <c r="T2146" s="228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9" t="s">
        <v>545</v>
      </c>
      <c r="AT2146" s="229" t="s">
        <v>403</v>
      </c>
      <c r="AU2146" s="229" t="s">
        <v>87</v>
      </c>
      <c r="AY2146" s="19" t="s">
        <v>401</v>
      </c>
      <c r="BE2146" s="230">
        <f>IF(N2146="základní",J2146,0)</f>
        <v>0</v>
      </c>
      <c r="BF2146" s="230">
        <f>IF(N2146="snížená",J2146,0)</f>
        <v>0</v>
      </c>
      <c r="BG2146" s="230">
        <f>IF(N2146="zákl. přenesená",J2146,0)</f>
        <v>0</v>
      </c>
      <c r="BH2146" s="230">
        <f>IF(N2146="sníž. přenesená",J2146,0)</f>
        <v>0</v>
      </c>
      <c r="BI2146" s="230">
        <f>IF(N2146="nulová",J2146,0)</f>
        <v>0</v>
      </c>
      <c r="BJ2146" s="19" t="s">
        <v>85</v>
      </c>
      <c r="BK2146" s="230">
        <f>ROUND(I2146*H2146,2)</f>
        <v>0</v>
      </c>
      <c r="BL2146" s="19" t="s">
        <v>545</v>
      </c>
      <c r="BM2146" s="229" t="s">
        <v>2043</v>
      </c>
    </row>
    <row r="2147" s="2" customFormat="1">
      <c r="A2147" s="40"/>
      <c r="B2147" s="41"/>
      <c r="C2147" s="42"/>
      <c r="D2147" s="231" t="s">
        <v>408</v>
      </c>
      <c r="E2147" s="42"/>
      <c r="F2147" s="232" t="s">
        <v>2044</v>
      </c>
      <c r="G2147" s="42"/>
      <c r="H2147" s="42"/>
      <c r="I2147" s="233"/>
      <c r="J2147" s="42"/>
      <c r="K2147" s="42"/>
      <c r="L2147" s="46"/>
      <c r="M2147" s="234"/>
      <c r="N2147" s="235"/>
      <c r="O2147" s="86"/>
      <c r="P2147" s="86"/>
      <c r="Q2147" s="86"/>
      <c r="R2147" s="86"/>
      <c r="S2147" s="86"/>
      <c r="T2147" s="87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T2147" s="19" t="s">
        <v>408</v>
      </c>
      <c r="AU2147" s="19" t="s">
        <v>87</v>
      </c>
    </row>
    <row r="2148" s="13" customFormat="1">
      <c r="A2148" s="13"/>
      <c r="B2148" s="236"/>
      <c r="C2148" s="237"/>
      <c r="D2148" s="238" t="s">
        <v>410</v>
      </c>
      <c r="E2148" s="239" t="s">
        <v>19</v>
      </c>
      <c r="F2148" s="240" t="s">
        <v>906</v>
      </c>
      <c r="G2148" s="237"/>
      <c r="H2148" s="239" t="s">
        <v>19</v>
      </c>
      <c r="I2148" s="241"/>
      <c r="J2148" s="237"/>
      <c r="K2148" s="237"/>
      <c r="L2148" s="242"/>
      <c r="M2148" s="243"/>
      <c r="N2148" s="244"/>
      <c r="O2148" s="244"/>
      <c r="P2148" s="244"/>
      <c r="Q2148" s="244"/>
      <c r="R2148" s="244"/>
      <c r="S2148" s="244"/>
      <c r="T2148" s="24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6" t="s">
        <v>410</v>
      </c>
      <c r="AU2148" s="246" t="s">
        <v>87</v>
      </c>
      <c r="AV2148" s="13" t="s">
        <v>85</v>
      </c>
      <c r="AW2148" s="13" t="s">
        <v>37</v>
      </c>
      <c r="AX2148" s="13" t="s">
        <v>78</v>
      </c>
      <c r="AY2148" s="246" t="s">
        <v>401</v>
      </c>
    </row>
    <row r="2149" s="13" customFormat="1">
      <c r="A2149" s="13"/>
      <c r="B2149" s="236"/>
      <c r="C2149" s="237"/>
      <c r="D2149" s="238" t="s">
        <v>410</v>
      </c>
      <c r="E2149" s="239" t="s">
        <v>19</v>
      </c>
      <c r="F2149" s="240" t="s">
        <v>594</v>
      </c>
      <c r="G2149" s="237"/>
      <c r="H2149" s="239" t="s">
        <v>19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6" t="s">
        <v>410</v>
      </c>
      <c r="AU2149" s="246" t="s">
        <v>87</v>
      </c>
      <c r="AV2149" s="13" t="s">
        <v>85</v>
      </c>
      <c r="AW2149" s="13" t="s">
        <v>37</v>
      </c>
      <c r="AX2149" s="13" t="s">
        <v>78</v>
      </c>
      <c r="AY2149" s="246" t="s">
        <v>401</v>
      </c>
    </row>
    <row r="2150" s="13" customFormat="1">
      <c r="A2150" s="13"/>
      <c r="B2150" s="236"/>
      <c r="C2150" s="237"/>
      <c r="D2150" s="238" t="s">
        <v>410</v>
      </c>
      <c r="E2150" s="239" t="s">
        <v>19</v>
      </c>
      <c r="F2150" s="240" t="s">
        <v>729</v>
      </c>
      <c r="G2150" s="237"/>
      <c r="H2150" s="239" t="s">
        <v>19</v>
      </c>
      <c r="I2150" s="241"/>
      <c r="J2150" s="237"/>
      <c r="K2150" s="237"/>
      <c r="L2150" s="242"/>
      <c r="M2150" s="243"/>
      <c r="N2150" s="244"/>
      <c r="O2150" s="244"/>
      <c r="P2150" s="244"/>
      <c r="Q2150" s="244"/>
      <c r="R2150" s="244"/>
      <c r="S2150" s="244"/>
      <c r="T2150" s="245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6" t="s">
        <v>410</v>
      </c>
      <c r="AU2150" s="246" t="s">
        <v>87</v>
      </c>
      <c r="AV2150" s="13" t="s">
        <v>85</v>
      </c>
      <c r="AW2150" s="13" t="s">
        <v>37</v>
      </c>
      <c r="AX2150" s="13" t="s">
        <v>78</v>
      </c>
      <c r="AY2150" s="246" t="s">
        <v>401</v>
      </c>
    </row>
    <row r="2151" s="13" customFormat="1">
      <c r="A2151" s="13"/>
      <c r="B2151" s="236"/>
      <c r="C2151" s="237"/>
      <c r="D2151" s="238" t="s">
        <v>410</v>
      </c>
      <c r="E2151" s="239" t="s">
        <v>19</v>
      </c>
      <c r="F2151" s="240" t="s">
        <v>1919</v>
      </c>
      <c r="G2151" s="237"/>
      <c r="H2151" s="239" t="s">
        <v>19</v>
      </c>
      <c r="I2151" s="241"/>
      <c r="J2151" s="237"/>
      <c r="K2151" s="237"/>
      <c r="L2151" s="242"/>
      <c r="M2151" s="243"/>
      <c r="N2151" s="244"/>
      <c r="O2151" s="244"/>
      <c r="P2151" s="244"/>
      <c r="Q2151" s="244"/>
      <c r="R2151" s="244"/>
      <c r="S2151" s="244"/>
      <c r="T2151" s="245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6" t="s">
        <v>410</v>
      </c>
      <c r="AU2151" s="246" t="s">
        <v>87</v>
      </c>
      <c r="AV2151" s="13" t="s">
        <v>85</v>
      </c>
      <c r="AW2151" s="13" t="s">
        <v>37</v>
      </c>
      <c r="AX2151" s="13" t="s">
        <v>78</v>
      </c>
      <c r="AY2151" s="246" t="s">
        <v>401</v>
      </c>
    </row>
    <row r="2152" s="14" customFormat="1">
      <c r="A2152" s="14"/>
      <c r="B2152" s="247"/>
      <c r="C2152" s="248"/>
      <c r="D2152" s="238" t="s">
        <v>410</v>
      </c>
      <c r="E2152" s="249" t="s">
        <v>19</v>
      </c>
      <c r="F2152" s="250" t="s">
        <v>2029</v>
      </c>
      <c r="G2152" s="248"/>
      <c r="H2152" s="251">
        <v>1427.1500000000001</v>
      </c>
      <c r="I2152" s="252"/>
      <c r="J2152" s="248"/>
      <c r="K2152" s="248"/>
      <c r="L2152" s="253"/>
      <c r="M2152" s="254"/>
      <c r="N2152" s="255"/>
      <c r="O2152" s="255"/>
      <c r="P2152" s="255"/>
      <c r="Q2152" s="255"/>
      <c r="R2152" s="255"/>
      <c r="S2152" s="255"/>
      <c r="T2152" s="256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7" t="s">
        <v>410</v>
      </c>
      <c r="AU2152" s="257" t="s">
        <v>87</v>
      </c>
      <c r="AV2152" s="14" t="s">
        <v>87</v>
      </c>
      <c r="AW2152" s="14" t="s">
        <v>37</v>
      </c>
      <c r="AX2152" s="14" t="s">
        <v>78</v>
      </c>
      <c r="AY2152" s="257" t="s">
        <v>401</v>
      </c>
    </row>
    <row r="2153" s="15" customFormat="1">
      <c r="A2153" s="15"/>
      <c r="B2153" s="258"/>
      <c r="C2153" s="259"/>
      <c r="D2153" s="238" t="s">
        <v>410</v>
      </c>
      <c r="E2153" s="260" t="s">
        <v>19</v>
      </c>
      <c r="F2153" s="261" t="s">
        <v>414</v>
      </c>
      <c r="G2153" s="259"/>
      <c r="H2153" s="262">
        <v>1427.1500000000001</v>
      </c>
      <c r="I2153" s="263"/>
      <c r="J2153" s="259"/>
      <c r="K2153" s="259"/>
      <c r="L2153" s="264"/>
      <c r="M2153" s="265"/>
      <c r="N2153" s="266"/>
      <c r="O2153" s="266"/>
      <c r="P2153" s="266"/>
      <c r="Q2153" s="266"/>
      <c r="R2153" s="266"/>
      <c r="S2153" s="266"/>
      <c r="T2153" s="267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68" t="s">
        <v>410</v>
      </c>
      <c r="AU2153" s="268" t="s">
        <v>87</v>
      </c>
      <c r="AV2153" s="15" t="s">
        <v>102</v>
      </c>
      <c r="AW2153" s="15" t="s">
        <v>37</v>
      </c>
      <c r="AX2153" s="15" t="s">
        <v>85</v>
      </c>
      <c r="AY2153" s="268" t="s">
        <v>401</v>
      </c>
    </row>
    <row r="2154" s="2" customFormat="1" ht="16.5" customHeight="1">
      <c r="A2154" s="40"/>
      <c r="B2154" s="41"/>
      <c r="C2154" s="280" t="s">
        <v>2045</v>
      </c>
      <c r="D2154" s="280" t="s">
        <v>808</v>
      </c>
      <c r="E2154" s="281" t="s">
        <v>2046</v>
      </c>
      <c r="F2154" s="282" t="s">
        <v>2047</v>
      </c>
      <c r="G2154" s="283" t="s">
        <v>548</v>
      </c>
      <c r="H2154" s="284">
        <v>115.599</v>
      </c>
      <c r="I2154" s="285"/>
      <c r="J2154" s="286">
        <f>ROUND(I2154*H2154,2)</f>
        <v>0</v>
      </c>
      <c r="K2154" s="282" t="s">
        <v>1038</v>
      </c>
      <c r="L2154" s="287"/>
      <c r="M2154" s="288" t="s">
        <v>19</v>
      </c>
      <c r="N2154" s="289" t="s">
        <v>49</v>
      </c>
      <c r="O2154" s="86"/>
      <c r="P2154" s="227">
        <f>O2154*H2154</f>
        <v>0</v>
      </c>
      <c r="Q2154" s="227">
        <v>1</v>
      </c>
      <c r="R2154" s="227">
        <f>Q2154*H2154</f>
        <v>115.599</v>
      </c>
      <c r="S2154" s="227">
        <v>0</v>
      </c>
      <c r="T2154" s="228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9" t="s">
        <v>664</v>
      </c>
      <c r="AT2154" s="229" t="s">
        <v>808</v>
      </c>
      <c r="AU2154" s="229" t="s">
        <v>87</v>
      </c>
      <c r="AY2154" s="19" t="s">
        <v>401</v>
      </c>
      <c r="BE2154" s="230">
        <f>IF(N2154="základní",J2154,0)</f>
        <v>0</v>
      </c>
      <c r="BF2154" s="230">
        <f>IF(N2154="snížená",J2154,0)</f>
        <v>0</v>
      </c>
      <c r="BG2154" s="230">
        <f>IF(N2154="zákl. přenesená",J2154,0)</f>
        <v>0</v>
      </c>
      <c r="BH2154" s="230">
        <f>IF(N2154="sníž. přenesená",J2154,0)</f>
        <v>0</v>
      </c>
      <c r="BI2154" s="230">
        <f>IF(N2154="nulová",J2154,0)</f>
        <v>0</v>
      </c>
      <c r="BJ2154" s="19" t="s">
        <v>85</v>
      </c>
      <c r="BK2154" s="230">
        <f>ROUND(I2154*H2154,2)</f>
        <v>0</v>
      </c>
      <c r="BL2154" s="19" t="s">
        <v>545</v>
      </c>
      <c r="BM2154" s="229" t="s">
        <v>2048</v>
      </c>
    </row>
    <row r="2155" s="13" customFormat="1">
      <c r="A2155" s="13"/>
      <c r="B2155" s="236"/>
      <c r="C2155" s="237"/>
      <c r="D2155" s="238" t="s">
        <v>410</v>
      </c>
      <c r="E2155" s="239" t="s">
        <v>19</v>
      </c>
      <c r="F2155" s="240" t="s">
        <v>906</v>
      </c>
      <c r="G2155" s="237"/>
      <c r="H2155" s="239" t="s">
        <v>19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6" t="s">
        <v>410</v>
      </c>
      <c r="AU2155" s="246" t="s">
        <v>87</v>
      </c>
      <c r="AV2155" s="13" t="s">
        <v>85</v>
      </c>
      <c r="AW2155" s="13" t="s">
        <v>37</v>
      </c>
      <c r="AX2155" s="13" t="s">
        <v>78</v>
      </c>
      <c r="AY2155" s="246" t="s">
        <v>401</v>
      </c>
    </row>
    <row r="2156" s="13" customFormat="1">
      <c r="A2156" s="13"/>
      <c r="B2156" s="236"/>
      <c r="C2156" s="237"/>
      <c r="D2156" s="238" t="s">
        <v>410</v>
      </c>
      <c r="E2156" s="239" t="s">
        <v>19</v>
      </c>
      <c r="F2156" s="240" t="s">
        <v>594</v>
      </c>
      <c r="G2156" s="237"/>
      <c r="H2156" s="239" t="s">
        <v>19</v>
      </c>
      <c r="I2156" s="241"/>
      <c r="J2156" s="237"/>
      <c r="K2156" s="237"/>
      <c r="L2156" s="242"/>
      <c r="M2156" s="243"/>
      <c r="N2156" s="244"/>
      <c r="O2156" s="244"/>
      <c r="P2156" s="244"/>
      <c r="Q2156" s="244"/>
      <c r="R2156" s="244"/>
      <c r="S2156" s="244"/>
      <c r="T2156" s="245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6" t="s">
        <v>410</v>
      </c>
      <c r="AU2156" s="246" t="s">
        <v>87</v>
      </c>
      <c r="AV2156" s="13" t="s">
        <v>85</v>
      </c>
      <c r="AW2156" s="13" t="s">
        <v>37</v>
      </c>
      <c r="AX2156" s="13" t="s">
        <v>78</v>
      </c>
      <c r="AY2156" s="246" t="s">
        <v>401</v>
      </c>
    </row>
    <row r="2157" s="13" customFormat="1">
      <c r="A2157" s="13"/>
      <c r="B2157" s="236"/>
      <c r="C2157" s="237"/>
      <c r="D2157" s="238" t="s">
        <v>410</v>
      </c>
      <c r="E2157" s="239" t="s">
        <v>19</v>
      </c>
      <c r="F2157" s="240" t="s">
        <v>729</v>
      </c>
      <c r="G2157" s="237"/>
      <c r="H2157" s="239" t="s">
        <v>19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6" t="s">
        <v>410</v>
      </c>
      <c r="AU2157" s="246" t="s">
        <v>87</v>
      </c>
      <c r="AV2157" s="13" t="s">
        <v>85</v>
      </c>
      <c r="AW2157" s="13" t="s">
        <v>37</v>
      </c>
      <c r="AX2157" s="13" t="s">
        <v>78</v>
      </c>
      <c r="AY2157" s="246" t="s">
        <v>401</v>
      </c>
    </row>
    <row r="2158" s="13" customFormat="1">
      <c r="A2158" s="13"/>
      <c r="B2158" s="236"/>
      <c r="C2158" s="237"/>
      <c r="D2158" s="238" t="s">
        <v>410</v>
      </c>
      <c r="E2158" s="239" t="s">
        <v>19</v>
      </c>
      <c r="F2158" s="240" t="s">
        <v>1919</v>
      </c>
      <c r="G2158" s="237"/>
      <c r="H2158" s="239" t="s">
        <v>19</v>
      </c>
      <c r="I2158" s="241"/>
      <c r="J2158" s="237"/>
      <c r="K2158" s="237"/>
      <c r="L2158" s="242"/>
      <c r="M2158" s="243"/>
      <c r="N2158" s="244"/>
      <c r="O2158" s="244"/>
      <c r="P2158" s="244"/>
      <c r="Q2158" s="244"/>
      <c r="R2158" s="244"/>
      <c r="S2158" s="244"/>
      <c r="T2158" s="24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6" t="s">
        <v>410</v>
      </c>
      <c r="AU2158" s="246" t="s">
        <v>87</v>
      </c>
      <c r="AV2158" s="13" t="s">
        <v>85</v>
      </c>
      <c r="AW2158" s="13" t="s">
        <v>37</v>
      </c>
      <c r="AX2158" s="13" t="s">
        <v>78</v>
      </c>
      <c r="AY2158" s="246" t="s">
        <v>401</v>
      </c>
    </row>
    <row r="2159" s="14" customFormat="1">
      <c r="A2159" s="14"/>
      <c r="B2159" s="247"/>
      <c r="C2159" s="248"/>
      <c r="D2159" s="238" t="s">
        <v>410</v>
      </c>
      <c r="E2159" s="249" t="s">
        <v>19</v>
      </c>
      <c r="F2159" s="250" t="s">
        <v>2049</v>
      </c>
      <c r="G2159" s="248"/>
      <c r="H2159" s="251">
        <v>85.629000000000005</v>
      </c>
      <c r="I2159" s="252"/>
      <c r="J2159" s="248"/>
      <c r="K2159" s="248"/>
      <c r="L2159" s="253"/>
      <c r="M2159" s="254"/>
      <c r="N2159" s="255"/>
      <c r="O2159" s="255"/>
      <c r="P2159" s="255"/>
      <c r="Q2159" s="255"/>
      <c r="R2159" s="255"/>
      <c r="S2159" s="255"/>
      <c r="T2159" s="25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7" t="s">
        <v>410</v>
      </c>
      <c r="AU2159" s="257" t="s">
        <v>87</v>
      </c>
      <c r="AV2159" s="14" t="s">
        <v>87</v>
      </c>
      <c r="AW2159" s="14" t="s">
        <v>37</v>
      </c>
      <c r="AX2159" s="14" t="s">
        <v>78</v>
      </c>
      <c r="AY2159" s="257" t="s">
        <v>401</v>
      </c>
    </row>
    <row r="2160" s="15" customFormat="1">
      <c r="A2160" s="15"/>
      <c r="B2160" s="258"/>
      <c r="C2160" s="259"/>
      <c r="D2160" s="238" t="s">
        <v>410</v>
      </c>
      <c r="E2160" s="260" t="s">
        <v>19</v>
      </c>
      <c r="F2160" s="261" t="s">
        <v>414</v>
      </c>
      <c r="G2160" s="259"/>
      <c r="H2160" s="262">
        <v>85.629000000000005</v>
      </c>
      <c r="I2160" s="263"/>
      <c r="J2160" s="259"/>
      <c r="K2160" s="259"/>
      <c r="L2160" s="264"/>
      <c r="M2160" s="265"/>
      <c r="N2160" s="266"/>
      <c r="O2160" s="266"/>
      <c r="P2160" s="266"/>
      <c r="Q2160" s="266"/>
      <c r="R2160" s="266"/>
      <c r="S2160" s="266"/>
      <c r="T2160" s="267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8" t="s">
        <v>410</v>
      </c>
      <c r="AU2160" s="268" t="s">
        <v>87</v>
      </c>
      <c r="AV2160" s="15" t="s">
        <v>102</v>
      </c>
      <c r="AW2160" s="15" t="s">
        <v>37</v>
      </c>
      <c r="AX2160" s="15" t="s">
        <v>78</v>
      </c>
      <c r="AY2160" s="268" t="s">
        <v>401</v>
      </c>
    </row>
    <row r="2161" s="14" customFormat="1">
      <c r="A2161" s="14"/>
      <c r="B2161" s="247"/>
      <c r="C2161" s="248"/>
      <c r="D2161" s="238" t="s">
        <v>410</v>
      </c>
      <c r="E2161" s="249" t="s">
        <v>19</v>
      </c>
      <c r="F2161" s="250" t="s">
        <v>2050</v>
      </c>
      <c r="G2161" s="248"/>
      <c r="H2161" s="251">
        <v>115.599</v>
      </c>
      <c r="I2161" s="252"/>
      <c r="J2161" s="248"/>
      <c r="K2161" s="248"/>
      <c r="L2161" s="253"/>
      <c r="M2161" s="254"/>
      <c r="N2161" s="255"/>
      <c r="O2161" s="255"/>
      <c r="P2161" s="255"/>
      <c r="Q2161" s="255"/>
      <c r="R2161" s="255"/>
      <c r="S2161" s="255"/>
      <c r="T2161" s="256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7" t="s">
        <v>410</v>
      </c>
      <c r="AU2161" s="257" t="s">
        <v>87</v>
      </c>
      <c r="AV2161" s="14" t="s">
        <v>87</v>
      </c>
      <c r="AW2161" s="14" t="s">
        <v>37</v>
      </c>
      <c r="AX2161" s="14" t="s">
        <v>85</v>
      </c>
      <c r="AY2161" s="257" t="s">
        <v>401</v>
      </c>
    </row>
    <row r="2162" s="2" customFormat="1" ht="44.25" customHeight="1">
      <c r="A2162" s="40"/>
      <c r="B2162" s="41"/>
      <c r="C2162" s="218" t="s">
        <v>2051</v>
      </c>
      <c r="D2162" s="218" t="s">
        <v>403</v>
      </c>
      <c r="E2162" s="219" t="s">
        <v>2052</v>
      </c>
      <c r="F2162" s="220" t="s">
        <v>2053</v>
      </c>
      <c r="G2162" s="221" t="s">
        <v>178</v>
      </c>
      <c r="H2162" s="222">
        <v>401.25999999999999</v>
      </c>
      <c r="I2162" s="223"/>
      <c r="J2162" s="224">
        <f>ROUND(I2162*H2162,2)</f>
        <v>0</v>
      </c>
      <c r="K2162" s="220" t="s">
        <v>406</v>
      </c>
      <c r="L2162" s="46"/>
      <c r="M2162" s="225" t="s">
        <v>19</v>
      </c>
      <c r="N2162" s="226" t="s">
        <v>49</v>
      </c>
      <c r="O2162" s="86"/>
      <c r="P2162" s="227">
        <f>O2162*H2162</f>
        <v>0</v>
      </c>
      <c r="Q2162" s="227">
        <v>0</v>
      </c>
      <c r="R2162" s="227">
        <f>Q2162*H2162</f>
        <v>0</v>
      </c>
      <c r="S2162" s="227">
        <v>0</v>
      </c>
      <c r="T2162" s="228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9" t="s">
        <v>545</v>
      </c>
      <c r="AT2162" s="229" t="s">
        <v>403</v>
      </c>
      <c r="AU2162" s="229" t="s">
        <v>87</v>
      </c>
      <c r="AY2162" s="19" t="s">
        <v>401</v>
      </c>
      <c r="BE2162" s="230">
        <f>IF(N2162="základní",J2162,0)</f>
        <v>0</v>
      </c>
      <c r="BF2162" s="230">
        <f>IF(N2162="snížená",J2162,0)</f>
        <v>0</v>
      </c>
      <c r="BG2162" s="230">
        <f>IF(N2162="zákl. přenesená",J2162,0)</f>
        <v>0</v>
      </c>
      <c r="BH2162" s="230">
        <f>IF(N2162="sníž. přenesená",J2162,0)</f>
        <v>0</v>
      </c>
      <c r="BI2162" s="230">
        <f>IF(N2162="nulová",J2162,0)</f>
        <v>0</v>
      </c>
      <c r="BJ2162" s="19" t="s">
        <v>85</v>
      </c>
      <c r="BK2162" s="230">
        <f>ROUND(I2162*H2162,2)</f>
        <v>0</v>
      </c>
      <c r="BL2162" s="19" t="s">
        <v>545</v>
      </c>
      <c r="BM2162" s="229" t="s">
        <v>2054</v>
      </c>
    </row>
    <row r="2163" s="2" customFormat="1">
      <c r="A2163" s="40"/>
      <c r="B2163" s="41"/>
      <c r="C2163" s="42"/>
      <c r="D2163" s="231" t="s">
        <v>408</v>
      </c>
      <c r="E2163" s="42"/>
      <c r="F2163" s="232" t="s">
        <v>2055</v>
      </c>
      <c r="G2163" s="42"/>
      <c r="H2163" s="42"/>
      <c r="I2163" s="233"/>
      <c r="J2163" s="42"/>
      <c r="K2163" s="42"/>
      <c r="L2163" s="46"/>
      <c r="M2163" s="234"/>
      <c r="N2163" s="235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408</v>
      </c>
      <c r="AU2163" s="19" t="s">
        <v>87</v>
      </c>
    </row>
    <row r="2164" s="13" customFormat="1">
      <c r="A2164" s="13"/>
      <c r="B2164" s="236"/>
      <c r="C2164" s="237"/>
      <c r="D2164" s="238" t="s">
        <v>410</v>
      </c>
      <c r="E2164" s="239" t="s">
        <v>19</v>
      </c>
      <c r="F2164" s="240" t="s">
        <v>634</v>
      </c>
      <c r="G2164" s="237"/>
      <c r="H2164" s="239" t="s">
        <v>19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6" t="s">
        <v>410</v>
      </c>
      <c r="AU2164" s="246" t="s">
        <v>87</v>
      </c>
      <c r="AV2164" s="13" t="s">
        <v>85</v>
      </c>
      <c r="AW2164" s="13" t="s">
        <v>37</v>
      </c>
      <c r="AX2164" s="13" t="s">
        <v>78</v>
      </c>
      <c r="AY2164" s="246" t="s">
        <v>401</v>
      </c>
    </row>
    <row r="2165" s="13" customFormat="1">
      <c r="A2165" s="13"/>
      <c r="B2165" s="236"/>
      <c r="C2165" s="237"/>
      <c r="D2165" s="238" t="s">
        <v>410</v>
      </c>
      <c r="E2165" s="239" t="s">
        <v>19</v>
      </c>
      <c r="F2165" s="240" t="s">
        <v>728</v>
      </c>
      <c r="G2165" s="237"/>
      <c r="H2165" s="239" t="s">
        <v>19</v>
      </c>
      <c r="I2165" s="241"/>
      <c r="J2165" s="237"/>
      <c r="K2165" s="237"/>
      <c r="L2165" s="242"/>
      <c r="M2165" s="243"/>
      <c r="N2165" s="244"/>
      <c r="O2165" s="244"/>
      <c r="P2165" s="244"/>
      <c r="Q2165" s="244"/>
      <c r="R2165" s="244"/>
      <c r="S2165" s="244"/>
      <c r="T2165" s="245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6" t="s">
        <v>410</v>
      </c>
      <c r="AU2165" s="246" t="s">
        <v>87</v>
      </c>
      <c r="AV2165" s="13" t="s">
        <v>85</v>
      </c>
      <c r="AW2165" s="13" t="s">
        <v>37</v>
      </c>
      <c r="AX2165" s="13" t="s">
        <v>78</v>
      </c>
      <c r="AY2165" s="246" t="s">
        <v>401</v>
      </c>
    </row>
    <row r="2166" s="13" customFormat="1">
      <c r="A2166" s="13"/>
      <c r="B2166" s="236"/>
      <c r="C2166" s="237"/>
      <c r="D2166" s="238" t="s">
        <v>410</v>
      </c>
      <c r="E2166" s="239" t="s">
        <v>19</v>
      </c>
      <c r="F2166" s="240" t="s">
        <v>419</v>
      </c>
      <c r="G2166" s="237"/>
      <c r="H2166" s="239" t="s">
        <v>19</v>
      </c>
      <c r="I2166" s="241"/>
      <c r="J2166" s="237"/>
      <c r="K2166" s="237"/>
      <c r="L2166" s="242"/>
      <c r="M2166" s="243"/>
      <c r="N2166" s="244"/>
      <c r="O2166" s="244"/>
      <c r="P2166" s="244"/>
      <c r="Q2166" s="244"/>
      <c r="R2166" s="244"/>
      <c r="S2166" s="244"/>
      <c r="T2166" s="245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46" t="s">
        <v>410</v>
      </c>
      <c r="AU2166" s="246" t="s">
        <v>87</v>
      </c>
      <c r="AV2166" s="13" t="s">
        <v>85</v>
      </c>
      <c r="AW2166" s="13" t="s">
        <v>37</v>
      </c>
      <c r="AX2166" s="13" t="s">
        <v>78</v>
      </c>
      <c r="AY2166" s="246" t="s">
        <v>401</v>
      </c>
    </row>
    <row r="2167" s="13" customFormat="1">
      <c r="A2167" s="13"/>
      <c r="B2167" s="236"/>
      <c r="C2167" s="237"/>
      <c r="D2167" s="238" t="s">
        <v>410</v>
      </c>
      <c r="E2167" s="239" t="s">
        <v>19</v>
      </c>
      <c r="F2167" s="240" t="s">
        <v>729</v>
      </c>
      <c r="G2167" s="237"/>
      <c r="H2167" s="239" t="s">
        <v>19</v>
      </c>
      <c r="I2167" s="241"/>
      <c r="J2167" s="237"/>
      <c r="K2167" s="237"/>
      <c r="L2167" s="242"/>
      <c r="M2167" s="243"/>
      <c r="N2167" s="244"/>
      <c r="O2167" s="244"/>
      <c r="P2167" s="244"/>
      <c r="Q2167" s="244"/>
      <c r="R2167" s="244"/>
      <c r="S2167" s="244"/>
      <c r="T2167" s="245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6" t="s">
        <v>410</v>
      </c>
      <c r="AU2167" s="246" t="s">
        <v>87</v>
      </c>
      <c r="AV2167" s="13" t="s">
        <v>85</v>
      </c>
      <c r="AW2167" s="13" t="s">
        <v>37</v>
      </c>
      <c r="AX2167" s="13" t="s">
        <v>78</v>
      </c>
      <c r="AY2167" s="246" t="s">
        <v>401</v>
      </c>
    </row>
    <row r="2168" s="13" customFormat="1">
      <c r="A2168" s="13"/>
      <c r="B2168" s="236"/>
      <c r="C2168" s="237"/>
      <c r="D2168" s="238" t="s">
        <v>410</v>
      </c>
      <c r="E2168" s="239" t="s">
        <v>19</v>
      </c>
      <c r="F2168" s="240" t="s">
        <v>2056</v>
      </c>
      <c r="G2168" s="237"/>
      <c r="H2168" s="239" t="s">
        <v>19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6" t="s">
        <v>410</v>
      </c>
      <c r="AU2168" s="246" t="s">
        <v>87</v>
      </c>
      <c r="AV2168" s="13" t="s">
        <v>85</v>
      </c>
      <c r="AW2168" s="13" t="s">
        <v>37</v>
      </c>
      <c r="AX2168" s="13" t="s">
        <v>78</v>
      </c>
      <c r="AY2168" s="246" t="s">
        <v>401</v>
      </c>
    </row>
    <row r="2169" s="14" customFormat="1">
      <c r="A2169" s="14"/>
      <c r="B2169" s="247"/>
      <c r="C2169" s="248"/>
      <c r="D2169" s="238" t="s">
        <v>410</v>
      </c>
      <c r="E2169" s="249" t="s">
        <v>19</v>
      </c>
      <c r="F2169" s="250" t="s">
        <v>2057</v>
      </c>
      <c r="G2169" s="248"/>
      <c r="H2169" s="251">
        <v>291.66500000000002</v>
      </c>
      <c r="I2169" s="252"/>
      <c r="J2169" s="248"/>
      <c r="K2169" s="248"/>
      <c r="L2169" s="253"/>
      <c r="M2169" s="254"/>
      <c r="N2169" s="255"/>
      <c r="O2169" s="255"/>
      <c r="P2169" s="255"/>
      <c r="Q2169" s="255"/>
      <c r="R2169" s="255"/>
      <c r="S2169" s="255"/>
      <c r="T2169" s="256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7" t="s">
        <v>410</v>
      </c>
      <c r="AU2169" s="257" t="s">
        <v>87</v>
      </c>
      <c r="AV2169" s="14" t="s">
        <v>87</v>
      </c>
      <c r="AW2169" s="14" t="s">
        <v>37</v>
      </c>
      <c r="AX2169" s="14" t="s">
        <v>78</v>
      </c>
      <c r="AY2169" s="257" t="s">
        <v>401</v>
      </c>
    </row>
    <row r="2170" s="13" customFormat="1">
      <c r="A2170" s="13"/>
      <c r="B2170" s="236"/>
      <c r="C2170" s="237"/>
      <c r="D2170" s="238" t="s">
        <v>410</v>
      </c>
      <c r="E2170" s="239" t="s">
        <v>19</v>
      </c>
      <c r="F2170" s="240" t="s">
        <v>2058</v>
      </c>
      <c r="G2170" s="237"/>
      <c r="H2170" s="239" t="s">
        <v>19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6" t="s">
        <v>410</v>
      </c>
      <c r="AU2170" s="246" t="s">
        <v>87</v>
      </c>
      <c r="AV2170" s="13" t="s">
        <v>85</v>
      </c>
      <c r="AW2170" s="13" t="s">
        <v>37</v>
      </c>
      <c r="AX2170" s="13" t="s">
        <v>78</v>
      </c>
      <c r="AY2170" s="246" t="s">
        <v>401</v>
      </c>
    </row>
    <row r="2171" s="14" customFormat="1">
      <c r="A2171" s="14"/>
      <c r="B2171" s="247"/>
      <c r="C2171" s="248"/>
      <c r="D2171" s="238" t="s">
        <v>410</v>
      </c>
      <c r="E2171" s="249" t="s">
        <v>19</v>
      </c>
      <c r="F2171" s="250" t="s">
        <v>2059</v>
      </c>
      <c r="G2171" s="248"/>
      <c r="H2171" s="251">
        <v>54.634999999999998</v>
      </c>
      <c r="I2171" s="252"/>
      <c r="J2171" s="248"/>
      <c r="K2171" s="248"/>
      <c r="L2171" s="253"/>
      <c r="M2171" s="254"/>
      <c r="N2171" s="255"/>
      <c r="O2171" s="255"/>
      <c r="P2171" s="255"/>
      <c r="Q2171" s="255"/>
      <c r="R2171" s="255"/>
      <c r="S2171" s="255"/>
      <c r="T2171" s="256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7" t="s">
        <v>410</v>
      </c>
      <c r="AU2171" s="257" t="s">
        <v>87</v>
      </c>
      <c r="AV2171" s="14" t="s">
        <v>87</v>
      </c>
      <c r="AW2171" s="14" t="s">
        <v>37</v>
      </c>
      <c r="AX2171" s="14" t="s">
        <v>78</v>
      </c>
      <c r="AY2171" s="257" t="s">
        <v>401</v>
      </c>
    </row>
    <row r="2172" s="13" customFormat="1">
      <c r="A2172" s="13"/>
      <c r="B2172" s="236"/>
      <c r="C2172" s="237"/>
      <c r="D2172" s="238" t="s">
        <v>410</v>
      </c>
      <c r="E2172" s="239" t="s">
        <v>19</v>
      </c>
      <c r="F2172" s="240" t="s">
        <v>2060</v>
      </c>
      <c r="G2172" s="237"/>
      <c r="H2172" s="239" t="s">
        <v>19</v>
      </c>
      <c r="I2172" s="241"/>
      <c r="J2172" s="237"/>
      <c r="K2172" s="237"/>
      <c r="L2172" s="242"/>
      <c r="M2172" s="243"/>
      <c r="N2172" s="244"/>
      <c r="O2172" s="244"/>
      <c r="P2172" s="244"/>
      <c r="Q2172" s="244"/>
      <c r="R2172" s="244"/>
      <c r="S2172" s="244"/>
      <c r="T2172" s="245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6" t="s">
        <v>410</v>
      </c>
      <c r="AU2172" s="246" t="s">
        <v>87</v>
      </c>
      <c r="AV2172" s="13" t="s">
        <v>85</v>
      </c>
      <c r="AW2172" s="13" t="s">
        <v>37</v>
      </c>
      <c r="AX2172" s="13" t="s">
        <v>78</v>
      </c>
      <c r="AY2172" s="246" t="s">
        <v>401</v>
      </c>
    </row>
    <row r="2173" s="14" customFormat="1">
      <c r="A2173" s="14"/>
      <c r="B2173" s="247"/>
      <c r="C2173" s="248"/>
      <c r="D2173" s="238" t="s">
        <v>410</v>
      </c>
      <c r="E2173" s="249" t="s">
        <v>19</v>
      </c>
      <c r="F2173" s="250" t="s">
        <v>2061</v>
      </c>
      <c r="G2173" s="248"/>
      <c r="H2173" s="251">
        <v>4.2000000000000002</v>
      </c>
      <c r="I2173" s="252"/>
      <c r="J2173" s="248"/>
      <c r="K2173" s="248"/>
      <c r="L2173" s="253"/>
      <c r="M2173" s="254"/>
      <c r="N2173" s="255"/>
      <c r="O2173" s="255"/>
      <c r="P2173" s="255"/>
      <c r="Q2173" s="255"/>
      <c r="R2173" s="255"/>
      <c r="S2173" s="255"/>
      <c r="T2173" s="256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7" t="s">
        <v>410</v>
      </c>
      <c r="AU2173" s="257" t="s">
        <v>87</v>
      </c>
      <c r="AV2173" s="14" t="s">
        <v>87</v>
      </c>
      <c r="AW2173" s="14" t="s">
        <v>37</v>
      </c>
      <c r="AX2173" s="14" t="s">
        <v>78</v>
      </c>
      <c r="AY2173" s="257" t="s">
        <v>401</v>
      </c>
    </row>
    <row r="2174" s="13" customFormat="1">
      <c r="A2174" s="13"/>
      <c r="B2174" s="236"/>
      <c r="C2174" s="237"/>
      <c r="D2174" s="238" t="s">
        <v>410</v>
      </c>
      <c r="E2174" s="239" t="s">
        <v>19</v>
      </c>
      <c r="F2174" s="240" t="s">
        <v>732</v>
      </c>
      <c r="G2174" s="237"/>
      <c r="H2174" s="239" t="s">
        <v>19</v>
      </c>
      <c r="I2174" s="241"/>
      <c r="J2174" s="237"/>
      <c r="K2174" s="237"/>
      <c r="L2174" s="242"/>
      <c r="M2174" s="243"/>
      <c r="N2174" s="244"/>
      <c r="O2174" s="244"/>
      <c r="P2174" s="244"/>
      <c r="Q2174" s="244"/>
      <c r="R2174" s="244"/>
      <c r="S2174" s="244"/>
      <c r="T2174" s="245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6" t="s">
        <v>410</v>
      </c>
      <c r="AU2174" s="246" t="s">
        <v>87</v>
      </c>
      <c r="AV2174" s="13" t="s">
        <v>85</v>
      </c>
      <c r="AW2174" s="13" t="s">
        <v>37</v>
      </c>
      <c r="AX2174" s="13" t="s">
        <v>78</v>
      </c>
      <c r="AY2174" s="246" t="s">
        <v>401</v>
      </c>
    </row>
    <row r="2175" s="13" customFormat="1">
      <c r="A2175" s="13"/>
      <c r="B2175" s="236"/>
      <c r="C2175" s="237"/>
      <c r="D2175" s="238" t="s">
        <v>410</v>
      </c>
      <c r="E2175" s="239" t="s">
        <v>19</v>
      </c>
      <c r="F2175" s="240" t="s">
        <v>733</v>
      </c>
      <c r="G2175" s="237"/>
      <c r="H2175" s="239" t="s">
        <v>19</v>
      </c>
      <c r="I2175" s="241"/>
      <c r="J2175" s="237"/>
      <c r="K2175" s="237"/>
      <c r="L2175" s="242"/>
      <c r="M2175" s="243"/>
      <c r="N2175" s="244"/>
      <c r="O2175" s="244"/>
      <c r="P2175" s="244"/>
      <c r="Q2175" s="244"/>
      <c r="R2175" s="244"/>
      <c r="S2175" s="244"/>
      <c r="T2175" s="245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6" t="s">
        <v>410</v>
      </c>
      <c r="AU2175" s="246" t="s">
        <v>87</v>
      </c>
      <c r="AV2175" s="13" t="s">
        <v>85</v>
      </c>
      <c r="AW2175" s="13" t="s">
        <v>37</v>
      </c>
      <c r="AX2175" s="13" t="s">
        <v>78</v>
      </c>
      <c r="AY2175" s="246" t="s">
        <v>401</v>
      </c>
    </row>
    <row r="2176" s="14" customFormat="1">
      <c r="A2176" s="14"/>
      <c r="B2176" s="247"/>
      <c r="C2176" s="248"/>
      <c r="D2176" s="238" t="s">
        <v>410</v>
      </c>
      <c r="E2176" s="249" t="s">
        <v>19</v>
      </c>
      <c r="F2176" s="250" t="s">
        <v>2062</v>
      </c>
      <c r="G2176" s="248"/>
      <c r="H2176" s="251">
        <v>16.920000000000002</v>
      </c>
      <c r="I2176" s="252"/>
      <c r="J2176" s="248"/>
      <c r="K2176" s="248"/>
      <c r="L2176" s="253"/>
      <c r="M2176" s="254"/>
      <c r="N2176" s="255"/>
      <c r="O2176" s="255"/>
      <c r="P2176" s="255"/>
      <c r="Q2176" s="255"/>
      <c r="R2176" s="255"/>
      <c r="S2176" s="255"/>
      <c r="T2176" s="256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7" t="s">
        <v>410</v>
      </c>
      <c r="AU2176" s="257" t="s">
        <v>87</v>
      </c>
      <c r="AV2176" s="14" t="s">
        <v>87</v>
      </c>
      <c r="AW2176" s="14" t="s">
        <v>37</v>
      </c>
      <c r="AX2176" s="14" t="s">
        <v>78</v>
      </c>
      <c r="AY2176" s="257" t="s">
        <v>401</v>
      </c>
    </row>
    <row r="2177" s="14" customFormat="1">
      <c r="A2177" s="14"/>
      <c r="B2177" s="247"/>
      <c r="C2177" s="248"/>
      <c r="D2177" s="238" t="s">
        <v>410</v>
      </c>
      <c r="E2177" s="249" t="s">
        <v>19</v>
      </c>
      <c r="F2177" s="250" t="s">
        <v>2063</v>
      </c>
      <c r="G2177" s="248"/>
      <c r="H2177" s="251">
        <v>33.840000000000003</v>
      </c>
      <c r="I2177" s="252"/>
      <c r="J2177" s="248"/>
      <c r="K2177" s="248"/>
      <c r="L2177" s="253"/>
      <c r="M2177" s="254"/>
      <c r="N2177" s="255"/>
      <c r="O2177" s="255"/>
      <c r="P2177" s="255"/>
      <c r="Q2177" s="255"/>
      <c r="R2177" s="255"/>
      <c r="S2177" s="255"/>
      <c r="T2177" s="256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7" t="s">
        <v>410</v>
      </c>
      <c r="AU2177" s="257" t="s">
        <v>87</v>
      </c>
      <c r="AV2177" s="14" t="s">
        <v>87</v>
      </c>
      <c r="AW2177" s="14" t="s">
        <v>37</v>
      </c>
      <c r="AX2177" s="14" t="s">
        <v>78</v>
      </c>
      <c r="AY2177" s="257" t="s">
        <v>401</v>
      </c>
    </row>
    <row r="2178" s="15" customFormat="1">
      <c r="A2178" s="15"/>
      <c r="B2178" s="258"/>
      <c r="C2178" s="259"/>
      <c r="D2178" s="238" t="s">
        <v>410</v>
      </c>
      <c r="E2178" s="260" t="s">
        <v>19</v>
      </c>
      <c r="F2178" s="261" t="s">
        <v>414</v>
      </c>
      <c r="G2178" s="259"/>
      <c r="H2178" s="262">
        <v>401.25999999999999</v>
      </c>
      <c r="I2178" s="263"/>
      <c r="J2178" s="259"/>
      <c r="K2178" s="259"/>
      <c r="L2178" s="264"/>
      <c r="M2178" s="265"/>
      <c r="N2178" s="266"/>
      <c r="O2178" s="266"/>
      <c r="P2178" s="266"/>
      <c r="Q2178" s="266"/>
      <c r="R2178" s="266"/>
      <c r="S2178" s="266"/>
      <c r="T2178" s="267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8" t="s">
        <v>410</v>
      </c>
      <c r="AU2178" s="268" t="s">
        <v>87</v>
      </c>
      <c r="AV2178" s="15" t="s">
        <v>102</v>
      </c>
      <c r="AW2178" s="15" t="s">
        <v>37</v>
      </c>
      <c r="AX2178" s="15" t="s">
        <v>85</v>
      </c>
      <c r="AY2178" s="268" t="s">
        <v>401</v>
      </c>
    </row>
    <row r="2179" s="2" customFormat="1" ht="16.5" customHeight="1">
      <c r="A2179" s="40"/>
      <c r="B2179" s="41"/>
      <c r="C2179" s="280" t="s">
        <v>2064</v>
      </c>
      <c r="D2179" s="280" t="s">
        <v>808</v>
      </c>
      <c r="E2179" s="281" t="s">
        <v>1923</v>
      </c>
      <c r="F2179" s="282" t="s">
        <v>1924</v>
      </c>
      <c r="G2179" s="283" t="s">
        <v>1925</v>
      </c>
      <c r="H2179" s="284">
        <v>140.441</v>
      </c>
      <c r="I2179" s="285"/>
      <c r="J2179" s="286">
        <f>ROUND(I2179*H2179,2)</f>
        <v>0</v>
      </c>
      <c r="K2179" s="282" t="s">
        <v>406</v>
      </c>
      <c r="L2179" s="287"/>
      <c r="M2179" s="288" t="s">
        <v>19</v>
      </c>
      <c r="N2179" s="289" t="s">
        <v>49</v>
      </c>
      <c r="O2179" s="86"/>
      <c r="P2179" s="227">
        <f>O2179*H2179</f>
        <v>0</v>
      </c>
      <c r="Q2179" s="227">
        <v>0.001</v>
      </c>
      <c r="R2179" s="227">
        <f>Q2179*H2179</f>
        <v>0.14044100000000001</v>
      </c>
      <c r="S2179" s="227">
        <v>0</v>
      </c>
      <c r="T2179" s="228">
        <f>S2179*H2179</f>
        <v>0</v>
      </c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R2179" s="229" t="s">
        <v>664</v>
      </c>
      <c r="AT2179" s="229" t="s">
        <v>808</v>
      </c>
      <c r="AU2179" s="229" t="s">
        <v>87</v>
      </c>
      <c r="AY2179" s="19" t="s">
        <v>401</v>
      </c>
      <c r="BE2179" s="230">
        <f>IF(N2179="základní",J2179,0)</f>
        <v>0</v>
      </c>
      <c r="BF2179" s="230">
        <f>IF(N2179="snížená",J2179,0)</f>
        <v>0</v>
      </c>
      <c r="BG2179" s="230">
        <f>IF(N2179="zákl. přenesená",J2179,0)</f>
        <v>0</v>
      </c>
      <c r="BH2179" s="230">
        <f>IF(N2179="sníž. přenesená",J2179,0)</f>
        <v>0</v>
      </c>
      <c r="BI2179" s="230">
        <f>IF(N2179="nulová",J2179,0)</f>
        <v>0</v>
      </c>
      <c r="BJ2179" s="19" t="s">
        <v>85</v>
      </c>
      <c r="BK2179" s="230">
        <f>ROUND(I2179*H2179,2)</f>
        <v>0</v>
      </c>
      <c r="BL2179" s="19" t="s">
        <v>545</v>
      </c>
      <c r="BM2179" s="229" t="s">
        <v>2065</v>
      </c>
    </row>
    <row r="2180" s="13" customFormat="1">
      <c r="A2180" s="13"/>
      <c r="B2180" s="236"/>
      <c r="C2180" s="237"/>
      <c r="D2180" s="238" t="s">
        <v>410</v>
      </c>
      <c r="E2180" s="239" t="s">
        <v>19</v>
      </c>
      <c r="F2180" s="240" t="s">
        <v>634</v>
      </c>
      <c r="G2180" s="237"/>
      <c r="H2180" s="239" t="s">
        <v>19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6" t="s">
        <v>410</v>
      </c>
      <c r="AU2180" s="246" t="s">
        <v>87</v>
      </c>
      <c r="AV2180" s="13" t="s">
        <v>85</v>
      </c>
      <c r="AW2180" s="13" t="s">
        <v>37</v>
      </c>
      <c r="AX2180" s="13" t="s">
        <v>78</v>
      </c>
      <c r="AY2180" s="246" t="s">
        <v>401</v>
      </c>
    </row>
    <row r="2181" s="13" customFormat="1">
      <c r="A2181" s="13"/>
      <c r="B2181" s="236"/>
      <c r="C2181" s="237"/>
      <c r="D2181" s="238" t="s">
        <v>410</v>
      </c>
      <c r="E2181" s="239" t="s">
        <v>19</v>
      </c>
      <c r="F2181" s="240" t="s">
        <v>728</v>
      </c>
      <c r="G2181" s="237"/>
      <c r="H2181" s="239" t="s">
        <v>19</v>
      </c>
      <c r="I2181" s="241"/>
      <c r="J2181" s="237"/>
      <c r="K2181" s="237"/>
      <c r="L2181" s="242"/>
      <c r="M2181" s="243"/>
      <c r="N2181" s="244"/>
      <c r="O2181" s="244"/>
      <c r="P2181" s="244"/>
      <c r="Q2181" s="244"/>
      <c r="R2181" s="244"/>
      <c r="S2181" s="244"/>
      <c r="T2181" s="245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6" t="s">
        <v>410</v>
      </c>
      <c r="AU2181" s="246" t="s">
        <v>87</v>
      </c>
      <c r="AV2181" s="13" t="s">
        <v>85</v>
      </c>
      <c r="AW2181" s="13" t="s">
        <v>37</v>
      </c>
      <c r="AX2181" s="13" t="s">
        <v>78</v>
      </c>
      <c r="AY2181" s="246" t="s">
        <v>401</v>
      </c>
    </row>
    <row r="2182" s="13" customFormat="1">
      <c r="A2182" s="13"/>
      <c r="B2182" s="236"/>
      <c r="C2182" s="237"/>
      <c r="D2182" s="238" t="s">
        <v>410</v>
      </c>
      <c r="E2182" s="239" t="s">
        <v>19</v>
      </c>
      <c r="F2182" s="240" t="s">
        <v>419</v>
      </c>
      <c r="G2182" s="237"/>
      <c r="H2182" s="239" t="s">
        <v>19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6" t="s">
        <v>410</v>
      </c>
      <c r="AU2182" s="246" t="s">
        <v>87</v>
      </c>
      <c r="AV2182" s="13" t="s">
        <v>85</v>
      </c>
      <c r="AW2182" s="13" t="s">
        <v>37</v>
      </c>
      <c r="AX2182" s="13" t="s">
        <v>78</v>
      </c>
      <c r="AY2182" s="246" t="s">
        <v>401</v>
      </c>
    </row>
    <row r="2183" s="13" customFormat="1">
      <c r="A2183" s="13"/>
      <c r="B2183" s="236"/>
      <c r="C2183" s="237"/>
      <c r="D2183" s="238" t="s">
        <v>410</v>
      </c>
      <c r="E2183" s="239" t="s">
        <v>19</v>
      </c>
      <c r="F2183" s="240" t="s">
        <v>729</v>
      </c>
      <c r="G2183" s="237"/>
      <c r="H2183" s="239" t="s">
        <v>19</v>
      </c>
      <c r="I2183" s="241"/>
      <c r="J2183" s="237"/>
      <c r="K2183" s="237"/>
      <c r="L2183" s="242"/>
      <c r="M2183" s="243"/>
      <c r="N2183" s="244"/>
      <c r="O2183" s="244"/>
      <c r="P2183" s="244"/>
      <c r="Q2183" s="244"/>
      <c r="R2183" s="244"/>
      <c r="S2183" s="244"/>
      <c r="T2183" s="245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6" t="s">
        <v>410</v>
      </c>
      <c r="AU2183" s="246" t="s">
        <v>87</v>
      </c>
      <c r="AV2183" s="13" t="s">
        <v>85</v>
      </c>
      <c r="AW2183" s="13" t="s">
        <v>37</v>
      </c>
      <c r="AX2183" s="13" t="s">
        <v>78</v>
      </c>
      <c r="AY2183" s="246" t="s">
        <v>401</v>
      </c>
    </row>
    <row r="2184" s="13" customFormat="1">
      <c r="A2184" s="13"/>
      <c r="B2184" s="236"/>
      <c r="C2184" s="237"/>
      <c r="D2184" s="238" t="s">
        <v>410</v>
      </c>
      <c r="E2184" s="239" t="s">
        <v>19</v>
      </c>
      <c r="F2184" s="240" t="s">
        <v>730</v>
      </c>
      <c r="G2184" s="237"/>
      <c r="H2184" s="239" t="s">
        <v>19</v>
      </c>
      <c r="I2184" s="241"/>
      <c r="J2184" s="237"/>
      <c r="K2184" s="237"/>
      <c r="L2184" s="242"/>
      <c r="M2184" s="243"/>
      <c r="N2184" s="244"/>
      <c r="O2184" s="244"/>
      <c r="P2184" s="244"/>
      <c r="Q2184" s="244"/>
      <c r="R2184" s="244"/>
      <c r="S2184" s="244"/>
      <c r="T2184" s="245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6" t="s">
        <v>410</v>
      </c>
      <c r="AU2184" s="246" t="s">
        <v>87</v>
      </c>
      <c r="AV2184" s="13" t="s">
        <v>85</v>
      </c>
      <c r="AW2184" s="13" t="s">
        <v>37</v>
      </c>
      <c r="AX2184" s="13" t="s">
        <v>78</v>
      </c>
      <c r="AY2184" s="246" t="s">
        <v>401</v>
      </c>
    </row>
    <row r="2185" s="14" customFormat="1">
      <c r="A2185" s="14"/>
      <c r="B2185" s="247"/>
      <c r="C2185" s="248"/>
      <c r="D2185" s="238" t="s">
        <v>410</v>
      </c>
      <c r="E2185" s="249" t="s">
        <v>19</v>
      </c>
      <c r="F2185" s="250" t="s">
        <v>2057</v>
      </c>
      <c r="G2185" s="248"/>
      <c r="H2185" s="251">
        <v>291.66500000000002</v>
      </c>
      <c r="I2185" s="252"/>
      <c r="J2185" s="248"/>
      <c r="K2185" s="248"/>
      <c r="L2185" s="253"/>
      <c r="M2185" s="254"/>
      <c r="N2185" s="255"/>
      <c r="O2185" s="255"/>
      <c r="P2185" s="255"/>
      <c r="Q2185" s="255"/>
      <c r="R2185" s="255"/>
      <c r="S2185" s="255"/>
      <c r="T2185" s="256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7" t="s">
        <v>410</v>
      </c>
      <c r="AU2185" s="257" t="s">
        <v>87</v>
      </c>
      <c r="AV2185" s="14" t="s">
        <v>87</v>
      </c>
      <c r="AW2185" s="14" t="s">
        <v>37</v>
      </c>
      <c r="AX2185" s="14" t="s">
        <v>78</v>
      </c>
      <c r="AY2185" s="257" t="s">
        <v>401</v>
      </c>
    </row>
    <row r="2186" s="13" customFormat="1">
      <c r="A2186" s="13"/>
      <c r="B2186" s="236"/>
      <c r="C2186" s="237"/>
      <c r="D2186" s="238" t="s">
        <v>410</v>
      </c>
      <c r="E2186" s="239" t="s">
        <v>19</v>
      </c>
      <c r="F2186" s="240" t="s">
        <v>2058</v>
      </c>
      <c r="G2186" s="237"/>
      <c r="H2186" s="239" t="s">
        <v>19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6" t="s">
        <v>410</v>
      </c>
      <c r="AU2186" s="246" t="s">
        <v>87</v>
      </c>
      <c r="AV2186" s="13" t="s">
        <v>85</v>
      </c>
      <c r="AW2186" s="13" t="s">
        <v>37</v>
      </c>
      <c r="AX2186" s="13" t="s">
        <v>78</v>
      </c>
      <c r="AY2186" s="246" t="s">
        <v>401</v>
      </c>
    </row>
    <row r="2187" s="14" customFormat="1">
      <c r="A2187" s="14"/>
      <c r="B2187" s="247"/>
      <c r="C2187" s="248"/>
      <c r="D2187" s="238" t="s">
        <v>410</v>
      </c>
      <c r="E2187" s="249" t="s">
        <v>19</v>
      </c>
      <c r="F2187" s="250" t="s">
        <v>2059</v>
      </c>
      <c r="G2187" s="248"/>
      <c r="H2187" s="251">
        <v>54.634999999999998</v>
      </c>
      <c r="I2187" s="252"/>
      <c r="J2187" s="248"/>
      <c r="K2187" s="248"/>
      <c r="L2187" s="253"/>
      <c r="M2187" s="254"/>
      <c r="N2187" s="255"/>
      <c r="O2187" s="255"/>
      <c r="P2187" s="255"/>
      <c r="Q2187" s="255"/>
      <c r="R2187" s="255"/>
      <c r="S2187" s="255"/>
      <c r="T2187" s="25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7" t="s">
        <v>410</v>
      </c>
      <c r="AU2187" s="257" t="s">
        <v>87</v>
      </c>
      <c r="AV2187" s="14" t="s">
        <v>87</v>
      </c>
      <c r="AW2187" s="14" t="s">
        <v>37</v>
      </c>
      <c r="AX2187" s="14" t="s">
        <v>78</v>
      </c>
      <c r="AY2187" s="257" t="s">
        <v>401</v>
      </c>
    </row>
    <row r="2188" s="13" customFormat="1">
      <c r="A2188" s="13"/>
      <c r="B2188" s="236"/>
      <c r="C2188" s="237"/>
      <c r="D2188" s="238" t="s">
        <v>410</v>
      </c>
      <c r="E2188" s="239" t="s">
        <v>19</v>
      </c>
      <c r="F2188" s="240" t="s">
        <v>2060</v>
      </c>
      <c r="G2188" s="237"/>
      <c r="H2188" s="239" t="s">
        <v>19</v>
      </c>
      <c r="I2188" s="241"/>
      <c r="J2188" s="237"/>
      <c r="K2188" s="237"/>
      <c r="L2188" s="242"/>
      <c r="M2188" s="243"/>
      <c r="N2188" s="244"/>
      <c r="O2188" s="244"/>
      <c r="P2188" s="244"/>
      <c r="Q2188" s="244"/>
      <c r="R2188" s="244"/>
      <c r="S2188" s="244"/>
      <c r="T2188" s="24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6" t="s">
        <v>410</v>
      </c>
      <c r="AU2188" s="246" t="s">
        <v>87</v>
      </c>
      <c r="AV2188" s="13" t="s">
        <v>85</v>
      </c>
      <c r="AW2188" s="13" t="s">
        <v>37</v>
      </c>
      <c r="AX2188" s="13" t="s">
        <v>78</v>
      </c>
      <c r="AY2188" s="246" t="s">
        <v>401</v>
      </c>
    </row>
    <row r="2189" s="14" customFormat="1">
      <c r="A2189" s="14"/>
      <c r="B2189" s="247"/>
      <c r="C2189" s="248"/>
      <c r="D2189" s="238" t="s">
        <v>410</v>
      </c>
      <c r="E2189" s="249" t="s">
        <v>19</v>
      </c>
      <c r="F2189" s="250" t="s">
        <v>2061</v>
      </c>
      <c r="G2189" s="248"/>
      <c r="H2189" s="251">
        <v>4.2000000000000002</v>
      </c>
      <c r="I2189" s="252"/>
      <c r="J2189" s="248"/>
      <c r="K2189" s="248"/>
      <c r="L2189" s="253"/>
      <c r="M2189" s="254"/>
      <c r="N2189" s="255"/>
      <c r="O2189" s="255"/>
      <c r="P2189" s="255"/>
      <c r="Q2189" s="255"/>
      <c r="R2189" s="255"/>
      <c r="S2189" s="255"/>
      <c r="T2189" s="256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7" t="s">
        <v>410</v>
      </c>
      <c r="AU2189" s="257" t="s">
        <v>87</v>
      </c>
      <c r="AV2189" s="14" t="s">
        <v>87</v>
      </c>
      <c r="AW2189" s="14" t="s">
        <v>37</v>
      </c>
      <c r="AX2189" s="14" t="s">
        <v>78</v>
      </c>
      <c r="AY2189" s="257" t="s">
        <v>401</v>
      </c>
    </row>
    <row r="2190" s="13" customFormat="1">
      <c r="A2190" s="13"/>
      <c r="B2190" s="236"/>
      <c r="C2190" s="237"/>
      <c r="D2190" s="238" t="s">
        <v>410</v>
      </c>
      <c r="E2190" s="239" t="s">
        <v>19</v>
      </c>
      <c r="F2190" s="240" t="s">
        <v>732</v>
      </c>
      <c r="G2190" s="237"/>
      <c r="H2190" s="239" t="s">
        <v>19</v>
      </c>
      <c r="I2190" s="241"/>
      <c r="J2190" s="237"/>
      <c r="K2190" s="237"/>
      <c r="L2190" s="242"/>
      <c r="M2190" s="243"/>
      <c r="N2190" s="244"/>
      <c r="O2190" s="244"/>
      <c r="P2190" s="244"/>
      <c r="Q2190" s="244"/>
      <c r="R2190" s="244"/>
      <c r="S2190" s="244"/>
      <c r="T2190" s="245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6" t="s">
        <v>410</v>
      </c>
      <c r="AU2190" s="246" t="s">
        <v>87</v>
      </c>
      <c r="AV2190" s="13" t="s">
        <v>85</v>
      </c>
      <c r="AW2190" s="13" t="s">
        <v>37</v>
      </c>
      <c r="AX2190" s="13" t="s">
        <v>78</v>
      </c>
      <c r="AY2190" s="246" t="s">
        <v>401</v>
      </c>
    </row>
    <row r="2191" s="13" customFormat="1">
      <c r="A2191" s="13"/>
      <c r="B2191" s="236"/>
      <c r="C2191" s="237"/>
      <c r="D2191" s="238" t="s">
        <v>410</v>
      </c>
      <c r="E2191" s="239" t="s">
        <v>19</v>
      </c>
      <c r="F2191" s="240" t="s">
        <v>733</v>
      </c>
      <c r="G2191" s="237"/>
      <c r="H2191" s="239" t="s">
        <v>19</v>
      </c>
      <c r="I2191" s="241"/>
      <c r="J2191" s="237"/>
      <c r="K2191" s="237"/>
      <c r="L2191" s="242"/>
      <c r="M2191" s="243"/>
      <c r="N2191" s="244"/>
      <c r="O2191" s="244"/>
      <c r="P2191" s="244"/>
      <c r="Q2191" s="244"/>
      <c r="R2191" s="244"/>
      <c r="S2191" s="244"/>
      <c r="T2191" s="245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6" t="s">
        <v>410</v>
      </c>
      <c r="AU2191" s="246" t="s">
        <v>87</v>
      </c>
      <c r="AV2191" s="13" t="s">
        <v>85</v>
      </c>
      <c r="AW2191" s="13" t="s">
        <v>37</v>
      </c>
      <c r="AX2191" s="13" t="s">
        <v>78</v>
      </c>
      <c r="AY2191" s="246" t="s">
        <v>401</v>
      </c>
    </row>
    <row r="2192" s="14" customFormat="1">
      <c r="A2192" s="14"/>
      <c r="B2192" s="247"/>
      <c r="C2192" s="248"/>
      <c r="D2192" s="238" t="s">
        <v>410</v>
      </c>
      <c r="E2192" s="249" t="s">
        <v>19</v>
      </c>
      <c r="F2192" s="250" t="s">
        <v>2062</v>
      </c>
      <c r="G2192" s="248"/>
      <c r="H2192" s="251">
        <v>16.920000000000002</v>
      </c>
      <c r="I2192" s="252"/>
      <c r="J2192" s="248"/>
      <c r="K2192" s="248"/>
      <c r="L2192" s="253"/>
      <c r="M2192" s="254"/>
      <c r="N2192" s="255"/>
      <c r="O2192" s="255"/>
      <c r="P2192" s="255"/>
      <c r="Q2192" s="255"/>
      <c r="R2192" s="255"/>
      <c r="S2192" s="255"/>
      <c r="T2192" s="25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7" t="s">
        <v>410</v>
      </c>
      <c r="AU2192" s="257" t="s">
        <v>87</v>
      </c>
      <c r="AV2192" s="14" t="s">
        <v>87</v>
      </c>
      <c r="AW2192" s="14" t="s">
        <v>37</v>
      </c>
      <c r="AX2192" s="14" t="s">
        <v>78</v>
      </c>
      <c r="AY2192" s="257" t="s">
        <v>401</v>
      </c>
    </row>
    <row r="2193" s="14" customFormat="1">
      <c r="A2193" s="14"/>
      <c r="B2193" s="247"/>
      <c r="C2193" s="248"/>
      <c r="D2193" s="238" t="s">
        <v>410</v>
      </c>
      <c r="E2193" s="249" t="s">
        <v>19</v>
      </c>
      <c r="F2193" s="250" t="s">
        <v>2063</v>
      </c>
      <c r="G2193" s="248"/>
      <c r="H2193" s="251">
        <v>33.840000000000003</v>
      </c>
      <c r="I2193" s="252"/>
      <c r="J2193" s="248"/>
      <c r="K2193" s="248"/>
      <c r="L2193" s="253"/>
      <c r="M2193" s="254"/>
      <c r="N2193" s="255"/>
      <c r="O2193" s="255"/>
      <c r="P2193" s="255"/>
      <c r="Q2193" s="255"/>
      <c r="R2193" s="255"/>
      <c r="S2193" s="255"/>
      <c r="T2193" s="256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7" t="s">
        <v>410</v>
      </c>
      <c r="AU2193" s="257" t="s">
        <v>87</v>
      </c>
      <c r="AV2193" s="14" t="s">
        <v>87</v>
      </c>
      <c r="AW2193" s="14" t="s">
        <v>37</v>
      </c>
      <c r="AX2193" s="14" t="s">
        <v>78</v>
      </c>
      <c r="AY2193" s="257" t="s">
        <v>401</v>
      </c>
    </row>
    <row r="2194" s="15" customFormat="1">
      <c r="A2194" s="15"/>
      <c r="B2194" s="258"/>
      <c r="C2194" s="259"/>
      <c r="D2194" s="238" t="s">
        <v>410</v>
      </c>
      <c r="E2194" s="260" t="s">
        <v>19</v>
      </c>
      <c r="F2194" s="261" t="s">
        <v>414</v>
      </c>
      <c r="G2194" s="259"/>
      <c r="H2194" s="262">
        <v>401.25999999999999</v>
      </c>
      <c r="I2194" s="263"/>
      <c r="J2194" s="259"/>
      <c r="K2194" s="259"/>
      <c r="L2194" s="264"/>
      <c r="M2194" s="265"/>
      <c r="N2194" s="266"/>
      <c r="O2194" s="266"/>
      <c r="P2194" s="266"/>
      <c r="Q2194" s="266"/>
      <c r="R2194" s="266"/>
      <c r="S2194" s="266"/>
      <c r="T2194" s="267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8" t="s">
        <v>410</v>
      </c>
      <c r="AU2194" s="268" t="s">
        <v>87</v>
      </c>
      <c r="AV2194" s="15" t="s">
        <v>102</v>
      </c>
      <c r="AW2194" s="15" t="s">
        <v>37</v>
      </c>
      <c r="AX2194" s="15" t="s">
        <v>78</v>
      </c>
      <c r="AY2194" s="268" t="s">
        <v>401</v>
      </c>
    </row>
    <row r="2195" s="14" customFormat="1">
      <c r="A2195" s="14"/>
      <c r="B2195" s="247"/>
      <c r="C2195" s="248"/>
      <c r="D2195" s="238" t="s">
        <v>410</v>
      </c>
      <c r="E2195" s="249" t="s">
        <v>19</v>
      </c>
      <c r="F2195" s="250" t="s">
        <v>2066</v>
      </c>
      <c r="G2195" s="248"/>
      <c r="H2195" s="251">
        <v>140.441</v>
      </c>
      <c r="I2195" s="252"/>
      <c r="J2195" s="248"/>
      <c r="K2195" s="248"/>
      <c r="L2195" s="253"/>
      <c r="M2195" s="254"/>
      <c r="N2195" s="255"/>
      <c r="O2195" s="255"/>
      <c r="P2195" s="255"/>
      <c r="Q2195" s="255"/>
      <c r="R2195" s="255"/>
      <c r="S2195" s="255"/>
      <c r="T2195" s="256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7" t="s">
        <v>410</v>
      </c>
      <c r="AU2195" s="257" t="s">
        <v>87</v>
      </c>
      <c r="AV2195" s="14" t="s">
        <v>87</v>
      </c>
      <c r="AW2195" s="14" t="s">
        <v>37</v>
      </c>
      <c r="AX2195" s="14" t="s">
        <v>85</v>
      </c>
      <c r="AY2195" s="257" t="s">
        <v>401</v>
      </c>
    </row>
    <row r="2196" s="2" customFormat="1" ht="49.05" customHeight="1">
      <c r="A2196" s="40"/>
      <c r="B2196" s="41"/>
      <c r="C2196" s="218" t="s">
        <v>2067</v>
      </c>
      <c r="D2196" s="218" t="s">
        <v>403</v>
      </c>
      <c r="E2196" s="219" t="s">
        <v>2068</v>
      </c>
      <c r="F2196" s="220" t="s">
        <v>2069</v>
      </c>
      <c r="G2196" s="221" t="s">
        <v>178</v>
      </c>
      <c r="H2196" s="222">
        <v>378.56599999999997</v>
      </c>
      <c r="I2196" s="223"/>
      <c r="J2196" s="224">
        <f>ROUND(I2196*H2196,2)</f>
        <v>0</v>
      </c>
      <c r="K2196" s="220" t="s">
        <v>406</v>
      </c>
      <c r="L2196" s="46"/>
      <c r="M2196" s="225" t="s">
        <v>19</v>
      </c>
      <c r="N2196" s="226" t="s">
        <v>49</v>
      </c>
      <c r="O2196" s="86"/>
      <c r="P2196" s="227">
        <f>O2196*H2196</f>
        <v>0</v>
      </c>
      <c r="Q2196" s="227">
        <v>0</v>
      </c>
      <c r="R2196" s="227">
        <f>Q2196*H2196</f>
        <v>0</v>
      </c>
      <c r="S2196" s="227">
        <v>0</v>
      </c>
      <c r="T2196" s="228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29" t="s">
        <v>545</v>
      </c>
      <c r="AT2196" s="229" t="s">
        <v>403</v>
      </c>
      <c r="AU2196" s="229" t="s">
        <v>87</v>
      </c>
      <c r="AY2196" s="19" t="s">
        <v>401</v>
      </c>
      <c r="BE2196" s="230">
        <f>IF(N2196="základní",J2196,0)</f>
        <v>0</v>
      </c>
      <c r="BF2196" s="230">
        <f>IF(N2196="snížená",J2196,0)</f>
        <v>0</v>
      </c>
      <c r="BG2196" s="230">
        <f>IF(N2196="zákl. přenesená",J2196,0)</f>
        <v>0</v>
      </c>
      <c r="BH2196" s="230">
        <f>IF(N2196="sníž. přenesená",J2196,0)</f>
        <v>0</v>
      </c>
      <c r="BI2196" s="230">
        <f>IF(N2196="nulová",J2196,0)</f>
        <v>0</v>
      </c>
      <c r="BJ2196" s="19" t="s">
        <v>85</v>
      </c>
      <c r="BK2196" s="230">
        <f>ROUND(I2196*H2196,2)</f>
        <v>0</v>
      </c>
      <c r="BL2196" s="19" t="s">
        <v>545</v>
      </c>
      <c r="BM2196" s="229" t="s">
        <v>2070</v>
      </c>
    </row>
    <row r="2197" s="2" customFormat="1">
      <c r="A2197" s="40"/>
      <c r="B2197" s="41"/>
      <c r="C2197" s="42"/>
      <c r="D2197" s="231" t="s">
        <v>408</v>
      </c>
      <c r="E2197" s="42"/>
      <c r="F2197" s="232" t="s">
        <v>2071</v>
      </c>
      <c r="G2197" s="42"/>
      <c r="H2197" s="42"/>
      <c r="I2197" s="233"/>
      <c r="J2197" s="42"/>
      <c r="K2197" s="42"/>
      <c r="L2197" s="46"/>
      <c r="M2197" s="234"/>
      <c r="N2197" s="235"/>
      <c r="O2197" s="86"/>
      <c r="P2197" s="86"/>
      <c r="Q2197" s="86"/>
      <c r="R2197" s="86"/>
      <c r="S2197" s="86"/>
      <c r="T2197" s="87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9" t="s">
        <v>408</v>
      </c>
      <c r="AU2197" s="19" t="s">
        <v>87</v>
      </c>
    </row>
    <row r="2198" s="13" customFormat="1">
      <c r="A2198" s="13"/>
      <c r="B2198" s="236"/>
      <c r="C2198" s="237"/>
      <c r="D2198" s="238" t="s">
        <v>410</v>
      </c>
      <c r="E2198" s="239" t="s">
        <v>19</v>
      </c>
      <c r="F2198" s="240" t="s">
        <v>634</v>
      </c>
      <c r="G2198" s="237"/>
      <c r="H2198" s="239" t="s">
        <v>19</v>
      </c>
      <c r="I2198" s="241"/>
      <c r="J2198" s="237"/>
      <c r="K2198" s="237"/>
      <c r="L2198" s="242"/>
      <c r="M2198" s="243"/>
      <c r="N2198" s="244"/>
      <c r="O2198" s="244"/>
      <c r="P2198" s="244"/>
      <c r="Q2198" s="244"/>
      <c r="R2198" s="244"/>
      <c r="S2198" s="244"/>
      <c r="T2198" s="245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6" t="s">
        <v>410</v>
      </c>
      <c r="AU2198" s="246" t="s">
        <v>87</v>
      </c>
      <c r="AV2198" s="13" t="s">
        <v>85</v>
      </c>
      <c r="AW2198" s="13" t="s">
        <v>37</v>
      </c>
      <c r="AX2198" s="13" t="s">
        <v>78</v>
      </c>
      <c r="AY2198" s="246" t="s">
        <v>401</v>
      </c>
    </row>
    <row r="2199" s="13" customFormat="1">
      <c r="A2199" s="13"/>
      <c r="B2199" s="236"/>
      <c r="C2199" s="237"/>
      <c r="D2199" s="238" t="s">
        <v>410</v>
      </c>
      <c r="E2199" s="239" t="s">
        <v>19</v>
      </c>
      <c r="F2199" s="240" t="s">
        <v>728</v>
      </c>
      <c r="G2199" s="237"/>
      <c r="H2199" s="239" t="s">
        <v>19</v>
      </c>
      <c r="I2199" s="241"/>
      <c r="J2199" s="237"/>
      <c r="K2199" s="237"/>
      <c r="L2199" s="242"/>
      <c r="M2199" s="243"/>
      <c r="N2199" s="244"/>
      <c r="O2199" s="244"/>
      <c r="P2199" s="244"/>
      <c r="Q2199" s="244"/>
      <c r="R2199" s="244"/>
      <c r="S2199" s="244"/>
      <c r="T2199" s="245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6" t="s">
        <v>410</v>
      </c>
      <c r="AU2199" s="246" t="s">
        <v>87</v>
      </c>
      <c r="AV2199" s="13" t="s">
        <v>85</v>
      </c>
      <c r="AW2199" s="13" t="s">
        <v>37</v>
      </c>
      <c r="AX2199" s="13" t="s">
        <v>78</v>
      </c>
      <c r="AY2199" s="246" t="s">
        <v>401</v>
      </c>
    </row>
    <row r="2200" s="13" customFormat="1">
      <c r="A2200" s="13"/>
      <c r="B2200" s="236"/>
      <c r="C2200" s="237"/>
      <c r="D2200" s="238" t="s">
        <v>410</v>
      </c>
      <c r="E2200" s="239" t="s">
        <v>19</v>
      </c>
      <c r="F2200" s="240" t="s">
        <v>419</v>
      </c>
      <c r="G2200" s="237"/>
      <c r="H2200" s="239" t="s">
        <v>19</v>
      </c>
      <c r="I2200" s="241"/>
      <c r="J2200" s="237"/>
      <c r="K2200" s="237"/>
      <c r="L2200" s="242"/>
      <c r="M2200" s="243"/>
      <c r="N2200" s="244"/>
      <c r="O2200" s="244"/>
      <c r="P2200" s="244"/>
      <c r="Q2200" s="244"/>
      <c r="R2200" s="244"/>
      <c r="S2200" s="244"/>
      <c r="T2200" s="245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46" t="s">
        <v>410</v>
      </c>
      <c r="AU2200" s="246" t="s">
        <v>87</v>
      </c>
      <c r="AV2200" s="13" t="s">
        <v>85</v>
      </c>
      <c r="AW2200" s="13" t="s">
        <v>37</v>
      </c>
      <c r="AX2200" s="13" t="s">
        <v>78</v>
      </c>
      <c r="AY2200" s="246" t="s">
        <v>401</v>
      </c>
    </row>
    <row r="2201" s="13" customFormat="1">
      <c r="A2201" s="13"/>
      <c r="B2201" s="236"/>
      <c r="C2201" s="237"/>
      <c r="D2201" s="238" t="s">
        <v>410</v>
      </c>
      <c r="E2201" s="239" t="s">
        <v>19</v>
      </c>
      <c r="F2201" s="240" t="s">
        <v>729</v>
      </c>
      <c r="G2201" s="237"/>
      <c r="H2201" s="239" t="s">
        <v>19</v>
      </c>
      <c r="I2201" s="241"/>
      <c r="J2201" s="237"/>
      <c r="K2201" s="237"/>
      <c r="L2201" s="242"/>
      <c r="M2201" s="243"/>
      <c r="N2201" s="244"/>
      <c r="O2201" s="244"/>
      <c r="P2201" s="244"/>
      <c r="Q2201" s="244"/>
      <c r="R2201" s="244"/>
      <c r="S2201" s="244"/>
      <c r="T2201" s="24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6" t="s">
        <v>410</v>
      </c>
      <c r="AU2201" s="246" t="s">
        <v>87</v>
      </c>
      <c r="AV2201" s="13" t="s">
        <v>85</v>
      </c>
      <c r="AW2201" s="13" t="s">
        <v>37</v>
      </c>
      <c r="AX2201" s="13" t="s">
        <v>78</v>
      </c>
      <c r="AY2201" s="246" t="s">
        <v>401</v>
      </c>
    </row>
    <row r="2202" s="13" customFormat="1">
      <c r="A2202" s="13"/>
      <c r="B2202" s="236"/>
      <c r="C2202" s="237"/>
      <c r="D2202" s="238" t="s">
        <v>410</v>
      </c>
      <c r="E2202" s="239" t="s">
        <v>19</v>
      </c>
      <c r="F2202" s="240" t="s">
        <v>2056</v>
      </c>
      <c r="G2202" s="237"/>
      <c r="H2202" s="239" t="s">
        <v>19</v>
      </c>
      <c r="I2202" s="241"/>
      <c r="J2202" s="237"/>
      <c r="K2202" s="237"/>
      <c r="L2202" s="242"/>
      <c r="M2202" s="243"/>
      <c r="N2202" s="244"/>
      <c r="O2202" s="244"/>
      <c r="P2202" s="244"/>
      <c r="Q2202" s="244"/>
      <c r="R2202" s="244"/>
      <c r="S2202" s="244"/>
      <c r="T2202" s="245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6" t="s">
        <v>410</v>
      </c>
      <c r="AU2202" s="246" t="s">
        <v>87</v>
      </c>
      <c r="AV2202" s="13" t="s">
        <v>85</v>
      </c>
      <c r="AW2202" s="13" t="s">
        <v>37</v>
      </c>
      <c r="AX2202" s="13" t="s">
        <v>78</v>
      </c>
      <c r="AY2202" s="246" t="s">
        <v>401</v>
      </c>
    </row>
    <row r="2203" s="14" customFormat="1">
      <c r="A2203" s="14"/>
      <c r="B2203" s="247"/>
      <c r="C2203" s="248"/>
      <c r="D2203" s="238" t="s">
        <v>410</v>
      </c>
      <c r="E2203" s="249" t="s">
        <v>19</v>
      </c>
      <c r="F2203" s="250" t="s">
        <v>2057</v>
      </c>
      <c r="G2203" s="248"/>
      <c r="H2203" s="251">
        <v>291.66500000000002</v>
      </c>
      <c r="I2203" s="252"/>
      <c r="J2203" s="248"/>
      <c r="K2203" s="248"/>
      <c r="L2203" s="253"/>
      <c r="M2203" s="254"/>
      <c r="N2203" s="255"/>
      <c r="O2203" s="255"/>
      <c r="P2203" s="255"/>
      <c r="Q2203" s="255"/>
      <c r="R2203" s="255"/>
      <c r="S2203" s="255"/>
      <c r="T2203" s="256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7" t="s">
        <v>410</v>
      </c>
      <c r="AU2203" s="257" t="s">
        <v>87</v>
      </c>
      <c r="AV2203" s="14" t="s">
        <v>87</v>
      </c>
      <c r="AW2203" s="14" t="s">
        <v>37</v>
      </c>
      <c r="AX2203" s="14" t="s">
        <v>78</v>
      </c>
      <c r="AY2203" s="257" t="s">
        <v>401</v>
      </c>
    </row>
    <row r="2204" s="13" customFormat="1">
      <c r="A2204" s="13"/>
      <c r="B2204" s="236"/>
      <c r="C2204" s="237"/>
      <c r="D2204" s="238" t="s">
        <v>410</v>
      </c>
      <c r="E2204" s="239" t="s">
        <v>19</v>
      </c>
      <c r="F2204" s="240" t="s">
        <v>2058</v>
      </c>
      <c r="G2204" s="237"/>
      <c r="H2204" s="239" t="s">
        <v>19</v>
      </c>
      <c r="I2204" s="241"/>
      <c r="J2204" s="237"/>
      <c r="K2204" s="237"/>
      <c r="L2204" s="242"/>
      <c r="M2204" s="243"/>
      <c r="N2204" s="244"/>
      <c r="O2204" s="244"/>
      <c r="P2204" s="244"/>
      <c r="Q2204" s="244"/>
      <c r="R2204" s="244"/>
      <c r="S2204" s="244"/>
      <c r="T2204" s="24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6" t="s">
        <v>410</v>
      </c>
      <c r="AU2204" s="246" t="s">
        <v>87</v>
      </c>
      <c r="AV2204" s="13" t="s">
        <v>85</v>
      </c>
      <c r="AW2204" s="13" t="s">
        <v>37</v>
      </c>
      <c r="AX2204" s="13" t="s">
        <v>78</v>
      </c>
      <c r="AY2204" s="246" t="s">
        <v>401</v>
      </c>
    </row>
    <row r="2205" s="14" customFormat="1">
      <c r="A2205" s="14"/>
      <c r="B2205" s="247"/>
      <c r="C2205" s="248"/>
      <c r="D2205" s="238" t="s">
        <v>410</v>
      </c>
      <c r="E2205" s="249" t="s">
        <v>19</v>
      </c>
      <c r="F2205" s="250" t="s">
        <v>2072</v>
      </c>
      <c r="G2205" s="248"/>
      <c r="H2205" s="251">
        <v>32.780999999999999</v>
      </c>
      <c r="I2205" s="252"/>
      <c r="J2205" s="248"/>
      <c r="K2205" s="248"/>
      <c r="L2205" s="253"/>
      <c r="M2205" s="254"/>
      <c r="N2205" s="255"/>
      <c r="O2205" s="255"/>
      <c r="P2205" s="255"/>
      <c r="Q2205" s="255"/>
      <c r="R2205" s="255"/>
      <c r="S2205" s="255"/>
      <c r="T2205" s="25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7" t="s">
        <v>410</v>
      </c>
      <c r="AU2205" s="257" t="s">
        <v>87</v>
      </c>
      <c r="AV2205" s="14" t="s">
        <v>87</v>
      </c>
      <c r="AW2205" s="14" t="s">
        <v>37</v>
      </c>
      <c r="AX2205" s="14" t="s">
        <v>78</v>
      </c>
      <c r="AY2205" s="257" t="s">
        <v>401</v>
      </c>
    </row>
    <row r="2206" s="13" customFormat="1">
      <c r="A2206" s="13"/>
      <c r="B2206" s="236"/>
      <c r="C2206" s="237"/>
      <c r="D2206" s="238" t="s">
        <v>410</v>
      </c>
      <c r="E2206" s="239" t="s">
        <v>19</v>
      </c>
      <c r="F2206" s="240" t="s">
        <v>2060</v>
      </c>
      <c r="G2206" s="237"/>
      <c r="H2206" s="239" t="s">
        <v>19</v>
      </c>
      <c r="I2206" s="241"/>
      <c r="J2206" s="237"/>
      <c r="K2206" s="237"/>
      <c r="L2206" s="242"/>
      <c r="M2206" s="243"/>
      <c r="N2206" s="244"/>
      <c r="O2206" s="244"/>
      <c r="P2206" s="244"/>
      <c r="Q2206" s="244"/>
      <c r="R2206" s="244"/>
      <c r="S2206" s="244"/>
      <c r="T2206" s="245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6" t="s">
        <v>410</v>
      </c>
      <c r="AU2206" s="246" t="s">
        <v>87</v>
      </c>
      <c r="AV2206" s="13" t="s">
        <v>85</v>
      </c>
      <c r="AW2206" s="13" t="s">
        <v>37</v>
      </c>
      <c r="AX2206" s="13" t="s">
        <v>78</v>
      </c>
      <c r="AY2206" s="246" t="s">
        <v>401</v>
      </c>
    </row>
    <row r="2207" s="14" customFormat="1">
      <c r="A2207" s="14"/>
      <c r="B2207" s="247"/>
      <c r="C2207" s="248"/>
      <c r="D2207" s="238" t="s">
        <v>410</v>
      </c>
      <c r="E2207" s="249" t="s">
        <v>19</v>
      </c>
      <c r="F2207" s="250" t="s">
        <v>2073</v>
      </c>
      <c r="G2207" s="248"/>
      <c r="H2207" s="251">
        <v>3.3599999999999999</v>
      </c>
      <c r="I2207" s="252"/>
      <c r="J2207" s="248"/>
      <c r="K2207" s="248"/>
      <c r="L2207" s="253"/>
      <c r="M2207" s="254"/>
      <c r="N2207" s="255"/>
      <c r="O2207" s="255"/>
      <c r="P2207" s="255"/>
      <c r="Q2207" s="255"/>
      <c r="R2207" s="255"/>
      <c r="S2207" s="255"/>
      <c r="T2207" s="256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7" t="s">
        <v>410</v>
      </c>
      <c r="AU2207" s="257" t="s">
        <v>87</v>
      </c>
      <c r="AV2207" s="14" t="s">
        <v>87</v>
      </c>
      <c r="AW2207" s="14" t="s">
        <v>37</v>
      </c>
      <c r="AX2207" s="14" t="s">
        <v>78</v>
      </c>
      <c r="AY2207" s="257" t="s">
        <v>401</v>
      </c>
    </row>
    <row r="2208" s="13" customFormat="1">
      <c r="A2208" s="13"/>
      <c r="B2208" s="236"/>
      <c r="C2208" s="237"/>
      <c r="D2208" s="238" t="s">
        <v>410</v>
      </c>
      <c r="E2208" s="239" t="s">
        <v>19</v>
      </c>
      <c r="F2208" s="240" t="s">
        <v>732</v>
      </c>
      <c r="G2208" s="237"/>
      <c r="H2208" s="239" t="s">
        <v>19</v>
      </c>
      <c r="I2208" s="241"/>
      <c r="J2208" s="237"/>
      <c r="K2208" s="237"/>
      <c r="L2208" s="242"/>
      <c r="M2208" s="243"/>
      <c r="N2208" s="244"/>
      <c r="O2208" s="244"/>
      <c r="P2208" s="244"/>
      <c r="Q2208" s="244"/>
      <c r="R2208" s="244"/>
      <c r="S2208" s="244"/>
      <c r="T2208" s="24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6" t="s">
        <v>410</v>
      </c>
      <c r="AU2208" s="246" t="s">
        <v>87</v>
      </c>
      <c r="AV2208" s="13" t="s">
        <v>85</v>
      </c>
      <c r="AW2208" s="13" t="s">
        <v>37</v>
      </c>
      <c r="AX2208" s="13" t="s">
        <v>78</v>
      </c>
      <c r="AY2208" s="246" t="s">
        <v>401</v>
      </c>
    </row>
    <row r="2209" s="13" customFormat="1">
      <c r="A2209" s="13"/>
      <c r="B2209" s="236"/>
      <c r="C2209" s="237"/>
      <c r="D2209" s="238" t="s">
        <v>410</v>
      </c>
      <c r="E2209" s="239" t="s">
        <v>19</v>
      </c>
      <c r="F2209" s="240" t="s">
        <v>733</v>
      </c>
      <c r="G2209" s="237"/>
      <c r="H2209" s="239" t="s">
        <v>19</v>
      </c>
      <c r="I2209" s="241"/>
      <c r="J2209" s="237"/>
      <c r="K2209" s="237"/>
      <c r="L2209" s="242"/>
      <c r="M2209" s="243"/>
      <c r="N2209" s="244"/>
      <c r="O2209" s="244"/>
      <c r="P2209" s="244"/>
      <c r="Q2209" s="244"/>
      <c r="R2209" s="244"/>
      <c r="S2209" s="244"/>
      <c r="T2209" s="245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6" t="s">
        <v>410</v>
      </c>
      <c r="AU2209" s="246" t="s">
        <v>87</v>
      </c>
      <c r="AV2209" s="13" t="s">
        <v>85</v>
      </c>
      <c r="AW2209" s="13" t="s">
        <v>37</v>
      </c>
      <c r="AX2209" s="13" t="s">
        <v>78</v>
      </c>
      <c r="AY2209" s="246" t="s">
        <v>401</v>
      </c>
    </row>
    <row r="2210" s="14" customFormat="1">
      <c r="A2210" s="14"/>
      <c r="B2210" s="247"/>
      <c r="C2210" s="248"/>
      <c r="D2210" s="238" t="s">
        <v>410</v>
      </c>
      <c r="E2210" s="249" t="s">
        <v>19</v>
      </c>
      <c r="F2210" s="250" t="s">
        <v>2062</v>
      </c>
      <c r="G2210" s="248"/>
      <c r="H2210" s="251">
        <v>16.920000000000002</v>
      </c>
      <c r="I2210" s="252"/>
      <c r="J2210" s="248"/>
      <c r="K2210" s="248"/>
      <c r="L2210" s="253"/>
      <c r="M2210" s="254"/>
      <c r="N2210" s="255"/>
      <c r="O2210" s="255"/>
      <c r="P2210" s="255"/>
      <c r="Q2210" s="255"/>
      <c r="R2210" s="255"/>
      <c r="S2210" s="255"/>
      <c r="T2210" s="256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7" t="s">
        <v>410</v>
      </c>
      <c r="AU2210" s="257" t="s">
        <v>87</v>
      </c>
      <c r="AV2210" s="14" t="s">
        <v>87</v>
      </c>
      <c r="AW2210" s="14" t="s">
        <v>37</v>
      </c>
      <c r="AX2210" s="14" t="s">
        <v>78</v>
      </c>
      <c r="AY2210" s="257" t="s">
        <v>401</v>
      </c>
    </row>
    <row r="2211" s="14" customFormat="1">
      <c r="A2211" s="14"/>
      <c r="B2211" s="247"/>
      <c r="C2211" s="248"/>
      <c r="D2211" s="238" t="s">
        <v>410</v>
      </c>
      <c r="E2211" s="249" t="s">
        <v>19</v>
      </c>
      <c r="F2211" s="250" t="s">
        <v>2063</v>
      </c>
      <c r="G2211" s="248"/>
      <c r="H2211" s="251">
        <v>33.840000000000003</v>
      </c>
      <c r="I2211" s="252"/>
      <c r="J2211" s="248"/>
      <c r="K2211" s="248"/>
      <c r="L2211" s="253"/>
      <c r="M2211" s="254"/>
      <c r="N2211" s="255"/>
      <c r="O2211" s="255"/>
      <c r="P2211" s="255"/>
      <c r="Q2211" s="255"/>
      <c r="R2211" s="255"/>
      <c r="S2211" s="255"/>
      <c r="T2211" s="256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7" t="s">
        <v>410</v>
      </c>
      <c r="AU2211" s="257" t="s">
        <v>87</v>
      </c>
      <c r="AV2211" s="14" t="s">
        <v>87</v>
      </c>
      <c r="AW2211" s="14" t="s">
        <v>37</v>
      </c>
      <c r="AX2211" s="14" t="s">
        <v>78</v>
      </c>
      <c r="AY2211" s="257" t="s">
        <v>401</v>
      </c>
    </row>
    <row r="2212" s="15" customFormat="1">
      <c r="A2212" s="15"/>
      <c r="B2212" s="258"/>
      <c r="C2212" s="259"/>
      <c r="D2212" s="238" t="s">
        <v>410</v>
      </c>
      <c r="E2212" s="260" t="s">
        <v>19</v>
      </c>
      <c r="F2212" s="261" t="s">
        <v>414</v>
      </c>
      <c r="G2212" s="259"/>
      <c r="H2212" s="262">
        <v>378.56600000000003</v>
      </c>
      <c r="I2212" s="263"/>
      <c r="J2212" s="259"/>
      <c r="K2212" s="259"/>
      <c r="L2212" s="264"/>
      <c r="M2212" s="265"/>
      <c r="N2212" s="266"/>
      <c r="O2212" s="266"/>
      <c r="P2212" s="266"/>
      <c r="Q2212" s="266"/>
      <c r="R2212" s="266"/>
      <c r="S2212" s="266"/>
      <c r="T2212" s="267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8" t="s">
        <v>410</v>
      </c>
      <c r="AU2212" s="268" t="s">
        <v>87</v>
      </c>
      <c r="AV2212" s="15" t="s">
        <v>102</v>
      </c>
      <c r="AW2212" s="15" t="s">
        <v>37</v>
      </c>
      <c r="AX2212" s="15" t="s">
        <v>85</v>
      </c>
      <c r="AY2212" s="268" t="s">
        <v>401</v>
      </c>
    </row>
    <row r="2213" s="2" customFormat="1" ht="24.15" customHeight="1">
      <c r="A2213" s="40"/>
      <c r="B2213" s="41"/>
      <c r="C2213" s="280" t="s">
        <v>2074</v>
      </c>
      <c r="D2213" s="280" t="s">
        <v>808</v>
      </c>
      <c r="E2213" s="281" t="s">
        <v>2075</v>
      </c>
      <c r="F2213" s="282" t="s">
        <v>2076</v>
      </c>
      <c r="G2213" s="283" t="s">
        <v>178</v>
      </c>
      <c r="H2213" s="284">
        <v>454.279</v>
      </c>
      <c r="I2213" s="285"/>
      <c r="J2213" s="286">
        <f>ROUND(I2213*H2213,2)</f>
        <v>0</v>
      </c>
      <c r="K2213" s="282" t="s">
        <v>406</v>
      </c>
      <c r="L2213" s="287"/>
      <c r="M2213" s="288" t="s">
        <v>19</v>
      </c>
      <c r="N2213" s="289" t="s">
        <v>49</v>
      </c>
      <c r="O2213" s="86"/>
      <c r="P2213" s="227">
        <f>O2213*H2213</f>
        <v>0</v>
      </c>
      <c r="Q2213" s="227">
        <v>0.00029999999999999997</v>
      </c>
      <c r="R2213" s="227">
        <f>Q2213*H2213</f>
        <v>0.13628369999999998</v>
      </c>
      <c r="S2213" s="227">
        <v>0</v>
      </c>
      <c r="T2213" s="228">
        <f>S2213*H2213</f>
        <v>0</v>
      </c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R2213" s="229" t="s">
        <v>664</v>
      </c>
      <c r="AT2213" s="229" t="s">
        <v>808</v>
      </c>
      <c r="AU2213" s="229" t="s">
        <v>87</v>
      </c>
      <c r="AY2213" s="19" t="s">
        <v>401</v>
      </c>
      <c r="BE2213" s="230">
        <f>IF(N2213="základní",J2213,0)</f>
        <v>0</v>
      </c>
      <c r="BF2213" s="230">
        <f>IF(N2213="snížená",J2213,0)</f>
        <v>0</v>
      </c>
      <c r="BG2213" s="230">
        <f>IF(N2213="zákl. přenesená",J2213,0)</f>
        <v>0</v>
      </c>
      <c r="BH2213" s="230">
        <f>IF(N2213="sníž. přenesená",J2213,0)</f>
        <v>0</v>
      </c>
      <c r="BI2213" s="230">
        <f>IF(N2213="nulová",J2213,0)</f>
        <v>0</v>
      </c>
      <c r="BJ2213" s="19" t="s">
        <v>85</v>
      </c>
      <c r="BK2213" s="230">
        <f>ROUND(I2213*H2213,2)</f>
        <v>0</v>
      </c>
      <c r="BL2213" s="19" t="s">
        <v>545</v>
      </c>
      <c r="BM2213" s="229" t="s">
        <v>2077</v>
      </c>
    </row>
    <row r="2214" s="13" customFormat="1">
      <c r="A2214" s="13"/>
      <c r="B2214" s="236"/>
      <c r="C2214" s="237"/>
      <c r="D2214" s="238" t="s">
        <v>410</v>
      </c>
      <c r="E2214" s="239" t="s">
        <v>19</v>
      </c>
      <c r="F2214" s="240" t="s">
        <v>634</v>
      </c>
      <c r="G2214" s="237"/>
      <c r="H2214" s="239" t="s">
        <v>19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6" t="s">
        <v>410</v>
      </c>
      <c r="AU2214" s="246" t="s">
        <v>87</v>
      </c>
      <c r="AV2214" s="13" t="s">
        <v>85</v>
      </c>
      <c r="AW2214" s="13" t="s">
        <v>37</v>
      </c>
      <c r="AX2214" s="13" t="s">
        <v>78</v>
      </c>
      <c r="AY2214" s="246" t="s">
        <v>401</v>
      </c>
    </row>
    <row r="2215" s="13" customFormat="1">
      <c r="A2215" s="13"/>
      <c r="B2215" s="236"/>
      <c r="C2215" s="237"/>
      <c r="D2215" s="238" t="s">
        <v>410</v>
      </c>
      <c r="E2215" s="239" t="s">
        <v>19</v>
      </c>
      <c r="F2215" s="240" t="s">
        <v>728</v>
      </c>
      <c r="G2215" s="237"/>
      <c r="H2215" s="239" t="s">
        <v>19</v>
      </c>
      <c r="I2215" s="241"/>
      <c r="J2215" s="237"/>
      <c r="K2215" s="237"/>
      <c r="L2215" s="242"/>
      <c r="M2215" s="243"/>
      <c r="N2215" s="244"/>
      <c r="O2215" s="244"/>
      <c r="P2215" s="244"/>
      <c r="Q2215" s="244"/>
      <c r="R2215" s="244"/>
      <c r="S2215" s="244"/>
      <c r="T2215" s="24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6" t="s">
        <v>410</v>
      </c>
      <c r="AU2215" s="246" t="s">
        <v>87</v>
      </c>
      <c r="AV2215" s="13" t="s">
        <v>85</v>
      </c>
      <c r="AW2215" s="13" t="s">
        <v>37</v>
      </c>
      <c r="AX2215" s="13" t="s">
        <v>78</v>
      </c>
      <c r="AY2215" s="246" t="s">
        <v>401</v>
      </c>
    </row>
    <row r="2216" s="13" customFormat="1">
      <c r="A2216" s="13"/>
      <c r="B2216" s="236"/>
      <c r="C2216" s="237"/>
      <c r="D2216" s="238" t="s">
        <v>410</v>
      </c>
      <c r="E2216" s="239" t="s">
        <v>19</v>
      </c>
      <c r="F2216" s="240" t="s">
        <v>419</v>
      </c>
      <c r="G2216" s="237"/>
      <c r="H2216" s="239" t="s">
        <v>19</v>
      </c>
      <c r="I2216" s="241"/>
      <c r="J2216" s="237"/>
      <c r="K2216" s="237"/>
      <c r="L2216" s="242"/>
      <c r="M2216" s="243"/>
      <c r="N2216" s="244"/>
      <c r="O2216" s="244"/>
      <c r="P2216" s="244"/>
      <c r="Q2216" s="244"/>
      <c r="R2216" s="244"/>
      <c r="S2216" s="244"/>
      <c r="T2216" s="24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6" t="s">
        <v>410</v>
      </c>
      <c r="AU2216" s="246" t="s">
        <v>87</v>
      </c>
      <c r="AV2216" s="13" t="s">
        <v>85</v>
      </c>
      <c r="AW2216" s="13" t="s">
        <v>37</v>
      </c>
      <c r="AX2216" s="13" t="s">
        <v>78</v>
      </c>
      <c r="AY2216" s="246" t="s">
        <v>401</v>
      </c>
    </row>
    <row r="2217" s="13" customFormat="1">
      <c r="A2217" s="13"/>
      <c r="B2217" s="236"/>
      <c r="C2217" s="237"/>
      <c r="D2217" s="238" t="s">
        <v>410</v>
      </c>
      <c r="E2217" s="239" t="s">
        <v>19</v>
      </c>
      <c r="F2217" s="240" t="s">
        <v>729</v>
      </c>
      <c r="G2217" s="237"/>
      <c r="H2217" s="239" t="s">
        <v>19</v>
      </c>
      <c r="I2217" s="241"/>
      <c r="J2217" s="237"/>
      <c r="K2217" s="237"/>
      <c r="L2217" s="242"/>
      <c r="M2217" s="243"/>
      <c r="N2217" s="244"/>
      <c r="O2217" s="244"/>
      <c r="P2217" s="244"/>
      <c r="Q2217" s="244"/>
      <c r="R2217" s="244"/>
      <c r="S2217" s="244"/>
      <c r="T2217" s="24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6" t="s">
        <v>410</v>
      </c>
      <c r="AU2217" s="246" t="s">
        <v>87</v>
      </c>
      <c r="AV2217" s="13" t="s">
        <v>85</v>
      </c>
      <c r="AW2217" s="13" t="s">
        <v>37</v>
      </c>
      <c r="AX2217" s="13" t="s">
        <v>78</v>
      </c>
      <c r="AY2217" s="246" t="s">
        <v>401</v>
      </c>
    </row>
    <row r="2218" s="13" customFormat="1">
      <c r="A2218" s="13"/>
      <c r="B2218" s="236"/>
      <c r="C2218" s="237"/>
      <c r="D2218" s="238" t="s">
        <v>410</v>
      </c>
      <c r="E2218" s="239" t="s">
        <v>19</v>
      </c>
      <c r="F2218" s="240" t="s">
        <v>2056</v>
      </c>
      <c r="G2218" s="237"/>
      <c r="H2218" s="239" t="s">
        <v>19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6" t="s">
        <v>410</v>
      </c>
      <c r="AU2218" s="246" t="s">
        <v>87</v>
      </c>
      <c r="AV2218" s="13" t="s">
        <v>85</v>
      </c>
      <c r="AW2218" s="13" t="s">
        <v>37</v>
      </c>
      <c r="AX2218" s="13" t="s">
        <v>78</v>
      </c>
      <c r="AY2218" s="246" t="s">
        <v>401</v>
      </c>
    </row>
    <row r="2219" s="14" customFormat="1">
      <c r="A2219" s="14"/>
      <c r="B2219" s="247"/>
      <c r="C2219" s="248"/>
      <c r="D2219" s="238" t="s">
        <v>410</v>
      </c>
      <c r="E2219" s="249" t="s">
        <v>19</v>
      </c>
      <c r="F2219" s="250" t="s">
        <v>2057</v>
      </c>
      <c r="G2219" s="248"/>
      <c r="H2219" s="251">
        <v>291.66500000000002</v>
      </c>
      <c r="I2219" s="252"/>
      <c r="J2219" s="248"/>
      <c r="K2219" s="248"/>
      <c r="L2219" s="253"/>
      <c r="M2219" s="254"/>
      <c r="N2219" s="255"/>
      <c r="O2219" s="255"/>
      <c r="P2219" s="255"/>
      <c r="Q2219" s="255"/>
      <c r="R2219" s="255"/>
      <c r="S2219" s="255"/>
      <c r="T2219" s="256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7" t="s">
        <v>410</v>
      </c>
      <c r="AU2219" s="257" t="s">
        <v>87</v>
      </c>
      <c r="AV2219" s="14" t="s">
        <v>87</v>
      </c>
      <c r="AW2219" s="14" t="s">
        <v>37</v>
      </c>
      <c r="AX2219" s="14" t="s">
        <v>78</v>
      </c>
      <c r="AY2219" s="257" t="s">
        <v>401</v>
      </c>
    </row>
    <row r="2220" s="13" customFormat="1">
      <c r="A2220" s="13"/>
      <c r="B2220" s="236"/>
      <c r="C2220" s="237"/>
      <c r="D2220" s="238" t="s">
        <v>410</v>
      </c>
      <c r="E2220" s="239" t="s">
        <v>19</v>
      </c>
      <c r="F2220" s="240" t="s">
        <v>2058</v>
      </c>
      <c r="G2220" s="237"/>
      <c r="H2220" s="239" t="s">
        <v>19</v>
      </c>
      <c r="I2220" s="241"/>
      <c r="J2220" s="237"/>
      <c r="K2220" s="237"/>
      <c r="L2220" s="242"/>
      <c r="M2220" s="243"/>
      <c r="N2220" s="244"/>
      <c r="O2220" s="244"/>
      <c r="P2220" s="244"/>
      <c r="Q2220" s="244"/>
      <c r="R2220" s="244"/>
      <c r="S2220" s="244"/>
      <c r="T2220" s="24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6" t="s">
        <v>410</v>
      </c>
      <c r="AU2220" s="246" t="s">
        <v>87</v>
      </c>
      <c r="AV2220" s="13" t="s">
        <v>85</v>
      </c>
      <c r="AW2220" s="13" t="s">
        <v>37</v>
      </c>
      <c r="AX2220" s="13" t="s">
        <v>78</v>
      </c>
      <c r="AY2220" s="246" t="s">
        <v>401</v>
      </c>
    </row>
    <row r="2221" s="14" customFormat="1">
      <c r="A2221" s="14"/>
      <c r="B2221" s="247"/>
      <c r="C2221" s="248"/>
      <c r="D2221" s="238" t="s">
        <v>410</v>
      </c>
      <c r="E2221" s="249" t="s">
        <v>19</v>
      </c>
      <c r="F2221" s="250" t="s">
        <v>2072</v>
      </c>
      <c r="G2221" s="248"/>
      <c r="H2221" s="251">
        <v>32.780999999999999</v>
      </c>
      <c r="I2221" s="252"/>
      <c r="J2221" s="248"/>
      <c r="K2221" s="248"/>
      <c r="L2221" s="253"/>
      <c r="M2221" s="254"/>
      <c r="N2221" s="255"/>
      <c r="O2221" s="255"/>
      <c r="P2221" s="255"/>
      <c r="Q2221" s="255"/>
      <c r="R2221" s="255"/>
      <c r="S2221" s="255"/>
      <c r="T2221" s="25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7" t="s">
        <v>410</v>
      </c>
      <c r="AU2221" s="257" t="s">
        <v>87</v>
      </c>
      <c r="AV2221" s="14" t="s">
        <v>87</v>
      </c>
      <c r="AW2221" s="14" t="s">
        <v>37</v>
      </c>
      <c r="AX2221" s="14" t="s">
        <v>78</v>
      </c>
      <c r="AY2221" s="257" t="s">
        <v>401</v>
      </c>
    </row>
    <row r="2222" s="13" customFormat="1">
      <c r="A2222" s="13"/>
      <c r="B2222" s="236"/>
      <c r="C2222" s="237"/>
      <c r="D2222" s="238" t="s">
        <v>410</v>
      </c>
      <c r="E2222" s="239" t="s">
        <v>19</v>
      </c>
      <c r="F2222" s="240" t="s">
        <v>2060</v>
      </c>
      <c r="G2222" s="237"/>
      <c r="H2222" s="239" t="s">
        <v>19</v>
      </c>
      <c r="I2222" s="241"/>
      <c r="J2222" s="237"/>
      <c r="K2222" s="237"/>
      <c r="L2222" s="242"/>
      <c r="M2222" s="243"/>
      <c r="N2222" s="244"/>
      <c r="O2222" s="244"/>
      <c r="P2222" s="244"/>
      <c r="Q2222" s="244"/>
      <c r="R2222" s="244"/>
      <c r="S2222" s="244"/>
      <c r="T2222" s="245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6" t="s">
        <v>410</v>
      </c>
      <c r="AU2222" s="246" t="s">
        <v>87</v>
      </c>
      <c r="AV2222" s="13" t="s">
        <v>85</v>
      </c>
      <c r="AW2222" s="13" t="s">
        <v>37</v>
      </c>
      <c r="AX2222" s="13" t="s">
        <v>78</v>
      </c>
      <c r="AY2222" s="246" t="s">
        <v>401</v>
      </c>
    </row>
    <row r="2223" s="14" customFormat="1">
      <c r="A2223" s="14"/>
      <c r="B2223" s="247"/>
      <c r="C2223" s="248"/>
      <c r="D2223" s="238" t="s">
        <v>410</v>
      </c>
      <c r="E2223" s="249" t="s">
        <v>19</v>
      </c>
      <c r="F2223" s="250" t="s">
        <v>2073</v>
      </c>
      <c r="G2223" s="248"/>
      <c r="H2223" s="251">
        <v>3.3599999999999999</v>
      </c>
      <c r="I2223" s="252"/>
      <c r="J2223" s="248"/>
      <c r="K2223" s="248"/>
      <c r="L2223" s="253"/>
      <c r="M2223" s="254"/>
      <c r="N2223" s="255"/>
      <c r="O2223" s="255"/>
      <c r="P2223" s="255"/>
      <c r="Q2223" s="255"/>
      <c r="R2223" s="255"/>
      <c r="S2223" s="255"/>
      <c r="T2223" s="256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7" t="s">
        <v>410</v>
      </c>
      <c r="AU2223" s="257" t="s">
        <v>87</v>
      </c>
      <c r="AV2223" s="14" t="s">
        <v>87</v>
      </c>
      <c r="AW2223" s="14" t="s">
        <v>37</v>
      </c>
      <c r="AX2223" s="14" t="s">
        <v>78</v>
      </c>
      <c r="AY2223" s="257" t="s">
        <v>401</v>
      </c>
    </row>
    <row r="2224" s="13" customFormat="1">
      <c r="A2224" s="13"/>
      <c r="B2224" s="236"/>
      <c r="C2224" s="237"/>
      <c r="D2224" s="238" t="s">
        <v>410</v>
      </c>
      <c r="E2224" s="239" t="s">
        <v>19</v>
      </c>
      <c r="F2224" s="240" t="s">
        <v>732</v>
      </c>
      <c r="G2224" s="237"/>
      <c r="H2224" s="239" t="s">
        <v>19</v>
      </c>
      <c r="I2224" s="241"/>
      <c r="J2224" s="237"/>
      <c r="K2224" s="237"/>
      <c r="L2224" s="242"/>
      <c r="M2224" s="243"/>
      <c r="N2224" s="244"/>
      <c r="O2224" s="244"/>
      <c r="P2224" s="244"/>
      <c r="Q2224" s="244"/>
      <c r="R2224" s="244"/>
      <c r="S2224" s="244"/>
      <c r="T2224" s="245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6" t="s">
        <v>410</v>
      </c>
      <c r="AU2224" s="246" t="s">
        <v>87</v>
      </c>
      <c r="AV2224" s="13" t="s">
        <v>85</v>
      </c>
      <c r="AW2224" s="13" t="s">
        <v>37</v>
      </c>
      <c r="AX2224" s="13" t="s">
        <v>78</v>
      </c>
      <c r="AY2224" s="246" t="s">
        <v>401</v>
      </c>
    </row>
    <row r="2225" s="13" customFormat="1">
      <c r="A2225" s="13"/>
      <c r="B2225" s="236"/>
      <c r="C2225" s="237"/>
      <c r="D2225" s="238" t="s">
        <v>410</v>
      </c>
      <c r="E2225" s="239" t="s">
        <v>19</v>
      </c>
      <c r="F2225" s="240" t="s">
        <v>733</v>
      </c>
      <c r="G2225" s="237"/>
      <c r="H2225" s="239" t="s">
        <v>19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6" t="s">
        <v>410</v>
      </c>
      <c r="AU2225" s="246" t="s">
        <v>87</v>
      </c>
      <c r="AV2225" s="13" t="s">
        <v>85</v>
      </c>
      <c r="AW2225" s="13" t="s">
        <v>37</v>
      </c>
      <c r="AX2225" s="13" t="s">
        <v>78</v>
      </c>
      <c r="AY2225" s="246" t="s">
        <v>401</v>
      </c>
    </row>
    <row r="2226" s="14" customFormat="1">
      <c r="A2226" s="14"/>
      <c r="B2226" s="247"/>
      <c r="C2226" s="248"/>
      <c r="D2226" s="238" t="s">
        <v>410</v>
      </c>
      <c r="E2226" s="249" t="s">
        <v>19</v>
      </c>
      <c r="F2226" s="250" t="s">
        <v>2062</v>
      </c>
      <c r="G2226" s="248"/>
      <c r="H2226" s="251">
        <v>16.920000000000002</v>
      </c>
      <c r="I2226" s="252"/>
      <c r="J2226" s="248"/>
      <c r="K2226" s="248"/>
      <c r="L2226" s="253"/>
      <c r="M2226" s="254"/>
      <c r="N2226" s="255"/>
      <c r="O2226" s="255"/>
      <c r="P2226" s="255"/>
      <c r="Q2226" s="255"/>
      <c r="R2226" s="255"/>
      <c r="S2226" s="255"/>
      <c r="T2226" s="256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7" t="s">
        <v>410</v>
      </c>
      <c r="AU2226" s="257" t="s">
        <v>87</v>
      </c>
      <c r="AV2226" s="14" t="s">
        <v>87</v>
      </c>
      <c r="AW2226" s="14" t="s">
        <v>37</v>
      </c>
      <c r="AX2226" s="14" t="s">
        <v>78</v>
      </c>
      <c r="AY2226" s="257" t="s">
        <v>401</v>
      </c>
    </row>
    <row r="2227" s="14" customFormat="1">
      <c r="A2227" s="14"/>
      <c r="B2227" s="247"/>
      <c r="C2227" s="248"/>
      <c r="D2227" s="238" t="s">
        <v>410</v>
      </c>
      <c r="E2227" s="249" t="s">
        <v>19</v>
      </c>
      <c r="F2227" s="250" t="s">
        <v>2063</v>
      </c>
      <c r="G2227" s="248"/>
      <c r="H2227" s="251">
        <v>33.840000000000003</v>
      </c>
      <c r="I2227" s="252"/>
      <c r="J2227" s="248"/>
      <c r="K2227" s="248"/>
      <c r="L2227" s="253"/>
      <c r="M2227" s="254"/>
      <c r="N2227" s="255"/>
      <c r="O2227" s="255"/>
      <c r="P2227" s="255"/>
      <c r="Q2227" s="255"/>
      <c r="R2227" s="255"/>
      <c r="S2227" s="255"/>
      <c r="T2227" s="256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7" t="s">
        <v>410</v>
      </c>
      <c r="AU2227" s="257" t="s">
        <v>87</v>
      </c>
      <c r="AV2227" s="14" t="s">
        <v>87</v>
      </c>
      <c r="AW2227" s="14" t="s">
        <v>37</v>
      </c>
      <c r="AX2227" s="14" t="s">
        <v>78</v>
      </c>
      <c r="AY2227" s="257" t="s">
        <v>401</v>
      </c>
    </row>
    <row r="2228" s="15" customFormat="1">
      <c r="A2228" s="15"/>
      <c r="B2228" s="258"/>
      <c r="C2228" s="259"/>
      <c r="D2228" s="238" t="s">
        <v>410</v>
      </c>
      <c r="E2228" s="260" t="s">
        <v>19</v>
      </c>
      <c r="F2228" s="261" t="s">
        <v>414</v>
      </c>
      <c r="G2228" s="259"/>
      <c r="H2228" s="262">
        <v>378.56600000000003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68" t="s">
        <v>410</v>
      </c>
      <c r="AU2228" s="268" t="s">
        <v>87</v>
      </c>
      <c r="AV2228" s="15" t="s">
        <v>102</v>
      </c>
      <c r="AW2228" s="15" t="s">
        <v>37</v>
      </c>
      <c r="AX2228" s="15" t="s">
        <v>78</v>
      </c>
      <c r="AY2228" s="268" t="s">
        <v>401</v>
      </c>
    </row>
    <row r="2229" s="14" customFormat="1">
      <c r="A2229" s="14"/>
      <c r="B2229" s="247"/>
      <c r="C2229" s="248"/>
      <c r="D2229" s="238" t="s">
        <v>410</v>
      </c>
      <c r="E2229" s="249" t="s">
        <v>19</v>
      </c>
      <c r="F2229" s="250" t="s">
        <v>2078</v>
      </c>
      <c r="G2229" s="248"/>
      <c r="H2229" s="251">
        <v>454.279</v>
      </c>
      <c r="I2229" s="252"/>
      <c r="J2229" s="248"/>
      <c r="K2229" s="248"/>
      <c r="L2229" s="253"/>
      <c r="M2229" s="254"/>
      <c r="N2229" s="255"/>
      <c r="O2229" s="255"/>
      <c r="P2229" s="255"/>
      <c r="Q2229" s="255"/>
      <c r="R2229" s="255"/>
      <c r="S2229" s="255"/>
      <c r="T2229" s="256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7" t="s">
        <v>410</v>
      </c>
      <c r="AU2229" s="257" t="s">
        <v>87</v>
      </c>
      <c r="AV2229" s="14" t="s">
        <v>87</v>
      </c>
      <c r="AW2229" s="14" t="s">
        <v>37</v>
      </c>
      <c r="AX2229" s="14" t="s">
        <v>85</v>
      </c>
      <c r="AY2229" s="257" t="s">
        <v>401</v>
      </c>
    </row>
    <row r="2230" s="2" customFormat="1" ht="37.8" customHeight="1">
      <c r="A2230" s="40"/>
      <c r="B2230" s="41"/>
      <c r="C2230" s="218" t="s">
        <v>2079</v>
      </c>
      <c r="D2230" s="218" t="s">
        <v>403</v>
      </c>
      <c r="E2230" s="219" t="s">
        <v>2080</v>
      </c>
      <c r="F2230" s="220" t="s">
        <v>2081</v>
      </c>
      <c r="G2230" s="221" t="s">
        <v>178</v>
      </c>
      <c r="H2230" s="222">
        <v>401.25999999999999</v>
      </c>
      <c r="I2230" s="223"/>
      <c r="J2230" s="224">
        <f>ROUND(I2230*H2230,2)</f>
        <v>0</v>
      </c>
      <c r="K2230" s="220" t="s">
        <v>406</v>
      </c>
      <c r="L2230" s="46"/>
      <c r="M2230" s="225" t="s">
        <v>19</v>
      </c>
      <c r="N2230" s="226" t="s">
        <v>49</v>
      </c>
      <c r="O2230" s="86"/>
      <c r="P2230" s="227">
        <f>O2230*H2230</f>
        <v>0</v>
      </c>
      <c r="Q2230" s="227">
        <v>0.00094131</v>
      </c>
      <c r="R2230" s="227">
        <f>Q2230*H2230</f>
        <v>0.37771005060000001</v>
      </c>
      <c r="S2230" s="227">
        <v>0</v>
      </c>
      <c r="T2230" s="228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29" t="s">
        <v>545</v>
      </c>
      <c r="AT2230" s="229" t="s">
        <v>403</v>
      </c>
      <c r="AU2230" s="229" t="s">
        <v>87</v>
      </c>
      <c r="AY2230" s="19" t="s">
        <v>401</v>
      </c>
      <c r="BE2230" s="230">
        <f>IF(N2230="základní",J2230,0)</f>
        <v>0</v>
      </c>
      <c r="BF2230" s="230">
        <f>IF(N2230="snížená",J2230,0)</f>
        <v>0</v>
      </c>
      <c r="BG2230" s="230">
        <f>IF(N2230="zákl. přenesená",J2230,0)</f>
        <v>0</v>
      </c>
      <c r="BH2230" s="230">
        <f>IF(N2230="sníž. přenesená",J2230,0)</f>
        <v>0</v>
      </c>
      <c r="BI2230" s="230">
        <f>IF(N2230="nulová",J2230,0)</f>
        <v>0</v>
      </c>
      <c r="BJ2230" s="19" t="s">
        <v>85</v>
      </c>
      <c r="BK2230" s="230">
        <f>ROUND(I2230*H2230,2)</f>
        <v>0</v>
      </c>
      <c r="BL2230" s="19" t="s">
        <v>545</v>
      </c>
      <c r="BM2230" s="229" t="s">
        <v>2082</v>
      </c>
    </row>
    <row r="2231" s="2" customFormat="1">
      <c r="A2231" s="40"/>
      <c r="B2231" s="41"/>
      <c r="C2231" s="42"/>
      <c r="D2231" s="231" t="s">
        <v>408</v>
      </c>
      <c r="E2231" s="42"/>
      <c r="F2231" s="232" t="s">
        <v>2083</v>
      </c>
      <c r="G2231" s="42"/>
      <c r="H2231" s="42"/>
      <c r="I2231" s="233"/>
      <c r="J2231" s="42"/>
      <c r="K2231" s="42"/>
      <c r="L2231" s="46"/>
      <c r="M2231" s="234"/>
      <c r="N2231" s="235"/>
      <c r="O2231" s="86"/>
      <c r="P2231" s="86"/>
      <c r="Q2231" s="86"/>
      <c r="R2231" s="86"/>
      <c r="S2231" s="86"/>
      <c r="T2231" s="87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9" t="s">
        <v>408</v>
      </c>
      <c r="AU2231" s="19" t="s">
        <v>87</v>
      </c>
    </row>
    <row r="2232" s="13" customFormat="1">
      <c r="A2232" s="13"/>
      <c r="B2232" s="236"/>
      <c r="C2232" s="237"/>
      <c r="D2232" s="238" t="s">
        <v>410</v>
      </c>
      <c r="E2232" s="239" t="s">
        <v>19</v>
      </c>
      <c r="F2232" s="240" t="s">
        <v>634</v>
      </c>
      <c r="G2232" s="237"/>
      <c r="H2232" s="239" t="s">
        <v>19</v>
      </c>
      <c r="I2232" s="241"/>
      <c r="J2232" s="237"/>
      <c r="K2232" s="237"/>
      <c r="L2232" s="242"/>
      <c r="M2232" s="243"/>
      <c r="N2232" s="244"/>
      <c r="O2232" s="244"/>
      <c r="P2232" s="244"/>
      <c r="Q2232" s="244"/>
      <c r="R2232" s="244"/>
      <c r="S2232" s="244"/>
      <c r="T2232" s="245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6" t="s">
        <v>410</v>
      </c>
      <c r="AU2232" s="246" t="s">
        <v>87</v>
      </c>
      <c r="AV2232" s="13" t="s">
        <v>85</v>
      </c>
      <c r="AW2232" s="13" t="s">
        <v>37</v>
      </c>
      <c r="AX2232" s="13" t="s">
        <v>78</v>
      </c>
      <c r="AY2232" s="246" t="s">
        <v>401</v>
      </c>
    </row>
    <row r="2233" s="13" customFormat="1">
      <c r="A2233" s="13"/>
      <c r="B2233" s="236"/>
      <c r="C2233" s="237"/>
      <c r="D2233" s="238" t="s">
        <v>410</v>
      </c>
      <c r="E2233" s="239" t="s">
        <v>19</v>
      </c>
      <c r="F2233" s="240" t="s">
        <v>728</v>
      </c>
      <c r="G2233" s="237"/>
      <c r="H2233" s="239" t="s">
        <v>19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6" t="s">
        <v>410</v>
      </c>
      <c r="AU2233" s="246" t="s">
        <v>87</v>
      </c>
      <c r="AV2233" s="13" t="s">
        <v>85</v>
      </c>
      <c r="AW2233" s="13" t="s">
        <v>37</v>
      </c>
      <c r="AX2233" s="13" t="s">
        <v>78</v>
      </c>
      <c r="AY2233" s="246" t="s">
        <v>401</v>
      </c>
    </row>
    <row r="2234" s="13" customFormat="1">
      <c r="A2234" s="13"/>
      <c r="B2234" s="236"/>
      <c r="C2234" s="237"/>
      <c r="D2234" s="238" t="s">
        <v>410</v>
      </c>
      <c r="E2234" s="239" t="s">
        <v>19</v>
      </c>
      <c r="F2234" s="240" t="s">
        <v>419</v>
      </c>
      <c r="G2234" s="237"/>
      <c r="H2234" s="239" t="s">
        <v>19</v>
      </c>
      <c r="I2234" s="241"/>
      <c r="J2234" s="237"/>
      <c r="K2234" s="237"/>
      <c r="L2234" s="242"/>
      <c r="M2234" s="243"/>
      <c r="N2234" s="244"/>
      <c r="O2234" s="244"/>
      <c r="P2234" s="244"/>
      <c r="Q2234" s="244"/>
      <c r="R2234" s="244"/>
      <c r="S2234" s="244"/>
      <c r="T2234" s="24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6" t="s">
        <v>410</v>
      </c>
      <c r="AU2234" s="246" t="s">
        <v>87</v>
      </c>
      <c r="AV2234" s="13" t="s">
        <v>85</v>
      </c>
      <c r="AW2234" s="13" t="s">
        <v>37</v>
      </c>
      <c r="AX2234" s="13" t="s">
        <v>78</v>
      </c>
      <c r="AY2234" s="246" t="s">
        <v>401</v>
      </c>
    </row>
    <row r="2235" s="13" customFormat="1">
      <c r="A2235" s="13"/>
      <c r="B2235" s="236"/>
      <c r="C2235" s="237"/>
      <c r="D2235" s="238" t="s">
        <v>410</v>
      </c>
      <c r="E2235" s="239" t="s">
        <v>19</v>
      </c>
      <c r="F2235" s="240" t="s">
        <v>729</v>
      </c>
      <c r="G2235" s="237"/>
      <c r="H2235" s="239" t="s">
        <v>19</v>
      </c>
      <c r="I2235" s="241"/>
      <c r="J2235" s="237"/>
      <c r="K2235" s="237"/>
      <c r="L2235" s="242"/>
      <c r="M2235" s="243"/>
      <c r="N2235" s="244"/>
      <c r="O2235" s="244"/>
      <c r="P2235" s="244"/>
      <c r="Q2235" s="244"/>
      <c r="R2235" s="244"/>
      <c r="S2235" s="244"/>
      <c r="T2235" s="24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6" t="s">
        <v>410</v>
      </c>
      <c r="AU2235" s="246" t="s">
        <v>87</v>
      </c>
      <c r="AV2235" s="13" t="s">
        <v>85</v>
      </c>
      <c r="AW2235" s="13" t="s">
        <v>37</v>
      </c>
      <c r="AX2235" s="13" t="s">
        <v>78</v>
      </c>
      <c r="AY2235" s="246" t="s">
        <v>401</v>
      </c>
    </row>
    <row r="2236" s="13" customFormat="1">
      <c r="A2236" s="13"/>
      <c r="B2236" s="236"/>
      <c r="C2236" s="237"/>
      <c r="D2236" s="238" t="s">
        <v>410</v>
      </c>
      <c r="E2236" s="239" t="s">
        <v>19</v>
      </c>
      <c r="F2236" s="240" t="s">
        <v>730</v>
      </c>
      <c r="G2236" s="237"/>
      <c r="H2236" s="239" t="s">
        <v>19</v>
      </c>
      <c r="I2236" s="241"/>
      <c r="J2236" s="237"/>
      <c r="K2236" s="237"/>
      <c r="L2236" s="242"/>
      <c r="M2236" s="243"/>
      <c r="N2236" s="244"/>
      <c r="O2236" s="244"/>
      <c r="P2236" s="244"/>
      <c r="Q2236" s="244"/>
      <c r="R2236" s="244"/>
      <c r="S2236" s="244"/>
      <c r="T2236" s="24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6" t="s">
        <v>410</v>
      </c>
      <c r="AU2236" s="246" t="s">
        <v>87</v>
      </c>
      <c r="AV2236" s="13" t="s">
        <v>85</v>
      </c>
      <c r="AW2236" s="13" t="s">
        <v>37</v>
      </c>
      <c r="AX2236" s="13" t="s">
        <v>78</v>
      </c>
      <c r="AY2236" s="246" t="s">
        <v>401</v>
      </c>
    </row>
    <row r="2237" s="14" customFormat="1">
      <c r="A2237" s="14"/>
      <c r="B2237" s="247"/>
      <c r="C2237" s="248"/>
      <c r="D2237" s="238" t="s">
        <v>410</v>
      </c>
      <c r="E2237" s="249" t="s">
        <v>19</v>
      </c>
      <c r="F2237" s="250" t="s">
        <v>2057</v>
      </c>
      <c r="G2237" s="248"/>
      <c r="H2237" s="251">
        <v>291.66500000000002</v>
      </c>
      <c r="I2237" s="252"/>
      <c r="J2237" s="248"/>
      <c r="K2237" s="248"/>
      <c r="L2237" s="253"/>
      <c r="M2237" s="254"/>
      <c r="N2237" s="255"/>
      <c r="O2237" s="255"/>
      <c r="P2237" s="255"/>
      <c r="Q2237" s="255"/>
      <c r="R2237" s="255"/>
      <c r="S2237" s="255"/>
      <c r="T2237" s="256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7" t="s">
        <v>410</v>
      </c>
      <c r="AU2237" s="257" t="s">
        <v>87</v>
      </c>
      <c r="AV2237" s="14" t="s">
        <v>87</v>
      </c>
      <c r="AW2237" s="14" t="s">
        <v>37</v>
      </c>
      <c r="AX2237" s="14" t="s">
        <v>78</v>
      </c>
      <c r="AY2237" s="257" t="s">
        <v>401</v>
      </c>
    </row>
    <row r="2238" s="13" customFormat="1">
      <c r="A2238" s="13"/>
      <c r="B2238" s="236"/>
      <c r="C2238" s="237"/>
      <c r="D2238" s="238" t="s">
        <v>410</v>
      </c>
      <c r="E2238" s="239" t="s">
        <v>19</v>
      </c>
      <c r="F2238" s="240" t="s">
        <v>2058</v>
      </c>
      <c r="G2238" s="237"/>
      <c r="H2238" s="239" t="s">
        <v>19</v>
      </c>
      <c r="I2238" s="241"/>
      <c r="J2238" s="237"/>
      <c r="K2238" s="237"/>
      <c r="L2238" s="242"/>
      <c r="M2238" s="243"/>
      <c r="N2238" s="244"/>
      <c r="O2238" s="244"/>
      <c r="P2238" s="244"/>
      <c r="Q2238" s="244"/>
      <c r="R2238" s="244"/>
      <c r="S2238" s="244"/>
      <c r="T2238" s="245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6" t="s">
        <v>410</v>
      </c>
      <c r="AU2238" s="246" t="s">
        <v>87</v>
      </c>
      <c r="AV2238" s="13" t="s">
        <v>85</v>
      </c>
      <c r="AW2238" s="13" t="s">
        <v>37</v>
      </c>
      <c r="AX2238" s="13" t="s">
        <v>78</v>
      </c>
      <c r="AY2238" s="246" t="s">
        <v>401</v>
      </c>
    </row>
    <row r="2239" s="14" customFormat="1">
      <c r="A2239" s="14"/>
      <c r="B2239" s="247"/>
      <c r="C2239" s="248"/>
      <c r="D2239" s="238" t="s">
        <v>410</v>
      </c>
      <c r="E2239" s="249" t="s">
        <v>19</v>
      </c>
      <c r="F2239" s="250" t="s">
        <v>2059</v>
      </c>
      <c r="G2239" s="248"/>
      <c r="H2239" s="251">
        <v>54.634999999999998</v>
      </c>
      <c r="I2239" s="252"/>
      <c r="J2239" s="248"/>
      <c r="K2239" s="248"/>
      <c r="L2239" s="253"/>
      <c r="M2239" s="254"/>
      <c r="N2239" s="255"/>
      <c r="O2239" s="255"/>
      <c r="P2239" s="255"/>
      <c r="Q2239" s="255"/>
      <c r="R2239" s="255"/>
      <c r="S2239" s="255"/>
      <c r="T2239" s="256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7" t="s">
        <v>410</v>
      </c>
      <c r="AU2239" s="257" t="s">
        <v>87</v>
      </c>
      <c r="AV2239" s="14" t="s">
        <v>87</v>
      </c>
      <c r="AW2239" s="14" t="s">
        <v>37</v>
      </c>
      <c r="AX2239" s="14" t="s">
        <v>78</v>
      </c>
      <c r="AY2239" s="257" t="s">
        <v>401</v>
      </c>
    </row>
    <row r="2240" s="13" customFormat="1">
      <c r="A2240" s="13"/>
      <c r="B2240" s="236"/>
      <c r="C2240" s="237"/>
      <c r="D2240" s="238" t="s">
        <v>410</v>
      </c>
      <c r="E2240" s="239" t="s">
        <v>19</v>
      </c>
      <c r="F2240" s="240" t="s">
        <v>2060</v>
      </c>
      <c r="G2240" s="237"/>
      <c r="H2240" s="239" t="s">
        <v>19</v>
      </c>
      <c r="I2240" s="241"/>
      <c r="J2240" s="237"/>
      <c r="K2240" s="237"/>
      <c r="L2240" s="242"/>
      <c r="M2240" s="243"/>
      <c r="N2240" s="244"/>
      <c r="O2240" s="244"/>
      <c r="P2240" s="244"/>
      <c r="Q2240" s="244"/>
      <c r="R2240" s="244"/>
      <c r="S2240" s="244"/>
      <c r="T2240" s="245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6" t="s">
        <v>410</v>
      </c>
      <c r="AU2240" s="246" t="s">
        <v>87</v>
      </c>
      <c r="AV2240" s="13" t="s">
        <v>85</v>
      </c>
      <c r="AW2240" s="13" t="s">
        <v>37</v>
      </c>
      <c r="AX2240" s="13" t="s">
        <v>78</v>
      </c>
      <c r="AY2240" s="246" t="s">
        <v>401</v>
      </c>
    </row>
    <row r="2241" s="14" customFormat="1">
      <c r="A2241" s="14"/>
      <c r="B2241" s="247"/>
      <c r="C2241" s="248"/>
      <c r="D2241" s="238" t="s">
        <v>410</v>
      </c>
      <c r="E2241" s="249" t="s">
        <v>19</v>
      </c>
      <c r="F2241" s="250" t="s">
        <v>2061</v>
      </c>
      <c r="G2241" s="248"/>
      <c r="H2241" s="251">
        <v>4.2000000000000002</v>
      </c>
      <c r="I2241" s="252"/>
      <c r="J2241" s="248"/>
      <c r="K2241" s="248"/>
      <c r="L2241" s="253"/>
      <c r="M2241" s="254"/>
      <c r="N2241" s="255"/>
      <c r="O2241" s="255"/>
      <c r="P2241" s="255"/>
      <c r="Q2241" s="255"/>
      <c r="R2241" s="255"/>
      <c r="S2241" s="255"/>
      <c r="T2241" s="256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7" t="s">
        <v>410</v>
      </c>
      <c r="AU2241" s="257" t="s">
        <v>87</v>
      </c>
      <c r="AV2241" s="14" t="s">
        <v>87</v>
      </c>
      <c r="AW2241" s="14" t="s">
        <v>37</v>
      </c>
      <c r="AX2241" s="14" t="s">
        <v>78</v>
      </c>
      <c r="AY2241" s="257" t="s">
        <v>401</v>
      </c>
    </row>
    <row r="2242" s="13" customFormat="1">
      <c r="A2242" s="13"/>
      <c r="B2242" s="236"/>
      <c r="C2242" s="237"/>
      <c r="D2242" s="238" t="s">
        <v>410</v>
      </c>
      <c r="E2242" s="239" t="s">
        <v>19</v>
      </c>
      <c r="F2242" s="240" t="s">
        <v>732</v>
      </c>
      <c r="G2242" s="237"/>
      <c r="H2242" s="239" t="s">
        <v>19</v>
      </c>
      <c r="I2242" s="241"/>
      <c r="J2242" s="237"/>
      <c r="K2242" s="237"/>
      <c r="L2242" s="242"/>
      <c r="M2242" s="243"/>
      <c r="N2242" s="244"/>
      <c r="O2242" s="244"/>
      <c r="P2242" s="244"/>
      <c r="Q2242" s="244"/>
      <c r="R2242" s="244"/>
      <c r="S2242" s="244"/>
      <c r="T2242" s="245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6" t="s">
        <v>410</v>
      </c>
      <c r="AU2242" s="246" t="s">
        <v>87</v>
      </c>
      <c r="AV2242" s="13" t="s">
        <v>85</v>
      </c>
      <c r="AW2242" s="13" t="s">
        <v>37</v>
      </c>
      <c r="AX2242" s="13" t="s">
        <v>78</v>
      </c>
      <c r="AY2242" s="246" t="s">
        <v>401</v>
      </c>
    </row>
    <row r="2243" s="13" customFormat="1">
      <c r="A2243" s="13"/>
      <c r="B2243" s="236"/>
      <c r="C2243" s="237"/>
      <c r="D2243" s="238" t="s">
        <v>410</v>
      </c>
      <c r="E2243" s="239" t="s">
        <v>19</v>
      </c>
      <c r="F2243" s="240" t="s">
        <v>733</v>
      </c>
      <c r="G2243" s="237"/>
      <c r="H2243" s="239" t="s">
        <v>19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6" t="s">
        <v>410</v>
      </c>
      <c r="AU2243" s="246" t="s">
        <v>87</v>
      </c>
      <c r="AV2243" s="13" t="s">
        <v>85</v>
      </c>
      <c r="AW2243" s="13" t="s">
        <v>37</v>
      </c>
      <c r="AX2243" s="13" t="s">
        <v>78</v>
      </c>
      <c r="AY2243" s="246" t="s">
        <v>401</v>
      </c>
    </row>
    <row r="2244" s="14" customFormat="1">
      <c r="A2244" s="14"/>
      <c r="B2244" s="247"/>
      <c r="C2244" s="248"/>
      <c r="D2244" s="238" t="s">
        <v>410</v>
      </c>
      <c r="E2244" s="249" t="s">
        <v>19</v>
      </c>
      <c r="F2244" s="250" t="s">
        <v>2062</v>
      </c>
      <c r="G2244" s="248"/>
      <c r="H2244" s="251">
        <v>16.920000000000002</v>
      </c>
      <c r="I2244" s="252"/>
      <c r="J2244" s="248"/>
      <c r="K2244" s="248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7" t="s">
        <v>410</v>
      </c>
      <c r="AU2244" s="257" t="s">
        <v>87</v>
      </c>
      <c r="AV2244" s="14" t="s">
        <v>87</v>
      </c>
      <c r="AW2244" s="14" t="s">
        <v>37</v>
      </c>
      <c r="AX2244" s="14" t="s">
        <v>78</v>
      </c>
      <c r="AY2244" s="257" t="s">
        <v>401</v>
      </c>
    </row>
    <row r="2245" s="14" customFormat="1">
      <c r="A2245" s="14"/>
      <c r="B2245" s="247"/>
      <c r="C2245" s="248"/>
      <c r="D2245" s="238" t="s">
        <v>410</v>
      </c>
      <c r="E2245" s="249" t="s">
        <v>19</v>
      </c>
      <c r="F2245" s="250" t="s">
        <v>2063</v>
      </c>
      <c r="G2245" s="248"/>
      <c r="H2245" s="251">
        <v>33.840000000000003</v>
      </c>
      <c r="I2245" s="252"/>
      <c r="J2245" s="248"/>
      <c r="K2245" s="248"/>
      <c r="L2245" s="253"/>
      <c r="M2245" s="254"/>
      <c r="N2245" s="255"/>
      <c r="O2245" s="255"/>
      <c r="P2245" s="255"/>
      <c r="Q2245" s="255"/>
      <c r="R2245" s="255"/>
      <c r="S2245" s="255"/>
      <c r="T2245" s="256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7" t="s">
        <v>410</v>
      </c>
      <c r="AU2245" s="257" t="s">
        <v>87</v>
      </c>
      <c r="AV2245" s="14" t="s">
        <v>87</v>
      </c>
      <c r="AW2245" s="14" t="s">
        <v>37</v>
      </c>
      <c r="AX2245" s="14" t="s">
        <v>78</v>
      </c>
      <c r="AY2245" s="257" t="s">
        <v>401</v>
      </c>
    </row>
    <row r="2246" s="15" customFormat="1">
      <c r="A2246" s="15"/>
      <c r="B2246" s="258"/>
      <c r="C2246" s="259"/>
      <c r="D2246" s="238" t="s">
        <v>410</v>
      </c>
      <c r="E2246" s="260" t="s">
        <v>19</v>
      </c>
      <c r="F2246" s="261" t="s">
        <v>414</v>
      </c>
      <c r="G2246" s="259"/>
      <c r="H2246" s="262">
        <v>401.25999999999999</v>
      </c>
      <c r="I2246" s="263"/>
      <c r="J2246" s="259"/>
      <c r="K2246" s="259"/>
      <c r="L2246" s="264"/>
      <c r="M2246" s="265"/>
      <c r="N2246" s="266"/>
      <c r="O2246" s="266"/>
      <c r="P2246" s="266"/>
      <c r="Q2246" s="266"/>
      <c r="R2246" s="266"/>
      <c r="S2246" s="266"/>
      <c r="T2246" s="267"/>
      <c r="U2246" s="15"/>
      <c r="V2246" s="15"/>
      <c r="W2246" s="15"/>
      <c r="X2246" s="15"/>
      <c r="Y2246" s="15"/>
      <c r="Z2246" s="15"/>
      <c r="AA2246" s="15"/>
      <c r="AB2246" s="15"/>
      <c r="AC2246" s="15"/>
      <c r="AD2246" s="15"/>
      <c r="AE2246" s="15"/>
      <c r="AT2246" s="268" t="s">
        <v>410</v>
      </c>
      <c r="AU2246" s="268" t="s">
        <v>87</v>
      </c>
      <c r="AV2246" s="15" t="s">
        <v>102</v>
      </c>
      <c r="AW2246" s="15" t="s">
        <v>37</v>
      </c>
      <c r="AX2246" s="15" t="s">
        <v>85</v>
      </c>
      <c r="AY2246" s="268" t="s">
        <v>401</v>
      </c>
    </row>
    <row r="2247" s="2" customFormat="1" ht="49.05" customHeight="1">
      <c r="A2247" s="40"/>
      <c r="B2247" s="41"/>
      <c r="C2247" s="280" t="s">
        <v>2084</v>
      </c>
      <c r="D2247" s="280" t="s">
        <v>808</v>
      </c>
      <c r="E2247" s="281" t="s">
        <v>1855</v>
      </c>
      <c r="F2247" s="282" t="s">
        <v>1856</v>
      </c>
      <c r="G2247" s="283" t="s">
        <v>178</v>
      </c>
      <c r="H2247" s="284">
        <v>481.512</v>
      </c>
      <c r="I2247" s="285"/>
      <c r="J2247" s="286">
        <f>ROUND(I2247*H2247,2)</f>
        <v>0</v>
      </c>
      <c r="K2247" s="282" t="s">
        <v>406</v>
      </c>
      <c r="L2247" s="287"/>
      <c r="M2247" s="288" t="s">
        <v>19</v>
      </c>
      <c r="N2247" s="289" t="s">
        <v>49</v>
      </c>
      <c r="O2247" s="86"/>
      <c r="P2247" s="227">
        <f>O2247*H2247</f>
        <v>0</v>
      </c>
      <c r="Q2247" s="227">
        <v>0.0054000000000000003</v>
      </c>
      <c r="R2247" s="227">
        <f>Q2247*H2247</f>
        <v>2.6001647999999999</v>
      </c>
      <c r="S2247" s="227">
        <v>0</v>
      </c>
      <c r="T2247" s="228">
        <f>S2247*H2247</f>
        <v>0</v>
      </c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R2247" s="229" t="s">
        <v>664</v>
      </c>
      <c r="AT2247" s="229" t="s">
        <v>808</v>
      </c>
      <c r="AU2247" s="229" t="s">
        <v>87</v>
      </c>
      <c r="AY2247" s="19" t="s">
        <v>401</v>
      </c>
      <c r="BE2247" s="230">
        <f>IF(N2247="základní",J2247,0)</f>
        <v>0</v>
      </c>
      <c r="BF2247" s="230">
        <f>IF(N2247="snížená",J2247,0)</f>
        <v>0</v>
      </c>
      <c r="BG2247" s="230">
        <f>IF(N2247="zákl. přenesená",J2247,0)</f>
        <v>0</v>
      </c>
      <c r="BH2247" s="230">
        <f>IF(N2247="sníž. přenesená",J2247,0)</f>
        <v>0</v>
      </c>
      <c r="BI2247" s="230">
        <f>IF(N2247="nulová",J2247,0)</f>
        <v>0</v>
      </c>
      <c r="BJ2247" s="19" t="s">
        <v>85</v>
      </c>
      <c r="BK2247" s="230">
        <f>ROUND(I2247*H2247,2)</f>
        <v>0</v>
      </c>
      <c r="BL2247" s="19" t="s">
        <v>545</v>
      </c>
      <c r="BM2247" s="229" t="s">
        <v>2085</v>
      </c>
    </row>
    <row r="2248" s="13" customFormat="1">
      <c r="A2248" s="13"/>
      <c r="B2248" s="236"/>
      <c r="C2248" s="237"/>
      <c r="D2248" s="238" t="s">
        <v>410</v>
      </c>
      <c r="E2248" s="239" t="s">
        <v>19</v>
      </c>
      <c r="F2248" s="240" t="s">
        <v>634</v>
      </c>
      <c r="G2248" s="237"/>
      <c r="H2248" s="239" t="s">
        <v>19</v>
      </c>
      <c r="I2248" s="241"/>
      <c r="J2248" s="237"/>
      <c r="K2248" s="237"/>
      <c r="L2248" s="242"/>
      <c r="M2248" s="243"/>
      <c r="N2248" s="244"/>
      <c r="O2248" s="244"/>
      <c r="P2248" s="244"/>
      <c r="Q2248" s="244"/>
      <c r="R2248" s="244"/>
      <c r="S2248" s="244"/>
      <c r="T2248" s="245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6" t="s">
        <v>410</v>
      </c>
      <c r="AU2248" s="246" t="s">
        <v>87</v>
      </c>
      <c r="AV2248" s="13" t="s">
        <v>85</v>
      </c>
      <c r="AW2248" s="13" t="s">
        <v>37</v>
      </c>
      <c r="AX2248" s="13" t="s">
        <v>78</v>
      </c>
      <c r="AY2248" s="246" t="s">
        <v>401</v>
      </c>
    </row>
    <row r="2249" s="13" customFormat="1">
      <c r="A2249" s="13"/>
      <c r="B2249" s="236"/>
      <c r="C2249" s="237"/>
      <c r="D2249" s="238" t="s">
        <v>410</v>
      </c>
      <c r="E2249" s="239" t="s">
        <v>19</v>
      </c>
      <c r="F2249" s="240" t="s">
        <v>728</v>
      </c>
      <c r="G2249" s="237"/>
      <c r="H2249" s="239" t="s">
        <v>19</v>
      </c>
      <c r="I2249" s="241"/>
      <c r="J2249" s="237"/>
      <c r="K2249" s="237"/>
      <c r="L2249" s="242"/>
      <c r="M2249" s="243"/>
      <c r="N2249" s="244"/>
      <c r="O2249" s="244"/>
      <c r="P2249" s="244"/>
      <c r="Q2249" s="244"/>
      <c r="R2249" s="244"/>
      <c r="S2249" s="244"/>
      <c r="T2249" s="245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6" t="s">
        <v>410</v>
      </c>
      <c r="AU2249" s="246" t="s">
        <v>87</v>
      </c>
      <c r="AV2249" s="13" t="s">
        <v>85</v>
      </c>
      <c r="AW2249" s="13" t="s">
        <v>37</v>
      </c>
      <c r="AX2249" s="13" t="s">
        <v>78</v>
      </c>
      <c r="AY2249" s="246" t="s">
        <v>401</v>
      </c>
    </row>
    <row r="2250" s="13" customFormat="1">
      <c r="A2250" s="13"/>
      <c r="B2250" s="236"/>
      <c r="C2250" s="237"/>
      <c r="D2250" s="238" t="s">
        <v>410</v>
      </c>
      <c r="E2250" s="239" t="s">
        <v>19</v>
      </c>
      <c r="F2250" s="240" t="s">
        <v>419</v>
      </c>
      <c r="G2250" s="237"/>
      <c r="H2250" s="239" t="s">
        <v>19</v>
      </c>
      <c r="I2250" s="241"/>
      <c r="J2250" s="237"/>
      <c r="K2250" s="237"/>
      <c r="L2250" s="242"/>
      <c r="M2250" s="243"/>
      <c r="N2250" s="244"/>
      <c r="O2250" s="244"/>
      <c r="P2250" s="244"/>
      <c r="Q2250" s="244"/>
      <c r="R2250" s="244"/>
      <c r="S2250" s="244"/>
      <c r="T2250" s="24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6" t="s">
        <v>410</v>
      </c>
      <c r="AU2250" s="246" t="s">
        <v>87</v>
      </c>
      <c r="AV2250" s="13" t="s">
        <v>85</v>
      </c>
      <c r="AW2250" s="13" t="s">
        <v>37</v>
      </c>
      <c r="AX2250" s="13" t="s">
        <v>78</v>
      </c>
      <c r="AY2250" s="246" t="s">
        <v>401</v>
      </c>
    </row>
    <row r="2251" s="13" customFormat="1">
      <c r="A2251" s="13"/>
      <c r="B2251" s="236"/>
      <c r="C2251" s="237"/>
      <c r="D2251" s="238" t="s">
        <v>410</v>
      </c>
      <c r="E2251" s="239" t="s">
        <v>19</v>
      </c>
      <c r="F2251" s="240" t="s">
        <v>729</v>
      </c>
      <c r="G2251" s="237"/>
      <c r="H2251" s="239" t="s">
        <v>19</v>
      </c>
      <c r="I2251" s="241"/>
      <c r="J2251" s="237"/>
      <c r="K2251" s="237"/>
      <c r="L2251" s="242"/>
      <c r="M2251" s="243"/>
      <c r="N2251" s="244"/>
      <c r="O2251" s="244"/>
      <c r="P2251" s="244"/>
      <c r="Q2251" s="244"/>
      <c r="R2251" s="244"/>
      <c r="S2251" s="244"/>
      <c r="T2251" s="245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6" t="s">
        <v>410</v>
      </c>
      <c r="AU2251" s="246" t="s">
        <v>87</v>
      </c>
      <c r="AV2251" s="13" t="s">
        <v>85</v>
      </c>
      <c r="AW2251" s="13" t="s">
        <v>37</v>
      </c>
      <c r="AX2251" s="13" t="s">
        <v>78</v>
      </c>
      <c r="AY2251" s="246" t="s">
        <v>401</v>
      </c>
    </row>
    <row r="2252" s="13" customFormat="1">
      <c r="A2252" s="13"/>
      <c r="B2252" s="236"/>
      <c r="C2252" s="237"/>
      <c r="D2252" s="238" t="s">
        <v>410</v>
      </c>
      <c r="E2252" s="239" t="s">
        <v>19</v>
      </c>
      <c r="F2252" s="240" t="s">
        <v>730</v>
      </c>
      <c r="G2252" s="237"/>
      <c r="H2252" s="239" t="s">
        <v>19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6" t="s">
        <v>410</v>
      </c>
      <c r="AU2252" s="246" t="s">
        <v>87</v>
      </c>
      <c r="AV2252" s="13" t="s">
        <v>85</v>
      </c>
      <c r="AW2252" s="13" t="s">
        <v>37</v>
      </c>
      <c r="AX2252" s="13" t="s">
        <v>78</v>
      </c>
      <c r="AY2252" s="246" t="s">
        <v>401</v>
      </c>
    </row>
    <row r="2253" s="14" customFormat="1">
      <c r="A2253" s="14"/>
      <c r="B2253" s="247"/>
      <c r="C2253" s="248"/>
      <c r="D2253" s="238" t="s">
        <v>410</v>
      </c>
      <c r="E2253" s="249" t="s">
        <v>19</v>
      </c>
      <c r="F2253" s="250" t="s">
        <v>2057</v>
      </c>
      <c r="G2253" s="248"/>
      <c r="H2253" s="251">
        <v>291.66500000000002</v>
      </c>
      <c r="I2253" s="252"/>
      <c r="J2253" s="248"/>
      <c r="K2253" s="248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7" t="s">
        <v>410</v>
      </c>
      <c r="AU2253" s="257" t="s">
        <v>87</v>
      </c>
      <c r="AV2253" s="14" t="s">
        <v>87</v>
      </c>
      <c r="AW2253" s="14" t="s">
        <v>37</v>
      </c>
      <c r="AX2253" s="14" t="s">
        <v>78</v>
      </c>
      <c r="AY2253" s="257" t="s">
        <v>401</v>
      </c>
    </row>
    <row r="2254" s="13" customFormat="1">
      <c r="A2254" s="13"/>
      <c r="B2254" s="236"/>
      <c r="C2254" s="237"/>
      <c r="D2254" s="238" t="s">
        <v>410</v>
      </c>
      <c r="E2254" s="239" t="s">
        <v>19</v>
      </c>
      <c r="F2254" s="240" t="s">
        <v>2058</v>
      </c>
      <c r="G2254" s="237"/>
      <c r="H2254" s="239" t="s">
        <v>19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6" t="s">
        <v>410</v>
      </c>
      <c r="AU2254" s="246" t="s">
        <v>87</v>
      </c>
      <c r="AV2254" s="13" t="s">
        <v>85</v>
      </c>
      <c r="AW2254" s="13" t="s">
        <v>37</v>
      </c>
      <c r="AX2254" s="13" t="s">
        <v>78</v>
      </c>
      <c r="AY2254" s="246" t="s">
        <v>401</v>
      </c>
    </row>
    <row r="2255" s="14" customFormat="1">
      <c r="A2255" s="14"/>
      <c r="B2255" s="247"/>
      <c r="C2255" s="248"/>
      <c r="D2255" s="238" t="s">
        <v>410</v>
      </c>
      <c r="E2255" s="249" t="s">
        <v>19</v>
      </c>
      <c r="F2255" s="250" t="s">
        <v>2059</v>
      </c>
      <c r="G2255" s="248"/>
      <c r="H2255" s="251">
        <v>54.634999999999998</v>
      </c>
      <c r="I2255" s="252"/>
      <c r="J2255" s="248"/>
      <c r="K2255" s="248"/>
      <c r="L2255" s="253"/>
      <c r="M2255" s="254"/>
      <c r="N2255" s="255"/>
      <c r="O2255" s="255"/>
      <c r="P2255" s="255"/>
      <c r="Q2255" s="255"/>
      <c r="R2255" s="255"/>
      <c r="S2255" s="255"/>
      <c r="T2255" s="256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7" t="s">
        <v>410</v>
      </c>
      <c r="AU2255" s="257" t="s">
        <v>87</v>
      </c>
      <c r="AV2255" s="14" t="s">
        <v>87</v>
      </c>
      <c r="AW2255" s="14" t="s">
        <v>37</v>
      </c>
      <c r="AX2255" s="14" t="s">
        <v>78</v>
      </c>
      <c r="AY2255" s="257" t="s">
        <v>401</v>
      </c>
    </row>
    <row r="2256" s="13" customFormat="1">
      <c r="A2256" s="13"/>
      <c r="B2256" s="236"/>
      <c r="C2256" s="237"/>
      <c r="D2256" s="238" t="s">
        <v>410</v>
      </c>
      <c r="E2256" s="239" t="s">
        <v>19</v>
      </c>
      <c r="F2256" s="240" t="s">
        <v>2060</v>
      </c>
      <c r="G2256" s="237"/>
      <c r="H2256" s="239" t="s">
        <v>19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6" t="s">
        <v>410</v>
      </c>
      <c r="AU2256" s="246" t="s">
        <v>87</v>
      </c>
      <c r="AV2256" s="13" t="s">
        <v>85</v>
      </c>
      <c r="AW2256" s="13" t="s">
        <v>37</v>
      </c>
      <c r="AX2256" s="13" t="s">
        <v>78</v>
      </c>
      <c r="AY2256" s="246" t="s">
        <v>401</v>
      </c>
    </row>
    <row r="2257" s="14" customFormat="1">
      <c r="A2257" s="14"/>
      <c r="B2257" s="247"/>
      <c r="C2257" s="248"/>
      <c r="D2257" s="238" t="s">
        <v>410</v>
      </c>
      <c r="E2257" s="249" t="s">
        <v>19</v>
      </c>
      <c r="F2257" s="250" t="s">
        <v>2061</v>
      </c>
      <c r="G2257" s="248"/>
      <c r="H2257" s="251">
        <v>4.2000000000000002</v>
      </c>
      <c r="I2257" s="252"/>
      <c r="J2257" s="248"/>
      <c r="K2257" s="248"/>
      <c r="L2257" s="253"/>
      <c r="M2257" s="254"/>
      <c r="N2257" s="255"/>
      <c r="O2257" s="255"/>
      <c r="P2257" s="255"/>
      <c r="Q2257" s="255"/>
      <c r="R2257" s="255"/>
      <c r="S2257" s="255"/>
      <c r="T2257" s="256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7" t="s">
        <v>410</v>
      </c>
      <c r="AU2257" s="257" t="s">
        <v>87</v>
      </c>
      <c r="AV2257" s="14" t="s">
        <v>87</v>
      </c>
      <c r="AW2257" s="14" t="s">
        <v>37</v>
      </c>
      <c r="AX2257" s="14" t="s">
        <v>78</v>
      </c>
      <c r="AY2257" s="257" t="s">
        <v>401</v>
      </c>
    </row>
    <row r="2258" s="13" customFormat="1">
      <c r="A2258" s="13"/>
      <c r="B2258" s="236"/>
      <c r="C2258" s="237"/>
      <c r="D2258" s="238" t="s">
        <v>410</v>
      </c>
      <c r="E2258" s="239" t="s">
        <v>19</v>
      </c>
      <c r="F2258" s="240" t="s">
        <v>732</v>
      </c>
      <c r="G2258" s="237"/>
      <c r="H2258" s="239" t="s">
        <v>19</v>
      </c>
      <c r="I2258" s="241"/>
      <c r="J2258" s="237"/>
      <c r="K2258" s="237"/>
      <c r="L2258" s="242"/>
      <c r="M2258" s="243"/>
      <c r="N2258" s="244"/>
      <c r="O2258" s="244"/>
      <c r="P2258" s="244"/>
      <c r="Q2258" s="244"/>
      <c r="R2258" s="244"/>
      <c r="S2258" s="244"/>
      <c r="T2258" s="245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6" t="s">
        <v>410</v>
      </c>
      <c r="AU2258" s="246" t="s">
        <v>87</v>
      </c>
      <c r="AV2258" s="13" t="s">
        <v>85</v>
      </c>
      <c r="AW2258" s="13" t="s">
        <v>37</v>
      </c>
      <c r="AX2258" s="13" t="s">
        <v>78</v>
      </c>
      <c r="AY2258" s="246" t="s">
        <v>401</v>
      </c>
    </row>
    <row r="2259" s="13" customFormat="1">
      <c r="A2259" s="13"/>
      <c r="B2259" s="236"/>
      <c r="C2259" s="237"/>
      <c r="D2259" s="238" t="s">
        <v>410</v>
      </c>
      <c r="E2259" s="239" t="s">
        <v>19</v>
      </c>
      <c r="F2259" s="240" t="s">
        <v>733</v>
      </c>
      <c r="G2259" s="237"/>
      <c r="H2259" s="239" t="s">
        <v>19</v>
      </c>
      <c r="I2259" s="241"/>
      <c r="J2259" s="237"/>
      <c r="K2259" s="237"/>
      <c r="L2259" s="242"/>
      <c r="M2259" s="243"/>
      <c r="N2259" s="244"/>
      <c r="O2259" s="244"/>
      <c r="P2259" s="244"/>
      <c r="Q2259" s="244"/>
      <c r="R2259" s="244"/>
      <c r="S2259" s="244"/>
      <c r="T2259" s="24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6" t="s">
        <v>410</v>
      </c>
      <c r="AU2259" s="246" t="s">
        <v>87</v>
      </c>
      <c r="AV2259" s="13" t="s">
        <v>85</v>
      </c>
      <c r="AW2259" s="13" t="s">
        <v>37</v>
      </c>
      <c r="AX2259" s="13" t="s">
        <v>78</v>
      </c>
      <c r="AY2259" s="246" t="s">
        <v>401</v>
      </c>
    </row>
    <row r="2260" s="14" customFormat="1">
      <c r="A2260" s="14"/>
      <c r="B2260" s="247"/>
      <c r="C2260" s="248"/>
      <c r="D2260" s="238" t="s">
        <v>410</v>
      </c>
      <c r="E2260" s="249" t="s">
        <v>19</v>
      </c>
      <c r="F2260" s="250" t="s">
        <v>2062</v>
      </c>
      <c r="G2260" s="248"/>
      <c r="H2260" s="251">
        <v>16.920000000000002</v>
      </c>
      <c r="I2260" s="252"/>
      <c r="J2260" s="248"/>
      <c r="K2260" s="248"/>
      <c r="L2260" s="253"/>
      <c r="M2260" s="254"/>
      <c r="N2260" s="255"/>
      <c r="O2260" s="255"/>
      <c r="P2260" s="255"/>
      <c r="Q2260" s="255"/>
      <c r="R2260" s="255"/>
      <c r="S2260" s="255"/>
      <c r="T2260" s="25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7" t="s">
        <v>410</v>
      </c>
      <c r="AU2260" s="257" t="s">
        <v>87</v>
      </c>
      <c r="AV2260" s="14" t="s">
        <v>87</v>
      </c>
      <c r="AW2260" s="14" t="s">
        <v>37</v>
      </c>
      <c r="AX2260" s="14" t="s">
        <v>78</v>
      </c>
      <c r="AY2260" s="257" t="s">
        <v>401</v>
      </c>
    </row>
    <row r="2261" s="14" customFormat="1">
      <c r="A2261" s="14"/>
      <c r="B2261" s="247"/>
      <c r="C2261" s="248"/>
      <c r="D2261" s="238" t="s">
        <v>410</v>
      </c>
      <c r="E2261" s="249" t="s">
        <v>19</v>
      </c>
      <c r="F2261" s="250" t="s">
        <v>2063</v>
      </c>
      <c r="G2261" s="248"/>
      <c r="H2261" s="251">
        <v>33.840000000000003</v>
      </c>
      <c r="I2261" s="252"/>
      <c r="J2261" s="248"/>
      <c r="K2261" s="248"/>
      <c r="L2261" s="253"/>
      <c r="M2261" s="254"/>
      <c r="N2261" s="255"/>
      <c r="O2261" s="255"/>
      <c r="P2261" s="255"/>
      <c r="Q2261" s="255"/>
      <c r="R2261" s="255"/>
      <c r="S2261" s="255"/>
      <c r="T2261" s="256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7" t="s">
        <v>410</v>
      </c>
      <c r="AU2261" s="257" t="s">
        <v>87</v>
      </c>
      <c r="AV2261" s="14" t="s">
        <v>87</v>
      </c>
      <c r="AW2261" s="14" t="s">
        <v>37</v>
      </c>
      <c r="AX2261" s="14" t="s">
        <v>78</v>
      </c>
      <c r="AY2261" s="257" t="s">
        <v>401</v>
      </c>
    </row>
    <row r="2262" s="15" customFormat="1">
      <c r="A2262" s="15"/>
      <c r="B2262" s="258"/>
      <c r="C2262" s="259"/>
      <c r="D2262" s="238" t="s">
        <v>410</v>
      </c>
      <c r="E2262" s="260" t="s">
        <v>19</v>
      </c>
      <c r="F2262" s="261" t="s">
        <v>414</v>
      </c>
      <c r="G2262" s="259"/>
      <c r="H2262" s="262">
        <v>401.25999999999999</v>
      </c>
      <c r="I2262" s="263"/>
      <c r="J2262" s="259"/>
      <c r="K2262" s="259"/>
      <c r="L2262" s="264"/>
      <c r="M2262" s="265"/>
      <c r="N2262" s="266"/>
      <c r="O2262" s="266"/>
      <c r="P2262" s="266"/>
      <c r="Q2262" s="266"/>
      <c r="R2262" s="266"/>
      <c r="S2262" s="266"/>
      <c r="T2262" s="267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8" t="s">
        <v>410</v>
      </c>
      <c r="AU2262" s="268" t="s">
        <v>87</v>
      </c>
      <c r="AV2262" s="15" t="s">
        <v>102</v>
      </c>
      <c r="AW2262" s="15" t="s">
        <v>37</v>
      </c>
      <c r="AX2262" s="15" t="s">
        <v>78</v>
      </c>
      <c r="AY2262" s="268" t="s">
        <v>401</v>
      </c>
    </row>
    <row r="2263" s="14" customFormat="1">
      <c r="A2263" s="14"/>
      <c r="B2263" s="247"/>
      <c r="C2263" s="248"/>
      <c r="D2263" s="238" t="s">
        <v>410</v>
      </c>
      <c r="E2263" s="249" t="s">
        <v>19</v>
      </c>
      <c r="F2263" s="250" t="s">
        <v>2086</v>
      </c>
      <c r="G2263" s="248"/>
      <c r="H2263" s="251">
        <v>481.512</v>
      </c>
      <c r="I2263" s="252"/>
      <c r="J2263" s="248"/>
      <c r="K2263" s="248"/>
      <c r="L2263" s="253"/>
      <c r="M2263" s="254"/>
      <c r="N2263" s="255"/>
      <c r="O2263" s="255"/>
      <c r="P2263" s="255"/>
      <c r="Q2263" s="255"/>
      <c r="R2263" s="255"/>
      <c r="S2263" s="255"/>
      <c r="T2263" s="256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7" t="s">
        <v>410</v>
      </c>
      <c r="AU2263" s="257" t="s">
        <v>87</v>
      </c>
      <c r="AV2263" s="14" t="s">
        <v>87</v>
      </c>
      <c r="AW2263" s="14" t="s">
        <v>37</v>
      </c>
      <c r="AX2263" s="14" t="s">
        <v>85</v>
      </c>
      <c r="AY2263" s="257" t="s">
        <v>401</v>
      </c>
    </row>
    <row r="2264" s="2" customFormat="1" ht="49.05" customHeight="1">
      <c r="A2264" s="40"/>
      <c r="B2264" s="41"/>
      <c r="C2264" s="218" t="s">
        <v>2087</v>
      </c>
      <c r="D2264" s="218" t="s">
        <v>403</v>
      </c>
      <c r="E2264" s="219" t="s">
        <v>2088</v>
      </c>
      <c r="F2264" s="220" t="s">
        <v>2089</v>
      </c>
      <c r="G2264" s="221" t="s">
        <v>178</v>
      </c>
      <c r="H2264" s="222">
        <v>401.25999999999999</v>
      </c>
      <c r="I2264" s="223"/>
      <c r="J2264" s="224">
        <f>ROUND(I2264*H2264,2)</f>
        <v>0</v>
      </c>
      <c r="K2264" s="220" t="s">
        <v>406</v>
      </c>
      <c r="L2264" s="46"/>
      <c r="M2264" s="225" t="s">
        <v>19</v>
      </c>
      <c r="N2264" s="226" t="s">
        <v>49</v>
      </c>
      <c r="O2264" s="86"/>
      <c r="P2264" s="227">
        <f>O2264*H2264</f>
        <v>0</v>
      </c>
      <c r="Q2264" s="227">
        <v>3.3087999999999999E-05</v>
      </c>
      <c r="R2264" s="227">
        <f>Q2264*H2264</f>
        <v>0.01327689088</v>
      </c>
      <c r="S2264" s="227">
        <v>0</v>
      </c>
      <c r="T2264" s="228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29" t="s">
        <v>545</v>
      </c>
      <c r="AT2264" s="229" t="s">
        <v>403</v>
      </c>
      <c r="AU2264" s="229" t="s">
        <v>87</v>
      </c>
      <c r="AY2264" s="19" t="s">
        <v>401</v>
      </c>
      <c r="BE2264" s="230">
        <f>IF(N2264="základní",J2264,0)</f>
        <v>0</v>
      </c>
      <c r="BF2264" s="230">
        <f>IF(N2264="snížená",J2264,0)</f>
        <v>0</v>
      </c>
      <c r="BG2264" s="230">
        <f>IF(N2264="zákl. přenesená",J2264,0)</f>
        <v>0</v>
      </c>
      <c r="BH2264" s="230">
        <f>IF(N2264="sníž. přenesená",J2264,0)</f>
        <v>0</v>
      </c>
      <c r="BI2264" s="230">
        <f>IF(N2264="nulová",J2264,0)</f>
        <v>0</v>
      </c>
      <c r="BJ2264" s="19" t="s">
        <v>85</v>
      </c>
      <c r="BK2264" s="230">
        <f>ROUND(I2264*H2264,2)</f>
        <v>0</v>
      </c>
      <c r="BL2264" s="19" t="s">
        <v>545</v>
      </c>
      <c r="BM2264" s="229" t="s">
        <v>2090</v>
      </c>
    </row>
    <row r="2265" s="2" customFormat="1">
      <c r="A2265" s="40"/>
      <c r="B2265" s="41"/>
      <c r="C2265" s="42"/>
      <c r="D2265" s="231" t="s">
        <v>408</v>
      </c>
      <c r="E2265" s="42"/>
      <c r="F2265" s="232" t="s">
        <v>2091</v>
      </c>
      <c r="G2265" s="42"/>
      <c r="H2265" s="42"/>
      <c r="I2265" s="233"/>
      <c r="J2265" s="42"/>
      <c r="K2265" s="42"/>
      <c r="L2265" s="46"/>
      <c r="M2265" s="234"/>
      <c r="N2265" s="235"/>
      <c r="O2265" s="86"/>
      <c r="P2265" s="86"/>
      <c r="Q2265" s="86"/>
      <c r="R2265" s="86"/>
      <c r="S2265" s="86"/>
      <c r="T2265" s="87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9" t="s">
        <v>408</v>
      </c>
      <c r="AU2265" s="19" t="s">
        <v>87</v>
      </c>
    </row>
    <row r="2266" s="13" customFormat="1">
      <c r="A2266" s="13"/>
      <c r="B2266" s="236"/>
      <c r="C2266" s="237"/>
      <c r="D2266" s="238" t="s">
        <v>410</v>
      </c>
      <c r="E2266" s="239" t="s">
        <v>19</v>
      </c>
      <c r="F2266" s="240" t="s">
        <v>634</v>
      </c>
      <c r="G2266" s="237"/>
      <c r="H2266" s="239" t="s">
        <v>19</v>
      </c>
      <c r="I2266" s="241"/>
      <c r="J2266" s="237"/>
      <c r="K2266" s="237"/>
      <c r="L2266" s="242"/>
      <c r="M2266" s="243"/>
      <c r="N2266" s="244"/>
      <c r="O2266" s="244"/>
      <c r="P2266" s="244"/>
      <c r="Q2266" s="244"/>
      <c r="R2266" s="244"/>
      <c r="S2266" s="244"/>
      <c r="T2266" s="245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6" t="s">
        <v>410</v>
      </c>
      <c r="AU2266" s="246" t="s">
        <v>87</v>
      </c>
      <c r="AV2266" s="13" t="s">
        <v>85</v>
      </c>
      <c r="AW2266" s="13" t="s">
        <v>37</v>
      </c>
      <c r="AX2266" s="13" t="s">
        <v>78</v>
      </c>
      <c r="AY2266" s="246" t="s">
        <v>401</v>
      </c>
    </row>
    <row r="2267" s="13" customFormat="1">
      <c r="A2267" s="13"/>
      <c r="B2267" s="236"/>
      <c r="C2267" s="237"/>
      <c r="D2267" s="238" t="s">
        <v>410</v>
      </c>
      <c r="E2267" s="239" t="s">
        <v>19</v>
      </c>
      <c r="F2267" s="240" t="s">
        <v>728</v>
      </c>
      <c r="G2267" s="237"/>
      <c r="H2267" s="239" t="s">
        <v>19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6" t="s">
        <v>410</v>
      </c>
      <c r="AU2267" s="246" t="s">
        <v>87</v>
      </c>
      <c r="AV2267" s="13" t="s">
        <v>85</v>
      </c>
      <c r="AW2267" s="13" t="s">
        <v>37</v>
      </c>
      <c r="AX2267" s="13" t="s">
        <v>78</v>
      </c>
      <c r="AY2267" s="246" t="s">
        <v>401</v>
      </c>
    </row>
    <row r="2268" s="13" customFormat="1">
      <c r="A2268" s="13"/>
      <c r="B2268" s="236"/>
      <c r="C2268" s="237"/>
      <c r="D2268" s="238" t="s">
        <v>410</v>
      </c>
      <c r="E2268" s="239" t="s">
        <v>19</v>
      </c>
      <c r="F2268" s="240" t="s">
        <v>419</v>
      </c>
      <c r="G2268" s="237"/>
      <c r="H2268" s="239" t="s">
        <v>19</v>
      </c>
      <c r="I2268" s="241"/>
      <c r="J2268" s="237"/>
      <c r="K2268" s="237"/>
      <c r="L2268" s="242"/>
      <c r="M2268" s="243"/>
      <c r="N2268" s="244"/>
      <c r="O2268" s="244"/>
      <c r="P2268" s="244"/>
      <c r="Q2268" s="244"/>
      <c r="R2268" s="244"/>
      <c r="S2268" s="244"/>
      <c r="T2268" s="245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6" t="s">
        <v>410</v>
      </c>
      <c r="AU2268" s="246" t="s">
        <v>87</v>
      </c>
      <c r="AV2268" s="13" t="s">
        <v>85</v>
      </c>
      <c r="AW2268" s="13" t="s">
        <v>37</v>
      </c>
      <c r="AX2268" s="13" t="s">
        <v>78</v>
      </c>
      <c r="AY2268" s="246" t="s">
        <v>401</v>
      </c>
    </row>
    <row r="2269" s="13" customFormat="1">
      <c r="A2269" s="13"/>
      <c r="B2269" s="236"/>
      <c r="C2269" s="237"/>
      <c r="D2269" s="238" t="s">
        <v>410</v>
      </c>
      <c r="E2269" s="239" t="s">
        <v>19</v>
      </c>
      <c r="F2269" s="240" t="s">
        <v>729</v>
      </c>
      <c r="G2269" s="237"/>
      <c r="H2269" s="239" t="s">
        <v>19</v>
      </c>
      <c r="I2269" s="241"/>
      <c r="J2269" s="237"/>
      <c r="K2269" s="237"/>
      <c r="L2269" s="242"/>
      <c r="M2269" s="243"/>
      <c r="N2269" s="244"/>
      <c r="O2269" s="244"/>
      <c r="P2269" s="244"/>
      <c r="Q2269" s="244"/>
      <c r="R2269" s="244"/>
      <c r="S2269" s="244"/>
      <c r="T2269" s="245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6" t="s">
        <v>410</v>
      </c>
      <c r="AU2269" s="246" t="s">
        <v>87</v>
      </c>
      <c r="AV2269" s="13" t="s">
        <v>85</v>
      </c>
      <c r="AW2269" s="13" t="s">
        <v>37</v>
      </c>
      <c r="AX2269" s="13" t="s">
        <v>78</v>
      </c>
      <c r="AY2269" s="246" t="s">
        <v>401</v>
      </c>
    </row>
    <row r="2270" s="13" customFormat="1">
      <c r="A2270" s="13"/>
      <c r="B2270" s="236"/>
      <c r="C2270" s="237"/>
      <c r="D2270" s="238" t="s">
        <v>410</v>
      </c>
      <c r="E2270" s="239" t="s">
        <v>19</v>
      </c>
      <c r="F2270" s="240" t="s">
        <v>730</v>
      </c>
      <c r="G2270" s="237"/>
      <c r="H2270" s="239" t="s">
        <v>19</v>
      </c>
      <c r="I2270" s="241"/>
      <c r="J2270" s="237"/>
      <c r="K2270" s="237"/>
      <c r="L2270" s="242"/>
      <c r="M2270" s="243"/>
      <c r="N2270" s="244"/>
      <c r="O2270" s="244"/>
      <c r="P2270" s="244"/>
      <c r="Q2270" s="244"/>
      <c r="R2270" s="244"/>
      <c r="S2270" s="244"/>
      <c r="T2270" s="245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6" t="s">
        <v>410</v>
      </c>
      <c r="AU2270" s="246" t="s">
        <v>87</v>
      </c>
      <c r="AV2270" s="13" t="s">
        <v>85</v>
      </c>
      <c r="AW2270" s="13" t="s">
        <v>37</v>
      </c>
      <c r="AX2270" s="13" t="s">
        <v>78</v>
      </c>
      <c r="AY2270" s="246" t="s">
        <v>401</v>
      </c>
    </row>
    <row r="2271" s="14" customFormat="1">
      <c r="A2271" s="14"/>
      <c r="B2271" s="247"/>
      <c r="C2271" s="248"/>
      <c r="D2271" s="238" t="s">
        <v>410</v>
      </c>
      <c r="E2271" s="249" t="s">
        <v>19</v>
      </c>
      <c r="F2271" s="250" t="s">
        <v>2057</v>
      </c>
      <c r="G2271" s="248"/>
      <c r="H2271" s="251">
        <v>291.66500000000002</v>
      </c>
      <c r="I2271" s="252"/>
      <c r="J2271" s="248"/>
      <c r="K2271" s="248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7" t="s">
        <v>410</v>
      </c>
      <c r="AU2271" s="257" t="s">
        <v>87</v>
      </c>
      <c r="AV2271" s="14" t="s">
        <v>87</v>
      </c>
      <c r="AW2271" s="14" t="s">
        <v>37</v>
      </c>
      <c r="AX2271" s="14" t="s">
        <v>78</v>
      </c>
      <c r="AY2271" s="257" t="s">
        <v>401</v>
      </c>
    </row>
    <row r="2272" s="13" customFormat="1">
      <c r="A2272" s="13"/>
      <c r="B2272" s="236"/>
      <c r="C2272" s="237"/>
      <c r="D2272" s="238" t="s">
        <v>410</v>
      </c>
      <c r="E2272" s="239" t="s">
        <v>19</v>
      </c>
      <c r="F2272" s="240" t="s">
        <v>2058</v>
      </c>
      <c r="G2272" s="237"/>
      <c r="H2272" s="239" t="s">
        <v>19</v>
      </c>
      <c r="I2272" s="241"/>
      <c r="J2272" s="237"/>
      <c r="K2272" s="237"/>
      <c r="L2272" s="242"/>
      <c r="M2272" s="243"/>
      <c r="N2272" s="244"/>
      <c r="O2272" s="244"/>
      <c r="P2272" s="244"/>
      <c r="Q2272" s="244"/>
      <c r="R2272" s="244"/>
      <c r="S2272" s="244"/>
      <c r="T2272" s="24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6" t="s">
        <v>410</v>
      </c>
      <c r="AU2272" s="246" t="s">
        <v>87</v>
      </c>
      <c r="AV2272" s="13" t="s">
        <v>85</v>
      </c>
      <c r="AW2272" s="13" t="s">
        <v>37</v>
      </c>
      <c r="AX2272" s="13" t="s">
        <v>78</v>
      </c>
      <c r="AY2272" s="246" t="s">
        <v>401</v>
      </c>
    </row>
    <row r="2273" s="14" customFormat="1">
      <c r="A2273" s="14"/>
      <c r="B2273" s="247"/>
      <c r="C2273" s="248"/>
      <c r="D2273" s="238" t="s">
        <v>410</v>
      </c>
      <c r="E2273" s="249" t="s">
        <v>19</v>
      </c>
      <c r="F2273" s="250" t="s">
        <v>2059</v>
      </c>
      <c r="G2273" s="248"/>
      <c r="H2273" s="251">
        <v>54.634999999999998</v>
      </c>
      <c r="I2273" s="252"/>
      <c r="J2273" s="248"/>
      <c r="K2273" s="248"/>
      <c r="L2273" s="253"/>
      <c r="M2273" s="254"/>
      <c r="N2273" s="255"/>
      <c r="O2273" s="255"/>
      <c r="P2273" s="255"/>
      <c r="Q2273" s="255"/>
      <c r="R2273" s="255"/>
      <c r="S2273" s="255"/>
      <c r="T2273" s="25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7" t="s">
        <v>410</v>
      </c>
      <c r="AU2273" s="257" t="s">
        <v>87</v>
      </c>
      <c r="AV2273" s="14" t="s">
        <v>87</v>
      </c>
      <c r="AW2273" s="14" t="s">
        <v>37</v>
      </c>
      <c r="AX2273" s="14" t="s">
        <v>78</v>
      </c>
      <c r="AY2273" s="257" t="s">
        <v>401</v>
      </c>
    </row>
    <row r="2274" s="13" customFormat="1">
      <c r="A2274" s="13"/>
      <c r="B2274" s="236"/>
      <c r="C2274" s="237"/>
      <c r="D2274" s="238" t="s">
        <v>410</v>
      </c>
      <c r="E2274" s="239" t="s">
        <v>19</v>
      </c>
      <c r="F2274" s="240" t="s">
        <v>2060</v>
      </c>
      <c r="G2274" s="237"/>
      <c r="H2274" s="239" t="s">
        <v>19</v>
      </c>
      <c r="I2274" s="241"/>
      <c r="J2274" s="237"/>
      <c r="K2274" s="237"/>
      <c r="L2274" s="242"/>
      <c r="M2274" s="243"/>
      <c r="N2274" s="244"/>
      <c r="O2274" s="244"/>
      <c r="P2274" s="244"/>
      <c r="Q2274" s="244"/>
      <c r="R2274" s="244"/>
      <c r="S2274" s="244"/>
      <c r="T2274" s="245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6" t="s">
        <v>410</v>
      </c>
      <c r="AU2274" s="246" t="s">
        <v>87</v>
      </c>
      <c r="AV2274" s="13" t="s">
        <v>85</v>
      </c>
      <c r="AW2274" s="13" t="s">
        <v>37</v>
      </c>
      <c r="AX2274" s="13" t="s">
        <v>78</v>
      </c>
      <c r="AY2274" s="246" t="s">
        <v>401</v>
      </c>
    </row>
    <row r="2275" s="14" customFormat="1">
      <c r="A2275" s="14"/>
      <c r="B2275" s="247"/>
      <c r="C2275" s="248"/>
      <c r="D2275" s="238" t="s">
        <v>410</v>
      </c>
      <c r="E2275" s="249" t="s">
        <v>19</v>
      </c>
      <c r="F2275" s="250" t="s">
        <v>2061</v>
      </c>
      <c r="G2275" s="248"/>
      <c r="H2275" s="251">
        <v>4.2000000000000002</v>
      </c>
      <c r="I2275" s="252"/>
      <c r="J2275" s="248"/>
      <c r="K2275" s="248"/>
      <c r="L2275" s="253"/>
      <c r="M2275" s="254"/>
      <c r="N2275" s="255"/>
      <c r="O2275" s="255"/>
      <c r="P2275" s="255"/>
      <c r="Q2275" s="255"/>
      <c r="R2275" s="255"/>
      <c r="S2275" s="255"/>
      <c r="T2275" s="256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7" t="s">
        <v>410</v>
      </c>
      <c r="AU2275" s="257" t="s">
        <v>87</v>
      </c>
      <c r="AV2275" s="14" t="s">
        <v>87</v>
      </c>
      <c r="AW2275" s="14" t="s">
        <v>37</v>
      </c>
      <c r="AX2275" s="14" t="s">
        <v>78</v>
      </c>
      <c r="AY2275" s="257" t="s">
        <v>401</v>
      </c>
    </row>
    <row r="2276" s="13" customFormat="1">
      <c r="A2276" s="13"/>
      <c r="B2276" s="236"/>
      <c r="C2276" s="237"/>
      <c r="D2276" s="238" t="s">
        <v>410</v>
      </c>
      <c r="E2276" s="239" t="s">
        <v>19</v>
      </c>
      <c r="F2276" s="240" t="s">
        <v>732</v>
      </c>
      <c r="G2276" s="237"/>
      <c r="H2276" s="239" t="s">
        <v>19</v>
      </c>
      <c r="I2276" s="241"/>
      <c r="J2276" s="237"/>
      <c r="K2276" s="237"/>
      <c r="L2276" s="242"/>
      <c r="M2276" s="243"/>
      <c r="N2276" s="244"/>
      <c r="O2276" s="244"/>
      <c r="P2276" s="244"/>
      <c r="Q2276" s="244"/>
      <c r="R2276" s="244"/>
      <c r="S2276" s="244"/>
      <c r="T2276" s="24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6" t="s">
        <v>410</v>
      </c>
      <c r="AU2276" s="246" t="s">
        <v>87</v>
      </c>
      <c r="AV2276" s="13" t="s">
        <v>85</v>
      </c>
      <c r="AW2276" s="13" t="s">
        <v>37</v>
      </c>
      <c r="AX2276" s="13" t="s">
        <v>78</v>
      </c>
      <c r="AY2276" s="246" t="s">
        <v>401</v>
      </c>
    </row>
    <row r="2277" s="13" customFormat="1">
      <c r="A2277" s="13"/>
      <c r="B2277" s="236"/>
      <c r="C2277" s="237"/>
      <c r="D2277" s="238" t="s">
        <v>410</v>
      </c>
      <c r="E2277" s="239" t="s">
        <v>19</v>
      </c>
      <c r="F2277" s="240" t="s">
        <v>733</v>
      </c>
      <c r="G2277" s="237"/>
      <c r="H2277" s="239" t="s">
        <v>19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6" t="s">
        <v>410</v>
      </c>
      <c r="AU2277" s="246" t="s">
        <v>87</v>
      </c>
      <c r="AV2277" s="13" t="s">
        <v>85</v>
      </c>
      <c r="AW2277" s="13" t="s">
        <v>37</v>
      </c>
      <c r="AX2277" s="13" t="s">
        <v>78</v>
      </c>
      <c r="AY2277" s="246" t="s">
        <v>401</v>
      </c>
    </row>
    <row r="2278" s="14" customFormat="1">
      <c r="A2278" s="14"/>
      <c r="B2278" s="247"/>
      <c r="C2278" s="248"/>
      <c r="D2278" s="238" t="s">
        <v>410</v>
      </c>
      <c r="E2278" s="249" t="s">
        <v>19</v>
      </c>
      <c r="F2278" s="250" t="s">
        <v>2062</v>
      </c>
      <c r="G2278" s="248"/>
      <c r="H2278" s="251">
        <v>16.920000000000002</v>
      </c>
      <c r="I2278" s="252"/>
      <c r="J2278" s="248"/>
      <c r="K2278" s="248"/>
      <c r="L2278" s="253"/>
      <c r="M2278" s="254"/>
      <c r="N2278" s="255"/>
      <c r="O2278" s="255"/>
      <c r="P2278" s="255"/>
      <c r="Q2278" s="255"/>
      <c r="R2278" s="255"/>
      <c r="S2278" s="255"/>
      <c r="T2278" s="256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7" t="s">
        <v>410</v>
      </c>
      <c r="AU2278" s="257" t="s">
        <v>87</v>
      </c>
      <c r="AV2278" s="14" t="s">
        <v>87</v>
      </c>
      <c r="AW2278" s="14" t="s">
        <v>37</v>
      </c>
      <c r="AX2278" s="14" t="s">
        <v>78</v>
      </c>
      <c r="AY2278" s="257" t="s">
        <v>401</v>
      </c>
    </row>
    <row r="2279" s="14" customFormat="1">
      <c r="A2279" s="14"/>
      <c r="B2279" s="247"/>
      <c r="C2279" s="248"/>
      <c r="D2279" s="238" t="s">
        <v>410</v>
      </c>
      <c r="E2279" s="249" t="s">
        <v>19</v>
      </c>
      <c r="F2279" s="250" t="s">
        <v>2063</v>
      </c>
      <c r="G2279" s="248"/>
      <c r="H2279" s="251">
        <v>33.840000000000003</v>
      </c>
      <c r="I2279" s="252"/>
      <c r="J2279" s="248"/>
      <c r="K2279" s="248"/>
      <c r="L2279" s="253"/>
      <c r="M2279" s="254"/>
      <c r="N2279" s="255"/>
      <c r="O2279" s="255"/>
      <c r="P2279" s="255"/>
      <c r="Q2279" s="255"/>
      <c r="R2279" s="255"/>
      <c r="S2279" s="255"/>
      <c r="T2279" s="256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7" t="s">
        <v>410</v>
      </c>
      <c r="AU2279" s="257" t="s">
        <v>87</v>
      </c>
      <c r="AV2279" s="14" t="s">
        <v>87</v>
      </c>
      <c r="AW2279" s="14" t="s">
        <v>37</v>
      </c>
      <c r="AX2279" s="14" t="s">
        <v>78</v>
      </c>
      <c r="AY2279" s="257" t="s">
        <v>401</v>
      </c>
    </row>
    <row r="2280" s="15" customFormat="1">
      <c r="A2280" s="15"/>
      <c r="B2280" s="258"/>
      <c r="C2280" s="259"/>
      <c r="D2280" s="238" t="s">
        <v>410</v>
      </c>
      <c r="E2280" s="260" t="s">
        <v>19</v>
      </c>
      <c r="F2280" s="261" t="s">
        <v>414</v>
      </c>
      <c r="G2280" s="259"/>
      <c r="H2280" s="262">
        <v>401.25999999999999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68" t="s">
        <v>410</v>
      </c>
      <c r="AU2280" s="268" t="s">
        <v>87</v>
      </c>
      <c r="AV2280" s="15" t="s">
        <v>102</v>
      </c>
      <c r="AW2280" s="15" t="s">
        <v>37</v>
      </c>
      <c r="AX2280" s="15" t="s">
        <v>85</v>
      </c>
      <c r="AY2280" s="268" t="s">
        <v>401</v>
      </c>
    </row>
    <row r="2281" s="2" customFormat="1" ht="33" customHeight="1">
      <c r="A2281" s="40"/>
      <c r="B2281" s="41"/>
      <c r="C2281" s="280" t="s">
        <v>1880</v>
      </c>
      <c r="D2281" s="280" t="s">
        <v>808</v>
      </c>
      <c r="E2281" s="281" t="s">
        <v>1963</v>
      </c>
      <c r="F2281" s="282" t="s">
        <v>1964</v>
      </c>
      <c r="G2281" s="283" t="s">
        <v>178</v>
      </c>
      <c r="H2281" s="284">
        <v>481.512</v>
      </c>
      <c r="I2281" s="285"/>
      <c r="J2281" s="286">
        <f>ROUND(I2281*H2281,2)</f>
        <v>0</v>
      </c>
      <c r="K2281" s="282" t="s">
        <v>406</v>
      </c>
      <c r="L2281" s="287"/>
      <c r="M2281" s="288" t="s">
        <v>19</v>
      </c>
      <c r="N2281" s="289" t="s">
        <v>49</v>
      </c>
      <c r="O2281" s="86"/>
      <c r="P2281" s="227">
        <f>O2281*H2281</f>
        <v>0</v>
      </c>
      <c r="Q2281" s="227">
        <v>0.0025000000000000001</v>
      </c>
      <c r="R2281" s="227">
        <f>Q2281*H2281</f>
        <v>1.2037800000000001</v>
      </c>
      <c r="S2281" s="227">
        <v>0</v>
      </c>
      <c r="T2281" s="228">
        <f>S2281*H2281</f>
        <v>0</v>
      </c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R2281" s="229" t="s">
        <v>664</v>
      </c>
      <c r="AT2281" s="229" t="s">
        <v>808</v>
      </c>
      <c r="AU2281" s="229" t="s">
        <v>87</v>
      </c>
      <c r="AY2281" s="19" t="s">
        <v>401</v>
      </c>
      <c r="BE2281" s="230">
        <f>IF(N2281="základní",J2281,0)</f>
        <v>0</v>
      </c>
      <c r="BF2281" s="230">
        <f>IF(N2281="snížená",J2281,0)</f>
        <v>0</v>
      </c>
      <c r="BG2281" s="230">
        <f>IF(N2281="zákl. přenesená",J2281,0)</f>
        <v>0</v>
      </c>
      <c r="BH2281" s="230">
        <f>IF(N2281="sníž. přenesená",J2281,0)</f>
        <v>0</v>
      </c>
      <c r="BI2281" s="230">
        <f>IF(N2281="nulová",J2281,0)</f>
        <v>0</v>
      </c>
      <c r="BJ2281" s="19" t="s">
        <v>85</v>
      </c>
      <c r="BK2281" s="230">
        <f>ROUND(I2281*H2281,2)</f>
        <v>0</v>
      </c>
      <c r="BL2281" s="19" t="s">
        <v>545</v>
      </c>
      <c r="BM2281" s="229" t="s">
        <v>2092</v>
      </c>
    </row>
    <row r="2282" s="13" customFormat="1">
      <c r="A2282" s="13"/>
      <c r="B2282" s="236"/>
      <c r="C2282" s="237"/>
      <c r="D2282" s="238" t="s">
        <v>410</v>
      </c>
      <c r="E2282" s="239" t="s">
        <v>19</v>
      </c>
      <c r="F2282" s="240" t="s">
        <v>634</v>
      </c>
      <c r="G2282" s="237"/>
      <c r="H2282" s="239" t="s">
        <v>19</v>
      </c>
      <c r="I2282" s="241"/>
      <c r="J2282" s="237"/>
      <c r="K2282" s="237"/>
      <c r="L2282" s="242"/>
      <c r="M2282" s="243"/>
      <c r="N2282" s="244"/>
      <c r="O2282" s="244"/>
      <c r="P2282" s="244"/>
      <c r="Q2282" s="244"/>
      <c r="R2282" s="244"/>
      <c r="S2282" s="244"/>
      <c r="T2282" s="245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6" t="s">
        <v>410</v>
      </c>
      <c r="AU2282" s="246" t="s">
        <v>87</v>
      </c>
      <c r="AV2282" s="13" t="s">
        <v>85</v>
      </c>
      <c r="AW2282" s="13" t="s">
        <v>37</v>
      </c>
      <c r="AX2282" s="13" t="s">
        <v>78</v>
      </c>
      <c r="AY2282" s="246" t="s">
        <v>401</v>
      </c>
    </row>
    <row r="2283" s="13" customFormat="1">
      <c r="A2283" s="13"/>
      <c r="B2283" s="236"/>
      <c r="C2283" s="237"/>
      <c r="D2283" s="238" t="s">
        <v>410</v>
      </c>
      <c r="E2283" s="239" t="s">
        <v>19</v>
      </c>
      <c r="F2283" s="240" t="s">
        <v>728</v>
      </c>
      <c r="G2283" s="237"/>
      <c r="H2283" s="239" t="s">
        <v>19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6" t="s">
        <v>410</v>
      </c>
      <c r="AU2283" s="246" t="s">
        <v>87</v>
      </c>
      <c r="AV2283" s="13" t="s">
        <v>85</v>
      </c>
      <c r="AW2283" s="13" t="s">
        <v>37</v>
      </c>
      <c r="AX2283" s="13" t="s">
        <v>78</v>
      </c>
      <c r="AY2283" s="246" t="s">
        <v>401</v>
      </c>
    </row>
    <row r="2284" s="13" customFormat="1">
      <c r="A2284" s="13"/>
      <c r="B2284" s="236"/>
      <c r="C2284" s="237"/>
      <c r="D2284" s="238" t="s">
        <v>410</v>
      </c>
      <c r="E2284" s="239" t="s">
        <v>19</v>
      </c>
      <c r="F2284" s="240" t="s">
        <v>419</v>
      </c>
      <c r="G2284" s="237"/>
      <c r="H2284" s="239" t="s">
        <v>19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6" t="s">
        <v>410</v>
      </c>
      <c r="AU2284" s="246" t="s">
        <v>87</v>
      </c>
      <c r="AV2284" s="13" t="s">
        <v>85</v>
      </c>
      <c r="AW2284" s="13" t="s">
        <v>37</v>
      </c>
      <c r="AX2284" s="13" t="s">
        <v>78</v>
      </c>
      <c r="AY2284" s="246" t="s">
        <v>401</v>
      </c>
    </row>
    <row r="2285" s="13" customFormat="1">
      <c r="A2285" s="13"/>
      <c r="B2285" s="236"/>
      <c r="C2285" s="237"/>
      <c r="D2285" s="238" t="s">
        <v>410</v>
      </c>
      <c r="E2285" s="239" t="s">
        <v>19</v>
      </c>
      <c r="F2285" s="240" t="s">
        <v>729</v>
      </c>
      <c r="G2285" s="237"/>
      <c r="H2285" s="239" t="s">
        <v>19</v>
      </c>
      <c r="I2285" s="241"/>
      <c r="J2285" s="237"/>
      <c r="K2285" s="237"/>
      <c r="L2285" s="242"/>
      <c r="M2285" s="243"/>
      <c r="N2285" s="244"/>
      <c r="O2285" s="244"/>
      <c r="P2285" s="244"/>
      <c r="Q2285" s="244"/>
      <c r="R2285" s="244"/>
      <c r="S2285" s="244"/>
      <c r="T2285" s="245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6" t="s">
        <v>410</v>
      </c>
      <c r="AU2285" s="246" t="s">
        <v>87</v>
      </c>
      <c r="AV2285" s="13" t="s">
        <v>85</v>
      </c>
      <c r="AW2285" s="13" t="s">
        <v>37</v>
      </c>
      <c r="AX2285" s="13" t="s">
        <v>78</v>
      </c>
      <c r="AY2285" s="246" t="s">
        <v>401</v>
      </c>
    </row>
    <row r="2286" s="13" customFormat="1">
      <c r="A2286" s="13"/>
      <c r="B2286" s="236"/>
      <c r="C2286" s="237"/>
      <c r="D2286" s="238" t="s">
        <v>410</v>
      </c>
      <c r="E2286" s="239" t="s">
        <v>19</v>
      </c>
      <c r="F2286" s="240" t="s">
        <v>730</v>
      </c>
      <c r="G2286" s="237"/>
      <c r="H2286" s="239" t="s">
        <v>19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6" t="s">
        <v>410</v>
      </c>
      <c r="AU2286" s="246" t="s">
        <v>87</v>
      </c>
      <c r="AV2286" s="13" t="s">
        <v>85</v>
      </c>
      <c r="AW2286" s="13" t="s">
        <v>37</v>
      </c>
      <c r="AX2286" s="13" t="s">
        <v>78</v>
      </c>
      <c r="AY2286" s="246" t="s">
        <v>401</v>
      </c>
    </row>
    <row r="2287" s="14" customFormat="1">
      <c r="A2287" s="14"/>
      <c r="B2287" s="247"/>
      <c r="C2287" s="248"/>
      <c r="D2287" s="238" t="s">
        <v>410</v>
      </c>
      <c r="E2287" s="249" t="s">
        <v>19</v>
      </c>
      <c r="F2287" s="250" t="s">
        <v>2057</v>
      </c>
      <c r="G2287" s="248"/>
      <c r="H2287" s="251">
        <v>291.66500000000002</v>
      </c>
      <c r="I2287" s="252"/>
      <c r="J2287" s="248"/>
      <c r="K2287" s="248"/>
      <c r="L2287" s="253"/>
      <c r="M2287" s="254"/>
      <c r="N2287" s="255"/>
      <c r="O2287" s="255"/>
      <c r="P2287" s="255"/>
      <c r="Q2287" s="255"/>
      <c r="R2287" s="255"/>
      <c r="S2287" s="255"/>
      <c r="T2287" s="25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7" t="s">
        <v>410</v>
      </c>
      <c r="AU2287" s="257" t="s">
        <v>87</v>
      </c>
      <c r="AV2287" s="14" t="s">
        <v>87</v>
      </c>
      <c r="AW2287" s="14" t="s">
        <v>37</v>
      </c>
      <c r="AX2287" s="14" t="s">
        <v>78</v>
      </c>
      <c r="AY2287" s="257" t="s">
        <v>401</v>
      </c>
    </row>
    <row r="2288" s="13" customFormat="1">
      <c r="A2288" s="13"/>
      <c r="B2288" s="236"/>
      <c r="C2288" s="237"/>
      <c r="D2288" s="238" t="s">
        <v>410</v>
      </c>
      <c r="E2288" s="239" t="s">
        <v>19</v>
      </c>
      <c r="F2288" s="240" t="s">
        <v>2058</v>
      </c>
      <c r="G2288" s="237"/>
      <c r="H2288" s="239" t="s">
        <v>19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6" t="s">
        <v>410</v>
      </c>
      <c r="AU2288" s="246" t="s">
        <v>87</v>
      </c>
      <c r="AV2288" s="13" t="s">
        <v>85</v>
      </c>
      <c r="AW2288" s="13" t="s">
        <v>37</v>
      </c>
      <c r="AX2288" s="13" t="s">
        <v>78</v>
      </c>
      <c r="AY2288" s="246" t="s">
        <v>401</v>
      </c>
    </row>
    <row r="2289" s="14" customFormat="1">
      <c r="A2289" s="14"/>
      <c r="B2289" s="247"/>
      <c r="C2289" s="248"/>
      <c r="D2289" s="238" t="s">
        <v>410</v>
      </c>
      <c r="E2289" s="249" t="s">
        <v>19</v>
      </c>
      <c r="F2289" s="250" t="s">
        <v>2059</v>
      </c>
      <c r="G2289" s="248"/>
      <c r="H2289" s="251">
        <v>54.634999999999998</v>
      </c>
      <c r="I2289" s="252"/>
      <c r="J2289" s="248"/>
      <c r="K2289" s="248"/>
      <c r="L2289" s="253"/>
      <c r="M2289" s="254"/>
      <c r="N2289" s="255"/>
      <c r="O2289" s="255"/>
      <c r="P2289" s="255"/>
      <c r="Q2289" s="255"/>
      <c r="R2289" s="255"/>
      <c r="S2289" s="255"/>
      <c r="T2289" s="256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7" t="s">
        <v>410</v>
      </c>
      <c r="AU2289" s="257" t="s">
        <v>87</v>
      </c>
      <c r="AV2289" s="14" t="s">
        <v>87</v>
      </c>
      <c r="AW2289" s="14" t="s">
        <v>37</v>
      </c>
      <c r="AX2289" s="14" t="s">
        <v>78</v>
      </c>
      <c r="AY2289" s="257" t="s">
        <v>401</v>
      </c>
    </row>
    <row r="2290" s="13" customFormat="1">
      <c r="A2290" s="13"/>
      <c r="B2290" s="236"/>
      <c r="C2290" s="237"/>
      <c r="D2290" s="238" t="s">
        <v>410</v>
      </c>
      <c r="E2290" s="239" t="s">
        <v>19</v>
      </c>
      <c r="F2290" s="240" t="s">
        <v>2060</v>
      </c>
      <c r="G2290" s="237"/>
      <c r="H2290" s="239" t="s">
        <v>19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6" t="s">
        <v>410</v>
      </c>
      <c r="AU2290" s="246" t="s">
        <v>87</v>
      </c>
      <c r="AV2290" s="13" t="s">
        <v>85</v>
      </c>
      <c r="AW2290" s="13" t="s">
        <v>37</v>
      </c>
      <c r="AX2290" s="13" t="s">
        <v>78</v>
      </c>
      <c r="AY2290" s="246" t="s">
        <v>401</v>
      </c>
    </row>
    <row r="2291" s="14" customFormat="1">
      <c r="A2291" s="14"/>
      <c r="B2291" s="247"/>
      <c r="C2291" s="248"/>
      <c r="D2291" s="238" t="s">
        <v>410</v>
      </c>
      <c r="E2291" s="249" t="s">
        <v>19</v>
      </c>
      <c r="F2291" s="250" t="s">
        <v>2061</v>
      </c>
      <c r="G2291" s="248"/>
      <c r="H2291" s="251">
        <v>4.2000000000000002</v>
      </c>
      <c r="I2291" s="252"/>
      <c r="J2291" s="248"/>
      <c r="K2291" s="248"/>
      <c r="L2291" s="253"/>
      <c r="M2291" s="254"/>
      <c r="N2291" s="255"/>
      <c r="O2291" s="255"/>
      <c r="P2291" s="255"/>
      <c r="Q2291" s="255"/>
      <c r="R2291" s="255"/>
      <c r="S2291" s="255"/>
      <c r="T2291" s="256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7" t="s">
        <v>410</v>
      </c>
      <c r="AU2291" s="257" t="s">
        <v>87</v>
      </c>
      <c r="AV2291" s="14" t="s">
        <v>87</v>
      </c>
      <c r="AW2291" s="14" t="s">
        <v>37</v>
      </c>
      <c r="AX2291" s="14" t="s">
        <v>78</v>
      </c>
      <c r="AY2291" s="257" t="s">
        <v>401</v>
      </c>
    </row>
    <row r="2292" s="13" customFormat="1">
      <c r="A2292" s="13"/>
      <c r="B2292" s="236"/>
      <c r="C2292" s="237"/>
      <c r="D2292" s="238" t="s">
        <v>410</v>
      </c>
      <c r="E2292" s="239" t="s">
        <v>19</v>
      </c>
      <c r="F2292" s="240" t="s">
        <v>732</v>
      </c>
      <c r="G2292" s="237"/>
      <c r="H2292" s="239" t="s">
        <v>19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6" t="s">
        <v>410</v>
      </c>
      <c r="AU2292" s="246" t="s">
        <v>87</v>
      </c>
      <c r="AV2292" s="13" t="s">
        <v>85</v>
      </c>
      <c r="AW2292" s="13" t="s">
        <v>37</v>
      </c>
      <c r="AX2292" s="13" t="s">
        <v>78</v>
      </c>
      <c r="AY2292" s="246" t="s">
        <v>401</v>
      </c>
    </row>
    <row r="2293" s="13" customFormat="1">
      <c r="A2293" s="13"/>
      <c r="B2293" s="236"/>
      <c r="C2293" s="237"/>
      <c r="D2293" s="238" t="s">
        <v>410</v>
      </c>
      <c r="E2293" s="239" t="s">
        <v>19</v>
      </c>
      <c r="F2293" s="240" t="s">
        <v>733</v>
      </c>
      <c r="G2293" s="237"/>
      <c r="H2293" s="239" t="s">
        <v>19</v>
      </c>
      <c r="I2293" s="241"/>
      <c r="J2293" s="237"/>
      <c r="K2293" s="237"/>
      <c r="L2293" s="242"/>
      <c r="M2293" s="243"/>
      <c r="N2293" s="244"/>
      <c r="O2293" s="244"/>
      <c r="P2293" s="244"/>
      <c r="Q2293" s="244"/>
      <c r="R2293" s="244"/>
      <c r="S2293" s="244"/>
      <c r="T2293" s="245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6" t="s">
        <v>410</v>
      </c>
      <c r="AU2293" s="246" t="s">
        <v>87</v>
      </c>
      <c r="AV2293" s="13" t="s">
        <v>85</v>
      </c>
      <c r="AW2293" s="13" t="s">
        <v>37</v>
      </c>
      <c r="AX2293" s="13" t="s">
        <v>78</v>
      </c>
      <c r="AY2293" s="246" t="s">
        <v>401</v>
      </c>
    </row>
    <row r="2294" s="14" customFormat="1">
      <c r="A2294" s="14"/>
      <c r="B2294" s="247"/>
      <c r="C2294" s="248"/>
      <c r="D2294" s="238" t="s">
        <v>410</v>
      </c>
      <c r="E2294" s="249" t="s">
        <v>19</v>
      </c>
      <c r="F2294" s="250" t="s">
        <v>2062</v>
      </c>
      <c r="G2294" s="248"/>
      <c r="H2294" s="251">
        <v>16.920000000000002</v>
      </c>
      <c r="I2294" s="252"/>
      <c r="J2294" s="248"/>
      <c r="K2294" s="248"/>
      <c r="L2294" s="253"/>
      <c r="M2294" s="254"/>
      <c r="N2294" s="255"/>
      <c r="O2294" s="255"/>
      <c r="P2294" s="255"/>
      <c r="Q2294" s="255"/>
      <c r="R2294" s="255"/>
      <c r="S2294" s="255"/>
      <c r="T2294" s="256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7" t="s">
        <v>410</v>
      </c>
      <c r="AU2294" s="257" t="s">
        <v>87</v>
      </c>
      <c r="AV2294" s="14" t="s">
        <v>87</v>
      </c>
      <c r="AW2294" s="14" t="s">
        <v>37</v>
      </c>
      <c r="AX2294" s="14" t="s">
        <v>78</v>
      </c>
      <c r="AY2294" s="257" t="s">
        <v>401</v>
      </c>
    </row>
    <row r="2295" s="14" customFormat="1">
      <c r="A2295" s="14"/>
      <c r="B2295" s="247"/>
      <c r="C2295" s="248"/>
      <c r="D2295" s="238" t="s">
        <v>410</v>
      </c>
      <c r="E2295" s="249" t="s">
        <v>19</v>
      </c>
      <c r="F2295" s="250" t="s">
        <v>2063</v>
      </c>
      <c r="G2295" s="248"/>
      <c r="H2295" s="251">
        <v>33.840000000000003</v>
      </c>
      <c r="I2295" s="252"/>
      <c r="J2295" s="248"/>
      <c r="K2295" s="248"/>
      <c r="L2295" s="253"/>
      <c r="M2295" s="254"/>
      <c r="N2295" s="255"/>
      <c r="O2295" s="255"/>
      <c r="P2295" s="255"/>
      <c r="Q2295" s="255"/>
      <c r="R2295" s="255"/>
      <c r="S2295" s="255"/>
      <c r="T2295" s="256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7" t="s">
        <v>410</v>
      </c>
      <c r="AU2295" s="257" t="s">
        <v>87</v>
      </c>
      <c r="AV2295" s="14" t="s">
        <v>87</v>
      </c>
      <c r="AW2295" s="14" t="s">
        <v>37</v>
      </c>
      <c r="AX2295" s="14" t="s">
        <v>78</v>
      </c>
      <c r="AY2295" s="257" t="s">
        <v>401</v>
      </c>
    </row>
    <row r="2296" s="15" customFormat="1">
      <c r="A2296" s="15"/>
      <c r="B2296" s="258"/>
      <c r="C2296" s="259"/>
      <c r="D2296" s="238" t="s">
        <v>410</v>
      </c>
      <c r="E2296" s="260" t="s">
        <v>19</v>
      </c>
      <c r="F2296" s="261" t="s">
        <v>414</v>
      </c>
      <c r="G2296" s="259"/>
      <c r="H2296" s="262">
        <v>401.25999999999999</v>
      </c>
      <c r="I2296" s="263"/>
      <c r="J2296" s="259"/>
      <c r="K2296" s="259"/>
      <c r="L2296" s="264"/>
      <c r="M2296" s="265"/>
      <c r="N2296" s="266"/>
      <c r="O2296" s="266"/>
      <c r="P2296" s="266"/>
      <c r="Q2296" s="266"/>
      <c r="R2296" s="266"/>
      <c r="S2296" s="266"/>
      <c r="T2296" s="267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8" t="s">
        <v>410</v>
      </c>
      <c r="AU2296" s="268" t="s">
        <v>87</v>
      </c>
      <c r="AV2296" s="15" t="s">
        <v>102</v>
      </c>
      <c r="AW2296" s="15" t="s">
        <v>37</v>
      </c>
      <c r="AX2296" s="15" t="s">
        <v>78</v>
      </c>
      <c r="AY2296" s="268" t="s">
        <v>401</v>
      </c>
    </row>
    <row r="2297" s="14" customFormat="1">
      <c r="A2297" s="14"/>
      <c r="B2297" s="247"/>
      <c r="C2297" s="248"/>
      <c r="D2297" s="238" t="s">
        <v>410</v>
      </c>
      <c r="E2297" s="249" t="s">
        <v>19</v>
      </c>
      <c r="F2297" s="250" t="s">
        <v>2086</v>
      </c>
      <c r="G2297" s="248"/>
      <c r="H2297" s="251">
        <v>481.512</v>
      </c>
      <c r="I2297" s="252"/>
      <c r="J2297" s="248"/>
      <c r="K2297" s="248"/>
      <c r="L2297" s="253"/>
      <c r="M2297" s="254"/>
      <c r="N2297" s="255"/>
      <c r="O2297" s="255"/>
      <c r="P2297" s="255"/>
      <c r="Q2297" s="255"/>
      <c r="R2297" s="255"/>
      <c r="S2297" s="255"/>
      <c r="T2297" s="256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7" t="s">
        <v>410</v>
      </c>
      <c r="AU2297" s="257" t="s">
        <v>87</v>
      </c>
      <c r="AV2297" s="14" t="s">
        <v>87</v>
      </c>
      <c r="AW2297" s="14" t="s">
        <v>37</v>
      </c>
      <c r="AX2297" s="14" t="s">
        <v>85</v>
      </c>
      <c r="AY2297" s="257" t="s">
        <v>401</v>
      </c>
    </row>
    <row r="2298" s="2" customFormat="1" ht="37.8" customHeight="1">
      <c r="A2298" s="40"/>
      <c r="B2298" s="41"/>
      <c r="C2298" s="218" t="s">
        <v>2093</v>
      </c>
      <c r="D2298" s="218" t="s">
        <v>403</v>
      </c>
      <c r="E2298" s="219" t="s">
        <v>2094</v>
      </c>
      <c r="F2298" s="220" t="s">
        <v>2095</v>
      </c>
      <c r="G2298" s="221" t="s">
        <v>653</v>
      </c>
      <c r="H2298" s="222">
        <v>12</v>
      </c>
      <c r="I2298" s="223"/>
      <c r="J2298" s="224">
        <f>ROUND(I2298*H2298,2)</f>
        <v>0</v>
      </c>
      <c r="K2298" s="220" t="s">
        <v>406</v>
      </c>
      <c r="L2298" s="46"/>
      <c r="M2298" s="225" t="s">
        <v>19</v>
      </c>
      <c r="N2298" s="226" t="s">
        <v>49</v>
      </c>
      <c r="O2298" s="86"/>
      <c r="P2298" s="227">
        <f>O2298*H2298</f>
        <v>0</v>
      </c>
      <c r="Q2298" s="227">
        <v>7.046E-05</v>
      </c>
      <c r="R2298" s="227">
        <f>Q2298*H2298</f>
        <v>0.00084552</v>
      </c>
      <c r="S2298" s="227">
        <v>0</v>
      </c>
      <c r="T2298" s="228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29" t="s">
        <v>545</v>
      </c>
      <c r="AT2298" s="229" t="s">
        <v>403</v>
      </c>
      <c r="AU2298" s="229" t="s">
        <v>87</v>
      </c>
      <c r="AY2298" s="19" t="s">
        <v>401</v>
      </c>
      <c r="BE2298" s="230">
        <f>IF(N2298="základní",J2298,0)</f>
        <v>0</v>
      </c>
      <c r="BF2298" s="230">
        <f>IF(N2298="snížená",J2298,0)</f>
        <v>0</v>
      </c>
      <c r="BG2298" s="230">
        <f>IF(N2298="zákl. přenesená",J2298,0)</f>
        <v>0</v>
      </c>
      <c r="BH2298" s="230">
        <f>IF(N2298="sníž. přenesená",J2298,0)</f>
        <v>0</v>
      </c>
      <c r="BI2298" s="230">
        <f>IF(N2298="nulová",J2298,0)</f>
        <v>0</v>
      </c>
      <c r="BJ2298" s="19" t="s">
        <v>85</v>
      </c>
      <c r="BK2298" s="230">
        <f>ROUND(I2298*H2298,2)</f>
        <v>0</v>
      </c>
      <c r="BL2298" s="19" t="s">
        <v>545</v>
      </c>
      <c r="BM2298" s="229" t="s">
        <v>2096</v>
      </c>
    </row>
    <row r="2299" s="2" customFormat="1">
      <c r="A2299" s="40"/>
      <c r="B2299" s="41"/>
      <c r="C2299" s="42"/>
      <c r="D2299" s="231" t="s">
        <v>408</v>
      </c>
      <c r="E2299" s="42"/>
      <c r="F2299" s="232" t="s">
        <v>2097</v>
      </c>
      <c r="G2299" s="42"/>
      <c r="H2299" s="42"/>
      <c r="I2299" s="233"/>
      <c r="J2299" s="42"/>
      <c r="K2299" s="42"/>
      <c r="L2299" s="46"/>
      <c r="M2299" s="234"/>
      <c r="N2299" s="235"/>
      <c r="O2299" s="86"/>
      <c r="P2299" s="86"/>
      <c r="Q2299" s="86"/>
      <c r="R2299" s="86"/>
      <c r="S2299" s="86"/>
      <c r="T2299" s="87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9" t="s">
        <v>408</v>
      </c>
      <c r="AU2299" s="19" t="s">
        <v>87</v>
      </c>
    </row>
    <row r="2300" s="13" customFormat="1">
      <c r="A2300" s="13"/>
      <c r="B2300" s="236"/>
      <c r="C2300" s="237"/>
      <c r="D2300" s="238" t="s">
        <v>410</v>
      </c>
      <c r="E2300" s="239" t="s">
        <v>19</v>
      </c>
      <c r="F2300" s="240" t="s">
        <v>906</v>
      </c>
      <c r="G2300" s="237"/>
      <c r="H2300" s="239" t="s">
        <v>19</v>
      </c>
      <c r="I2300" s="241"/>
      <c r="J2300" s="237"/>
      <c r="K2300" s="237"/>
      <c r="L2300" s="242"/>
      <c r="M2300" s="243"/>
      <c r="N2300" s="244"/>
      <c r="O2300" s="244"/>
      <c r="P2300" s="244"/>
      <c r="Q2300" s="244"/>
      <c r="R2300" s="244"/>
      <c r="S2300" s="244"/>
      <c r="T2300" s="245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6" t="s">
        <v>410</v>
      </c>
      <c r="AU2300" s="246" t="s">
        <v>87</v>
      </c>
      <c r="AV2300" s="13" t="s">
        <v>85</v>
      </c>
      <c r="AW2300" s="13" t="s">
        <v>37</v>
      </c>
      <c r="AX2300" s="13" t="s">
        <v>78</v>
      </c>
      <c r="AY2300" s="246" t="s">
        <v>401</v>
      </c>
    </row>
    <row r="2301" s="13" customFormat="1">
      <c r="A2301" s="13"/>
      <c r="B2301" s="236"/>
      <c r="C2301" s="237"/>
      <c r="D2301" s="238" t="s">
        <v>410</v>
      </c>
      <c r="E2301" s="239" t="s">
        <v>19</v>
      </c>
      <c r="F2301" s="240" t="s">
        <v>1696</v>
      </c>
      <c r="G2301" s="237"/>
      <c r="H2301" s="239" t="s">
        <v>19</v>
      </c>
      <c r="I2301" s="241"/>
      <c r="J2301" s="237"/>
      <c r="K2301" s="237"/>
      <c r="L2301" s="242"/>
      <c r="M2301" s="243"/>
      <c r="N2301" s="244"/>
      <c r="O2301" s="244"/>
      <c r="P2301" s="244"/>
      <c r="Q2301" s="244"/>
      <c r="R2301" s="244"/>
      <c r="S2301" s="244"/>
      <c r="T2301" s="245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6" t="s">
        <v>410</v>
      </c>
      <c r="AU2301" s="246" t="s">
        <v>87</v>
      </c>
      <c r="AV2301" s="13" t="s">
        <v>85</v>
      </c>
      <c r="AW2301" s="13" t="s">
        <v>37</v>
      </c>
      <c r="AX2301" s="13" t="s">
        <v>78</v>
      </c>
      <c r="AY2301" s="246" t="s">
        <v>401</v>
      </c>
    </row>
    <row r="2302" s="14" customFormat="1">
      <c r="A2302" s="14"/>
      <c r="B2302" s="247"/>
      <c r="C2302" s="248"/>
      <c r="D2302" s="238" t="s">
        <v>410</v>
      </c>
      <c r="E2302" s="249" t="s">
        <v>19</v>
      </c>
      <c r="F2302" s="250" t="s">
        <v>2098</v>
      </c>
      <c r="G2302" s="248"/>
      <c r="H2302" s="251">
        <v>12</v>
      </c>
      <c r="I2302" s="252"/>
      <c r="J2302" s="248"/>
      <c r="K2302" s="248"/>
      <c r="L2302" s="253"/>
      <c r="M2302" s="254"/>
      <c r="N2302" s="255"/>
      <c r="O2302" s="255"/>
      <c r="P2302" s="255"/>
      <c r="Q2302" s="255"/>
      <c r="R2302" s="255"/>
      <c r="S2302" s="255"/>
      <c r="T2302" s="256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7" t="s">
        <v>410</v>
      </c>
      <c r="AU2302" s="257" t="s">
        <v>87</v>
      </c>
      <c r="AV2302" s="14" t="s">
        <v>87</v>
      </c>
      <c r="AW2302" s="14" t="s">
        <v>37</v>
      </c>
      <c r="AX2302" s="14" t="s">
        <v>78</v>
      </c>
      <c r="AY2302" s="257" t="s">
        <v>401</v>
      </c>
    </row>
    <row r="2303" s="15" customFormat="1">
      <c r="A2303" s="15"/>
      <c r="B2303" s="258"/>
      <c r="C2303" s="259"/>
      <c r="D2303" s="238" t="s">
        <v>410</v>
      </c>
      <c r="E2303" s="260" t="s">
        <v>19</v>
      </c>
      <c r="F2303" s="261" t="s">
        <v>414</v>
      </c>
      <c r="G2303" s="259"/>
      <c r="H2303" s="262">
        <v>12</v>
      </c>
      <c r="I2303" s="263"/>
      <c r="J2303" s="259"/>
      <c r="K2303" s="259"/>
      <c r="L2303" s="264"/>
      <c r="M2303" s="265"/>
      <c r="N2303" s="266"/>
      <c r="O2303" s="266"/>
      <c r="P2303" s="266"/>
      <c r="Q2303" s="266"/>
      <c r="R2303" s="266"/>
      <c r="S2303" s="266"/>
      <c r="T2303" s="267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68" t="s">
        <v>410</v>
      </c>
      <c r="AU2303" s="268" t="s">
        <v>87</v>
      </c>
      <c r="AV2303" s="15" t="s">
        <v>102</v>
      </c>
      <c r="AW2303" s="15" t="s">
        <v>37</v>
      </c>
      <c r="AX2303" s="15" t="s">
        <v>85</v>
      </c>
      <c r="AY2303" s="268" t="s">
        <v>401</v>
      </c>
    </row>
    <row r="2304" s="2" customFormat="1" ht="33" customHeight="1">
      <c r="A2304" s="40"/>
      <c r="B2304" s="41"/>
      <c r="C2304" s="280" t="s">
        <v>2099</v>
      </c>
      <c r="D2304" s="280" t="s">
        <v>808</v>
      </c>
      <c r="E2304" s="281" t="s">
        <v>2100</v>
      </c>
      <c r="F2304" s="282" t="s">
        <v>2101</v>
      </c>
      <c r="G2304" s="283" t="s">
        <v>653</v>
      </c>
      <c r="H2304" s="284">
        <v>12</v>
      </c>
      <c r="I2304" s="285"/>
      <c r="J2304" s="286">
        <f>ROUND(I2304*H2304,2)</f>
        <v>0</v>
      </c>
      <c r="K2304" s="282" t="s">
        <v>406</v>
      </c>
      <c r="L2304" s="287"/>
      <c r="M2304" s="288" t="s">
        <v>19</v>
      </c>
      <c r="N2304" s="289" t="s">
        <v>49</v>
      </c>
      <c r="O2304" s="86"/>
      <c r="P2304" s="227">
        <f>O2304*H2304</f>
        <v>0</v>
      </c>
      <c r="Q2304" s="227">
        <v>0.00164</v>
      </c>
      <c r="R2304" s="227">
        <f>Q2304*H2304</f>
        <v>0.01968</v>
      </c>
      <c r="S2304" s="227">
        <v>0</v>
      </c>
      <c r="T2304" s="228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29" t="s">
        <v>664</v>
      </c>
      <c r="AT2304" s="229" t="s">
        <v>808</v>
      </c>
      <c r="AU2304" s="229" t="s">
        <v>87</v>
      </c>
      <c r="AY2304" s="19" t="s">
        <v>401</v>
      </c>
      <c r="BE2304" s="230">
        <f>IF(N2304="základní",J2304,0)</f>
        <v>0</v>
      </c>
      <c r="BF2304" s="230">
        <f>IF(N2304="snížená",J2304,0)</f>
        <v>0</v>
      </c>
      <c r="BG2304" s="230">
        <f>IF(N2304="zákl. přenesená",J2304,0)</f>
        <v>0</v>
      </c>
      <c r="BH2304" s="230">
        <f>IF(N2304="sníž. přenesená",J2304,0)</f>
        <v>0</v>
      </c>
      <c r="BI2304" s="230">
        <f>IF(N2304="nulová",J2304,0)</f>
        <v>0</v>
      </c>
      <c r="BJ2304" s="19" t="s">
        <v>85</v>
      </c>
      <c r="BK2304" s="230">
        <f>ROUND(I2304*H2304,2)</f>
        <v>0</v>
      </c>
      <c r="BL2304" s="19" t="s">
        <v>545</v>
      </c>
      <c r="BM2304" s="229" t="s">
        <v>2102</v>
      </c>
    </row>
    <row r="2305" s="13" customFormat="1">
      <c r="A2305" s="13"/>
      <c r="B2305" s="236"/>
      <c r="C2305" s="237"/>
      <c r="D2305" s="238" t="s">
        <v>410</v>
      </c>
      <c r="E2305" s="239" t="s">
        <v>19</v>
      </c>
      <c r="F2305" s="240" t="s">
        <v>906</v>
      </c>
      <c r="G2305" s="237"/>
      <c r="H2305" s="239" t="s">
        <v>19</v>
      </c>
      <c r="I2305" s="241"/>
      <c r="J2305" s="237"/>
      <c r="K2305" s="237"/>
      <c r="L2305" s="242"/>
      <c r="M2305" s="243"/>
      <c r="N2305" s="244"/>
      <c r="O2305" s="244"/>
      <c r="P2305" s="244"/>
      <c r="Q2305" s="244"/>
      <c r="R2305" s="244"/>
      <c r="S2305" s="244"/>
      <c r="T2305" s="245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6" t="s">
        <v>410</v>
      </c>
      <c r="AU2305" s="246" t="s">
        <v>87</v>
      </c>
      <c r="AV2305" s="13" t="s">
        <v>85</v>
      </c>
      <c r="AW2305" s="13" t="s">
        <v>37</v>
      </c>
      <c r="AX2305" s="13" t="s">
        <v>78</v>
      </c>
      <c r="AY2305" s="246" t="s">
        <v>401</v>
      </c>
    </row>
    <row r="2306" s="13" customFormat="1">
      <c r="A2306" s="13"/>
      <c r="B2306" s="236"/>
      <c r="C2306" s="237"/>
      <c r="D2306" s="238" t="s">
        <v>410</v>
      </c>
      <c r="E2306" s="239" t="s">
        <v>19</v>
      </c>
      <c r="F2306" s="240" t="s">
        <v>1696</v>
      </c>
      <c r="G2306" s="237"/>
      <c r="H2306" s="239" t="s">
        <v>19</v>
      </c>
      <c r="I2306" s="241"/>
      <c r="J2306" s="237"/>
      <c r="K2306" s="237"/>
      <c r="L2306" s="242"/>
      <c r="M2306" s="243"/>
      <c r="N2306" s="244"/>
      <c r="O2306" s="244"/>
      <c r="P2306" s="244"/>
      <c r="Q2306" s="244"/>
      <c r="R2306" s="244"/>
      <c r="S2306" s="244"/>
      <c r="T2306" s="245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6" t="s">
        <v>410</v>
      </c>
      <c r="AU2306" s="246" t="s">
        <v>87</v>
      </c>
      <c r="AV2306" s="13" t="s">
        <v>85</v>
      </c>
      <c r="AW2306" s="13" t="s">
        <v>37</v>
      </c>
      <c r="AX2306" s="13" t="s">
        <v>78</v>
      </c>
      <c r="AY2306" s="246" t="s">
        <v>401</v>
      </c>
    </row>
    <row r="2307" s="14" customFormat="1">
      <c r="A2307" s="14"/>
      <c r="B2307" s="247"/>
      <c r="C2307" s="248"/>
      <c r="D2307" s="238" t="s">
        <v>410</v>
      </c>
      <c r="E2307" s="249" t="s">
        <v>19</v>
      </c>
      <c r="F2307" s="250" t="s">
        <v>2098</v>
      </c>
      <c r="G2307" s="248"/>
      <c r="H2307" s="251">
        <v>12</v>
      </c>
      <c r="I2307" s="252"/>
      <c r="J2307" s="248"/>
      <c r="K2307" s="248"/>
      <c r="L2307" s="253"/>
      <c r="M2307" s="254"/>
      <c r="N2307" s="255"/>
      <c r="O2307" s="255"/>
      <c r="P2307" s="255"/>
      <c r="Q2307" s="255"/>
      <c r="R2307" s="255"/>
      <c r="S2307" s="255"/>
      <c r="T2307" s="256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7" t="s">
        <v>410</v>
      </c>
      <c r="AU2307" s="257" t="s">
        <v>87</v>
      </c>
      <c r="AV2307" s="14" t="s">
        <v>87</v>
      </c>
      <c r="AW2307" s="14" t="s">
        <v>37</v>
      </c>
      <c r="AX2307" s="14" t="s">
        <v>78</v>
      </c>
      <c r="AY2307" s="257" t="s">
        <v>401</v>
      </c>
    </row>
    <row r="2308" s="15" customFormat="1">
      <c r="A2308" s="15"/>
      <c r="B2308" s="258"/>
      <c r="C2308" s="259"/>
      <c r="D2308" s="238" t="s">
        <v>410</v>
      </c>
      <c r="E2308" s="260" t="s">
        <v>19</v>
      </c>
      <c r="F2308" s="261" t="s">
        <v>414</v>
      </c>
      <c r="G2308" s="259"/>
      <c r="H2308" s="262">
        <v>12</v>
      </c>
      <c r="I2308" s="263"/>
      <c r="J2308" s="259"/>
      <c r="K2308" s="259"/>
      <c r="L2308" s="264"/>
      <c r="M2308" s="265"/>
      <c r="N2308" s="266"/>
      <c r="O2308" s="266"/>
      <c r="P2308" s="266"/>
      <c r="Q2308" s="266"/>
      <c r="R2308" s="266"/>
      <c r="S2308" s="266"/>
      <c r="T2308" s="267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/>
      <c r="AT2308" s="268" t="s">
        <v>410</v>
      </c>
      <c r="AU2308" s="268" t="s">
        <v>87</v>
      </c>
      <c r="AV2308" s="15" t="s">
        <v>102</v>
      </c>
      <c r="AW2308" s="15" t="s">
        <v>37</v>
      </c>
      <c r="AX2308" s="15" t="s">
        <v>85</v>
      </c>
      <c r="AY2308" s="268" t="s">
        <v>401</v>
      </c>
    </row>
    <row r="2309" s="2" customFormat="1" ht="37.8" customHeight="1">
      <c r="A2309" s="40"/>
      <c r="B2309" s="41"/>
      <c r="C2309" s="218" t="s">
        <v>2103</v>
      </c>
      <c r="D2309" s="218" t="s">
        <v>403</v>
      </c>
      <c r="E2309" s="219" t="s">
        <v>2104</v>
      </c>
      <c r="F2309" s="220" t="s">
        <v>2105</v>
      </c>
      <c r="G2309" s="221" t="s">
        <v>653</v>
      </c>
      <c r="H2309" s="222">
        <v>12</v>
      </c>
      <c r="I2309" s="223"/>
      <c r="J2309" s="224">
        <f>ROUND(I2309*H2309,2)</f>
        <v>0</v>
      </c>
      <c r="K2309" s="220" t="s">
        <v>406</v>
      </c>
      <c r="L2309" s="46"/>
      <c r="M2309" s="225" t="s">
        <v>19</v>
      </c>
      <c r="N2309" s="226" t="s">
        <v>49</v>
      </c>
      <c r="O2309" s="86"/>
      <c r="P2309" s="227">
        <f>O2309*H2309</f>
        <v>0</v>
      </c>
      <c r="Q2309" s="227">
        <v>0</v>
      </c>
      <c r="R2309" s="227">
        <f>Q2309*H2309</f>
        <v>0</v>
      </c>
      <c r="S2309" s="227">
        <v>0</v>
      </c>
      <c r="T2309" s="228">
        <f>S2309*H2309</f>
        <v>0</v>
      </c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R2309" s="229" t="s">
        <v>545</v>
      </c>
      <c r="AT2309" s="229" t="s">
        <v>403</v>
      </c>
      <c r="AU2309" s="229" t="s">
        <v>87</v>
      </c>
      <c r="AY2309" s="19" t="s">
        <v>401</v>
      </c>
      <c r="BE2309" s="230">
        <f>IF(N2309="základní",J2309,0)</f>
        <v>0</v>
      </c>
      <c r="BF2309" s="230">
        <f>IF(N2309="snížená",J2309,0)</f>
        <v>0</v>
      </c>
      <c r="BG2309" s="230">
        <f>IF(N2309="zákl. přenesená",J2309,0)</f>
        <v>0</v>
      </c>
      <c r="BH2309" s="230">
        <f>IF(N2309="sníž. přenesená",J2309,0)</f>
        <v>0</v>
      </c>
      <c r="BI2309" s="230">
        <f>IF(N2309="nulová",J2309,0)</f>
        <v>0</v>
      </c>
      <c r="BJ2309" s="19" t="s">
        <v>85</v>
      </c>
      <c r="BK2309" s="230">
        <f>ROUND(I2309*H2309,2)</f>
        <v>0</v>
      </c>
      <c r="BL2309" s="19" t="s">
        <v>545</v>
      </c>
      <c r="BM2309" s="229" t="s">
        <v>2106</v>
      </c>
    </row>
    <row r="2310" s="2" customFormat="1">
      <c r="A2310" s="40"/>
      <c r="B2310" s="41"/>
      <c r="C2310" s="42"/>
      <c r="D2310" s="231" t="s">
        <v>408</v>
      </c>
      <c r="E2310" s="42"/>
      <c r="F2310" s="232" t="s">
        <v>2107</v>
      </c>
      <c r="G2310" s="42"/>
      <c r="H2310" s="42"/>
      <c r="I2310" s="233"/>
      <c r="J2310" s="42"/>
      <c r="K2310" s="42"/>
      <c r="L2310" s="46"/>
      <c r="M2310" s="234"/>
      <c r="N2310" s="235"/>
      <c r="O2310" s="86"/>
      <c r="P2310" s="86"/>
      <c r="Q2310" s="86"/>
      <c r="R2310" s="86"/>
      <c r="S2310" s="86"/>
      <c r="T2310" s="87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T2310" s="19" t="s">
        <v>408</v>
      </c>
      <c r="AU2310" s="19" t="s">
        <v>87</v>
      </c>
    </row>
    <row r="2311" s="13" customFormat="1">
      <c r="A2311" s="13"/>
      <c r="B2311" s="236"/>
      <c r="C2311" s="237"/>
      <c r="D2311" s="238" t="s">
        <v>410</v>
      </c>
      <c r="E2311" s="239" t="s">
        <v>19</v>
      </c>
      <c r="F2311" s="240" t="s">
        <v>906</v>
      </c>
      <c r="G2311" s="237"/>
      <c r="H2311" s="239" t="s">
        <v>19</v>
      </c>
      <c r="I2311" s="241"/>
      <c r="J2311" s="237"/>
      <c r="K2311" s="237"/>
      <c r="L2311" s="242"/>
      <c r="M2311" s="243"/>
      <c r="N2311" s="244"/>
      <c r="O2311" s="244"/>
      <c r="P2311" s="244"/>
      <c r="Q2311" s="244"/>
      <c r="R2311" s="244"/>
      <c r="S2311" s="244"/>
      <c r="T2311" s="245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6" t="s">
        <v>410</v>
      </c>
      <c r="AU2311" s="246" t="s">
        <v>87</v>
      </c>
      <c r="AV2311" s="13" t="s">
        <v>85</v>
      </c>
      <c r="AW2311" s="13" t="s">
        <v>37</v>
      </c>
      <c r="AX2311" s="13" t="s">
        <v>78</v>
      </c>
      <c r="AY2311" s="246" t="s">
        <v>401</v>
      </c>
    </row>
    <row r="2312" s="13" customFormat="1">
      <c r="A2312" s="13"/>
      <c r="B2312" s="236"/>
      <c r="C2312" s="237"/>
      <c r="D2312" s="238" t="s">
        <v>410</v>
      </c>
      <c r="E2312" s="239" t="s">
        <v>19</v>
      </c>
      <c r="F2312" s="240" t="s">
        <v>1591</v>
      </c>
      <c r="G2312" s="237"/>
      <c r="H2312" s="239" t="s">
        <v>19</v>
      </c>
      <c r="I2312" s="241"/>
      <c r="J2312" s="237"/>
      <c r="K2312" s="237"/>
      <c r="L2312" s="242"/>
      <c r="M2312" s="243"/>
      <c r="N2312" s="244"/>
      <c r="O2312" s="244"/>
      <c r="P2312" s="244"/>
      <c r="Q2312" s="244"/>
      <c r="R2312" s="244"/>
      <c r="S2312" s="244"/>
      <c r="T2312" s="245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6" t="s">
        <v>410</v>
      </c>
      <c r="AU2312" s="246" t="s">
        <v>87</v>
      </c>
      <c r="AV2312" s="13" t="s">
        <v>85</v>
      </c>
      <c r="AW2312" s="13" t="s">
        <v>37</v>
      </c>
      <c r="AX2312" s="13" t="s">
        <v>78</v>
      </c>
      <c r="AY2312" s="246" t="s">
        <v>401</v>
      </c>
    </row>
    <row r="2313" s="13" customFormat="1">
      <c r="A2313" s="13"/>
      <c r="B2313" s="236"/>
      <c r="C2313" s="237"/>
      <c r="D2313" s="238" t="s">
        <v>410</v>
      </c>
      <c r="E2313" s="239" t="s">
        <v>19</v>
      </c>
      <c r="F2313" s="240" t="s">
        <v>2000</v>
      </c>
      <c r="G2313" s="237"/>
      <c r="H2313" s="239" t="s">
        <v>19</v>
      </c>
      <c r="I2313" s="241"/>
      <c r="J2313" s="237"/>
      <c r="K2313" s="237"/>
      <c r="L2313" s="242"/>
      <c r="M2313" s="243"/>
      <c r="N2313" s="244"/>
      <c r="O2313" s="244"/>
      <c r="P2313" s="244"/>
      <c r="Q2313" s="244"/>
      <c r="R2313" s="244"/>
      <c r="S2313" s="244"/>
      <c r="T2313" s="245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6" t="s">
        <v>410</v>
      </c>
      <c r="AU2313" s="246" t="s">
        <v>87</v>
      </c>
      <c r="AV2313" s="13" t="s">
        <v>85</v>
      </c>
      <c r="AW2313" s="13" t="s">
        <v>37</v>
      </c>
      <c r="AX2313" s="13" t="s">
        <v>78</v>
      </c>
      <c r="AY2313" s="246" t="s">
        <v>401</v>
      </c>
    </row>
    <row r="2314" s="14" customFormat="1">
      <c r="A2314" s="14"/>
      <c r="B2314" s="247"/>
      <c r="C2314" s="248"/>
      <c r="D2314" s="238" t="s">
        <v>410</v>
      </c>
      <c r="E2314" s="249" t="s">
        <v>19</v>
      </c>
      <c r="F2314" s="250" t="s">
        <v>2108</v>
      </c>
      <c r="G2314" s="248"/>
      <c r="H2314" s="251">
        <v>12</v>
      </c>
      <c r="I2314" s="252"/>
      <c r="J2314" s="248"/>
      <c r="K2314" s="248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7" t="s">
        <v>410</v>
      </c>
      <c r="AU2314" s="257" t="s">
        <v>87</v>
      </c>
      <c r="AV2314" s="14" t="s">
        <v>87</v>
      </c>
      <c r="AW2314" s="14" t="s">
        <v>37</v>
      </c>
      <c r="AX2314" s="14" t="s">
        <v>78</v>
      </c>
      <c r="AY2314" s="257" t="s">
        <v>401</v>
      </c>
    </row>
    <row r="2315" s="15" customFormat="1">
      <c r="A2315" s="15"/>
      <c r="B2315" s="258"/>
      <c r="C2315" s="259"/>
      <c r="D2315" s="238" t="s">
        <v>410</v>
      </c>
      <c r="E2315" s="260" t="s">
        <v>19</v>
      </c>
      <c r="F2315" s="261" t="s">
        <v>414</v>
      </c>
      <c r="G2315" s="259"/>
      <c r="H2315" s="262">
        <v>12</v>
      </c>
      <c r="I2315" s="263"/>
      <c r="J2315" s="259"/>
      <c r="K2315" s="259"/>
      <c r="L2315" s="264"/>
      <c r="M2315" s="265"/>
      <c r="N2315" s="266"/>
      <c r="O2315" s="266"/>
      <c r="P2315" s="266"/>
      <c r="Q2315" s="266"/>
      <c r="R2315" s="266"/>
      <c r="S2315" s="266"/>
      <c r="T2315" s="267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8" t="s">
        <v>410</v>
      </c>
      <c r="AU2315" s="268" t="s">
        <v>87</v>
      </c>
      <c r="AV2315" s="15" t="s">
        <v>102</v>
      </c>
      <c r="AW2315" s="15" t="s">
        <v>37</v>
      </c>
      <c r="AX2315" s="15" t="s">
        <v>85</v>
      </c>
      <c r="AY2315" s="268" t="s">
        <v>401</v>
      </c>
    </row>
    <row r="2316" s="2" customFormat="1" ht="37.8" customHeight="1">
      <c r="A2316" s="40"/>
      <c r="B2316" s="41"/>
      <c r="C2316" s="280" t="s">
        <v>2109</v>
      </c>
      <c r="D2316" s="280" t="s">
        <v>808</v>
      </c>
      <c r="E2316" s="281" t="s">
        <v>2110</v>
      </c>
      <c r="F2316" s="282" t="s">
        <v>2111</v>
      </c>
      <c r="G2316" s="283" t="s">
        <v>653</v>
      </c>
      <c r="H2316" s="284">
        <v>12</v>
      </c>
      <c r="I2316" s="285"/>
      <c r="J2316" s="286">
        <f>ROUND(I2316*H2316,2)</f>
        <v>0</v>
      </c>
      <c r="K2316" s="282" t="s">
        <v>19</v>
      </c>
      <c r="L2316" s="287"/>
      <c r="M2316" s="288" t="s">
        <v>19</v>
      </c>
      <c r="N2316" s="289" t="s">
        <v>49</v>
      </c>
      <c r="O2316" s="86"/>
      <c r="P2316" s="227">
        <f>O2316*H2316</f>
        <v>0</v>
      </c>
      <c r="Q2316" s="227">
        <v>0.00044999999999999999</v>
      </c>
      <c r="R2316" s="227">
        <f>Q2316*H2316</f>
        <v>0.0054000000000000003</v>
      </c>
      <c r="S2316" s="227">
        <v>0</v>
      </c>
      <c r="T2316" s="228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9" t="s">
        <v>664</v>
      </c>
      <c r="AT2316" s="229" t="s">
        <v>808</v>
      </c>
      <c r="AU2316" s="229" t="s">
        <v>87</v>
      </c>
      <c r="AY2316" s="19" t="s">
        <v>401</v>
      </c>
      <c r="BE2316" s="230">
        <f>IF(N2316="základní",J2316,0)</f>
        <v>0</v>
      </c>
      <c r="BF2316" s="230">
        <f>IF(N2316="snížená",J2316,0)</f>
        <v>0</v>
      </c>
      <c r="BG2316" s="230">
        <f>IF(N2316="zákl. přenesená",J2316,0)</f>
        <v>0</v>
      </c>
      <c r="BH2316" s="230">
        <f>IF(N2316="sníž. přenesená",J2316,0)</f>
        <v>0</v>
      </c>
      <c r="BI2316" s="230">
        <f>IF(N2316="nulová",J2316,0)</f>
        <v>0</v>
      </c>
      <c r="BJ2316" s="19" t="s">
        <v>85</v>
      </c>
      <c r="BK2316" s="230">
        <f>ROUND(I2316*H2316,2)</f>
        <v>0</v>
      </c>
      <c r="BL2316" s="19" t="s">
        <v>545</v>
      </c>
      <c r="BM2316" s="229" t="s">
        <v>2112</v>
      </c>
    </row>
    <row r="2317" s="13" customFormat="1">
      <c r="A2317" s="13"/>
      <c r="B2317" s="236"/>
      <c r="C2317" s="237"/>
      <c r="D2317" s="238" t="s">
        <v>410</v>
      </c>
      <c r="E2317" s="239" t="s">
        <v>19</v>
      </c>
      <c r="F2317" s="240" t="s">
        <v>906</v>
      </c>
      <c r="G2317" s="237"/>
      <c r="H2317" s="239" t="s">
        <v>19</v>
      </c>
      <c r="I2317" s="241"/>
      <c r="J2317" s="237"/>
      <c r="K2317" s="237"/>
      <c r="L2317" s="242"/>
      <c r="M2317" s="243"/>
      <c r="N2317" s="244"/>
      <c r="O2317" s="244"/>
      <c r="P2317" s="244"/>
      <c r="Q2317" s="244"/>
      <c r="R2317" s="244"/>
      <c r="S2317" s="244"/>
      <c r="T2317" s="245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6" t="s">
        <v>410</v>
      </c>
      <c r="AU2317" s="246" t="s">
        <v>87</v>
      </c>
      <c r="AV2317" s="13" t="s">
        <v>85</v>
      </c>
      <c r="AW2317" s="13" t="s">
        <v>37</v>
      </c>
      <c r="AX2317" s="13" t="s">
        <v>78</v>
      </c>
      <c r="AY2317" s="246" t="s">
        <v>401</v>
      </c>
    </row>
    <row r="2318" s="13" customFormat="1">
      <c r="A2318" s="13"/>
      <c r="B2318" s="236"/>
      <c r="C2318" s="237"/>
      <c r="D2318" s="238" t="s">
        <v>410</v>
      </c>
      <c r="E2318" s="239" t="s">
        <v>19</v>
      </c>
      <c r="F2318" s="240" t="s">
        <v>1591</v>
      </c>
      <c r="G2318" s="237"/>
      <c r="H2318" s="239" t="s">
        <v>19</v>
      </c>
      <c r="I2318" s="241"/>
      <c r="J2318" s="237"/>
      <c r="K2318" s="237"/>
      <c r="L2318" s="242"/>
      <c r="M2318" s="243"/>
      <c r="N2318" s="244"/>
      <c r="O2318" s="244"/>
      <c r="P2318" s="244"/>
      <c r="Q2318" s="244"/>
      <c r="R2318" s="244"/>
      <c r="S2318" s="244"/>
      <c r="T2318" s="24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6" t="s">
        <v>410</v>
      </c>
      <c r="AU2318" s="246" t="s">
        <v>87</v>
      </c>
      <c r="AV2318" s="13" t="s">
        <v>85</v>
      </c>
      <c r="AW2318" s="13" t="s">
        <v>37</v>
      </c>
      <c r="AX2318" s="13" t="s">
        <v>78</v>
      </c>
      <c r="AY2318" s="246" t="s">
        <v>401</v>
      </c>
    </row>
    <row r="2319" s="13" customFormat="1">
      <c r="A2319" s="13"/>
      <c r="B2319" s="236"/>
      <c r="C2319" s="237"/>
      <c r="D2319" s="238" t="s">
        <v>410</v>
      </c>
      <c r="E2319" s="239" t="s">
        <v>19</v>
      </c>
      <c r="F2319" s="240" t="s">
        <v>2000</v>
      </c>
      <c r="G2319" s="237"/>
      <c r="H2319" s="239" t="s">
        <v>19</v>
      </c>
      <c r="I2319" s="241"/>
      <c r="J2319" s="237"/>
      <c r="K2319" s="237"/>
      <c r="L2319" s="242"/>
      <c r="M2319" s="243"/>
      <c r="N2319" s="244"/>
      <c r="O2319" s="244"/>
      <c r="P2319" s="244"/>
      <c r="Q2319" s="244"/>
      <c r="R2319" s="244"/>
      <c r="S2319" s="244"/>
      <c r="T2319" s="24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6" t="s">
        <v>410</v>
      </c>
      <c r="AU2319" s="246" t="s">
        <v>87</v>
      </c>
      <c r="AV2319" s="13" t="s">
        <v>85</v>
      </c>
      <c r="AW2319" s="13" t="s">
        <v>37</v>
      </c>
      <c r="AX2319" s="13" t="s">
        <v>78</v>
      </c>
      <c r="AY2319" s="246" t="s">
        <v>401</v>
      </c>
    </row>
    <row r="2320" s="14" customFormat="1">
      <c r="A2320" s="14"/>
      <c r="B2320" s="247"/>
      <c r="C2320" s="248"/>
      <c r="D2320" s="238" t="s">
        <v>410</v>
      </c>
      <c r="E2320" s="249" t="s">
        <v>19</v>
      </c>
      <c r="F2320" s="250" t="s">
        <v>2108</v>
      </c>
      <c r="G2320" s="248"/>
      <c r="H2320" s="251">
        <v>12</v>
      </c>
      <c r="I2320" s="252"/>
      <c r="J2320" s="248"/>
      <c r="K2320" s="248"/>
      <c r="L2320" s="253"/>
      <c r="M2320" s="254"/>
      <c r="N2320" s="255"/>
      <c r="O2320" s="255"/>
      <c r="P2320" s="255"/>
      <c r="Q2320" s="255"/>
      <c r="R2320" s="255"/>
      <c r="S2320" s="255"/>
      <c r="T2320" s="256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7" t="s">
        <v>410</v>
      </c>
      <c r="AU2320" s="257" t="s">
        <v>87</v>
      </c>
      <c r="AV2320" s="14" t="s">
        <v>87</v>
      </c>
      <c r="AW2320" s="14" t="s">
        <v>37</v>
      </c>
      <c r="AX2320" s="14" t="s">
        <v>78</v>
      </c>
      <c r="AY2320" s="257" t="s">
        <v>401</v>
      </c>
    </row>
    <row r="2321" s="15" customFormat="1">
      <c r="A2321" s="15"/>
      <c r="B2321" s="258"/>
      <c r="C2321" s="259"/>
      <c r="D2321" s="238" t="s">
        <v>410</v>
      </c>
      <c r="E2321" s="260" t="s">
        <v>19</v>
      </c>
      <c r="F2321" s="261" t="s">
        <v>414</v>
      </c>
      <c r="G2321" s="259"/>
      <c r="H2321" s="262">
        <v>12</v>
      </c>
      <c r="I2321" s="263"/>
      <c r="J2321" s="259"/>
      <c r="K2321" s="259"/>
      <c r="L2321" s="264"/>
      <c r="M2321" s="265"/>
      <c r="N2321" s="266"/>
      <c r="O2321" s="266"/>
      <c r="P2321" s="266"/>
      <c r="Q2321" s="266"/>
      <c r="R2321" s="266"/>
      <c r="S2321" s="266"/>
      <c r="T2321" s="267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8" t="s">
        <v>410</v>
      </c>
      <c r="AU2321" s="268" t="s">
        <v>87</v>
      </c>
      <c r="AV2321" s="15" t="s">
        <v>102</v>
      </c>
      <c r="AW2321" s="15" t="s">
        <v>37</v>
      </c>
      <c r="AX2321" s="15" t="s">
        <v>85</v>
      </c>
      <c r="AY2321" s="268" t="s">
        <v>401</v>
      </c>
    </row>
    <row r="2322" s="2" customFormat="1" ht="44.25" customHeight="1">
      <c r="A2322" s="40"/>
      <c r="B2322" s="41"/>
      <c r="C2322" s="218" t="s">
        <v>2113</v>
      </c>
      <c r="D2322" s="218" t="s">
        <v>403</v>
      </c>
      <c r="E2322" s="219" t="s">
        <v>2114</v>
      </c>
      <c r="F2322" s="220" t="s">
        <v>2115</v>
      </c>
      <c r="G2322" s="221" t="s">
        <v>1909</v>
      </c>
      <c r="H2322" s="290"/>
      <c r="I2322" s="223"/>
      <c r="J2322" s="224">
        <f>ROUND(I2322*H2322,2)</f>
        <v>0</v>
      </c>
      <c r="K2322" s="220" t="s">
        <v>406</v>
      </c>
      <c r="L2322" s="46"/>
      <c r="M2322" s="225" t="s">
        <v>19</v>
      </c>
      <c r="N2322" s="226" t="s">
        <v>49</v>
      </c>
      <c r="O2322" s="86"/>
      <c r="P2322" s="227">
        <f>O2322*H2322</f>
        <v>0</v>
      </c>
      <c r="Q2322" s="227">
        <v>0</v>
      </c>
      <c r="R2322" s="227">
        <f>Q2322*H2322</f>
        <v>0</v>
      </c>
      <c r="S2322" s="227">
        <v>0</v>
      </c>
      <c r="T2322" s="228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9" t="s">
        <v>545</v>
      </c>
      <c r="AT2322" s="229" t="s">
        <v>403</v>
      </c>
      <c r="AU2322" s="229" t="s">
        <v>87</v>
      </c>
      <c r="AY2322" s="19" t="s">
        <v>401</v>
      </c>
      <c r="BE2322" s="230">
        <f>IF(N2322="základní",J2322,0)</f>
        <v>0</v>
      </c>
      <c r="BF2322" s="230">
        <f>IF(N2322="snížená",J2322,0)</f>
        <v>0</v>
      </c>
      <c r="BG2322" s="230">
        <f>IF(N2322="zákl. přenesená",J2322,0)</f>
        <v>0</v>
      </c>
      <c r="BH2322" s="230">
        <f>IF(N2322="sníž. přenesená",J2322,0)</f>
        <v>0</v>
      </c>
      <c r="BI2322" s="230">
        <f>IF(N2322="nulová",J2322,0)</f>
        <v>0</v>
      </c>
      <c r="BJ2322" s="19" t="s">
        <v>85</v>
      </c>
      <c r="BK2322" s="230">
        <f>ROUND(I2322*H2322,2)</f>
        <v>0</v>
      </c>
      <c r="BL2322" s="19" t="s">
        <v>545</v>
      </c>
      <c r="BM2322" s="229" t="s">
        <v>2116</v>
      </c>
    </row>
    <row r="2323" s="2" customFormat="1">
      <c r="A2323" s="40"/>
      <c r="B2323" s="41"/>
      <c r="C2323" s="42"/>
      <c r="D2323" s="231" t="s">
        <v>408</v>
      </c>
      <c r="E2323" s="42"/>
      <c r="F2323" s="232" t="s">
        <v>2117</v>
      </c>
      <c r="G2323" s="42"/>
      <c r="H2323" s="42"/>
      <c r="I2323" s="233"/>
      <c r="J2323" s="42"/>
      <c r="K2323" s="42"/>
      <c r="L2323" s="46"/>
      <c r="M2323" s="234"/>
      <c r="N2323" s="235"/>
      <c r="O2323" s="86"/>
      <c r="P2323" s="86"/>
      <c r="Q2323" s="86"/>
      <c r="R2323" s="86"/>
      <c r="S2323" s="86"/>
      <c r="T2323" s="87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9" t="s">
        <v>408</v>
      </c>
      <c r="AU2323" s="19" t="s">
        <v>87</v>
      </c>
    </row>
    <row r="2324" s="12" customFormat="1" ht="22.8" customHeight="1">
      <c r="A2324" s="12"/>
      <c r="B2324" s="202"/>
      <c r="C2324" s="203"/>
      <c r="D2324" s="204" t="s">
        <v>77</v>
      </c>
      <c r="E2324" s="216" t="s">
        <v>2118</v>
      </c>
      <c r="F2324" s="216" t="s">
        <v>2119</v>
      </c>
      <c r="G2324" s="203"/>
      <c r="H2324" s="203"/>
      <c r="I2324" s="206"/>
      <c r="J2324" s="217">
        <f>BK2324</f>
        <v>0</v>
      </c>
      <c r="K2324" s="203"/>
      <c r="L2324" s="208"/>
      <c r="M2324" s="209"/>
      <c r="N2324" s="210"/>
      <c r="O2324" s="210"/>
      <c r="P2324" s="211">
        <f>SUM(P2325:P2582)</f>
        <v>0</v>
      </c>
      <c r="Q2324" s="210"/>
      <c r="R2324" s="211">
        <f>SUM(R2325:R2582)</f>
        <v>38.760843927400003</v>
      </c>
      <c r="S2324" s="210"/>
      <c r="T2324" s="212">
        <f>SUM(T2325:T2582)</f>
        <v>0</v>
      </c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R2324" s="213" t="s">
        <v>87</v>
      </c>
      <c r="AT2324" s="214" t="s">
        <v>77</v>
      </c>
      <c r="AU2324" s="214" t="s">
        <v>85</v>
      </c>
      <c r="AY2324" s="213" t="s">
        <v>401</v>
      </c>
      <c r="BK2324" s="215">
        <f>SUM(BK2325:BK2582)</f>
        <v>0</v>
      </c>
    </row>
    <row r="2325" s="2" customFormat="1" ht="49.05" customHeight="1">
      <c r="A2325" s="40"/>
      <c r="B2325" s="41"/>
      <c r="C2325" s="218" t="s">
        <v>2120</v>
      </c>
      <c r="D2325" s="218" t="s">
        <v>403</v>
      </c>
      <c r="E2325" s="219" t="s">
        <v>2121</v>
      </c>
      <c r="F2325" s="220" t="s">
        <v>2122</v>
      </c>
      <c r="G2325" s="221" t="s">
        <v>178</v>
      </c>
      <c r="H2325" s="222">
        <v>63.43</v>
      </c>
      <c r="I2325" s="223"/>
      <c r="J2325" s="224">
        <f>ROUND(I2325*H2325,2)</f>
        <v>0</v>
      </c>
      <c r="K2325" s="220" t="s">
        <v>406</v>
      </c>
      <c r="L2325" s="46"/>
      <c r="M2325" s="225" t="s">
        <v>19</v>
      </c>
      <c r="N2325" s="226" t="s">
        <v>49</v>
      </c>
      <c r="O2325" s="86"/>
      <c r="P2325" s="227">
        <f>O2325*H2325</f>
        <v>0</v>
      </c>
      <c r="Q2325" s="227">
        <v>0.0060299999999999998</v>
      </c>
      <c r="R2325" s="227">
        <f>Q2325*H2325</f>
        <v>0.38248289999999996</v>
      </c>
      <c r="S2325" s="227">
        <v>0</v>
      </c>
      <c r="T2325" s="228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9" t="s">
        <v>545</v>
      </c>
      <c r="AT2325" s="229" t="s">
        <v>403</v>
      </c>
      <c r="AU2325" s="229" t="s">
        <v>87</v>
      </c>
      <c r="AY2325" s="19" t="s">
        <v>401</v>
      </c>
      <c r="BE2325" s="230">
        <f>IF(N2325="základní",J2325,0)</f>
        <v>0</v>
      </c>
      <c r="BF2325" s="230">
        <f>IF(N2325="snížená",J2325,0)</f>
        <v>0</v>
      </c>
      <c r="BG2325" s="230">
        <f>IF(N2325="zákl. přenesená",J2325,0)</f>
        <v>0</v>
      </c>
      <c r="BH2325" s="230">
        <f>IF(N2325="sníž. přenesená",J2325,0)</f>
        <v>0</v>
      </c>
      <c r="BI2325" s="230">
        <f>IF(N2325="nulová",J2325,0)</f>
        <v>0</v>
      </c>
      <c r="BJ2325" s="19" t="s">
        <v>85</v>
      </c>
      <c r="BK2325" s="230">
        <f>ROUND(I2325*H2325,2)</f>
        <v>0</v>
      </c>
      <c r="BL2325" s="19" t="s">
        <v>545</v>
      </c>
      <c r="BM2325" s="229" t="s">
        <v>2123</v>
      </c>
    </row>
    <row r="2326" s="2" customFormat="1">
      <c r="A2326" s="40"/>
      <c r="B2326" s="41"/>
      <c r="C2326" s="42"/>
      <c r="D2326" s="231" t="s">
        <v>408</v>
      </c>
      <c r="E2326" s="42"/>
      <c r="F2326" s="232" t="s">
        <v>2124</v>
      </c>
      <c r="G2326" s="42"/>
      <c r="H2326" s="42"/>
      <c r="I2326" s="233"/>
      <c r="J2326" s="42"/>
      <c r="K2326" s="42"/>
      <c r="L2326" s="46"/>
      <c r="M2326" s="234"/>
      <c r="N2326" s="235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408</v>
      </c>
      <c r="AU2326" s="19" t="s">
        <v>87</v>
      </c>
    </row>
    <row r="2327" s="13" customFormat="1">
      <c r="A2327" s="13"/>
      <c r="B2327" s="236"/>
      <c r="C2327" s="237"/>
      <c r="D2327" s="238" t="s">
        <v>410</v>
      </c>
      <c r="E2327" s="239" t="s">
        <v>19</v>
      </c>
      <c r="F2327" s="240" t="s">
        <v>634</v>
      </c>
      <c r="G2327" s="237"/>
      <c r="H2327" s="239" t="s">
        <v>19</v>
      </c>
      <c r="I2327" s="241"/>
      <c r="J2327" s="237"/>
      <c r="K2327" s="237"/>
      <c r="L2327" s="242"/>
      <c r="M2327" s="243"/>
      <c r="N2327" s="244"/>
      <c r="O2327" s="244"/>
      <c r="P2327" s="244"/>
      <c r="Q2327" s="244"/>
      <c r="R2327" s="244"/>
      <c r="S2327" s="244"/>
      <c r="T2327" s="245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6" t="s">
        <v>410</v>
      </c>
      <c r="AU2327" s="246" t="s">
        <v>87</v>
      </c>
      <c r="AV2327" s="13" t="s">
        <v>85</v>
      </c>
      <c r="AW2327" s="13" t="s">
        <v>37</v>
      </c>
      <c r="AX2327" s="13" t="s">
        <v>78</v>
      </c>
      <c r="AY2327" s="246" t="s">
        <v>401</v>
      </c>
    </row>
    <row r="2328" s="13" customFormat="1">
      <c r="A2328" s="13"/>
      <c r="B2328" s="236"/>
      <c r="C2328" s="237"/>
      <c r="D2328" s="238" t="s">
        <v>410</v>
      </c>
      <c r="E2328" s="239" t="s">
        <v>19</v>
      </c>
      <c r="F2328" s="240" t="s">
        <v>594</v>
      </c>
      <c r="G2328" s="237"/>
      <c r="H2328" s="239" t="s">
        <v>19</v>
      </c>
      <c r="I2328" s="241"/>
      <c r="J2328" s="237"/>
      <c r="K2328" s="237"/>
      <c r="L2328" s="242"/>
      <c r="M2328" s="243"/>
      <c r="N2328" s="244"/>
      <c r="O2328" s="244"/>
      <c r="P2328" s="244"/>
      <c r="Q2328" s="244"/>
      <c r="R2328" s="244"/>
      <c r="S2328" s="244"/>
      <c r="T2328" s="245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6" t="s">
        <v>410</v>
      </c>
      <c r="AU2328" s="246" t="s">
        <v>87</v>
      </c>
      <c r="AV2328" s="13" t="s">
        <v>85</v>
      </c>
      <c r="AW2328" s="13" t="s">
        <v>37</v>
      </c>
      <c r="AX2328" s="13" t="s">
        <v>78</v>
      </c>
      <c r="AY2328" s="246" t="s">
        <v>401</v>
      </c>
    </row>
    <row r="2329" s="13" customFormat="1">
      <c r="A2329" s="13"/>
      <c r="B2329" s="236"/>
      <c r="C2329" s="237"/>
      <c r="D2329" s="238" t="s">
        <v>410</v>
      </c>
      <c r="E2329" s="239" t="s">
        <v>19</v>
      </c>
      <c r="F2329" s="240" t="s">
        <v>741</v>
      </c>
      <c r="G2329" s="237"/>
      <c r="H2329" s="239" t="s">
        <v>19</v>
      </c>
      <c r="I2329" s="241"/>
      <c r="J2329" s="237"/>
      <c r="K2329" s="237"/>
      <c r="L2329" s="242"/>
      <c r="M2329" s="243"/>
      <c r="N2329" s="244"/>
      <c r="O2329" s="244"/>
      <c r="P2329" s="244"/>
      <c r="Q2329" s="244"/>
      <c r="R2329" s="244"/>
      <c r="S2329" s="244"/>
      <c r="T2329" s="24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6" t="s">
        <v>410</v>
      </c>
      <c r="AU2329" s="246" t="s">
        <v>87</v>
      </c>
      <c r="AV2329" s="13" t="s">
        <v>85</v>
      </c>
      <c r="AW2329" s="13" t="s">
        <v>37</v>
      </c>
      <c r="AX2329" s="13" t="s">
        <v>78</v>
      </c>
      <c r="AY2329" s="246" t="s">
        <v>401</v>
      </c>
    </row>
    <row r="2330" s="13" customFormat="1">
      <c r="A2330" s="13"/>
      <c r="B2330" s="236"/>
      <c r="C2330" s="237"/>
      <c r="D2330" s="238" t="s">
        <v>410</v>
      </c>
      <c r="E2330" s="239" t="s">
        <v>19</v>
      </c>
      <c r="F2330" s="240" t="s">
        <v>298</v>
      </c>
      <c r="G2330" s="237"/>
      <c r="H2330" s="239" t="s">
        <v>19</v>
      </c>
      <c r="I2330" s="241"/>
      <c r="J2330" s="237"/>
      <c r="K2330" s="237"/>
      <c r="L2330" s="242"/>
      <c r="M2330" s="243"/>
      <c r="N2330" s="244"/>
      <c r="O2330" s="244"/>
      <c r="P2330" s="244"/>
      <c r="Q2330" s="244"/>
      <c r="R2330" s="244"/>
      <c r="S2330" s="244"/>
      <c r="T2330" s="24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6" t="s">
        <v>410</v>
      </c>
      <c r="AU2330" s="246" t="s">
        <v>87</v>
      </c>
      <c r="AV2330" s="13" t="s">
        <v>85</v>
      </c>
      <c r="AW2330" s="13" t="s">
        <v>37</v>
      </c>
      <c r="AX2330" s="13" t="s">
        <v>78</v>
      </c>
      <c r="AY2330" s="246" t="s">
        <v>401</v>
      </c>
    </row>
    <row r="2331" s="14" customFormat="1">
      <c r="A2331" s="14"/>
      <c r="B2331" s="247"/>
      <c r="C2331" s="248"/>
      <c r="D2331" s="238" t="s">
        <v>410</v>
      </c>
      <c r="E2331" s="249" t="s">
        <v>19</v>
      </c>
      <c r="F2331" s="250" t="s">
        <v>1357</v>
      </c>
      <c r="G2331" s="248"/>
      <c r="H2331" s="251">
        <v>10.26</v>
      </c>
      <c r="I2331" s="252"/>
      <c r="J2331" s="248"/>
      <c r="K2331" s="248"/>
      <c r="L2331" s="253"/>
      <c r="M2331" s="254"/>
      <c r="N2331" s="255"/>
      <c r="O2331" s="255"/>
      <c r="P2331" s="255"/>
      <c r="Q2331" s="255"/>
      <c r="R2331" s="255"/>
      <c r="S2331" s="255"/>
      <c r="T2331" s="256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7" t="s">
        <v>410</v>
      </c>
      <c r="AU2331" s="257" t="s">
        <v>87</v>
      </c>
      <c r="AV2331" s="14" t="s">
        <v>87</v>
      </c>
      <c r="AW2331" s="14" t="s">
        <v>37</v>
      </c>
      <c r="AX2331" s="14" t="s">
        <v>78</v>
      </c>
      <c r="AY2331" s="257" t="s">
        <v>401</v>
      </c>
    </row>
    <row r="2332" s="13" customFormat="1">
      <c r="A2332" s="13"/>
      <c r="B2332" s="236"/>
      <c r="C2332" s="237"/>
      <c r="D2332" s="238" t="s">
        <v>410</v>
      </c>
      <c r="E2332" s="239" t="s">
        <v>19</v>
      </c>
      <c r="F2332" s="240" t="s">
        <v>301</v>
      </c>
      <c r="G2332" s="237"/>
      <c r="H2332" s="239" t="s">
        <v>19</v>
      </c>
      <c r="I2332" s="241"/>
      <c r="J2332" s="237"/>
      <c r="K2332" s="237"/>
      <c r="L2332" s="242"/>
      <c r="M2332" s="243"/>
      <c r="N2332" s="244"/>
      <c r="O2332" s="244"/>
      <c r="P2332" s="244"/>
      <c r="Q2332" s="244"/>
      <c r="R2332" s="244"/>
      <c r="S2332" s="244"/>
      <c r="T2332" s="245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6" t="s">
        <v>410</v>
      </c>
      <c r="AU2332" s="246" t="s">
        <v>87</v>
      </c>
      <c r="AV2332" s="13" t="s">
        <v>85</v>
      </c>
      <c r="AW2332" s="13" t="s">
        <v>37</v>
      </c>
      <c r="AX2332" s="13" t="s">
        <v>78</v>
      </c>
      <c r="AY2332" s="246" t="s">
        <v>401</v>
      </c>
    </row>
    <row r="2333" s="14" customFormat="1">
      <c r="A2333" s="14"/>
      <c r="B2333" s="247"/>
      <c r="C2333" s="248"/>
      <c r="D2333" s="238" t="s">
        <v>410</v>
      </c>
      <c r="E2333" s="249" t="s">
        <v>19</v>
      </c>
      <c r="F2333" s="250" t="s">
        <v>1358</v>
      </c>
      <c r="G2333" s="248"/>
      <c r="H2333" s="251">
        <v>53.170000000000002</v>
      </c>
      <c r="I2333" s="252"/>
      <c r="J2333" s="248"/>
      <c r="K2333" s="248"/>
      <c r="L2333" s="253"/>
      <c r="M2333" s="254"/>
      <c r="N2333" s="255"/>
      <c r="O2333" s="255"/>
      <c r="P2333" s="255"/>
      <c r="Q2333" s="255"/>
      <c r="R2333" s="255"/>
      <c r="S2333" s="255"/>
      <c r="T2333" s="256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7" t="s">
        <v>410</v>
      </c>
      <c r="AU2333" s="257" t="s">
        <v>87</v>
      </c>
      <c r="AV2333" s="14" t="s">
        <v>87</v>
      </c>
      <c r="AW2333" s="14" t="s">
        <v>37</v>
      </c>
      <c r="AX2333" s="14" t="s">
        <v>78</v>
      </c>
      <c r="AY2333" s="257" t="s">
        <v>401</v>
      </c>
    </row>
    <row r="2334" s="15" customFormat="1">
      <c r="A2334" s="15"/>
      <c r="B2334" s="258"/>
      <c r="C2334" s="259"/>
      <c r="D2334" s="238" t="s">
        <v>410</v>
      </c>
      <c r="E2334" s="260" t="s">
        <v>19</v>
      </c>
      <c r="F2334" s="261" t="s">
        <v>414</v>
      </c>
      <c r="G2334" s="259"/>
      <c r="H2334" s="262">
        <v>63.43</v>
      </c>
      <c r="I2334" s="263"/>
      <c r="J2334" s="259"/>
      <c r="K2334" s="259"/>
      <c r="L2334" s="264"/>
      <c r="M2334" s="265"/>
      <c r="N2334" s="266"/>
      <c r="O2334" s="266"/>
      <c r="P2334" s="266"/>
      <c r="Q2334" s="266"/>
      <c r="R2334" s="266"/>
      <c r="S2334" s="266"/>
      <c r="T2334" s="267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8" t="s">
        <v>410</v>
      </c>
      <c r="AU2334" s="268" t="s">
        <v>87</v>
      </c>
      <c r="AV2334" s="15" t="s">
        <v>102</v>
      </c>
      <c r="AW2334" s="15" t="s">
        <v>37</v>
      </c>
      <c r="AX2334" s="15" t="s">
        <v>85</v>
      </c>
      <c r="AY2334" s="268" t="s">
        <v>401</v>
      </c>
    </row>
    <row r="2335" s="2" customFormat="1" ht="24.15" customHeight="1">
      <c r="A2335" s="40"/>
      <c r="B2335" s="41"/>
      <c r="C2335" s="280" t="s">
        <v>2125</v>
      </c>
      <c r="D2335" s="280" t="s">
        <v>808</v>
      </c>
      <c r="E2335" s="281" t="s">
        <v>2126</v>
      </c>
      <c r="F2335" s="282" t="s">
        <v>2127</v>
      </c>
      <c r="G2335" s="283" t="s">
        <v>178</v>
      </c>
      <c r="H2335" s="284">
        <v>66.602000000000004</v>
      </c>
      <c r="I2335" s="285"/>
      <c r="J2335" s="286">
        <f>ROUND(I2335*H2335,2)</f>
        <v>0</v>
      </c>
      <c r="K2335" s="282" t="s">
        <v>406</v>
      </c>
      <c r="L2335" s="287"/>
      <c r="M2335" s="288" t="s">
        <v>19</v>
      </c>
      <c r="N2335" s="289" t="s">
        <v>49</v>
      </c>
      <c r="O2335" s="86"/>
      <c r="P2335" s="227">
        <f>O2335*H2335</f>
        <v>0</v>
      </c>
      <c r="Q2335" s="227">
        <v>0.0089999999999999993</v>
      </c>
      <c r="R2335" s="227">
        <f>Q2335*H2335</f>
        <v>0.59941800000000001</v>
      </c>
      <c r="S2335" s="227">
        <v>0</v>
      </c>
      <c r="T2335" s="228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9" t="s">
        <v>664</v>
      </c>
      <c r="AT2335" s="229" t="s">
        <v>808</v>
      </c>
      <c r="AU2335" s="229" t="s">
        <v>87</v>
      </c>
      <c r="AY2335" s="19" t="s">
        <v>401</v>
      </c>
      <c r="BE2335" s="230">
        <f>IF(N2335="základní",J2335,0)</f>
        <v>0</v>
      </c>
      <c r="BF2335" s="230">
        <f>IF(N2335="snížená",J2335,0)</f>
        <v>0</v>
      </c>
      <c r="BG2335" s="230">
        <f>IF(N2335="zákl. přenesená",J2335,0)</f>
        <v>0</v>
      </c>
      <c r="BH2335" s="230">
        <f>IF(N2335="sníž. přenesená",J2335,0)</f>
        <v>0</v>
      </c>
      <c r="BI2335" s="230">
        <f>IF(N2335="nulová",J2335,0)</f>
        <v>0</v>
      </c>
      <c r="BJ2335" s="19" t="s">
        <v>85</v>
      </c>
      <c r="BK2335" s="230">
        <f>ROUND(I2335*H2335,2)</f>
        <v>0</v>
      </c>
      <c r="BL2335" s="19" t="s">
        <v>545</v>
      </c>
      <c r="BM2335" s="229" t="s">
        <v>2128</v>
      </c>
    </row>
    <row r="2336" s="13" customFormat="1">
      <c r="A2336" s="13"/>
      <c r="B2336" s="236"/>
      <c r="C2336" s="237"/>
      <c r="D2336" s="238" t="s">
        <v>410</v>
      </c>
      <c r="E2336" s="239" t="s">
        <v>19</v>
      </c>
      <c r="F2336" s="240" t="s">
        <v>634</v>
      </c>
      <c r="G2336" s="237"/>
      <c r="H2336" s="239" t="s">
        <v>19</v>
      </c>
      <c r="I2336" s="241"/>
      <c r="J2336" s="237"/>
      <c r="K2336" s="237"/>
      <c r="L2336" s="242"/>
      <c r="M2336" s="243"/>
      <c r="N2336" s="244"/>
      <c r="O2336" s="244"/>
      <c r="P2336" s="244"/>
      <c r="Q2336" s="244"/>
      <c r="R2336" s="244"/>
      <c r="S2336" s="244"/>
      <c r="T2336" s="24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6" t="s">
        <v>410</v>
      </c>
      <c r="AU2336" s="246" t="s">
        <v>87</v>
      </c>
      <c r="AV2336" s="13" t="s">
        <v>85</v>
      </c>
      <c r="AW2336" s="13" t="s">
        <v>37</v>
      </c>
      <c r="AX2336" s="13" t="s">
        <v>78</v>
      </c>
      <c r="AY2336" s="246" t="s">
        <v>401</v>
      </c>
    </row>
    <row r="2337" s="13" customFormat="1">
      <c r="A2337" s="13"/>
      <c r="B2337" s="236"/>
      <c r="C2337" s="237"/>
      <c r="D2337" s="238" t="s">
        <v>410</v>
      </c>
      <c r="E2337" s="239" t="s">
        <v>19</v>
      </c>
      <c r="F2337" s="240" t="s">
        <v>594</v>
      </c>
      <c r="G2337" s="237"/>
      <c r="H2337" s="239" t="s">
        <v>19</v>
      </c>
      <c r="I2337" s="241"/>
      <c r="J2337" s="237"/>
      <c r="K2337" s="237"/>
      <c r="L2337" s="242"/>
      <c r="M2337" s="243"/>
      <c r="N2337" s="244"/>
      <c r="O2337" s="244"/>
      <c r="P2337" s="244"/>
      <c r="Q2337" s="244"/>
      <c r="R2337" s="244"/>
      <c r="S2337" s="244"/>
      <c r="T2337" s="24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6" t="s">
        <v>410</v>
      </c>
      <c r="AU2337" s="246" t="s">
        <v>87</v>
      </c>
      <c r="AV2337" s="13" t="s">
        <v>85</v>
      </c>
      <c r="AW2337" s="13" t="s">
        <v>37</v>
      </c>
      <c r="AX2337" s="13" t="s">
        <v>78</v>
      </c>
      <c r="AY2337" s="246" t="s">
        <v>401</v>
      </c>
    </row>
    <row r="2338" s="13" customFormat="1">
      <c r="A2338" s="13"/>
      <c r="B2338" s="236"/>
      <c r="C2338" s="237"/>
      <c r="D2338" s="238" t="s">
        <v>410</v>
      </c>
      <c r="E2338" s="239" t="s">
        <v>19</v>
      </c>
      <c r="F2338" s="240" t="s">
        <v>741</v>
      </c>
      <c r="G2338" s="237"/>
      <c r="H2338" s="239" t="s">
        <v>19</v>
      </c>
      <c r="I2338" s="241"/>
      <c r="J2338" s="237"/>
      <c r="K2338" s="237"/>
      <c r="L2338" s="242"/>
      <c r="M2338" s="243"/>
      <c r="N2338" s="244"/>
      <c r="O2338" s="244"/>
      <c r="P2338" s="244"/>
      <c r="Q2338" s="244"/>
      <c r="R2338" s="244"/>
      <c r="S2338" s="244"/>
      <c r="T2338" s="24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6" t="s">
        <v>410</v>
      </c>
      <c r="AU2338" s="246" t="s">
        <v>87</v>
      </c>
      <c r="AV2338" s="13" t="s">
        <v>85</v>
      </c>
      <c r="AW2338" s="13" t="s">
        <v>37</v>
      </c>
      <c r="AX2338" s="13" t="s">
        <v>78</v>
      </c>
      <c r="AY2338" s="246" t="s">
        <v>401</v>
      </c>
    </row>
    <row r="2339" s="13" customFormat="1">
      <c r="A2339" s="13"/>
      <c r="B2339" s="236"/>
      <c r="C2339" s="237"/>
      <c r="D2339" s="238" t="s">
        <v>410</v>
      </c>
      <c r="E2339" s="239" t="s">
        <v>19</v>
      </c>
      <c r="F2339" s="240" t="s">
        <v>298</v>
      </c>
      <c r="G2339" s="237"/>
      <c r="H2339" s="239" t="s">
        <v>19</v>
      </c>
      <c r="I2339" s="241"/>
      <c r="J2339" s="237"/>
      <c r="K2339" s="237"/>
      <c r="L2339" s="242"/>
      <c r="M2339" s="243"/>
      <c r="N2339" s="244"/>
      <c r="O2339" s="244"/>
      <c r="P2339" s="244"/>
      <c r="Q2339" s="244"/>
      <c r="R2339" s="244"/>
      <c r="S2339" s="244"/>
      <c r="T2339" s="24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6" t="s">
        <v>410</v>
      </c>
      <c r="AU2339" s="246" t="s">
        <v>87</v>
      </c>
      <c r="AV2339" s="13" t="s">
        <v>85</v>
      </c>
      <c r="AW2339" s="13" t="s">
        <v>37</v>
      </c>
      <c r="AX2339" s="13" t="s">
        <v>78</v>
      </c>
      <c r="AY2339" s="246" t="s">
        <v>401</v>
      </c>
    </row>
    <row r="2340" s="14" customFormat="1">
      <c r="A2340" s="14"/>
      <c r="B2340" s="247"/>
      <c r="C2340" s="248"/>
      <c r="D2340" s="238" t="s">
        <v>410</v>
      </c>
      <c r="E2340" s="249" t="s">
        <v>19</v>
      </c>
      <c r="F2340" s="250" t="s">
        <v>1357</v>
      </c>
      <c r="G2340" s="248"/>
      <c r="H2340" s="251">
        <v>10.26</v>
      </c>
      <c r="I2340" s="252"/>
      <c r="J2340" s="248"/>
      <c r="K2340" s="248"/>
      <c r="L2340" s="253"/>
      <c r="M2340" s="254"/>
      <c r="N2340" s="255"/>
      <c r="O2340" s="255"/>
      <c r="P2340" s="255"/>
      <c r="Q2340" s="255"/>
      <c r="R2340" s="255"/>
      <c r="S2340" s="255"/>
      <c r="T2340" s="256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7" t="s">
        <v>410</v>
      </c>
      <c r="AU2340" s="257" t="s">
        <v>87</v>
      </c>
      <c r="AV2340" s="14" t="s">
        <v>87</v>
      </c>
      <c r="AW2340" s="14" t="s">
        <v>37</v>
      </c>
      <c r="AX2340" s="14" t="s">
        <v>78</v>
      </c>
      <c r="AY2340" s="257" t="s">
        <v>401</v>
      </c>
    </row>
    <row r="2341" s="13" customFormat="1">
      <c r="A2341" s="13"/>
      <c r="B2341" s="236"/>
      <c r="C2341" s="237"/>
      <c r="D2341" s="238" t="s">
        <v>410</v>
      </c>
      <c r="E2341" s="239" t="s">
        <v>19</v>
      </c>
      <c r="F2341" s="240" t="s">
        <v>301</v>
      </c>
      <c r="G2341" s="237"/>
      <c r="H2341" s="239" t="s">
        <v>19</v>
      </c>
      <c r="I2341" s="241"/>
      <c r="J2341" s="237"/>
      <c r="K2341" s="237"/>
      <c r="L2341" s="242"/>
      <c r="M2341" s="243"/>
      <c r="N2341" s="244"/>
      <c r="O2341" s="244"/>
      <c r="P2341" s="244"/>
      <c r="Q2341" s="244"/>
      <c r="R2341" s="244"/>
      <c r="S2341" s="244"/>
      <c r="T2341" s="245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6" t="s">
        <v>410</v>
      </c>
      <c r="AU2341" s="246" t="s">
        <v>87</v>
      </c>
      <c r="AV2341" s="13" t="s">
        <v>85</v>
      </c>
      <c r="AW2341" s="13" t="s">
        <v>37</v>
      </c>
      <c r="AX2341" s="13" t="s">
        <v>78</v>
      </c>
      <c r="AY2341" s="246" t="s">
        <v>401</v>
      </c>
    </row>
    <row r="2342" s="14" customFormat="1">
      <c r="A2342" s="14"/>
      <c r="B2342" s="247"/>
      <c r="C2342" s="248"/>
      <c r="D2342" s="238" t="s">
        <v>410</v>
      </c>
      <c r="E2342" s="249" t="s">
        <v>19</v>
      </c>
      <c r="F2342" s="250" t="s">
        <v>1358</v>
      </c>
      <c r="G2342" s="248"/>
      <c r="H2342" s="251">
        <v>53.170000000000002</v>
      </c>
      <c r="I2342" s="252"/>
      <c r="J2342" s="248"/>
      <c r="K2342" s="248"/>
      <c r="L2342" s="253"/>
      <c r="M2342" s="254"/>
      <c r="N2342" s="255"/>
      <c r="O2342" s="255"/>
      <c r="P2342" s="255"/>
      <c r="Q2342" s="255"/>
      <c r="R2342" s="255"/>
      <c r="S2342" s="255"/>
      <c r="T2342" s="256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7" t="s">
        <v>410</v>
      </c>
      <c r="AU2342" s="257" t="s">
        <v>87</v>
      </c>
      <c r="AV2342" s="14" t="s">
        <v>87</v>
      </c>
      <c r="AW2342" s="14" t="s">
        <v>37</v>
      </c>
      <c r="AX2342" s="14" t="s">
        <v>78</v>
      </c>
      <c r="AY2342" s="257" t="s">
        <v>401</v>
      </c>
    </row>
    <row r="2343" s="15" customFormat="1">
      <c r="A2343" s="15"/>
      <c r="B2343" s="258"/>
      <c r="C2343" s="259"/>
      <c r="D2343" s="238" t="s">
        <v>410</v>
      </c>
      <c r="E2343" s="260" t="s">
        <v>19</v>
      </c>
      <c r="F2343" s="261" t="s">
        <v>414</v>
      </c>
      <c r="G2343" s="259"/>
      <c r="H2343" s="262">
        <v>63.43</v>
      </c>
      <c r="I2343" s="263"/>
      <c r="J2343" s="259"/>
      <c r="K2343" s="259"/>
      <c r="L2343" s="264"/>
      <c r="M2343" s="265"/>
      <c r="N2343" s="266"/>
      <c r="O2343" s="266"/>
      <c r="P2343" s="266"/>
      <c r="Q2343" s="266"/>
      <c r="R2343" s="266"/>
      <c r="S2343" s="266"/>
      <c r="T2343" s="267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68" t="s">
        <v>410</v>
      </c>
      <c r="AU2343" s="268" t="s">
        <v>87</v>
      </c>
      <c r="AV2343" s="15" t="s">
        <v>102</v>
      </c>
      <c r="AW2343" s="15" t="s">
        <v>37</v>
      </c>
      <c r="AX2343" s="15" t="s">
        <v>78</v>
      </c>
      <c r="AY2343" s="268" t="s">
        <v>401</v>
      </c>
    </row>
    <row r="2344" s="14" customFormat="1">
      <c r="A2344" s="14"/>
      <c r="B2344" s="247"/>
      <c r="C2344" s="248"/>
      <c r="D2344" s="238" t="s">
        <v>410</v>
      </c>
      <c r="E2344" s="249" t="s">
        <v>19</v>
      </c>
      <c r="F2344" s="250" t="s">
        <v>2129</v>
      </c>
      <c r="G2344" s="248"/>
      <c r="H2344" s="251">
        <v>66.602000000000004</v>
      </c>
      <c r="I2344" s="252"/>
      <c r="J2344" s="248"/>
      <c r="K2344" s="248"/>
      <c r="L2344" s="253"/>
      <c r="M2344" s="254"/>
      <c r="N2344" s="255"/>
      <c r="O2344" s="255"/>
      <c r="P2344" s="255"/>
      <c r="Q2344" s="255"/>
      <c r="R2344" s="255"/>
      <c r="S2344" s="255"/>
      <c r="T2344" s="256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7" t="s">
        <v>410</v>
      </c>
      <c r="AU2344" s="257" t="s">
        <v>87</v>
      </c>
      <c r="AV2344" s="14" t="s">
        <v>87</v>
      </c>
      <c r="AW2344" s="14" t="s">
        <v>37</v>
      </c>
      <c r="AX2344" s="14" t="s">
        <v>85</v>
      </c>
      <c r="AY2344" s="257" t="s">
        <v>401</v>
      </c>
    </row>
    <row r="2345" s="2" customFormat="1" ht="37.8" customHeight="1">
      <c r="A2345" s="40"/>
      <c r="B2345" s="41"/>
      <c r="C2345" s="218" t="s">
        <v>2130</v>
      </c>
      <c r="D2345" s="218" t="s">
        <v>403</v>
      </c>
      <c r="E2345" s="219" t="s">
        <v>2131</v>
      </c>
      <c r="F2345" s="220" t="s">
        <v>2132</v>
      </c>
      <c r="G2345" s="221" t="s">
        <v>178</v>
      </c>
      <c r="H2345" s="222">
        <v>2.6720000000000002</v>
      </c>
      <c r="I2345" s="223"/>
      <c r="J2345" s="224">
        <f>ROUND(I2345*H2345,2)</f>
        <v>0</v>
      </c>
      <c r="K2345" s="220" t="s">
        <v>406</v>
      </c>
      <c r="L2345" s="46"/>
      <c r="M2345" s="225" t="s">
        <v>19</v>
      </c>
      <c r="N2345" s="226" t="s">
        <v>49</v>
      </c>
      <c r="O2345" s="86"/>
      <c r="P2345" s="227">
        <f>O2345*H2345</f>
        <v>0</v>
      </c>
      <c r="Q2345" s="227">
        <v>0</v>
      </c>
      <c r="R2345" s="227">
        <f>Q2345*H2345</f>
        <v>0</v>
      </c>
      <c r="S2345" s="227">
        <v>0</v>
      </c>
      <c r="T2345" s="228">
        <f>S2345*H2345</f>
        <v>0</v>
      </c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R2345" s="229" t="s">
        <v>545</v>
      </c>
      <c r="AT2345" s="229" t="s">
        <v>403</v>
      </c>
      <c r="AU2345" s="229" t="s">
        <v>87</v>
      </c>
      <c r="AY2345" s="19" t="s">
        <v>401</v>
      </c>
      <c r="BE2345" s="230">
        <f>IF(N2345="základní",J2345,0)</f>
        <v>0</v>
      </c>
      <c r="BF2345" s="230">
        <f>IF(N2345="snížená",J2345,0)</f>
        <v>0</v>
      </c>
      <c r="BG2345" s="230">
        <f>IF(N2345="zákl. přenesená",J2345,0)</f>
        <v>0</v>
      </c>
      <c r="BH2345" s="230">
        <f>IF(N2345="sníž. přenesená",J2345,0)</f>
        <v>0</v>
      </c>
      <c r="BI2345" s="230">
        <f>IF(N2345="nulová",J2345,0)</f>
        <v>0</v>
      </c>
      <c r="BJ2345" s="19" t="s">
        <v>85</v>
      </c>
      <c r="BK2345" s="230">
        <f>ROUND(I2345*H2345,2)</f>
        <v>0</v>
      </c>
      <c r="BL2345" s="19" t="s">
        <v>545</v>
      </c>
      <c r="BM2345" s="229" t="s">
        <v>2133</v>
      </c>
    </row>
    <row r="2346" s="2" customFormat="1">
      <c r="A2346" s="40"/>
      <c r="B2346" s="41"/>
      <c r="C2346" s="42"/>
      <c r="D2346" s="231" t="s">
        <v>408</v>
      </c>
      <c r="E2346" s="42"/>
      <c r="F2346" s="232" t="s">
        <v>2134</v>
      </c>
      <c r="G2346" s="42"/>
      <c r="H2346" s="42"/>
      <c r="I2346" s="233"/>
      <c r="J2346" s="42"/>
      <c r="K2346" s="42"/>
      <c r="L2346" s="46"/>
      <c r="M2346" s="234"/>
      <c r="N2346" s="235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408</v>
      </c>
      <c r="AU2346" s="19" t="s">
        <v>87</v>
      </c>
    </row>
    <row r="2347" s="13" customFormat="1">
      <c r="A2347" s="13"/>
      <c r="B2347" s="236"/>
      <c r="C2347" s="237"/>
      <c r="D2347" s="238" t="s">
        <v>410</v>
      </c>
      <c r="E2347" s="239" t="s">
        <v>19</v>
      </c>
      <c r="F2347" s="240" t="s">
        <v>634</v>
      </c>
      <c r="G2347" s="237"/>
      <c r="H2347" s="239" t="s">
        <v>19</v>
      </c>
      <c r="I2347" s="241"/>
      <c r="J2347" s="237"/>
      <c r="K2347" s="237"/>
      <c r="L2347" s="242"/>
      <c r="M2347" s="243"/>
      <c r="N2347" s="244"/>
      <c r="O2347" s="244"/>
      <c r="P2347" s="244"/>
      <c r="Q2347" s="244"/>
      <c r="R2347" s="244"/>
      <c r="S2347" s="244"/>
      <c r="T2347" s="24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6" t="s">
        <v>410</v>
      </c>
      <c r="AU2347" s="246" t="s">
        <v>87</v>
      </c>
      <c r="AV2347" s="13" t="s">
        <v>85</v>
      </c>
      <c r="AW2347" s="13" t="s">
        <v>37</v>
      </c>
      <c r="AX2347" s="13" t="s">
        <v>78</v>
      </c>
      <c r="AY2347" s="246" t="s">
        <v>401</v>
      </c>
    </row>
    <row r="2348" s="13" customFormat="1">
      <c r="A2348" s="13"/>
      <c r="B2348" s="236"/>
      <c r="C2348" s="237"/>
      <c r="D2348" s="238" t="s">
        <v>410</v>
      </c>
      <c r="E2348" s="239" t="s">
        <v>19</v>
      </c>
      <c r="F2348" s="240" t="s">
        <v>594</v>
      </c>
      <c r="G2348" s="237"/>
      <c r="H2348" s="239" t="s">
        <v>19</v>
      </c>
      <c r="I2348" s="241"/>
      <c r="J2348" s="237"/>
      <c r="K2348" s="237"/>
      <c r="L2348" s="242"/>
      <c r="M2348" s="243"/>
      <c r="N2348" s="244"/>
      <c r="O2348" s="244"/>
      <c r="P2348" s="244"/>
      <c r="Q2348" s="244"/>
      <c r="R2348" s="244"/>
      <c r="S2348" s="244"/>
      <c r="T2348" s="24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6" t="s">
        <v>410</v>
      </c>
      <c r="AU2348" s="246" t="s">
        <v>87</v>
      </c>
      <c r="AV2348" s="13" t="s">
        <v>85</v>
      </c>
      <c r="AW2348" s="13" t="s">
        <v>37</v>
      </c>
      <c r="AX2348" s="13" t="s">
        <v>78</v>
      </c>
      <c r="AY2348" s="246" t="s">
        <v>401</v>
      </c>
    </row>
    <row r="2349" s="13" customFormat="1">
      <c r="A2349" s="13"/>
      <c r="B2349" s="236"/>
      <c r="C2349" s="237"/>
      <c r="D2349" s="238" t="s">
        <v>410</v>
      </c>
      <c r="E2349" s="239" t="s">
        <v>19</v>
      </c>
      <c r="F2349" s="240" t="s">
        <v>741</v>
      </c>
      <c r="G2349" s="237"/>
      <c r="H2349" s="239" t="s">
        <v>19</v>
      </c>
      <c r="I2349" s="241"/>
      <c r="J2349" s="237"/>
      <c r="K2349" s="237"/>
      <c r="L2349" s="242"/>
      <c r="M2349" s="243"/>
      <c r="N2349" s="244"/>
      <c r="O2349" s="244"/>
      <c r="P2349" s="244"/>
      <c r="Q2349" s="244"/>
      <c r="R2349" s="244"/>
      <c r="S2349" s="244"/>
      <c r="T2349" s="245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6" t="s">
        <v>410</v>
      </c>
      <c r="AU2349" s="246" t="s">
        <v>87</v>
      </c>
      <c r="AV2349" s="13" t="s">
        <v>85</v>
      </c>
      <c r="AW2349" s="13" t="s">
        <v>37</v>
      </c>
      <c r="AX2349" s="13" t="s">
        <v>78</v>
      </c>
      <c r="AY2349" s="246" t="s">
        <v>401</v>
      </c>
    </row>
    <row r="2350" s="13" customFormat="1">
      <c r="A2350" s="13"/>
      <c r="B2350" s="236"/>
      <c r="C2350" s="237"/>
      <c r="D2350" s="238" t="s">
        <v>410</v>
      </c>
      <c r="E2350" s="239" t="s">
        <v>19</v>
      </c>
      <c r="F2350" s="240" t="s">
        <v>304</v>
      </c>
      <c r="G2350" s="237"/>
      <c r="H2350" s="239" t="s">
        <v>19</v>
      </c>
      <c r="I2350" s="241"/>
      <c r="J2350" s="237"/>
      <c r="K2350" s="237"/>
      <c r="L2350" s="242"/>
      <c r="M2350" s="243"/>
      <c r="N2350" s="244"/>
      <c r="O2350" s="244"/>
      <c r="P2350" s="244"/>
      <c r="Q2350" s="244"/>
      <c r="R2350" s="244"/>
      <c r="S2350" s="244"/>
      <c r="T2350" s="245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6" t="s">
        <v>410</v>
      </c>
      <c r="AU2350" s="246" t="s">
        <v>87</v>
      </c>
      <c r="AV2350" s="13" t="s">
        <v>85</v>
      </c>
      <c r="AW2350" s="13" t="s">
        <v>37</v>
      </c>
      <c r="AX2350" s="13" t="s">
        <v>78</v>
      </c>
      <c r="AY2350" s="246" t="s">
        <v>401</v>
      </c>
    </row>
    <row r="2351" s="14" customFormat="1">
      <c r="A2351" s="14"/>
      <c r="B2351" s="247"/>
      <c r="C2351" s="248"/>
      <c r="D2351" s="238" t="s">
        <v>410</v>
      </c>
      <c r="E2351" s="249" t="s">
        <v>303</v>
      </c>
      <c r="F2351" s="250" t="s">
        <v>2135</v>
      </c>
      <c r="G2351" s="248"/>
      <c r="H2351" s="251">
        <v>2.6720000000000002</v>
      </c>
      <c r="I2351" s="252"/>
      <c r="J2351" s="248"/>
      <c r="K2351" s="248"/>
      <c r="L2351" s="253"/>
      <c r="M2351" s="254"/>
      <c r="N2351" s="255"/>
      <c r="O2351" s="255"/>
      <c r="P2351" s="255"/>
      <c r="Q2351" s="255"/>
      <c r="R2351" s="255"/>
      <c r="S2351" s="255"/>
      <c r="T2351" s="256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7" t="s">
        <v>410</v>
      </c>
      <c r="AU2351" s="257" t="s">
        <v>87</v>
      </c>
      <c r="AV2351" s="14" t="s">
        <v>87</v>
      </c>
      <c r="AW2351" s="14" t="s">
        <v>37</v>
      </c>
      <c r="AX2351" s="14" t="s">
        <v>78</v>
      </c>
      <c r="AY2351" s="257" t="s">
        <v>401</v>
      </c>
    </row>
    <row r="2352" s="15" customFormat="1">
      <c r="A2352" s="15"/>
      <c r="B2352" s="258"/>
      <c r="C2352" s="259"/>
      <c r="D2352" s="238" t="s">
        <v>410</v>
      </c>
      <c r="E2352" s="260" t="s">
        <v>19</v>
      </c>
      <c r="F2352" s="261" t="s">
        <v>414</v>
      </c>
      <c r="G2352" s="259"/>
      <c r="H2352" s="262">
        <v>2.6720000000000002</v>
      </c>
      <c r="I2352" s="263"/>
      <c r="J2352" s="259"/>
      <c r="K2352" s="259"/>
      <c r="L2352" s="264"/>
      <c r="M2352" s="265"/>
      <c r="N2352" s="266"/>
      <c r="O2352" s="266"/>
      <c r="P2352" s="266"/>
      <c r="Q2352" s="266"/>
      <c r="R2352" s="266"/>
      <c r="S2352" s="266"/>
      <c r="T2352" s="267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68" t="s">
        <v>410</v>
      </c>
      <c r="AU2352" s="268" t="s">
        <v>87</v>
      </c>
      <c r="AV2352" s="15" t="s">
        <v>102</v>
      </c>
      <c r="AW2352" s="15" t="s">
        <v>37</v>
      </c>
      <c r="AX2352" s="15" t="s">
        <v>85</v>
      </c>
      <c r="AY2352" s="268" t="s">
        <v>401</v>
      </c>
    </row>
    <row r="2353" s="2" customFormat="1" ht="24.15" customHeight="1">
      <c r="A2353" s="40"/>
      <c r="B2353" s="41"/>
      <c r="C2353" s="280" t="s">
        <v>2136</v>
      </c>
      <c r="D2353" s="280" t="s">
        <v>808</v>
      </c>
      <c r="E2353" s="281" t="s">
        <v>2137</v>
      </c>
      <c r="F2353" s="282" t="s">
        <v>2138</v>
      </c>
      <c r="G2353" s="283" t="s">
        <v>178</v>
      </c>
      <c r="H2353" s="284">
        <v>2.806</v>
      </c>
      <c r="I2353" s="285"/>
      <c r="J2353" s="286">
        <f>ROUND(I2353*H2353,2)</f>
        <v>0</v>
      </c>
      <c r="K2353" s="282" t="s">
        <v>406</v>
      </c>
      <c r="L2353" s="287"/>
      <c r="M2353" s="288" t="s">
        <v>19</v>
      </c>
      <c r="N2353" s="289" t="s">
        <v>49</v>
      </c>
      <c r="O2353" s="86"/>
      <c r="P2353" s="227">
        <f>O2353*H2353</f>
        <v>0</v>
      </c>
      <c r="Q2353" s="227">
        <v>0.0015</v>
      </c>
      <c r="R2353" s="227">
        <f>Q2353*H2353</f>
        <v>0.0042090000000000001</v>
      </c>
      <c r="S2353" s="227">
        <v>0</v>
      </c>
      <c r="T2353" s="228">
        <f>S2353*H2353</f>
        <v>0</v>
      </c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R2353" s="229" t="s">
        <v>664</v>
      </c>
      <c r="AT2353" s="229" t="s">
        <v>808</v>
      </c>
      <c r="AU2353" s="229" t="s">
        <v>87</v>
      </c>
      <c r="AY2353" s="19" t="s">
        <v>401</v>
      </c>
      <c r="BE2353" s="230">
        <f>IF(N2353="základní",J2353,0)</f>
        <v>0</v>
      </c>
      <c r="BF2353" s="230">
        <f>IF(N2353="snížená",J2353,0)</f>
        <v>0</v>
      </c>
      <c r="BG2353" s="230">
        <f>IF(N2353="zákl. přenesená",J2353,0)</f>
        <v>0</v>
      </c>
      <c r="BH2353" s="230">
        <f>IF(N2353="sníž. přenesená",J2353,0)</f>
        <v>0</v>
      </c>
      <c r="BI2353" s="230">
        <f>IF(N2353="nulová",J2353,0)</f>
        <v>0</v>
      </c>
      <c r="BJ2353" s="19" t="s">
        <v>85</v>
      </c>
      <c r="BK2353" s="230">
        <f>ROUND(I2353*H2353,2)</f>
        <v>0</v>
      </c>
      <c r="BL2353" s="19" t="s">
        <v>545</v>
      </c>
      <c r="BM2353" s="229" t="s">
        <v>2139</v>
      </c>
    </row>
    <row r="2354" s="14" customFormat="1">
      <c r="A2354" s="14"/>
      <c r="B2354" s="247"/>
      <c r="C2354" s="248"/>
      <c r="D2354" s="238" t="s">
        <v>410</v>
      </c>
      <c r="E2354" s="249" t="s">
        <v>19</v>
      </c>
      <c r="F2354" s="250" t="s">
        <v>303</v>
      </c>
      <c r="G2354" s="248"/>
      <c r="H2354" s="251">
        <v>2.6720000000000002</v>
      </c>
      <c r="I2354" s="252"/>
      <c r="J2354" s="248"/>
      <c r="K2354" s="248"/>
      <c r="L2354" s="253"/>
      <c r="M2354" s="254"/>
      <c r="N2354" s="255"/>
      <c r="O2354" s="255"/>
      <c r="P2354" s="255"/>
      <c r="Q2354" s="255"/>
      <c r="R2354" s="255"/>
      <c r="S2354" s="255"/>
      <c r="T2354" s="256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7" t="s">
        <v>410</v>
      </c>
      <c r="AU2354" s="257" t="s">
        <v>87</v>
      </c>
      <c r="AV2354" s="14" t="s">
        <v>87</v>
      </c>
      <c r="AW2354" s="14" t="s">
        <v>37</v>
      </c>
      <c r="AX2354" s="14" t="s">
        <v>78</v>
      </c>
      <c r="AY2354" s="257" t="s">
        <v>401</v>
      </c>
    </row>
    <row r="2355" s="15" customFormat="1">
      <c r="A2355" s="15"/>
      <c r="B2355" s="258"/>
      <c r="C2355" s="259"/>
      <c r="D2355" s="238" t="s">
        <v>410</v>
      </c>
      <c r="E2355" s="260" t="s">
        <v>19</v>
      </c>
      <c r="F2355" s="261" t="s">
        <v>414</v>
      </c>
      <c r="G2355" s="259"/>
      <c r="H2355" s="262">
        <v>2.6720000000000002</v>
      </c>
      <c r="I2355" s="263"/>
      <c r="J2355" s="259"/>
      <c r="K2355" s="259"/>
      <c r="L2355" s="264"/>
      <c r="M2355" s="265"/>
      <c r="N2355" s="266"/>
      <c r="O2355" s="266"/>
      <c r="P2355" s="266"/>
      <c r="Q2355" s="266"/>
      <c r="R2355" s="266"/>
      <c r="S2355" s="266"/>
      <c r="T2355" s="267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T2355" s="268" t="s">
        <v>410</v>
      </c>
      <c r="AU2355" s="268" t="s">
        <v>87</v>
      </c>
      <c r="AV2355" s="15" t="s">
        <v>102</v>
      </c>
      <c r="AW2355" s="15" t="s">
        <v>37</v>
      </c>
      <c r="AX2355" s="15" t="s">
        <v>78</v>
      </c>
      <c r="AY2355" s="268" t="s">
        <v>401</v>
      </c>
    </row>
    <row r="2356" s="14" customFormat="1">
      <c r="A2356" s="14"/>
      <c r="B2356" s="247"/>
      <c r="C2356" s="248"/>
      <c r="D2356" s="238" t="s">
        <v>410</v>
      </c>
      <c r="E2356" s="249" t="s">
        <v>19</v>
      </c>
      <c r="F2356" s="250" t="s">
        <v>2140</v>
      </c>
      <c r="G2356" s="248"/>
      <c r="H2356" s="251">
        <v>2.806</v>
      </c>
      <c r="I2356" s="252"/>
      <c r="J2356" s="248"/>
      <c r="K2356" s="248"/>
      <c r="L2356" s="253"/>
      <c r="M2356" s="254"/>
      <c r="N2356" s="255"/>
      <c r="O2356" s="255"/>
      <c r="P2356" s="255"/>
      <c r="Q2356" s="255"/>
      <c r="R2356" s="255"/>
      <c r="S2356" s="255"/>
      <c r="T2356" s="256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7" t="s">
        <v>410</v>
      </c>
      <c r="AU2356" s="257" t="s">
        <v>87</v>
      </c>
      <c r="AV2356" s="14" t="s">
        <v>87</v>
      </c>
      <c r="AW2356" s="14" t="s">
        <v>37</v>
      </c>
      <c r="AX2356" s="14" t="s">
        <v>85</v>
      </c>
      <c r="AY2356" s="257" t="s">
        <v>401</v>
      </c>
    </row>
    <row r="2357" s="2" customFormat="1" ht="37.8" customHeight="1">
      <c r="A2357" s="40"/>
      <c r="B2357" s="41"/>
      <c r="C2357" s="218" t="s">
        <v>2141</v>
      </c>
      <c r="D2357" s="218" t="s">
        <v>403</v>
      </c>
      <c r="E2357" s="219" t="s">
        <v>2142</v>
      </c>
      <c r="F2357" s="220" t="s">
        <v>2143</v>
      </c>
      <c r="G2357" s="221" t="s">
        <v>178</v>
      </c>
      <c r="H2357" s="222">
        <v>1475.0799999999999</v>
      </c>
      <c r="I2357" s="223"/>
      <c r="J2357" s="224">
        <f>ROUND(I2357*H2357,2)</f>
        <v>0</v>
      </c>
      <c r="K2357" s="220" t="s">
        <v>406</v>
      </c>
      <c r="L2357" s="46"/>
      <c r="M2357" s="225" t="s">
        <v>19</v>
      </c>
      <c r="N2357" s="226" t="s">
        <v>49</v>
      </c>
      <c r="O2357" s="86"/>
      <c r="P2357" s="227">
        <f>O2357*H2357</f>
        <v>0</v>
      </c>
      <c r="Q2357" s="227">
        <v>0</v>
      </c>
      <c r="R2357" s="227">
        <f>Q2357*H2357</f>
        <v>0</v>
      </c>
      <c r="S2357" s="227">
        <v>0</v>
      </c>
      <c r="T2357" s="228">
        <f>S2357*H2357</f>
        <v>0</v>
      </c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R2357" s="229" t="s">
        <v>545</v>
      </c>
      <c r="AT2357" s="229" t="s">
        <v>403</v>
      </c>
      <c r="AU2357" s="229" t="s">
        <v>87</v>
      </c>
      <c r="AY2357" s="19" t="s">
        <v>401</v>
      </c>
      <c r="BE2357" s="230">
        <f>IF(N2357="základní",J2357,0)</f>
        <v>0</v>
      </c>
      <c r="BF2357" s="230">
        <f>IF(N2357="snížená",J2357,0)</f>
        <v>0</v>
      </c>
      <c r="BG2357" s="230">
        <f>IF(N2357="zákl. přenesená",J2357,0)</f>
        <v>0</v>
      </c>
      <c r="BH2357" s="230">
        <f>IF(N2357="sníž. přenesená",J2357,0)</f>
        <v>0</v>
      </c>
      <c r="BI2357" s="230">
        <f>IF(N2357="nulová",J2357,0)</f>
        <v>0</v>
      </c>
      <c r="BJ2357" s="19" t="s">
        <v>85</v>
      </c>
      <c r="BK2357" s="230">
        <f>ROUND(I2357*H2357,2)</f>
        <v>0</v>
      </c>
      <c r="BL2357" s="19" t="s">
        <v>545</v>
      </c>
      <c r="BM2357" s="229" t="s">
        <v>2144</v>
      </c>
    </row>
    <row r="2358" s="2" customFormat="1">
      <c r="A2358" s="40"/>
      <c r="B2358" s="41"/>
      <c r="C2358" s="42"/>
      <c r="D2358" s="231" t="s">
        <v>408</v>
      </c>
      <c r="E2358" s="42"/>
      <c r="F2358" s="232" t="s">
        <v>2145</v>
      </c>
      <c r="G2358" s="42"/>
      <c r="H2358" s="42"/>
      <c r="I2358" s="233"/>
      <c r="J2358" s="42"/>
      <c r="K2358" s="42"/>
      <c r="L2358" s="46"/>
      <c r="M2358" s="234"/>
      <c r="N2358" s="235"/>
      <c r="O2358" s="86"/>
      <c r="P2358" s="86"/>
      <c r="Q2358" s="86"/>
      <c r="R2358" s="86"/>
      <c r="S2358" s="86"/>
      <c r="T2358" s="87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T2358" s="19" t="s">
        <v>408</v>
      </c>
      <c r="AU2358" s="19" t="s">
        <v>87</v>
      </c>
    </row>
    <row r="2359" s="14" customFormat="1">
      <c r="A2359" s="14"/>
      <c r="B2359" s="247"/>
      <c r="C2359" s="248"/>
      <c r="D2359" s="238" t="s">
        <v>410</v>
      </c>
      <c r="E2359" s="249" t="s">
        <v>19</v>
      </c>
      <c r="F2359" s="250" t="s">
        <v>306</v>
      </c>
      <c r="G2359" s="248"/>
      <c r="H2359" s="251">
        <v>1119.48</v>
      </c>
      <c r="I2359" s="252"/>
      <c r="J2359" s="248"/>
      <c r="K2359" s="248"/>
      <c r="L2359" s="253"/>
      <c r="M2359" s="254"/>
      <c r="N2359" s="255"/>
      <c r="O2359" s="255"/>
      <c r="P2359" s="255"/>
      <c r="Q2359" s="255"/>
      <c r="R2359" s="255"/>
      <c r="S2359" s="255"/>
      <c r="T2359" s="256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7" t="s">
        <v>410</v>
      </c>
      <c r="AU2359" s="257" t="s">
        <v>87</v>
      </c>
      <c r="AV2359" s="14" t="s">
        <v>87</v>
      </c>
      <c r="AW2359" s="14" t="s">
        <v>37</v>
      </c>
      <c r="AX2359" s="14" t="s">
        <v>78</v>
      </c>
      <c r="AY2359" s="257" t="s">
        <v>401</v>
      </c>
    </row>
    <row r="2360" s="14" customFormat="1">
      <c r="A2360" s="14"/>
      <c r="B2360" s="247"/>
      <c r="C2360" s="248"/>
      <c r="D2360" s="238" t="s">
        <v>410</v>
      </c>
      <c r="E2360" s="249" t="s">
        <v>19</v>
      </c>
      <c r="F2360" s="250" t="s">
        <v>309</v>
      </c>
      <c r="G2360" s="248"/>
      <c r="H2360" s="251">
        <v>98.469999999999999</v>
      </c>
      <c r="I2360" s="252"/>
      <c r="J2360" s="248"/>
      <c r="K2360" s="248"/>
      <c r="L2360" s="253"/>
      <c r="M2360" s="254"/>
      <c r="N2360" s="255"/>
      <c r="O2360" s="255"/>
      <c r="P2360" s="255"/>
      <c r="Q2360" s="255"/>
      <c r="R2360" s="255"/>
      <c r="S2360" s="255"/>
      <c r="T2360" s="256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7" t="s">
        <v>410</v>
      </c>
      <c r="AU2360" s="257" t="s">
        <v>87</v>
      </c>
      <c r="AV2360" s="14" t="s">
        <v>87</v>
      </c>
      <c r="AW2360" s="14" t="s">
        <v>37</v>
      </c>
      <c r="AX2360" s="14" t="s">
        <v>78</v>
      </c>
      <c r="AY2360" s="257" t="s">
        <v>401</v>
      </c>
    </row>
    <row r="2361" s="14" customFormat="1">
      <c r="A2361" s="14"/>
      <c r="B2361" s="247"/>
      <c r="C2361" s="248"/>
      <c r="D2361" s="238" t="s">
        <v>410</v>
      </c>
      <c r="E2361" s="249" t="s">
        <v>19</v>
      </c>
      <c r="F2361" s="250" t="s">
        <v>312</v>
      </c>
      <c r="G2361" s="248"/>
      <c r="H2361" s="251">
        <v>84.799999999999997</v>
      </c>
      <c r="I2361" s="252"/>
      <c r="J2361" s="248"/>
      <c r="K2361" s="248"/>
      <c r="L2361" s="253"/>
      <c r="M2361" s="254"/>
      <c r="N2361" s="255"/>
      <c r="O2361" s="255"/>
      <c r="P2361" s="255"/>
      <c r="Q2361" s="255"/>
      <c r="R2361" s="255"/>
      <c r="S2361" s="255"/>
      <c r="T2361" s="25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7" t="s">
        <v>410</v>
      </c>
      <c r="AU2361" s="257" t="s">
        <v>87</v>
      </c>
      <c r="AV2361" s="14" t="s">
        <v>87</v>
      </c>
      <c r="AW2361" s="14" t="s">
        <v>37</v>
      </c>
      <c r="AX2361" s="14" t="s">
        <v>78</v>
      </c>
      <c r="AY2361" s="257" t="s">
        <v>401</v>
      </c>
    </row>
    <row r="2362" s="14" customFormat="1">
      <c r="A2362" s="14"/>
      <c r="B2362" s="247"/>
      <c r="C2362" s="248"/>
      <c r="D2362" s="238" t="s">
        <v>410</v>
      </c>
      <c r="E2362" s="249" t="s">
        <v>19</v>
      </c>
      <c r="F2362" s="250" t="s">
        <v>315</v>
      </c>
      <c r="G2362" s="248"/>
      <c r="H2362" s="251">
        <v>122.09</v>
      </c>
      <c r="I2362" s="252"/>
      <c r="J2362" s="248"/>
      <c r="K2362" s="248"/>
      <c r="L2362" s="253"/>
      <c r="M2362" s="254"/>
      <c r="N2362" s="255"/>
      <c r="O2362" s="255"/>
      <c r="P2362" s="255"/>
      <c r="Q2362" s="255"/>
      <c r="R2362" s="255"/>
      <c r="S2362" s="255"/>
      <c r="T2362" s="256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7" t="s">
        <v>410</v>
      </c>
      <c r="AU2362" s="257" t="s">
        <v>87</v>
      </c>
      <c r="AV2362" s="14" t="s">
        <v>87</v>
      </c>
      <c r="AW2362" s="14" t="s">
        <v>37</v>
      </c>
      <c r="AX2362" s="14" t="s">
        <v>78</v>
      </c>
      <c r="AY2362" s="257" t="s">
        <v>401</v>
      </c>
    </row>
    <row r="2363" s="14" customFormat="1">
      <c r="A2363" s="14"/>
      <c r="B2363" s="247"/>
      <c r="C2363" s="248"/>
      <c r="D2363" s="238" t="s">
        <v>410</v>
      </c>
      <c r="E2363" s="249" t="s">
        <v>19</v>
      </c>
      <c r="F2363" s="250" t="s">
        <v>318</v>
      </c>
      <c r="G2363" s="248"/>
      <c r="H2363" s="251">
        <v>50.240000000000002</v>
      </c>
      <c r="I2363" s="252"/>
      <c r="J2363" s="248"/>
      <c r="K2363" s="248"/>
      <c r="L2363" s="253"/>
      <c r="M2363" s="254"/>
      <c r="N2363" s="255"/>
      <c r="O2363" s="255"/>
      <c r="P2363" s="255"/>
      <c r="Q2363" s="255"/>
      <c r="R2363" s="255"/>
      <c r="S2363" s="255"/>
      <c r="T2363" s="256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7" t="s">
        <v>410</v>
      </c>
      <c r="AU2363" s="257" t="s">
        <v>87</v>
      </c>
      <c r="AV2363" s="14" t="s">
        <v>87</v>
      </c>
      <c r="AW2363" s="14" t="s">
        <v>37</v>
      </c>
      <c r="AX2363" s="14" t="s">
        <v>78</v>
      </c>
      <c r="AY2363" s="257" t="s">
        <v>401</v>
      </c>
    </row>
    <row r="2364" s="15" customFormat="1">
      <c r="A2364" s="15"/>
      <c r="B2364" s="258"/>
      <c r="C2364" s="259"/>
      <c r="D2364" s="238" t="s">
        <v>410</v>
      </c>
      <c r="E2364" s="260" t="s">
        <v>19</v>
      </c>
      <c r="F2364" s="261" t="s">
        <v>414</v>
      </c>
      <c r="G2364" s="259"/>
      <c r="H2364" s="262">
        <v>1475.0799999999999</v>
      </c>
      <c r="I2364" s="263"/>
      <c r="J2364" s="259"/>
      <c r="K2364" s="259"/>
      <c r="L2364" s="264"/>
      <c r="M2364" s="265"/>
      <c r="N2364" s="266"/>
      <c r="O2364" s="266"/>
      <c r="P2364" s="266"/>
      <c r="Q2364" s="266"/>
      <c r="R2364" s="266"/>
      <c r="S2364" s="266"/>
      <c r="T2364" s="267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8" t="s">
        <v>410</v>
      </c>
      <c r="AU2364" s="268" t="s">
        <v>87</v>
      </c>
      <c r="AV2364" s="15" t="s">
        <v>102</v>
      </c>
      <c r="AW2364" s="15" t="s">
        <v>37</v>
      </c>
      <c r="AX2364" s="15" t="s">
        <v>85</v>
      </c>
      <c r="AY2364" s="268" t="s">
        <v>401</v>
      </c>
    </row>
    <row r="2365" s="2" customFormat="1" ht="24.15" customHeight="1">
      <c r="A2365" s="40"/>
      <c r="B2365" s="41"/>
      <c r="C2365" s="280" t="s">
        <v>2146</v>
      </c>
      <c r="D2365" s="280" t="s">
        <v>808</v>
      </c>
      <c r="E2365" s="281" t="s">
        <v>2147</v>
      </c>
      <c r="F2365" s="282" t="s">
        <v>2148</v>
      </c>
      <c r="G2365" s="283" t="s">
        <v>178</v>
      </c>
      <c r="H2365" s="284">
        <v>1367.8879999999999</v>
      </c>
      <c r="I2365" s="285"/>
      <c r="J2365" s="286">
        <f>ROUND(I2365*H2365,2)</f>
        <v>0</v>
      </c>
      <c r="K2365" s="282" t="s">
        <v>406</v>
      </c>
      <c r="L2365" s="287"/>
      <c r="M2365" s="288" t="s">
        <v>19</v>
      </c>
      <c r="N2365" s="289" t="s">
        <v>49</v>
      </c>
      <c r="O2365" s="86"/>
      <c r="P2365" s="227">
        <f>O2365*H2365</f>
        <v>0</v>
      </c>
      <c r="Q2365" s="227">
        <v>0.0028999999999999998</v>
      </c>
      <c r="R2365" s="227">
        <f>Q2365*H2365</f>
        <v>3.9668751999999996</v>
      </c>
      <c r="S2365" s="227">
        <v>0</v>
      </c>
      <c r="T2365" s="228">
        <f>S2365*H2365</f>
        <v>0</v>
      </c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R2365" s="229" t="s">
        <v>664</v>
      </c>
      <c r="AT2365" s="229" t="s">
        <v>808</v>
      </c>
      <c r="AU2365" s="229" t="s">
        <v>87</v>
      </c>
      <c r="AY2365" s="19" t="s">
        <v>401</v>
      </c>
      <c r="BE2365" s="230">
        <f>IF(N2365="základní",J2365,0)</f>
        <v>0</v>
      </c>
      <c r="BF2365" s="230">
        <f>IF(N2365="snížená",J2365,0)</f>
        <v>0</v>
      </c>
      <c r="BG2365" s="230">
        <f>IF(N2365="zákl. přenesená",J2365,0)</f>
        <v>0</v>
      </c>
      <c r="BH2365" s="230">
        <f>IF(N2365="sníž. přenesená",J2365,0)</f>
        <v>0</v>
      </c>
      <c r="BI2365" s="230">
        <f>IF(N2365="nulová",J2365,0)</f>
        <v>0</v>
      </c>
      <c r="BJ2365" s="19" t="s">
        <v>85</v>
      </c>
      <c r="BK2365" s="230">
        <f>ROUND(I2365*H2365,2)</f>
        <v>0</v>
      </c>
      <c r="BL2365" s="19" t="s">
        <v>545</v>
      </c>
      <c r="BM2365" s="229" t="s">
        <v>2149</v>
      </c>
    </row>
    <row r="2366" s="14" customFormat="1">
      <c r="A2366" s="14"/>
      <c r="B2366" s="247"/>
      <c r="C2366" s="248"/>
      <c r="D2366" s="238" t="s">
        <v>410</v>
      </c>
      <c r="E2366" s="249" t="s">
        <v>19</v>
      </c>
      <c r="F2366" s="250" t="s">
        <v>306</v>
      </c>
      <c r="G2366" s="248"/>
      <c r="H2366" s="251">
        <v>1119.48</v>
      </c>
      <c r="I2366" s="252"/>
      <c r="J2366" s="248"/>
      <c r="K2366" s="248"/>
      <c r="L2366" s="253"/>
      <c r="M2366" s="254"/>
      <c r="N2366" s="255"/>
      <c r="O2366" s="255"/>
      <c r="P2366" s="255"/>
      <c r="Q2366" s="255"/>
      <c r="R2366" s="255"/>
      <c r="S2366" s="255"/>
      <c r="T2366" s="256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7" t="s">
        <v>410</v>
      </c>
      <c r="AU2366" s="257" t="s">
        <v>87</v>
      </c>
      <c r="AV2366" s="14" t="s">
        <v>87</v>
      </c>
      <c r="AW2366" s="14" t="s">
        <v>37</v>
      </c>
      <c r="AX2366" s="14" t="s">
        <v>78</v>
      </c>
      <c r="AY2366" s="257" t="s">
        <v>401</v>
      </c>
    </row>
    <row r="2367" s="14" customFormat="1">
      <c r="A2367" s="14"/>
      <c r="B2367" s="247"/>
      <c r="C2367" s="248"/>
      <c r="D2367" s="238" t="s">
        <v>410</v>
      </c>
      <c r="E2367" s="249" t="s">
        <v>19</v>
      </c>
      <c r="F2367" s="250" t="s">
        <v>309</v>
      </c>
      <c r="G2367" s="248"/>
      <c r="H2367" s="251">
        <v>98.469999999999999</v>
      </c>
      <c r="I2367" s="252"/>
      <c r="J2367" s="248"/>
      <c r="K2367" s="248"/>
      <c r="L2367" s="253"/>
      <c r="M2367" s="254"/>
      <c r="N2367" s="255"/>
      <c r="O2367" s="255"/>
      <c r="P2367" s="255"/>
      <c r="Q2367" s="255"/>
      <c r="R2367" s="255"/>
      <c r="S2367" s="255"/>
      <c r="T2367" s="256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7" t="s">
        <v>410</v>
      </c>
      <c r="AU2367" s="257" t="s">
        <v>87</v>
      </c>
      <c r="AV2367" s="14" t="s">
        <v>87</v>
      </c>
      <c r="AW2367" s="14" t="s">
        <v>37</v>
      </c>
      <c r="AX2367" s="14" t="s">
        <v>78</v>
      </c>
      <c r="AY2367" s="257" t="s">
        <v>401</v>
      </c>
    </row>
    <row r="2368" s="14" customFormat="1">
      <c r="A2368" s="14"/>
      <c r="B2368" s="247"/>
      <c r="C2368" s="248"/>
      <c r="D2368" s="238" t="s">
        <v>410</v>
      </c>
      <c r="E2368" s="249" t="s">
        <v>19</v>
      </c>
      <c r="F2368" s="250" t="s">
        <v>312</v>
      </c>
      <c r="G2368" s="248"/>
      <c r="H2368" s="251">
        <v>84.799999999999997</v>
      </c>
      <c r="I2368" s="252"/>
      <c r="J2368" s="248"/>
      <c r="K2368" s="248"/>
      <c r="L2368" s="253"/>
      <c r="M2368" s="254"/>
      <c r="N2368" s="255"/>
      <c r="O2368" s="255"/>
      <c r="P2368" s="255"/>
      <c r="Q2368" s="255"/>
      <c r="R2368" s="255"/>
      <c r="S2368" s="255"/>
      <c r="T2368" s="256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7" t="s">
        <v>410</v>
      </c>
      <c r="AU2368" s="257" t="s">
        <v>87</v>
      </c>
      <c r="AV2368" s="14" t="s">
        <v>87</v>
      </c>
      <c r="AW2368" s="14" t="s">
        <v>37</v>
      </c>
      <c r="AX2368" s="14" t="s">
        <v>78</v>
      </c>
      <c r="AY2368" s="257" t="s">
        <v>401</v>
      </c>
    </row>
    <row r="2369" s="15" customFormat="1">
      <c r="A2369" s="15"/>
      <c r="B2369" s="258"/>
      <c r="C2369" s="259"/>
      <c r="D2369" s="238" t="s">
        <v>410</v>
      </c>
      <c r="E2369" s="260" t="s">
        <v>19</v>
      </c>
      <c r="F2369" s="261" t="s">
        <v>414</v>
      </c>
      <c r="G2369" s="259"/>
      <c r="H2369" s="262">
        <v>1302.75</v>
      </c>
      <c r="I2369" s="263"/>
      <c r="J2369" s="259"/>
      <c r="K2369" s="259"/>
      <c r="L2369" s="264"/>
      <c r="M2369" s="265"/>
      <c r="N2369" s="266"/>
      <c r="O2369" s="266"/>
      <c r="P2369" s="266"/>
      <c r="Q2369" s="266"/>
      <c r="R2369" s="266"/>
      <c r="S2369" s="266"/>
      <c r="T2369" s="267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8" t="s">
        <v>410</v>
      </c>
      <c r="AU2369" s="268" t="s">
        <v>87</v>
      </c>
      <c r="AV2369" s="15" t="s">
        <v>102</v>
      </c>
      <c r="AW2369" s="15" t="s">
        <v>37</v>
      </c>
      <c r="AX2369" s="15" t="s">
        <v>78</v>
      </c>
      <c r="AY2369" s="268" t="s">
        <v>401</v>
      </c>
    </row>
    <row r="2370" s="14" customFormat="1">
      <c r="A2370" s="14"/>
      <c r="B2370" s="247"/>
      <c r="C2370" s="248"/>
      <c r="D2370" s="238" t="s">
        <v>410</v>
      </c>
      <c r="E2370" s="249" t="s">
        <v>19</v>
      </c>
      <c r="F2370" s="250" t="s">
        <v>2150</v>
      </c>
      <c r="G2370" s="248"/>
      <c r="H2370" s="251">
        <v>1367.8879999999999</v>
      </c>
      <c r="I2370" s="252"/>
      <c r="J2370" s="248"/>
      <c r="K2370" s="248"/>
      <c r="L2370" s="253"/>
      <c r="M2370" s="254"/>
      <c r="N2370" s="255"/>
      <c r="O2370" s="255"/>
      <c r="P2370" s="255"/>
      <c r="Q2370" s="255"/>
      <c r="R2370" s="255"/>
      <c r="S2370" s="255"/>
      <c r="T2370" s="256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7" t="s">
        <v>410</v>
      </c>
      <c r="AU2370" s="257" t="s">
        <v>87</v>
      </c>
      <c r="AV2370" s="14" t="s">
        <v>87</v>
      </c>
      <c r="AW2370" s="14" t="s">
        <v>37</v>
      </c>
      <c r="AX2370" s="14" t="s">
        <v>85</v>
      </c>
      <c r="AY2370" s="257" t="s">
        <v>401</v>
      </c>
    </row>
    <row r="2371" s="2" customFormat="1" ht="24.15" customHeight="1">
      <c r="A2371" s="40"/>
      <c r="B2371" s="41"/>
      <c r="C2371" s="280" t="s">
        <v>2151</v>
      </c>
      <c r="D2371" s="280" t="s">
        <v>808</v>
      </c>
      <c r="E2371" s="281" t="s">
        <v>2152</v>
      </c>
      <c r="F2371" s="282" t="s">
        <v>2153</v>
      </c>
      <c r="G2371" s="283" t="s">
        <v>178</v>
      </c>
      <c r="H2371" s="284">
        <v>1175.454</v>
      </c>
      <c r="I2371" s="285"/>
      <c r="J2371" s="286">
        <f>ROUND(I2371*H2371,2)</f>
        <v>0</v>
      </c>
      <c r="K2371" s="282" t="s">
        <v>406</v>
      </c>
      <c r="L2371" s="287"/>
      <c r="M2371" s="288" t="s">
        <v>19</v>
      </c>
      <c r="N2371" s="289" t="s">
        <v>49</v>
      </c>
      <c r="O2371" s="86"/>
      <c r="P2371" s="227">
        <f>O2371*H2371</f>
        <v>0</v>
      </c>
      <c r="Q2371" s="227">
        <v>0.0027000000000000001</v>
      </c>
      <c r="R2371" s="227">
        <f>Q2371*H2371</f>
        <v>3.1737258000000002</v>
      </c>
      <c r="S2371" s="227">
        <v>0</v>
      </c>
      <c r="T2371" s="228">
        <f>S2371*H2371</f>
        <v>0</v>
      </c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R2371" s="229" t="s">
        <v>664</v>
      </c>
      <c r="AT2371" s="229" t="s">
        <v>808</v>
      </c>
      <c r="AU2371" s="229" t="s">
        <v>87</v>
      </c>
      <c r="AY2371" s="19" t="s">
        <v>401</v>
      </c>
      <c r="BE2371" s="230">
        <f>IF(N2371="základní",J2371,0)</f>
        <v>0</v>
      </c>
      <c r="BF2371" s="230">
        <f>IF(N2371="snížená",J2371,0)</f>
        <v>0</v>
      </c>
      <c r="BG2371" s="230">
        <f>IF(N2371="zákl. přenesená",J2371,0)</f>
        <v>0</v>
      </c>
      <c r="BH2371" s="230">
        <f>IF(N2371="sníž. přenesená",J2371,0)</f>
        <v>0</v>
      </c>
      <c r="BI2371" s="230">
        <f>IF(N2371="nulová",J2371,0)</f>
        <v>0</v>
      </c>
      <c r="BJ2371" s="19" t="s">
        <v>85</v>
      </c>
      <c r="BK2371" s="230">
        <f>ROUND(I2371*H2371,2)</f>
        <v>0</v>
      </c>
      <c r="BL2371" s="19" t="s">
        <v>545</v>
      </c>
      <c r="BM2371" s="229" t="s">
        <v>2154</v>
      </c>
    </row>
    <row r="2372" s="14" customFormat="1">
      <c r="A2372" s="14"/>
      <c r="B2372" s="247"/>
      <c r="C2372" s="248"/>
      <c r="D2372" s="238" t="s">
        <v>410</v>
      </c>
      <c r="E2372" s="249" t="s">
        <v>19</v>
      </c>
      <c r="F2372" s="250" t="s">
        <v>306</v>
      </c>
      <c r="G2372" s="248"/>
      <c r="H2372" s="251">
        <v>1119.48</v>
      </c>
      <c r="I2372" s="252"/>
      <c r="J2372" s="248"/>
      <c r="K2372" s="248"/>
      <c r="L2372" s="253"/>
      <c r="M2372" s="254"/>
      <c r="N2372" s="255"/>
      <c r="O2372" s="255"/>
      <c r="P2372" s="255"/>
      <c r="Q2372" s="255"/>
      <c r="R2372" s="255"/>
      <c r="S2372" s="255"/>
      <c r="T2372" s="256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7" t="s">
        <v>410</v>
      </c>
      <c r="AU2372" s="257" t="s">
        <v>87</v>
      </c>
      <c r="AV2372" s="14" t="s">
        <v>87</v>
      </c>
      <c r="AW2372" s="14" t="s">
        <v>37</v>
      </c>
      <c r="AX2372" s="14" t="s">
        <v>78</v>
      </c>
      <c r="AY2372" s="257" t="s">
        <v>401</v>
      </c>
    </row>
    <row r="2373" s="15" customFormat="1">
      <c r="A2373" s="15"/>
      <c r="B2373" s="258"/>
      <c r="C2373" s="259"/>
      <c r="D2373" s="238" t="s">
        <v>410</v>
      </c>
      <c r="E2373" s="260" t="s">
        <v>19</v>
      </c>
      <c r="F2373" s="261" t="s">
        <v>414</v>
      </c>
      <c r="G2373" s="259"/>
      <c r="H2373" s="262">
        <v>1119.48</v>
      </c>
      <c r="I2373" s="263"/>
      <c r="J2373" s="259"/>
      <c r="K2373" s="259"/>
      <c r="L2373" s="264"/>
      <c r="M2373" s="265"/>
      <c r="N2373" s="266"/>
      <c r="O2373" s="266"/>
      <c r="P2373" s="266"/>
      <c r="Q2373" s="266"/>
      <c r="R2373" s="266"/>
      <c r="S2373" s="266"/>
      <c r="T2373" s="267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68" t="s">
        <v>410</v>
      </c>
      <c r="AU2373" s="268" t="s">
        <v>87</v>
      </c>
      <c r="AV2373" s="15" t="s">
        <v>102</v>
      </c>
      <c r="AW2373" s="15" t="s">
        <v>37</v>
      </c>
      <c r="AX2373" s="15" t="s">
        <v>78</v>
      </c>
      <c r="AY2373" s="268" t="s">
        <v>401</v>
      </c>
    </row>
    <row r="2374" s="14" customFormat="1">
      <c r="A2374" s="14"/>
      <c r="B2374" s="247"/>
      <c r="C2374" s="248"/>
      <c r="D2374" s="238" t="s">
        <v>410</v>
      </c>
      <c r="E2374" s="249" t="s">
        <v>19</v>
      </c>
      <c r="F2374" s="250" t="s">
        <v>2155</v>
      </c>
      <c r="G2374" s="248"/>
      <c r="H2374" s="251">
        <v>1175.454</v>
      </c>
      <c r="I2374" s="252"/>
      <c r="J2374" s="248"/>
      <c r="K2374" s="248"/>
      <c r="L2374" s="253"/>
      <c r="M2374" s="254"/>
      <c r="N2374" s="255"/>
      <c r="O2374" s="255"/>
      <c r="P2374" s="255"/>
      <c r="Q2374" s="255"/>
      <c r="R2374" s="255"/>
      <c r="S2374" s="255"/>
      <c r="T2374" s="25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7" t="s">
        <v>410</v>
      </c>
      <c r="AU2374" s="257" t="s">
        <v>87</v>
      </c>
      <c r="AV2374" s="14" t="s">
        <v>87</v>
      </c>
      <c r="AW2374" s="14" t="s">
        <v>37</v>
      </c>
      <c r="AX2374" s="14" t="s">
        <v>85</v>
      </c>
      <c r="AY2374" s="257" t="s">
        <v>401</v>
      </c>
    </row>
    <row r="2375" s="2" customFormat="1" ht="24.15" customHeight="1">
      <c r="A2375" s="40"/>
      <c r="B2375" s="41"/>
      <c r="C2375" s="280" t="s">
        <v>2156</v>
      </c>
      <c r="D2375" s="280" t="s">
        <v>808</v>
      </c>
      <c r="E2375" s="281" t="s">
        <v>2157</v>
      </c>
      <c r="F2375" s="282" t="s">
        <v>2158</v>
      </c>
      <c r="G2375" s="283" t="s">
        <v>178</v>
      </c>
      <c r="H2375" s="284">
        <v>192.434</v>
      </c>
      <c r="I2375" s="285"/>
      <c r="J2375" s="286">
        <f>ROUND(I2375*H2375,2)</f>
        <v>0</v>
      </c>
      <c r="K2375" s="282" t="s">
        <v>406</v>
      </c>
      <c r="L2375" s="287"/>
      <c r="M2375" s="288" t="s">
        <v>19</v>
      </c>
      <c r="N2375" s="289" t="s">
        <v>49</v>
      </c>
      <c r="O2375" s="86"/>
      <c r="P2375" s="227">
        <f>O2375*H2375</f>
        <v>0</v>
      </c>
      <c r="Q2375" s="227">
        <v>0.0023999999999999998</v>
      </c>
      <c r="R2375" s="227">
        <f>Q2375*H2375</f>
        <v>0.46184159999999996</v>
      </c>
      <c r="S2375" s="227">
        <v>0</v>
      </c>
      <c r="T2375" s="228">
        <f>S2375*H2375</f>
        <v>0</v>
      </c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R2375" s="229" t="s">
        <v>664</v>
      </c>
      <c r="AT2375" s="229" t="s">
        <v>808</v>
      </c>
      <c r="AU2375" s="229" t="s">
        <v>87</v>
      </c>
      <c r="AY2375" s="19" t="s">
        <v>401</v>
      </c>
      <c r="BE2375" s="230">
        <f>IF(N2375="základní",J2375,0)</f>
        <v>0</v>
      </c>
      <c r="BF2375" s="230">
        <f>IF(N2375="snížená",J2375,0)</f>
        <v>0</v>
      </c>
      <c r="BG2375" s="230">
        <f>IF(N2375="zákl. přenesená",J2375,0)</f>
        <v>0</v>
      </c>
      <c r="BH2375" s="230">
        <f>IF(N2375="sníž. přenesená",J2375,0)</f>
        <v>0</v>
      </c>
      <c r="BI2375" s="230">
        <f>IF(N2375="nulová",J2375,0)</f>
        <v>0</v>
      </c>
      <c r="BJ2375" s="19" t="s">
        <v>85</v>
      </c>
      <c r="BK2375" s="230">
        <f>ROUND(I2375*H2375,2)</f>
        <v>0</v>
      </c>
      <c r="BL2375" s="19" t="s">
        <v>545</v>
      </c>
      <c r="BM2375" s="229" t="s">
        <v>2159</v>
      </c>
    </row>
    <row r="2376" s="14" customFormat="1">
      <c r="A2376" s="14"/>
      <c r="B2376" s="247"/>
      <c r="C2376" s="248"/>
      <c r="D2376" s="238" t="s">
        <v>410</v>
      </c>
      <c r="E2376" s="249" t="s">
        <v>19</v>
      </c>
      <c r="F2376" s="250" t="s">
        <v>309</v>
      </c>
      <c r="G2376" s="248"/>
      <c r="H2376" s="251">
        <v>98.469999999999999</v>
      </c>
      <c r="I2376" s="252"/>
      <c r="J2376" s="248"/>
      <c r="K2376" s="248"/>
      <c r="L2376" s="253"/>
      <c r="M2376" s="254"/>
      <c r="N2376" s="255"/>
      <c r="O2376" s="255"/>
      <c r="P2376" s="255"/>
      <c r="Q2376" s="255"/>
      <c r="R2376" s="255"/>
      <c r="S2376" s="255"/>
      <c r="T2376" s="256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57" t="s">
        <v>410</v>
      </c>
      <c r="AU2376" s="257" t="s">
        <v>87</v>
      </c>
      <c r="AV2376" s="14" t="s">
        <v>87</v>
      </c>
      <c r="AW2376" s="14" t="s">
        <v>37</v>
      </c>
      <c r="AX2376" s="14" t="s">
        <v>78</v>
      </c>
      <c r="AY2376" s="257" t="s">
        <v>401</v>
      </c>
    </row>
    <row r="2377" s="14" customFormat="1">
      <c r="A2377" s="14"/>
      <c r="B2377" s="247"/>
      <c r="C2377" s="248"/>
      <c r="D2377" s="238" t="s">
        <v>410</v>
      </c>
      <c r="E2377" s="249" t="s">
        <v>19</v>
      </c>
      <c r="F2377" s="250" t="s">
        <v>312</v>
      </c>
      <c r="G2377" s="248"/>
      <c r="H2377" s="251">
        <v>84.799999999999997</v>
      </c>
      <c r="I2377" s="252"/>
      <c r="J2377" s="248"/>
      <c r="K2377" s="248"/>
      <c r="L2377" s="253"/>
      <c r="M2377" s="254"/>
      <c r="N2377" s="255"/>
      <c r="O2377" s="255"/>
      <c r="P2377" s="255"/>
      <c r="Q2377" s="255"/>
      <c r="R2377" s="255"/>
      <c r="S2377" s="255"/>
      <c r="T2377" s="256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7" t="s">
        <v>410</v>
      </c>
      <c r="AU2377" s="257" t="s">
        <v>87</v>
      </c>
      <c r="AV2377" s="14" t="s">
        <v>87</v>
      </c>
      <c r="AW2377" s="14" t="s">
        <v>37</v>
      </c>
      <c r="AX2377" s="14" t="s">
        <v>78</v>
      </c>
      <c r="AY2377" s="257" t="s">
        <v>401</v>
      </c>
    </row>
    <row r="2378" s="15" customFormat="1">
      <c r="A2378" s="15"/>
      <c r="B2378" s="258"/>
      <c r="C2378" s="259"/>
      <c r="D2378" s="238" t="s">
        <v>410</v>
      </c>
      <c r="E2378" s="260" t="s">
        <v>19</v>
      </c>
      <c r="F2378" s="261" t="s">
        <v>414</v>
      </c>
      <c r="G2378" s="259"/>
      <c r="H2378" s="262">
        <v>183.26999999999998</v>
      </c>
      <c r="I2378" s="263"/>
      <c r="J2378" s="259"/>
      <c r="K2378" s="259"/>
      <c r="L2378" s="264"/>
      <c r="M2378" s="265"/>
      <c r="N2378" s="266"/>
      <c r="O2378" s="266"/>
      <c r="P2378" s="266"/>
      <c r="Q2378" s="266"/>
      <c r="R2378" s="266"/>
      <c r="S2378" s="266"/>
      <c r="T2378" s="267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8" t="s">
        <v>410</v>
      </c>
      <c r="AU2378" s="268" t="s">
        <v>87</v>
      </c>
      <c r="AV2378" s="15" t="s">
        <v>102</v>
      </c>
      <c r="AW2378" s="15" t="s">
        <v>37</v>
      </c>
      <c r="AX2378" s="15" t="s">
        <v>78</v>
      </c>
      <c r="AY2378" s="268" t="s">
        <v>401</v>
      </c>
    </row>
    <row r="2379" s="14" customFormat="1">
      <c r="A2379" s="14"/>
      <c r="B2379" s="247"/>
      <c r="C2379" s="248"/>
      <c r="D2379" s="238" t="s">
        <v>410</v>
      </c>
      <c r="E2379" s="249" t="s">
        <v>19</v>
      </c>
      <c r="F2379" s="250" t="s">
        <v>2160</v>
      </c>
      <c r="G2379" s="248"/>
      <c r="H2379" s="251">
        <v>192.434</v>
      </c>
      <c r="I2379" s="252"/>
      <c r="J2379" s="248"/>
      <c r="K2379" s="248"/>
      <c r="L2379" s="253"/>
      <c r="M2379" s="254"/>
      <c r="N2379" s="255"/>
      <c r="O2379" s="255"/>
      <c r="P2379" s="255"/>
      <c r="Q2379" s="255"/>
      <c r="R2379" s="255"/>
      <c r="S2379" s="255"/>
      <c r="T2379" s="256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7" t="s">
        <v>410</v>
      </c>
      <c r="AU2379" s="257" t="s">
        <v>87</v>
      </c>
      <c r="AV2379" s="14" t="s">
        <v>87</v>
      </c>
      <c r="AW2379" s="14" t="s">
        <v>37</v>
      </c>
      <c r="AX2379" s="14" t="s">
        <v>85</v>
      </c>
      <c r="AY2379" s="257" t="s">
        <v>401</v>
      </c>
    </row>
    <row r="2380" s="2" customFormat="1" ht="24.15" customHeight="1">
      <c r="A2380" s="40"/>
      <c r="B2380" s="41"/>
      <c r="C2380" s="280" t="s">
        <v>2161</v>
      </c>
      <c r="D2380" s="280" t="s">
        <v>808</v>
      </c>
      <c r="E2380" s="281" t="s">
        <v>2162</v>
      </c>
      <c r="F2380" s="282" t="s">
        <v>2163</v>
      </c>
      <c r="G2380" s="283" t="s">
        <v>178</v>
      </c>
      <c r="H2380" s="284">
        <v>180.947</v>
      </c>
      <c r="I2380" s="285"/>
      <c r="J2380" s="286">
        <f>ROUND(I2380*H2380,2)</f>
        <v>0</v>
      </c>
      <c r="K2380" s="282" t="s">
        <v>406</v>
      </c>
      <c r="L2380" s="287"/>
      <c r="M2380" s="288" t="s">
        <v>19</v>
      </c>
      <c r="N2380" s="289" t="s">
        <v>49</v>
      </c>
      <c r="O2380" s="86"/>
      <c r="P2380" s="227">
        <f>O2380*H2380</f>
        <v>0</v>
      </c>
      <c r="Q2380" s="227">
        <v>0.0015</v>
      </c>
      <c r="R2380" s="227">
        <f>Q2380*H2380</f>
        <v>0.27142050000000001</v>
      </c>
      <c r="S2380" s="227">
        <v>0</v>
      </c>
      <c r="T2380" s="228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9" t="s">
        <v>664</v>
      </c>
      <c r="AT2380" s="229" t="s">
        <v>808</v>
      </c>
      <c r="AU2380" s="229" t="s">
        <v>87</v>
      </c>
      <c r="AY2380" s="19" t="s">
        <v>401</v>
      </c>
      <c r="BE2380" s="230">
        <f>IF(N2380="základní",J2380,0)</f>
        <v>0</v>
      </c>
      <c r="BF2380" s="230">
        <f>IF(N2380="snížená",J2380,0)</f>
        <v>0</v>
      </c>
      <c r="BG2380" s="230">
        <f>IF(N2380="zákl. přenesená",J2380,0)</f>
        <v>0</v>
      </c>
      <c r="BH2380" s="230">
        <f>IF(N2380="sníž. přenesená",J2380,0)</f>
        <v>0</v>
      </c>
      <c r="BI2380" s="230">
        <f>IF(N2380="nulová",J2380,0)</f>
        <v>0</v>
      </c>
      <c r="BJ2380" s="19" t="s">
        <v>85</v>
      </c>
      <c r="BK2380" s="230">
        <f>ROUND(I2380*H2380,2)</f>
        <v>0</v>
      </c>
      <c r="BL2380" s="19" t="s">
        <v>545</v>
      </c>
      <c r="BM2380" s="229" t="s">
        <v>2164</v>
      </c>
    </row>
    <row r="2381" s="14" customFormat="1">
      <c r="A2381" s="14"/>
      <c r="B2381" s="247"/>
      <c r="C2381" s="248"/>
      <c r="D2381" s="238" t="s">
        <v>410</v>
      </c>
      <c r="E2381" s="249" t="s">
        <v>19</v>
      </c>
      <c r="F2381" s="250" t="s">
        <v>315</v>
      </c>
      <c r="G2381" s="248"/>
      <c r="H2381" s="251">
        <v>122.09</v>
      </c>
      <c r="I2381" s="252"/>
      <c r="J2381" s="248"/>
      <c r="K2381" s="248"/>
      <c r="L2381" s="253"/>
      <c r="M2381" s="254"/>
      <c r="N2381" s="255"/>
      <c r="O2381" s="255"/>
      <c r="P2381" s="255"/>
      <c r="Q2381" s="255"/>
      <c r="R2381" s="255"/>
      <c r="S2381" s="255"/>
      <c r="T2381" s="256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7" t="s">
        <v>410</v>
      </c>
      <c r="AU2381" s="257" t="s">
        <v>87</v>
      </c>
      <c r="AV2381" s="14" t="s">
        <v>87</v>
      </c>
      <c r="AW2381" s="14" t="s">
        <v>37</v>
      </c>
      <c r="AX2381" s="14" t="s">
        <v>78</v>
      </c>
      <c r="AY2381" s="257" t="s">
        <v>401</v>
      </c>
    </row>
    <row r="2382" s="14" customFormat="1">
      <c r="A2382" s="14"/>
      <c r="B2382" s="247"/>
      <c r="C2382" s="248"/>
      <c r="D2382" s="238" t="s">
        <v>410</v>
      </c>
      <c r="E2382" s="249" t="s">
        <v>19</v>
      </c>
      <c r="F2382" s="250" t="s">
        <v>318</v>
      </c>
      <c r="G2382" s="248"/>
      <c r="H2382" s="251">
        <v>50.240000000000002</v>
      </c>
      <c r="I2382" s="252"/>
      <c r="J2382" s="248"/>
      <c r="K2382" s="248"/>
      <c r="L2382" s="253"/>
      <c r="M2382" s="254"/>
      <c r="N2382" s="255"/>
      <c r="O2382" s="255"/>
      <c r="P2382" s="255"/>
      <c r="Q2382" s="255"/>
      <c r="R2382" s="255"/>
      <c r="S2382" s="255"/>
      <c r="T2382" s="256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7" t="s">
        <v>410</v>
      </c>
      <c r="AU2382" s="257" t="s">
        <v>87</v>
      </c>
      <c r="AV2382" s="14" t="s">
        <v>87</v>
      </c>
      <c r="AW2382" s="14" t="s">
        <v>37</v>
      </c>
      <c r="AX2382" s="14" t="s">
        <v>78</v>
      </c>
      <c r="AY2382" s="257" t="s">
        <v>401</v>
      </c>
    </row>
    <row r="2383" s="15" customFormat="1">
      <c r="A2383" s="15"/>
      <c r="B2383" s="258"/>
      <c r="C2383" s="259"/>
      <c r="D2383" s="238" t="s">
        <v>410</v>
      </c>
      <c r="E2383" s="260" t="s">
        <v>19</v>
      </c>
      <c r="F2383" s="261" t="s">
        <v>414</v>
      </c>
      <c r="G2383" s="259"/>
      <c r="H2383" s="262">
        <v>172.33000000000001</v>
      </c>
      <c r="I2383" s="263"/>
      <c r="J2383" s="259"/>
      <c r="K2383" s="259"/>
      <c r="L2383" s="264"/>
      <c r="M2383" s="265"/>
      <c r="N2383" s="266"/>
      <c r="O2383" s="266"/>
      <c r="P2383" s="266"/>
      <c r="Q2383" s="266"/>
      <c r="R2383" s="266"/>
      <c r="S2383" s="266"/>
      <c r="T2383" s="267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68" t="s">
        <v>410</v>
      </c>
      <c r="AU2383" s="268" t="s">
        <v>87</v>
      </c>
      <c r="AV2383" s="15" t="s">
        <v>102</v>
      </c>
      <c r="AW2383" s="15" t="s">
        <v>37</v>
      </c>
      <c r="AX2383" s="15" t="s">
        <v>78</v>
      </c>
      <c r="AY2383" s="268" t="s">
        <v>401</v>
      </c>
    </row>
    <row r="2384" s="14" customFormat="1">
      <c r="A2384" s="14"/>
      <c r="B2384" s="247"/>
      <c r="C2384" s="248"/>
      <c r="D2384" s="238" t="s">
        <v>410</v>
      </c>
      <c r="E2384" s="249" t="s">
        <v>19</v>
      </c>
      <c r="F2384" s="250" t="s">
        <v>2165</v>
      </c>
      <c r="G2384" s="248"/>
      <c r="H2384" s="251">
        <v>180.947</v>
      </c>
      <c r="I2384" s="252"/>
      <c r="J2384" s="248"/>
      <c r="K2384" s="248"/>
      <c r="L2384" s="253"/>
      <c r="M2384" s="254"/>
      <c r="N2384" s="255"/>
      <c r="O2384" s="255"/>
      <c r="P2384" s="255"/>
      <c r="Q2384" s="255"/>
      <c r="R2384" s="255"/>
      <c r="S2384" s="255"/>
      <c r="T2384" s="256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7" t="s">
        <v>410</v>
      </c>
      <c r="AU2384" s="257" t="s">
        <v>87</v>
      </c>
      <c r="AV2384" s="14" t="s">
        <v>87</v>
      </c>
      <c r="AW2384" s="14" t="s">
        <v>37</v>
      </c>
      <c r="AX2384" s="14" t="s">
        <v>85</v>
      </c>
      <c r="AY2384" s="257" t="s">
        <v>401</v>
      </c>
    </row>
    <row r="2385" s="2" customFormat="1" ht="24.15" customHeight="1">
      <c r="A2385" s="40"/>
      <c r="B2385" s="41"/>
      <c r="C2385" s="280" t="s">
        <v>2166</v>
      </c>
      <c r="D2385" s="280" t="s">
        <v>808</v>
      </c>
      <c r="E2385" s="281" t="s">
        <v>2167</v>
      </c>
      <c r="F2385" s="282" t="s">
        <v>2168</v>
      </c>
      <c r="G2385" s="283" t="s">
        <v>178</v>
      </c>
      <c r="H2385" s="284">
        <v>52.752000000000002</v>
      </c>
      <c r="I2385" s="285"/>
      <c r="J2385" s="286">
        <f>ROUND(I2385*H2385,2)</f>
        <v>0</v>
      </c>
      <c r="K2385" s="282" t="s">
        <v>406</v>
      </c>
      <c r="L2385" s="287"/>
      <c r="M2385" s="288" t="s">
        <v>19</v>
      </c>
      <c r="N2385" s="289" t="s">
        <v>49</v>
      </c>
      <c r="O2385" s="86"/>
      <c r="P2385" s="227">
        <f>O2385*H2385</f>
        <v>0</v>
      </c>
      <c r="Q2385" s="227">
        <v>0.00025999999999999998</v>
      </c>
      <c r="R2385" s="227">
        <f>Q2385*H2385</f>
        <v>0.01371552</v>
      </c>
      <c r="S2385" s="227">
        <v>0</v>
      </c>
      <c r="T2385" s="228">
        <f>S2385*H2385</f>
        <v>0</v>
      </c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R2385" s="229" t="s">
        <v>664</v>
      </c>
      <c r="AT2385" s="229" t="s">
        <v>808</v>
      </c>
      <c r="AU2385" s="229" t="s">
        <v>87</v>
      </c>
      <c r="AY2385" s="19" t="s">
        <v>401</v>
      </c>
      <c r="BE2385" s="230">
        <f>IF(N2385="základní",J2385,0)</f>
        <v>0</v>
      </c>
      <c r="BF2385" s="230">
        <f>IF(N2385="snížená",J2385,0)</f>
        <v>0</v>
      </c>
      <c r="BG2385" s="230">
        <f>IF(N2385="zákl. přenesená",J2385,0)</f>
        <v>0</v>
      </c>
      <c r="BH2385" s="230">
        <f>IF(N2385="sníž. přenesená",J2385,0)</f>
        <v>0</v>
      </c>
      <c r="BI2385" s="230">
        <f>IF(N2385="nulová",J2385,0)</f>
        <v>0</v>
      </c>
      <c r="BJ2385" s="19" t="s">
        <v>85</v>
      </c>
      <c r="BK2385" s="230">
        <f>ROUND(I2385*H2385,2)</f>
        <v>0</v>
      </c>
      <c r="BL2385" s="19" t="s">
        <v>545</v>
      </c>
      <c r="BM2385" s="229" t="s">
        <v>2169</v>
      </c>
    </row>
    <row r="2386" s="14" customFormat="1">
      <c r="A2386" s="14"/>
      <c r="B2386" s="247"/>
      <c r="C2386" s="248"/>
      <c r="D2386" s="238" t="s">
        <v>410</v>
      </c>
      <c r="E2386" s="249" t="s">
        <v>19</v>
      </c>
      <c r="F2386" s="250" t="s">
        <v>318</v>
      </c>
      <c r="G2386" s="248"/>
      <c r="H2386" s="251">
        <v>50.240000000000002</v>
      </c>
      <c r="I2386" s="252"/>
      <c r="J2386" s="248"/>
      <c r="K2386" s="248"/>
      <c r="L2386" s="253"/>
      <c r="M2386" s="254"/>
      <c r="N2386" s="255"/>
      <c r="O2386" s="255"/>
      <c r="P2386" s="255"/>
      <c r="Q2386" s="255"/>
      <c r="R2386" s="255"/>
      <c r="S2386" s="255"/>
      <c r="T2386" s="256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7" t="s">
        <v>410</v>
      </c>
      <c r="AU2386" s="257" t="s">
        <v>87</v>
      </c>
      <c r="AV2386" s="14" t="s">
        <v>87</v>
      </c>
      <c r="AW2386" s="14" t="s">
        <v>37</v>
      </c>
      <c r="AX2386" s="14" t="s">
        <v>78</v>
      </c>
      <c r="AY2386" s="257" t="s">
        <v>401</v>
      </c>
    </row>
    <row r="2387" s="15" customFormat="1">
      <c r="A2387" s="15"/>
      <c r="B2387" s="258"/>
      <c r="C2387" s="259"/>
      <c r="D2387" s="238" t="s">
        <v>410</v>
      </c>
      <c r="E2387" s="260" t="s">
        <v>19</v>
      </c>
      <c r="F2387" s="261" t="s">
        <v>414</v>
      </c>
      <c r="G2387" s="259"/>
      <c r="H2387" s="262">
        <v>50.240000000000002</v>
      </c>
      <c r="I2387" s="263"/>
      <c r="J2387" s="259"/>
      <c r="K2387" s="259"/>
      <c r="L2387" s="264"/>
      <c r="M2387" s="265"/>
      <c r="N2387" s="266"/>
      <c r="O2387" s="266"/>
      <c r="P2387" s="266"/>
      <c r="Q2387" s="266"/>
      <c r="R2387" s="266"/>
      <c r="S2387" s="266"/>
      <c r="T2387" s="267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68" t="s">
        <v>410</v>
      </c>
      <c r="AU2387" s="268" t="s">
        <v>87</v>
      </c>
      <c r="AV2387" s="15" t="s">
        <v>102</v>
      </c>
      <c r="AW2387" s="15" t="s">
        <v>37</v>
      </c>
      <c r="AX2387" s="15" t="s">
        <v>78</v>
      </c>
      <c r="AY2387" s="268" t="s">
        <v>401</v>
      </c>
    </row>
    <row r="2388" s="14" customFormat="1">
      <c r="A2388" s="14"/>
      <c r="B2388" s="247"/>
      <c r="C2388" s="248"/>
      <c r="D2388" s="238" t="s">
        <v>410</v>
      </c>
      <c r="E2388" s="249" t="s">
        <v>19</v>
      </c>
      <c r="F2388" s="250" t="s">
        <v>2170</v>
      </c>
      <c r="G2388" s="248"/>
      <c r="H2388" s="251">
        <v>52.752000000000002</v>
      </c>
      <c r="I2388" s="252"/>
      <c r="J2388" s="248"/>
      <c r="K2388" s="248"/>
      <c r="L2388" s="253"/>
      <c r="M2388" s="254"/>
      <c r="N2388" s="255"/>
      <c r="O2388" s="255"/>
      <c r="P2388" s="255"/>
      <c r="Q2388" s="255"/>
      <c r="R2388" s="255"/>
      <c r="S2388" s="255"/>
      <c r="T2388" s="256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7" t="s">
        <v>410</v>
      </c>
      <c r="AU2388" s="257" t="s">
        <v>87</v>
      </c>
      <c r="AV2388" s="14" t="s">
        <v>87</v>
      </c>
      <c r="AW2388" s="14" t="s">
        <v>37</v>
      </c>
      <c r="AX2388" s="14" t="s">
        <v>85</v>
      </c>
      <c r="AY2388" s="257" t="s">
        <v>401</v>
      </c>
    </row>
    <row r="2389" s="2" customFormat="1" ht="24.15" customHeight="1">
      <c r="A2389" s="40"/>
      <c r="B2389" s="41"/>
      <c r="C2389" s="280" t="s">
        <v>2171</v>
      </c>
      <c r="D2389" s="280" t="s">
        <v>808</v>
      </c>
      <c r="E2389" s="281" t="s">
        <v>2172</v>
      </c>
      <c r="F2389" s="282" t="s">
        <v>2173</v>
      </c>
      <c r="G2389" s="283" t="s">
        <v>178</v>
      </c>
      <c r="H2389" s="284">
        <v>128.19499999999999</v>
      </c>
      <c r="I2389" s="285"/>
      <c r="J2389" s="286">
        <f>ROUND(I2389*H2389,2)</f>
        <v>0</v>
      </c>
      <c r="K2389" s="282" t="s">
        <v>406</v>
      </c>
      <c r="L2389" s="287"/>
      <c r="M2389" s="288" t="s">
        <v>19</v>
      </c>
      <c r="N2389" s="289" t="s">
        <v>49</v>
      </c>
      <c r="O2389" s="86"/>
      <c r="P2389" s="227">
        <f>O2389*H2389</f>
        <v>0</v>
      </c>
      <c r="Q2389" s="227">
        <v>0.00038999999999999999</v>
      </c>
      <c r="R2389" s="227">
        <f>Q2389*H2389</f>
        <v>0.049996049999999993</v>
      </c>
      <c r="S2389" s="227">
        <v>0</v>
      </c>
      <c r="T2389" s="228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9" t="s">
        <v>664</v>
      </c>
      <c r="AT2389" s="229" t="s">
        <v>808</v>
      </c>
      <c r="AU2389" s="229" t="s">
        <v>87</v>
      </c>
      <c r="AY2389" s="19" t="s">
        <v>401</v>
      </c>
      <c r="BE2389" s="230">
        <f>IF(N2389="základní",J2389,0)</f>
        <v>0</v>
      </c>
      <c r="BF2389" s="230">
        <f>IF(N2389="snížená",J2389,0)</f>
        <v>0</v>
      </c>
      <c r="BG2389" s="230">
        <f>IF(N2389="zákl. přenesená",J2389,0)</f>
        <v>0</v>
      </c>
      <c r="BH2389" s="230">
        <f>IF(N2389="sníž. přenesená",J2389,0)</f>
        <v>0</v>
      </c>
      <c r="BI2389" s="230">
        <f>IF(N2389="nulová",J2389,0)</f>
        <v>0</v>
      </c>
      <c r="BJ2389" s="19" t="s">
        <v>85</v>
      </c>
      <c r="BK2389" s="230">
        <f>ROUND(I2389*H2389,2)</f>
        <v>0</v>
      </c>
      <c r="BL2389" s="19" t="s">
        <v>545</v>
      </c>
      <c r="BM2389" s="229" t="s">
        <v>2174</v>
      </c>
    </row>
    <row r="2390" s="14" customFormat="1">
      <c r="A2390" s="14"/>
      <c r="B2390" s="247"/>
      <c r="C2390" s="248"/>
      <c r="D2390" s="238" t="s">
        <v>410</v>
      </c>
      <c r="E2390" s="249" t="s">
        <v>19</v>
      </c>
      <c r="F2390" s="250" t="s">
        <v>315</v>
      </c>
      <c r="G2390" s="248"/>
      <c r="H2390" s="251">
        <v>122.09</v>
      </c>
      <c r="I2390" s="252"/>
      <c r="J2390" s="248"/>
      <c r="K2390" s="248"/>
      <c r="L2390" s="253"/>
      <c r="M2390" s="254"/>
      <c r="N2390" s="255"/>
      <c r="O2390" s="255"/>
      <c r="P2390" s="255"/>
      <c r="Q2390" s="255"/>
      <c r="R2390" s="255"/>
      <c r="S2390" s="255"/>
      <c r="T2390" s="256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7" t="s">
        <v>410</v>
      </c>
      <c r="AU2390" s="257" t="s">
        <v>87</v>
      </c>
      <c r="AV2390" s="14" t="s">
        <v>87</v>
      </c>
      <c r="AW2390" s="14" t="s">
        <v>37</v>
      </c>
      <c r="AX2390" s="14" t="s">
        <v>78</v>
      </c>
      <c r="AY2390" s="257" t="s">
        <v>401</v>
      </c>
    </row>
    <row r="2391" s="15" customFormat="1">
      <c r="A2391" s="15"/>
      <c r="B2391" s="258"/>
      <c r="C2391" s="259"/>
      <c r="D2391" s="238" t="s">
        <v>410</v>
      </c>
      <c r="E2391" s="260" t="s">
        <v>19</v>
      </c>
      <c r="F2391" s="261" t="s">
        <v>414</v>
      </c>
      <c r="G2391" s="259"/>
      <c r="H2391" s="262">
        <v>122.09</v>
      </c>
      <c r="I2391" s="263"/>
      <c r="J2391" s="259"/>
      <c r="K2391" s="259"/>
      <c r="L2391" s="264"/>
      <c r="M2391" s="265"/>
      <c r="N2391" s="266"/>
      <c r="O2391" s="266"/>
      <c r="P2391" s="266"/>
      <c r="Q2391" s="266"/>
      <c r="R2391" s="266"/>
      <c r="S2391" s="266"/>
      <c r="T2391" s="267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68" t="s">
        <v>410</v>
      </c>
      <c r="AU2391" s="268" t="s">
        <v>87</v>
      </c>
      <c r="AV2391" s="15" t="s">
        <v>102</v>
      </c>
      <c r="AW2391" s="15" t="s">
        <v>37</v>
      </c>
      <c r="AX2391" s="15" t="s">
        <v>78</v>
      </c>
      <c r="AY2391" s="268" t="s">
        <v>401</v>
      </c>
    </row>
    <row r="2392" s="14" customFormat="1">
      <c r="A2392" s="14"/>
      <c r="B2392" s="247"/>
      <c r="C2392" s="248"/>
      <c r="D2392" s="238" t="s">
        <v>410</v>
      </c>
      <c r="E2392" s="249" t="s">
        <v>19</v>
      </c>
      <c r="F2392" s="250" t="s">
        <v>2175</v>
      </c>
      <c r="G2392" s="248"/>
      <c r="H2392" s="251">
        <v>128.19499999999999</v>
      </c>
      <c r="I2392" s="252"/>
      <c r="J2392" s="248"/>
      <c r="K2392" s="248"/>
      <c r="L2392" s="253"/>
      <c r="M2392" s="254"/>
      <c r="N2392" s="255"/>
      <c r="O2392" s="255"/>
      <c r="P2392" s="255"/>
      <c r="Q2392" s="255"/>
      <c r="R2392" s="255"/>
      <c r="S2392" s="255"/>
      <c r="T2392" s="256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7" t="s">
        <v>410</v>
      </c>
      <c r="AU2392" s="257" t="s">
        <v>87</v>
      </c>
      <c r="AV2392" s="14" t="s">
        <v>87</v>
      </c>
      <c r="AW2392" s="14" t="s">
        <v>37</v>
      </c>
      <c r="AX2392" s="14" t="s">
        <v>85</v>
      </c>
      <c r="AY2392" s="257" t="s">
        <v>401</v>
      </c>
    </row>
    <row r="2393" s="2" customFormat="1" ht="55.5" customHeight="1">
      <c r="A2393" s="40"/>
      <c r="B2393" s="41"/>
      <c r="C2393" s="218" t="s">
        <v>2176</v>
      </c>
      <c r="D2393" s="218" t="s">
        <v>403</v>
      </c>
      <c r="E2393" s="219" t="s">
        <v>2177</v>
      </c>
      <c r="F2393" s="220" t="s">
        <v>2178</v>
      </c>
      <c r="G2393" s="221" t="s">
        <v>178</v>
      </c>
      <c r="H2393" s="222">
        <v>360.50999999999999</v>
      </c>
      <c r="I2393" s="223"/>
      <c r="J2393" s="224">
        <f>ROUND(I2393*H2393,2)</f>
        <v>0</v>
      </c>
      <c r="K2393" s="220" t="s">
        <v>19</v>
      </c>
      <c r="L2393" s="46"/>
      <c r="M2393" s="225" t="s">
        <v>19</v>
      </c>
      <c r="N2393" s="226" t="s">
        <v>49</v>
      </c>
      <c r="O2393" s="86"/>
      <c r="P2393" s="227">
        <f>O2393*H2393</f>
        <v>0</v>
      </c>
      <c r="Q2393" s="227">
        <v>0.0060000000000000001</v>
      </c>
      <c r="R2393" s="227">
        <f>Q2393*H2393</f>
        <v>2.1630600000000002</v>
      </c>
      <c r="S2393" s="227">
        <v>0</v>
      </c>
      <c r="T2393" s="228">
        <f>S2393*H2393</f>
        <v>0</v>
      </c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R2393" s="229" t="s">
        <v>545</v>
      </c>
      <c r="AT2393" s="229" t="s">
        <v>403</v>
      </c>
      <c r="AU2393" s="229" t="s">
        <v>87</v>
      </c>
      <c r="AY2393" s="19" t="s">
        <v>401</v>
      </c>
      <c r="BE2393" s="230">
        <f>IF(N2393="základní",J2393,0)</f>
        <v>0</v>
      </c>
      <c r="BF2393" s="230">
        <f>IF(N2393="snížená",J2393,0)</f>
        <v>0</v>
      </c>
      <c r="BG2393" s="230">
        <f>IF(N2393="zákl. přenesená",J2393,0)</f>
        <v>0</v>
      </c>
      <c r="BH2393" s="230">
        <f>IF(N2393="sníž. přenesená",J2393,0)</f>
        <v>0</v>
      </c>
      <c r="BI2393" s="230">
        <f>IF(N2393="nulová",J2393,0)</f>
        <v>0</v>
      </c>
      <c r="BJ2393" s="19" t="s">
        <v>85</v>
      </c>
      <c r="BK2393" s="230">
        <f>ROUND(I2393*H2393,2)</f>
        <v>0</v>
      </c>
      <c r="BL2393" s="19" t="s">
        <v>545</v>
      </c>
      <c r="BM2393" s="229" t="s">
        <v>2179</v>
      </c>
    </row>
    <row r="2394" s="13" customFormat="1">
      <c r="A2394" s="13"/>
      <c r="B2394" s="236"/>
      <c r="C2394" s="237"/>
      <c r="D2394" s="238" t="s">
        <v>410</v>
      </c>
      <c r="E2394" s="239" t="s">
        <v>19</v>
      </c>
      <c r="F2394" s="240" t="s">
        <v>634</v>
      </c>
      <c r="G2394" s="237"/>
      <c r="H2394" s="239" t="s">
        <v>19</v>
      </c>
      <c r="I2394" s="241"/>
      <c r="J2394" s="237"/>
      <c r="K2394" s="237"/>
      <c r="L2394" s="242"/>
      <c r="M2394" s="243"/>
      <c r="N2394" s="244"/>
      <c r="O2394" s="244"/>
      <c r="P2394" s="244"/>
      <c r="Q2394" s="244"/>
      <c r="R2394" s="244"/>
      <c r="S2394" s="244"/>
      <c r="T2394" s="24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6" t="s">
        <v>410</v>
      </c>
      <c r="AU2394" s="246" t="s">
        <v>87</v>
      </c>
      <c r="AV2394" s="13" t="s">
        <v>85</v>
      </c>
      <c r="AW2394" s="13" t="s">
        <v>37</v>
      </c>
      <c r="AX2394" s="13" t="s">
        <v>78</v>
      </c>
      <c r="AY2394" s="246" t="s">
        <v>401</v>
      </c>
    </row>
    <row r="2395" s="13" customFormat="1">
      <c r="A2395" s="13"/>
      <c r="B2395" s="236"/>
      <c r="C2395" s="237"/>
      <c r="D2395" s="238" t="s">
        <v>410</v>
      </c>
      <c r="E2395" s="239" t="s">
        <v>19</v>
      </c>
      <c r="F2395" s="240" t="s">
        <v>594</v>
      </c>
      <c r="G2395" s="237"/>
      <c r="H2395" s="239" t="s">
        <v>19</v>
      </c>
      <c r="I2395" s="241"/>
      <c r="J2395" s="237"/>
      <c r="K2395" s="237"/>
      <c r="L2395" s="242"/>
      <c r="M2395" s="243"/>
      <c r="N2395" s="244"/>
      <c r="O2395" s="244"/>
      <c r="P2395" s="244"/>
      <c r="Q2395" s="244"/>
      <c r="R2395" s="244"/>
      <c r="S2395" s="244"/>
      <c r="T2395" s="24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6" t="s">
        <v>410</v>
      </c>
      <c r="AU2395" s="246" t="s">
        <v>87</v>
      </c>
      <c r="AV2395" s="13" t="s">
        <v>85</v>
      </c>
      <c r="AW2395" s="13" t="s">
        <v>37</v>
      </c>
      <c r="AX2395" s="13" t="s">
        <v>78</v>
      </c>
      <c r="AY2395" s="246" t="s">
        <v>401</v>
      </c>
    </row>
    <row r="2396" s="13" customFormat="1">
      <c r="A2396" s="13"/>
      <c r="B2396" s="236"/>
      <c r="C2396" s="237"/>
      <c r="D2396" s="238" t="s">
        <v>410</v>
      </c>
      <c r="E2396" s="239" t="s">
        <v>19</v>
      </c>
      <c r="F2396" s="240" t="s">
        <v>741</v>
      </c>
      <c r="G2396" s="237"/>
      <c r="H2396" s="239" t="s">
        <v>19</v>
      </c>
      <c r="I2396" s="241"/>
      <c r="J2396" s="237"/>
      <c r="K2396" s="237"/>
      <c r="L2396" s="242"/>
      <c r="M2396" s="243"/>
      <c r="N2396" s="244"/>
      <c r="O2396" s="244"/>
      <c r="P2396" s="244"/>
      <c r="Q2396" s="244"/>
      <c r="R2396" s="244"/>
      <c r="S2396" s="244"/>
      <c r="T2396" s="24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6" t="s">
        <v>410</v>
      </c>
      <c r="AU2396" s="246" t="s">
        <v>87</v>
      </c>
      <c r="AV2396" s="13" t="s">
        <v>85</v>
      </c>
      <c r="AW2396" s="13" t="s">
        <v>37</v>
      </c>
      <c r="AX2396" s="13" t="s">
        <v>78</v>
      </c>
      <c r="AY2396" s="246" t="s">
        <v>401</v>
      </c>
    </row>
    <row r="2397" s="13" customFormat="1">
      <c r="A2397" s="13"/>
      <c r="B2397" s="236"/>
      <c r="C2397" s="237"/>
      <c r="D2397" s="238" t="s">
        <v>410</v>
      </c>
      <c r="E2397" s="239" t="s">
        <v>19</v>
      </c>
      <c r="F2397" s="240" t="s">
        <v>337</v>
      </c>
      <c r="G2397" s="237"/>
      <c r="H2397" s="239" t="s">
        <v>19</v>
      </c>
      <c r="I2397" s="241"/>
      <c r="J2397" s="237"/>
      <c r="K2397" s="237"/>
      <c r="L2397" s="242"/>
      <c r="M2397" s="243"/>
      <c r="N2397" s="244"/>
      <c r="O2397" s="244"/>
      <c r="P2397" s="244"/>
      <c r="Q2397" s="244"/>
      <c r="R2397" s="244"/>
      <c r="S2397" s="244"/>
      <c r="T2397" s="24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6" t="s">
        <v>410</v>
      </c>
      <c r="AU2397" s="246" t="s">
        <v>87</v>
      </c>
      <c r="AV2397" s="13" t="s">
        <v>85</v>
      </c>
      <c r="AW2397" s="13" t="s">
        <v>37</v>
      </c>
      <c r="AX2397" s="13" t="s">
        <v>78</v>
      </c>
      <c r="AY2397" s="246" t="s">
        <v>401</v>
      </c>
    </row>
    <row r="2398" s="13" customFormat="1">
      <c r="A2398" s="13"/>
      <c r="B2398" s="236"/>
      <c r="C2398" s="237"/>
      <c r="D2398" s="238" t="s">
        <v>410</v>
      </c>
      <c r="E2398" s="239" t="s">
        <v>19</v>
      </c>
      <c r="F2398" s="240" t="s">
        <v>1397</v>
      </c>
      <c r="G2398" s="237"/>
      <c r="H2398" s="239" t="s">
        <v>19</v>
      </c>
      <c r="I2398" s="241"/>
      <c r="J2398" s="237"/>
      <c r="K2398" s="237"/>
      <c r="L2398" s="242"/>
      <c r="M2398" s="243"/>
      <c r="N2398" s="244"/>
      <c r="O2398" s="244"/>
      <c r="P2398" s="244"/>
      <c r="Q2398" s="244"/>
      <c r="R2398" s="244"/>
      <c r="S2398" s="244"/>
      <c r="T2398" s="245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6" t="s">
        <v>410</v>
      </c>
      <c r="AU2398" s="246" t="s">
        <v>87</v>
      </c>
      <c r="AV2398" s="13" t="s">
        <v>85</v>
      </c>
      <c r="AW2398" s="13" t="s">
        <v>37</v>
      </c>
      <c r="AX2398" s="13" t="s">
        <v>78</v>
      </c>
      <c r="AY2398" s="246" t="s">
        <v>401</v>
      </c>
    </row>
    <row r="2399" s="14" customFormat="1">
      <c r="A2399" s="14"/>
      <c r="B2399" s="247"/>
      <c r="C2399" s="248"/>
      <c r="D2399" s="238" t="s">
        <v>410</v>
      </c>
      <c r="E2399" s="249" t="s">
        <v>19</v>
      </c>
      <c r="F2399" s="250" t="s">
        <v>2180</v>
      </c>
      <c r="G2399" s="248"/>
      <c r="H2399" s="251">
        <v>37.578000000000003</v>
      </c>
      <c r="I2399" s="252"/>
      <c r="J2399" s="248"/>
      <c r="K2399" s="248"/>
      <c r="L2399" s="253"/>
      <c r="M2399" s="254"/>
      <c r="N2399" s="255"/>
      <c r="O2399" s="255"/>
      <c r="P2399" s="255"/>
      <c r="Q2399" s="255"/>
      <c r="R2399" s="255"/>
      <c r="S2399" s="255"/>
      <c r="T2399" s="256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7" t="s">
        <v>410</v>
      </c>
      <c r="AU2399" s="257" t="s">
        <v>87</v>
      </c>
      <c r="AV2399" s="14" t="s">
        <v>87</v>
      </c>
      <c r="AW2399" s="14" t="s">
        <v>37</v>
      </c>
      <c r="AX2399" s="14" t="s">
        <v>78</v>
      </c>
      <c r="AY2399" s="257" t="s">
        <v>401</v>
      </c>
    </row>
    <row r="2400" s="14" customFormat="1">
      <c r="A2400" s="14"/>
      <c r="B2400" s="247"/>
      <c r="C2400" s="248"/>
      <c r="D2400" s="238" t="s">
        <v>410</v>
      </c>
      <c r="E2400" s="249" t="s">
        <v>19</v>
      </c>
      <c r="F2400" s="250" t="s">
        <v>2181</v>
      </c>
      <c r="G2400" s="248"/>
      <c r="H2400" s="251">
        <v>50.219999999999999</v>
      </c>
      <c r="I2400" s="252"/>
      <c r="J2400" s="248"/>
      <c r="K2400" s="248"/>
      <c r="L2400" s="253"/>
      <c r="M2400" s="254"/>
      <c r="N2400" s="255"/>
      <c r="O2400" s="255"/>
      <c r="P2400" s="255"/>
      <c r="Q2400" s="255"/>
      <c r="R2400" s="255"/>
      <c r="S2400" s="255"/>
      <c r="T2400" s="256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7" t="s">
        <v>410</v>
      </c>
      <c r="AU2400" s="257" t="s">
        <v>87</v>
      </c>
      <c r="AV2400" s="14" t="s">
        <v>87</v>
      </c>
      <c r="AW2400" s="14" t="s">
        <v>37</v>
      </c>
      <c r="AX2400" s="14" t="s">
        <v>78</v>
      </c>
      <c r="AY2400" s="257" t="s">
        <v>401</v>
      </c>
    </row>
    <row r="2401" s="14" customFormat="1">
      <c r="A2401" s="14"/>
      <c r="B2401" s="247"/>
      <c r="C2401" s="248"/>
      <c r="D2401" s="238" t="s">
        <v>410</v>
      </c>
      <c r="E2401" s="249" t="s">
        <v>19</v>
      </c>
      <c r="F2401" s="250" t="s">
        <v>2182</v>
      </c>
      <c r="G2401" s="248"/>
      <c r="H2401" s="251">
        <v>7.3200000000000003</v>
      </c>
      <c r="I2401" s="252"/>
      <c r="J2401" s="248"/>
      <c r="K2401" s="248"/>
      <c r="L2401" s="253"/>
      <c r="M2401" s="254"/>
      <c r="N2401" s="255"/>
      <c r="O2401" s="255"/>
      <c r="P2401" s="255"/>
      <c r="Q2401" s="255"/>
      <c r="R2401" s="255"/>
      <c r="S2401" s="255"/>
      <c r="T2401" s="256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7" t="s">
        <v>410</v>
      </c>
      <c r="AU2401" s="257" t="s">
        <v>87</v>
      </c>
      <c r="AV2401" s="14" t="s">
        <v>87</v>
      </c>
      <c r="AW2401" s="14" t="s">
        <v>37</v>
      </c>
      <c r="AX2401" s="14" t="s">
        <v>78</v>
      </c>
      <c r="AY2401" s="257" t="s">
        <v>401</v>
      </c>
    </row>
    <row r="2402" s="14" customFormat="1">
      <c r="A2402" s="14"/>
      <c r="B2402" s="247"/>
      <c r="C2402" s="248"/>
      <c r="D2402" s="238" t="s">
        <v>410</v>
      </c>
      <c r="E2402" s="249" t="s">
        <v>19</v>
      </c>
      <c r="F2402" s="250" t="s">
        <v>1401</v>
      </c>
      <c r="G2402" s="248"/>
      <c r="H2402" s="251">
        <v>62.520000000000003</v>
      </c>
      <c r="I2402" s="252"/>
      <c r="J2402" s="248"/>
      <c r="K2402" s="248"/>
      <c r="L2402" s="253"/>
      <c r="M2402" s="254"/>
      <c r="N2402" s="255"/>
      <c r="O2402" s="255"/>
      <c r="P2402" s="255"/>
      <c r="Q2402" s="255"/>
      <c r="R2402" s="255"/>
      <c r="S2402" s="255"/>
      <c r="T2402" s="256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7" t="s">
        <v>410</v>
      </c>
      <c r="AU2402" s="257" t="s">
        <v>87</v>
      </c>
      <c r="AV2402" s="14" t="s">
        <v>87</v>
      </c>
      <c r="AW2402" s="14" t="s">
        <v>37</v>
      </c>
      <c r="AX2402" s="14" t="s">
        <v>78</v>
      </c>
      <c r="AY2402" s="257" t="s">
        <v>401</v>
      </c>
    </row>
    <row r="2403" s="14" customFormat="1">
      <c r="A2403" s="14"/>
      <c r="B2403" s="247"/>
      <c r="C2403" s="248"/>
      <c r="D2403" s="238" t="s">
        <v>410</v>
      </c>
      <c r="E2403" s="249" t="s">
        <v>19</v>
      </c>
      <c r="F2403" s="250" t="s">
        <v>1402</v>
      </c>
      <c r="G2403" s="248"/>
      <c r="H2403" s="251">
        <v>6.9299999999999997</v>
      </c>
      <c r="I2403" s="252"/>
      <c r="J2403" s="248"/>
      <c r="K2403" s="248"/>
      <c r="L2403" s="253"/>
      <c r="M2403" s="254"/>
      <c r="N2403" s="255"/>
      <c r="O2403" s="255"/>
      <c r="P2403" s="255"/>
      <c r="Q2403" s="255"/>
      <c r="R2403" s="255"/>
      <c r="S2403" s="255"/>
      <c r="T2403" s="256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7" t="s">
        <v>410</v>
      </c>
      <c r="AU2403" s="257" t="s">
        <v>87</v>
      </c>
      <c r="AV2403" s="14" t="s">
        <v>87</v>
      </c>
      <c r="AW2403" s="14" t="s">
        <v>37</v>
      </c>
      <c r="AX2403" s="14" t="s">
        <v>78</v>
      </c>
      <c r="AY2403" s="257" t="s">
        <v>401</v>
      </c>
    </row>
    <row r="2404" s="13" customFormat="1">
      <c r="A2404" s="13"/>
      <c r="B2404" s="236"/>
      <c r="C2404" s="237"/>
      <c r="D2404" s="238" t="s">
        <v>410</v>
      </c>
      <c r="E2404" s="239" t="s">
        <v>19</v>
      </c>
      <c r="F2404" s="240" t="s">
        <v>745</v>
      </c>
      <c r="G2404" s="237"/>
      <c r="H2404" s="239" t="s">
        <v>19</v>
      </c>
      <c r="I2404" s="241"/>
      <c r="J2404" s="237"/>
      <c r="K2404" s="237"/>
      <c r="L2404" s="242"/>
      <c r="M2404" s="243"/>
      <c r="N2404" s="244"/>
      <c r="O2404" s="244"/>
      <c r="P2404" s="244"/>
      <c r="Q2404" s="244"/>
      <c r="R2404" s="244"/>
      <c r="S2404" s="244"/>
      <c r="T2404" s="24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6" t="s">
        <v>410</v>
      </c>
      <c r="AU2404" s="246" t="s">
        <v>87</v>
      </c>
      <c r="AV2404" s="13" t="s">
        <v>85</v>
      </c>
      <c r="AW2404" s="13" t="s">
        <v>37</v>
      </c>
      <c r="AX2404" s="13" t="s">
        <v>78</v>
      </c>
      <c r="AY2404" s="246" t="s">
        <v>401</v>
      </c>
    </row>
    <row r="2405" s="14" customFormat="1">
      <c r="A2405" s="14"/>
      <c r="B2405" s="247"/>
      <c r="C2405" s="248"/>
      <c r="D2405" s="238" t="s">
        <v>410</v>
      </c>
      <c r="E2405" s="249" t="s">
        <v>19</v>
      </c>
      <c r="F2405" s="250" t="s">
        <v>2183</v>
      </c>
      <c r="G2405" s="248"/>
      <c r="H2405" s="251">
        <v>83.519999999999996</v>
      </c>
      <c r="I2405" s="252"/>
      <c r="J2405" s="248"/>
      <c r="K2405" s="248"/>
      <c r="L2405" s="253"/>
      <c r="M2405" s="254"/>
      <c r="N2405" s="255"/>
      <c r="O2405" s="255"/>
      <c r="P2405" s="255"/>
      <c r="Q2405" s="255"/>
      <c r="R2405" s="255"/>
      <c r="S2405" s="255"/>
      <c r="T2405" s="256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7" t="s">
        <v>410</v>
      </c>
      <c r="AU2405" s="257" t="s">
        <v>87</v>
      </c>
      <c r="AV2405" s="14" t="s">
        <v>87</v>
      </c>
      <c r="AW2405" s="14" t="s">
        <v>37</v>
      </c>
      <c r="AX2405" s="14" t="s">
        <v>78</v>
      </c>
      <c r="AY2405" s="257" t="s">
        <v>401</v>
      </c>
    </row>
    <row r="2406" s="16" customFormat="1">
      <c r="A2406" s="16"/>
      <c r="B2406" s="269"/>
      <c r="C2406" s="270"/>
      <c r="D2406" s="238" t="s">
        <v>410</v>
      </c>
      <c r="E2406" s="271" t="s">
        <v>265</v>
      </c>
      <c r="F2406" s="272" t="s">
        <v>440</v>
      </c>
      <c r="G2406" s="270"/>
      <c r="H2406" s="273">
        <v>248.08800000000002</v>
      </c>
      <c r="I2406" s="274"/>
      <c r="J2406" s="270"/>
      <c r="K2406" s="270"/>
      <c r="L2406" s="275"/>
      <c r="M2406" s="276"/>
      <c r="N2406" s="277"/>
      <c r="O2406" s="277"/>
      <c r="P2406" s="277"/>
      <c r="Q2406" s="277"/>
      <c r="R2406" s="277"/>
      <c r="S2406" s="277"/>
      <c r="T2406" s="278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79" t="s">
        <v>410</v>
      </c>
      <c r="AU2406" s="279" t="s">
        <v>87</v>
      </c>
      <c r="AV2406" s="16" t="s">
        <v>95</v>
      </c>
      <c r="AW2406" s="16" t="s">
        <v>37</v>
      </c>
      <c r="AX2406" s="16" t="s">
        <v>78</v>
      </c>
      <c r="AY2406" s="279" t="s">
        <v>401</v>
      </c>
    </row>
    <row r="2407" s="13" customFormat="1">
      <c r="A2407" s="13"/>
      <c r="B2407" s="236"/>
      <c r="C2407" s="237"/>
      <c r="D2407" s="238" t="s">
        <v>410</v>
      </c>
      <c r="E2407" s="239" t="s">
        <v>19</v>
      </c>
      <c r="F2407" s="240" t="s">
        <v>269</v>
      </c>
      <c r="G2407" s="237"/>
      <c r="H2407" s="239" t="s">
        <v>19</v>
      </c>
      <c r="I2407" s="241"/>
      <c r="J2407" s="237"/>
      <c r="K2407" s="237"/>
      <c r="L2407" s="242"/>
      <c r="M2407" s="243"/>
      <c r="N2407" s="244"/>
      <c r="O2407" s="244"/>
      <c r="P2407" s="244"/>
      <c r="Q2407" s="244"/>
      <c r="R2407" s="244"/>
      <c r="S2407" s="244"/>
      <c r="T2407" s="245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6" t="s">
        <v>410</v>
      </c>
      <c r="AU2407" s="246" t="s">
        <v>87</v>
      </c>
      <c r="AV2407" s="13" t="s">
        <v>85</v>
      </c>
      <c r="AW2407" s="13" t="s">
        <v>37</v>
      </c>
      <c r="AX2407" s="13" t="s">
        <v>78</v>
      </c>
      <c r="AY2407" s="246" t="s">
        <v>401</v>
      </c>
    </row>
    <row r="2408" s="13" customFormat="1">
      <c r="A2408" s="13"/>
      <c r="B2408" s="236"/>
      <c r="C2408" s="237"/>
      <c r="D2408" s="238" t="s">
        <v>410</v>
      </c>
      <c r="E2408" s="239" t="s">
        <v>19</v>
      </c>
      <c r="F2408" s="240" t="s">
        <v>326</v>
      </c>
      <c r="G2408" s="237"/>
      <c r="H2408" s="239" t="s">
        <v>19</v>
      </c>
      <c r="I2408" s="241"/>
      <c r="J2408" s="237"/>
      <c r="K2408" s="237"/>
      <c r="L2408" s="242"/>
      <c r="M2408" s="243"/>
      <c r="N2408" s="244"/>
      <c r="O2408" s="244"/>
      <c r="P2408" s="244"/>
      <c r="Q2408" s="244"/>
      <c r="R2408" s="244"/>
      <c r="S2408" s="244"/>
      <c r="T2408" s="245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6" t="s">
        <v>410</v>
      </c>
      <c r="AU2408" s="246" t="s">
        <v>87</v>
      </c>
      <c r="AV2408" s="13" t="s">
        <v>85</v>
      </c>
      <c r="AW2408" s="13" t="s">
        <v>37</v>
      </c>
      <c r="AX2408" s="13" t="s">
        <v>78</v>
      </c>
      <c r="AY2408" s="246" t="s">
        <v>401</v>
      </c>
    </row>
    <row r="2409" s="14" customFormat="1">
      <c r="A2409" s="14"/>
      <c r="B2409" s="247"/>
      <c r="C2409" s="248"/>
      <c r="D2409" s="238" t="s">
        <v>410</v>
      </c>
      <c r="E2409" s="249" t="s">
        <v>19</v>
      </c>
      <c r="F2409" s="250" t="s">
        <v>2184</v>
      </c>
      <c r="G2409" s="248"/>
      <c r="H2409" s="251">
        <v>112.422</v>
      </c>
      <c r="I2409" s="252"/>
      <c r="J2409" s="248"/>
      <c r="K2409" s="248"/>
      <c r="L2409" s="253"/>
      <c r="M2409" s="254"/>
      <c r="N2409" s="255"/>
      <c r="O2409" s="255"/>
      <c r="P2409" s="255"/>
      <c r="Q2409" s="255"/>
      <c r="R2409" s="255"/>
      <c r="S2409" s="255"/>
      <c r="T2409" s="256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7" t="s">
        <v>410</v>
      </c>
      <c r="AU2409" s="257" t="s">
        <v>87</v>
      </c>
      <c r="AV2409" s="14" t="s">
        <v>87</v>
      </c>
      <c r="AW2409" s="14" t="s">
        <v>37</v>
      </c>
      <c r="AX2409" s="14" t="s">
        <v>78</v>
      </c>
      <c r="AY2409" s="257" t="s">
        <v>401</v>
      </c>
    </row>
    <row r="2410" s="16" customFormat="1">
      <c r="A2410" s="16"/>
      <c r="B2410" s="269"/>
      <c r="C2410" s="270"/>
      <c r="D2410" s="238" t="s">
        <v>410</v>
      </c>
      <c r="E2410" s="271" t="s">
        <v>268</v>
      </c>
      <c r="F2410" s="272" t="s">
        <v>440</v>
      </c>
      <c r="G2410" s="270"/>
      <c r="H2410" s="273">
        <v>112.422</v>
      </c>
      <c r="I2410" s="274"/>
      <c r="J2410" s="270"/>
      <c r="K2410" s="270"/>
      <c r="L2410" s="275"/>
      <c r="M2410" s="276"/>
      <c r="N2410" s="277"/>
      <c r="O2410" s="277"/>
      <c r="P2410" s="277"/>
      <c r="Q2410" s="277"/>
      <c r="R2410" s="277"/>
      <c r="S2410" s="277"/>
      <c r="T2410" s="278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9" t="s">
        <v>410</v>
      </c>
      <c r="AU2410" s="279" t="s">
        <v>87</v>
      </c>
      <c r="AV2410" s="16" t="s">
        <v>95</v>
      </c>
      <c r="AW2410" s="16" t="s">
        <v>37</v>
      </c>
      <c r="AX2410" s="16" t="s">
        <v>78</v>
      </c>
      <c r="AY2410" s="279" t="s">
        <v>401</v>
      </c>
    </row>
    <row r="2411" s="15" customFormat="1">
      <c r="A2411" s="15"/>
      <c r="B2411" s="258"/>
      <c r="C2411" s="259"/>
      <c r="D2411" s="238" t="s">
        <v>410</v>
      </c>
      <c r="E2411" s="260" t="s">
        <v>19</v>
      </c>
      <c r="F2411" s="261" t="s">
        <v>414</v>
      </c>
      <c r="G2411" s="259"/>
      <c r="H2411" s="262">
        <v>360.50999999999999</v>
      </c>
      <c r="I2411" s="263"/>
      <c r="J2411" s="259"/>
      <c r="K2411" s="259"/>
      <c r="L2411" s="264"/>
      <c r="M2411" s="265"/>
      <c r="N2411" s="266"/>
      <c r="O2411" s="266"/>
      <c r="P2411" s="266"/>
      <c r="Q2411" s="266"/>
      <c r="R2411" s="266"/>
      <c r="S2411" s="266"/>
      <c r="T2411" s="267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8" t="s">
        <v>410</v>
      </c>
      <c r="AU2411" s="268" t="s">
        <v>87</v>
      </c>
      <c r="AV2411" s="15" t="s">
        <v>102</v>
      </c>
      <c r="AW2411" s="15" t="s">
        <v>37</v>
      </c>
      <c r="AX2411" s="15" t="s">
        <v>85</v>
      </c>
      <c r="AY2411" s="268" t="s">
        <v>401</v>
      </c>
    </row>
    <row r="2412" s="2" customFormat="1" ht="24.15" customHeight="1">
      <c r="A2412" s="40"/>
      <c r="B2412" s="41"/>
      <c r="C2412" s="280" t="s">
        <v>2185</v>
      </c>
      <c r="D2412" s="280" t="s">
        <v>808</v>
      </c>
      <c r="E2412" s="281" t="s">
        <v>2186</v>
      </c>
      <c r="F2412" s="282" t="s">
        <v>2187</v>
      </c>
      <c r="G2412" s="283" t="s">
        <v>178</v>
      </c>
      <c r="H2412" s="284">
        <v>260.49200000000002</v>
      </c>
      <c r="I2412" s="285"/>
      <c r="J2412" s="286">
        <f>ROUND(I2412*H2412,2)</f>
        <v>0</v>
      </c>
      <c r="K2412" s="282" t="s">
        <v>406</v>
      </c>
      <c r="L2412" s="287"/>
      <c r="M2412" s="288" t="s">
        <v>19</v>
      </c>
      <c r="N2412" s="289" t="s">
        <v>49</v>
      </c>
      <c r="O2412" s="86"/>
      <c r="P2412" s="227">
        <f>O2412*H2412</f>
        <v>0</v>
      </c>
      <c r="Q2412" s="227">
        <v>0.0063</v>
      </c>
      <c r="R2412" s="227">
        <f>Q2412*H2412</f>
        <v>1.6410996000000002</v>
      </c>
      <c r="S2412" s="227">
        <v>0</v>
      </c>
      <c r="T2412" s="228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29" t="s">
        <v>664</v>
      </c>
      <c r="AT2412" s="229" t="s">
        <v>808</v>
      </c>
      <c r="AU2412" s="229" t="s">
        <v>87</v>
      </c>
      <c r="AY2412" s="19" t="s">
        <v>401</v>
      </c>
      <c r="BE2412" s="230">
        <f>IF(N2412="základní",J2412,0)</f>
        <v>0</v>
      </c>
      <c r="BF2412" s="230">
        <f>IF(N2412="snížená",J2412,0)</f>
        <v>0</v>
      </c>
      <c r="BG2412" s="230">
        <f>IF(N2412="zákl. přenesená",J2412,0)</f>
        <v>0</v>
      </c>
      <c r="BH2412" s="230">
        <f>IF(N2412="sníž. přenesená",J2412,0)</f>
        <v>0</v>
      </c>
      <c r="BI2412" s="230">
        <f>IF(N2412="nulová",J2412,0)</f>
        <v>0</v>
      </c>
      <c r="BJ2412" s="19" t="s">
        <v>85</v>
      </c>
      <c r="BK2412" s="230">
        <f>ROUND(I2412*H2412,2)</f>
        <v>0</v>
      </c>
      <c r="BL2412" s="19" t="s">
        <v>545</v>
      </c>
      <c r="BM2412" s="229" t="s">
        <v>2188</v>
      </c>
    </row>
    <row r="2413" s="14" customFormat="1">
      <c r="A2413" s="14"/>
      <c r="B2413" s="247"/>
      <c r="C2413" s="248"/>
      <c r="D2413" s="238" t="s">
        <v>410</v>
      </c>
      <c r="E2413" s="249" t="s">
        <v>19</v>
      </c>
      <c r="F2413" s="250" t="s">
        <v>265</v>
      </c>
      <c r="G2413" s="248"/>
      <c r="H2413" s="251">
        <v>248.08799999999999</v>
      </c>
      <c r="I2413" s="252"/>
      <c r="J2413" s="248"/>
      <c r="K2413" s="248"/>
      <c r="L2413" s="253"/>
      <c r="M2413" s="254"/>
      <c r="N2413" s="255"/>
      <c r="O2413" s="255"/>
      <c r="P2413" s="255"/>
      <c r="Q2413" s="255"/>
      <c r="R2413" s="255"/>
      <c r="S2413" s="255"/>
      <c r="T2413" s="256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7" t="s">
        <v>410</v>
      </c>
      <c r="AU2413" s="257" t="s">
        <v>87</v>
      </c>
      <c r="AV2413" s="14" t="s">
        <v>87</v>
      </c>
      <c r="AW2413" s="14" t="s">
        <v>37</v>
      </c>
      <c r="AX2413" s="14" t="s">
        <v>78</v>
      </c>
      <c r="AY2413" s="257" t="s">
        <v>401</v>
      </c>
    </row>
    <row r="2414" s="15" customFormat="1">
      <c r="A2414" s="15"/>
      <c r="B2414" s="258"/>
      <c r="C2414" s="259"/>
      <c r="D2414" s="238" t="s">
        <v>410</v>
      </c>
      <c r="E2414" s="260" t="s">
        <v>19</v>
      </c>
      <c r="F2414" s="261" t="s">
        <v>414</v>
      </c>
      <c r="G2414" s="259"/>
      <c r="H2414" s="262">
        <v>248.08799999999999</v>
      </c>
      <c r="I2414" s="263"/>
      <c r="J2414" s="259"/>
      <c r="K2414" s="259"/>
      <c r="L2414" s="264"/>
      <c r="M2414" s="265"/>
      <c r="N2414" s="266"/>
      <c r="O2414" s="266"/>
      <c r="P2414" s="266"/>
      <c r="Q2414" s="266"/>
      <c r="R2414" s="266"/>
      <c r="S2414" s="266"/>
      <c r="T2414" s="267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68" t="s">
        <v>410</v>
      </c>
      <c r="AU2414" s="268" t="s">
        <v>87</v>
      </c>
      <c r="AV2414" s="15" t="s">
        <v>102</v>
      </c>
      <c r="AW2414" s="15" t="s">
        <v>37</v>
      </c>
      <c r="AX2414" s="15" t="s">
        <v>78</v>
      </c>
      <c r="AY2414" s="268" t="s">
        <v>401</v>
      </c>
    </row>
    <row r="2415" s="14" customFormat="1">
      <c r="A2415" s="14"/>
      <c r="B2415" s="247"/>
      <c r="C2415" s="248"/>
      <c r="D2415" s="238" t="s">
        <v>410</v>
      </c>
      <c r="E2415" s="249" t="s">
        <v>19</v>
      </c>
      <c r="F2415" s="250" t="s">
        <v>2189</v>
      </c>
      <c r="G2415" s="248"/>
      <c r="H2415" s="251">
        <v>260.49200000000002</v>
      </c>
      <c r="I2415" s="252"/>
      <c r="J2415" s="248"/>
      <c r="K2415" s="248"/>
      <c r="L2415" s="253"/>
      <c r="M2415" s="254"/>
      <c r="N2415" s="255"/>
      <c r="O2415" s="255"/>
      <c r="P2415" s="255"/>
      <c r="Q2415" s="255"/>
      <c r="R2415" s="255"/>
      <c r="S2415" s="255"/>
      <c r="T2415" s="256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7" t="s">
        <v>410</v>
      </c>
      <c r="AU2415" s="257" t="s">
        <v>87</v>
      </c>
      <c r="AV2415" s="14" t="s">
        <v>87</v>
      </c>
      <c r="AW2415" s="14" t="s">
        <v>37</v>
      </c>
      <c r="AX2415" s="14" t="s">
        <v>85</v>
      </c>
      <c r="AY2415" s="257" t="s">
        <v>401</v>
      </c>
    </row>
    <row r="2416" s="2" customFormat="1" ht="24.15" customHeight="1">
      <c r="A2416" s="40"/>
      <c r="B2416" s="41"/>
      <c r="C2416" s="280" t="s">
        <v>2190</v>
      </c>
      <c r="D2416" s="280" t="s">
        <v>808</v>
      </c>
      <c r="E2416" s="281" t="s">
        <v>2191</v>
      </c>
      <c r="F2416" s="282" t="s">
        <v>2192</v>
      </c>
      <c r="G2416" s="283" t="s">
        <v>178</v>
      </c>
      <c r="H2416" s="284">
        <v>118.04300000000001</v>
      </c>
      <c r="I2416" s="285"/>
      <c r="J2416" s="286">
        <f>ROUND(I2416*H2416,2)</f>
        <v>0</v>
      </c>
      <c r="K2416" s="282" t="s">
        <v>19</v>
      </c>
      <c r="L2416" s="287"/>
      <c r="M2416" s="288" t="s">
        <v>19</v>
      </c>
      <c r="N2416" s="289" t="s">
        <v>49</v>
      </c>
      <c r="O2416" s="86"/>
      <c r="P2416" s="227">
        <f>O2416*H2416</f>
        <v>0</v>
      </c>
      <c r="Q2416" s="227">
        <v>0.0055999999999999999</v>
      </c>
      <c r="R2416" s="227">
        <f>Q2416*H2416</f>
        <v>0.66104079999999998</v>
      </c>
      <c r="S2416" s="227">
        <v>0</v>
      </c>
      <c r="T2416" s="228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29" t="s">
        <v>664</v>
      </c>
      <c r="AT2416" s="229" t="s">
        <v>808</v>
      </c>
      <c r="AU2416" s="229" t="s">
        <v>87</v>
      </c>
      <c r="AY2416" s="19" t="s">
        <v>401</v>
      </c>
      <c r="BE2416" s="230">
        <f>IF(N2416="základní",J2416,0)</f>
        <v>0</v>
      </c>
      <c r="BF2416" s="230">
        <f>IF(N2416="snížená",J2416,0)</f>
        <v>0</v>
      </c>
      <c r="BG2416" s="230">
        <f>IF(N2416="zákl. přenesená",J2416,0)</f>
        <v>0</v>
      </c>
      <c r="BH2416" s="230">
        <f>IF(N2416="sníž. přenesená",J2416,0)</f>
        <v>0</v>
      </c>
      <c r="BI2416" s="230">
        <f>IF(N2416="nulová",J2416,0)</f>
        <v>0</v>
      </c>
      <c r="BJ2416" s="19" t="s">
        <v>85</v>
      </c>
      <c r="BK2416" s="230">
        <f>ROUND(I2416*H2416,2)</f>
        <v>0</v>
      </c>
      <c r="BL2416" s="19" t="s">
        <v>545</v>
      </c>
      <c r="BM2416" s="229" t="s">
        <v>2193</v>
      </c>
    </row>
    <row r="2417" s="14" customFormat="1">
      <c r="A2417" s="14"/>
      <c r="B2417" s="247"/>
      <c r="C2417" s="248"/>
      <c r="D2417" s="238" t="s">
        <v>410</v>
      </c>
      <c r="E2417" s="249" t="s">
        <v>19</v>
      </c>
      <c r="F2417" s="250" t="s">
        <v>268</v>
      </c>
      <c r="G2417" s="248"/>
      <c r="H2417" s="251">
        <v>112.422</v>
      </c>
      <c r="I2417" s="252"/>
      <c r="J2417" s="248"/>
      <c r="K2417" s="248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7" t="s">
        <v>410</v>
      </c>
      <c r="AU2417" s="257" t="s">
        <v>87</v>
      </c>
      <c r="AV2417" s="14" t="s">
        <v>87</v>
      </c>
      <c r="AW2417" s="14" t="s">
        <v>37</v>
      </c>
      <c r="AX2417" s="14" t="s">
        <v>78</v>
      </c>
      <c r="AY2417" s="257" t="s">
        <v>401</v>
      </c>
    </row>
    <row r="2418" s="15" customFormat="1">
      <c r="A2418" s="15"/>
      <c r="B2418" s="258"/>
      <c r="C2418" s="259"/>
      <c r="D2418" s="238" t="s">
        <v>410</v>
      </c>
      <c r="E2418" s="260" t="s">
        <v>19</v>
      </c>
      <c r="F2418" s="261" t="s">
        <v>414</v>
      </c>
      <c r="G2418" s="259"/>
      <c r="H2418" s="262">
        <v>112.422</v>
      </c>
      <c r="I2418" s="263"/>
      <c r="J2418" s="259"/>
      <c r="K2418" s="259"/>
      <c r="L2418" s="264"/>
      <c r="M2418" s="265"/>
      <c r="N2418" s="266"/>
      <c r="O2418" s="266"/>
      <c r="P2418" s="266"/>
      <c r="Q2418" s="266"/>
      <c r="R2418" s="266"/>
      <c r="S2418" s="266"/>
      <c r="T2418" s="267"/>
      <c r="U2418" s="15"/>
      <c r="V2418" s="15"/>
      <c r="W2418" s="15"/>
      <c r="X2418" s="15"/>
      <c r="Y2418" s="15"/>
      <c r="Z2418" s="15"/>
      <c r="AA2418" s="15"/>
      <c r="AB2418" s="15"/>
      <c r="AC2418" s="15"/>
      <c r="AD2418" s="15"/>
      <c r="AE2418" s="15"/>
      <c r="AT2418" s="268" t="s">
        <v>410</v>
      </c>
      <c r="AU2418" s="268" t="s">
        <v>87</v>
      </c>
      <c r="AV2418" s="15" t="s">
        <v>102</v>
      </c>
      <c r="AW2418" s="15" t="s">
        <v>37</v>
      </c>
      <c r="AX2418" s="15" t="s">
        <v>78</v>
      </c>
      <c r="AY2418" s="268" t="s">
        <v>401</v>
      </c>
    </row>
    <row r="2419" s="14" customFormat="1">
      <c r="A2419" s="14"/>
      <c r="B2419" s="247"/>
      <c r="C2419" s="248"/>
      <c r="D2419" s="238" t="s">
        <v>410</v>
      </c>
      <c r="E2419" s="249" t="s">
        <v>19</v>
      </c>
      <c r="F2419" s="250" t="s">
        <v>2194</v>
      </c>
      <c r="G2419" s="248"/>
      <c r="H2419" s="251">
        <v>118.04300000000001</v>
      </c>
      <c r="I2419" s="252"/>
      <c r="J2419" s="248"/>
      <c r="K2419" s="248"/>
      <c r="L2419" s="253"/>
      <c r="M2419" s="254"/>
      <c r="N2419" s="255"/>
      <c r="O2419" s="255"/>
      <c r="P2419" s="255"/>
      <c r="Q2419" s="255"/>
      <c r="R2419" s="255"/>
      <c r="S2419" s="255"/>
      <c r="T2419" s="256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7" t="s">
        <v>410</v>
      </c>
      <c r="AU2419" s="257" t="s">
        <v>87</v>
      </c>
      <c r="AV2419" s="14" t="s">
        <v>87</v>
      </c>
      <c r="AW2419" s="14" t="s">
        <v>37</v>
      </c>
      <c r="AX2419" s="14" t="s">
        <v>85</v>
      </c>
      <c r="AY2419" s="257" t="s">
        <v>401</v>
      </c>
    </row>
    <row r="2420" s="2" customFormat="1" ht="33" customHeight="1">
      <c r="A2420" s="40"/>
      <c r="B2420" s="41"/>
      <c r="C2420" s="218" t="s">
        <v>2195</v>
      </c>
      <c r="D2420" s="218" t="s">
        <v>403</v>
      </c>
      <c r="E2420" s="219" t="s">
        <v>2196</v>
      </c>
      <c r="F2420" s="220" t="s">
        <v>2197</v>
      </c>
      <c r="G2420" s="221" t="s">
        <v>178</v>
      </c>
      <c r="H2420" s="222">
        <v>495.238</v>
      </c>
      <c r="I2420" s="223"/>
      <c r="J2420" s="224">
        <f>ROUND(I2420*H2420,2)</f>
        <v>0</v>
      </c>
      <c r="K2420" s="220" t="s">
        <v>406</v>
      </c>
      <c r="L2420" s="46"/>
      <c r="M2420" s="225" t="s">
        <v>19</v>
      </c>
      <c r="N2420" s="226" t="s">
        <v>49</v>
      </c>
      <c r="O2420" s="86"/>
      <c r="P2420" s="227">
        <f>O2420*H2420</f>
        <v>0</v>
      </c>
      <c r="Q2420" s="227">
        <v>0.00024479999999999999</v>
      </c>
      <c r="R2420" s="227">
        <f>Q2420*H2420</f>
        <v>0.12123426239999999</v>
      </c>
      <c r="S2420" s="227">
        <v>0</v>
      </c>
      <c r="T2420" s="228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9" t="s">
        <v>545</v>
      </c>
      <c r="AT2420" s="229" t="s">
        <v>403</v>
      </c>
      <c r="AU2420" s="229" t="s">
        <v>87</v>
      </c>
      <c r="AY2420" s="19" t="s">
        <v>401</v>
      </c>
      <c r="BE2420" s="230">
        <f>IF(N2420="základní",J2420,0)</f>
        <v>0</v>
      </c>
      <c r="BF2420" s="230">
        <f>IF(N2420="snížená",J2420,0)</f>
        <v>0</v>
      </c>
      <c r="BG2420" s="230">
        <f>IF(N2420="zákl. přenesená",J2420,0)</f>
        <v>0</v>
      </c>
      <c r="BH2420" s="230">
        <f>IF(N2420="sníž. přenesená",J2420,0)</f>
        <v>0</v>
      </c>
      <c r="BI2420" s="230">
        <f>IF(N2420="nulová",J2420,0)</f>
        <v>0</v>
      </c>
      <c r="BJ2420" s="19" t="s">
        <v>85</v>
      </c>
      <c r="BK2420" s="230">
        <f>ROUND(I2420*H2420,2)</f>
        <v>0</v>
      </c>
      <c r="BL2420" s="19" t="s">
        <v>545</v>
      </c>
      <c r="BM2420" s="229" t="s">
        <v>2198</v>
      </c>
    </row>
    <row r="2421" s="2" customFormat="1">
      <c r="A2421" s="40"/>
      <c r="B2421" s="41"/>
      <c r="C2421" s="42"/>
      <c r="D2421" s="231" t="s">
        <v>408</v>
      </c>
      <c r="E2421" s="42"/>
      <c r="F2421" s="232" t="s">
        <v>2199</v>
      </c>
      <c r="G2421" s="42"/>
      <c r="H2421" s="42"/>
      <c r="I2421" s="233"/>
      <c r="J2421" s="42"/>
      <c r="K2421" s="42"/>
      <c r="L2421" s="46"/>
      <c r="M2421" s="234"/>
      <c r="N2421" s="235"/>
      <c r="O2421" s="86"/>
      <c r="P2421" s="86"/>
      <c r="Q2421" s="86"/>
      <c r="R2421" s="86"/>
      <c r="S2421" s="86"/>
      <c r="T2421" s="87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9" t="s">
        <v>408</v>
      </c>
      <c r="AU2421" s="19" t="s">
        <v>87</v>
      </c>
    </row>
    <row r="2422" s="13" customFormat="1">
      <c r="A2422" s="13"/>
      <c r="B2422" s="236"/>
      <c r="C2422" s="237"/>
      <c r="D2422" s="238" t="s">
        <v>410</v>
      </c>
      <c r="E2422" s="239" t="s">
        <v>19</v>
      </c>
      <c r="F2422" s="240" t="s">
        <v>594</v>
      </c>
      <c r="G2422" s="237"/>
      <c r="H2422" s="239" t="s">
        <v>19</v>
      </c>
      <c r="I2422" s="241"/>
      <c r="J2422" s="237"/>
      <c r="K2422" s="237"/>
      <c r="L2422" s="242"/>
      <c r="M2422" s="243"/>
      <c r="N2422" s="244"/>
      <c r="O2422" s="244"/>
      <c r="P2422" s="244"/>
      <c r="Q2422" s="244"/>
      <c r="R2422" s="244"/>
      <c r="S2422" s="244"/>
      <c r="T2422" s="24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6" t="s">
        <v>410</v>
      </c>
      <c r="AU2422" s="246" t="s">
        <v>87</v>
      </c>
      <c r="AV2422" s="13" t="s">
        <v>85</v>
      </c>
      <c r="AW2422" s="13" t="s">
        <v>37</v>
      </c>
      <c r="AX2422" s="13" t="s">
        <v>78</v>
      </c>
      <c r="AY2422" s="246" t="s">
        <v>401</v>
      </c>
    </row>
    <row r="2423" s="13" customFormat="1">
      <c r="A2423" s="13"/>
      <c r="B2423" s="236"/>
      <c r="C2423" s="237"/>
      <c r="D2423" s="238" t="s">
        <v>410</v>
      </c>
      <c r="E2423" s="239" t="s">
        <v>19</v>
      </c>
      <c r="F2423" s="240" t="s">
        <v>1896</v>
      </c>
      <c r="G2423" s="237"/>
      <c r="H2423" s="239" t="s">
        <v>19</v>
      </c>
      <c r="I2423" s="241"/>
      <c r="J2423" s="237"/>
      <c r="K2423" s="237"/>
      <c r="L2423" s="242"/>
      <c r="M2423" s="243"/>
      <c r="N2423" s="244"/>
      <c r="O2423" s="244"/>
      <c r="P2423" s="244"/>
      <c r="Q2423" s="244"/>
      <c r="R2423" s="244"/>
      <c r="S2423" s="244"/>
      <c r="T2423" s="24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6" t="s">
        <v>410</v>
      </c>
      <c r="AU2423" s="246" t="s">
        <v>87</v>
      </c>
      <c r="AV2423" s="13" t="s">
        <v>85</v>
      </c>
      <c r="AW2423" s="13" t="s">
        <v>37</v>
      </c>
      <c r="AX2423" s="13" t="s">
        <v>78</v>
      </c>
      <c r="AY2423" s="246" t="s">
        <v>401</v>
      </c>
    </row>
    <row r="2424" s="13" customFormat="1">
      <c r="A2424" s="13"/>
      <c r="B2424" s="236"/>
      <c r="C2424" s="237"/>
      <c r="D2424" s="238" t="s">
        <v>410</v>
      </c>
      <c r="E2424" s="239" t="s">
        <v>19</v>
      </c>
      <c r="F2424" s="240" t="s">
        <v>1897</v>
      </c>
      <c r="G2424" s="237"/>
      <c r="H2424" s="239" t="s">
        <v>19</v>
      </c>
      <c r="I2424" s="241"/>
      <c r="J2424" s="237"/>
      <c r="K2424" s="237"/>
      <c r="L2424" s="242"/>
      <c r="M2424" s="243"/>
      <c r="N2424" s="244"/>
      <c r="O2424" s="244"/>
      <c r="P2424" s="244"/>
      <c r="Q2424" s="244"/>
      <c r="R2424" s="244"/>
      <c r="S2424" s="244"/>
      <c r="T2424" s="245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6" t="s">
        <v>410</v>
      </c>
      <c r="AU2424" s="246" t="s">
        <v>87</v>
      </c>
      <c r="AV2424" s="13" t="s">
        <v>85</v>
      </c>
      <c r="AW2424" s="13" t="s">
        <v>37</v>
      </c>
      <c r="AX2424" s="13" t="s">
        <v>78</v>
      </c>
      <c r="AY2424" s="246" t="s">
        <v>401</v>
      </c>
    </row>
    <row r="2425" s="13" customFormat="1">
      <c r="A2425" s="13"/>
      <c r="B2425" s="236"/>
      <c r="C2425" s="237"/>
      <c r="D2425" s="238" t="s">
        <v>410</v>
      </c>
      <c r="E2425" s="239" t="s">
        <v>19</v>
      </c>
      <c r="F2425" s="240" t="s">
        <v>741</v>
      </c>
      <c r="G2425" s="237"/>
      <c r="H2425" s="239" t="s">
        <v>19</v>
      </c>
      <c r="I2425" s="241"/>
      <c r="J2425" s="237"/>
      <c r="K2425" s="237"/>
      <c r="L2425" s="242"/>
      <c r="M2425" s="243"/>
      <c r="N2425" s="244"/>
      <c r="O2425" s="244"/>
      <c r="P2425" s="244"/>
      <c r="Q2425" s="244"/>
      <c r="R2425" s="244"/>
      <c r="S2425" s="244"/>
      <c r="T2425" s="24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6" t="s">
        <v>410</v>
      </c>
      <c r="AU2425" s="246" t="s">
        <v>87</v>
      </c>
      <c r="AV2425" s="13" t="s">
        <v>85</v>
      </c>
      <c r="AW2425" s="13" t="s">
        <v>37</v>
      </c>
      <c r="AX2425" s="13" t="s">
        <v>78</v>
      </c>
      <c r="AY2425" s="246" t="s">
        <v>401</v>
      </c>
    </row>
    <row r="2426" s="14" customFormat="1">
      <c r="A2426" s="14"/>
      <c r="B2426" s="247"/>
      <c r="C2426" s="248"/>
      <c r="D2426" s="238" t="s">
        <v>410</v>
      </c>
      <c r="E2426" s="249" t="s">
        <v>19</v>
      </c>
      <c r="F2426" s="250" t="s">
        <v>1898</v>
      </c>
      <c r="G2426" s="248"/>
      <c r="H2426" s="251">
        <v>268.71499999999997</v>
      </c>
      <c r="I2426" s="252"/>
      <c r="J2426" s="248"/>
      <c r="K2426" s="248"/>
      <c r="L2426" s="253"/>
      <c r="M2426" s="254"/>
      <c r="N2426" s="255"/>
      <c r="O2426" s="255"/>
      <c r="P2426" s="255"/>
      <c r="Q2426" s="255"/>
      <c r="R2426" s="255"/>
      <c r="S2426" s="255"/>
      <c r="T2426" s="256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7" t="s">
        <v>410</v>
      </c>
      <c r="AU2426" s="257" t="s">
        <v>87</v>
      </c>
      <c r="AV2426" s="14" t="s">
        <v>87</v>
      </c>
      <c r="AW2426" s="14" t="s">
        <v>37</v>
      </c>
      <c r="AX2426" s="14" t="s">
        <v>78</v>
      </c>
      <c r="AY2426" s="257" t="s">
        <v>401</v>
      </c>
    </row>
    <row r="2427" s="14" customFormat="1">
      <c r="A2427" s="14"/>
      <c r="B2427" s="247"/>
      <c r="C2427" s="248"/>
      <c r="D2427" s="238" t="s">
        <v>410</v>
      </c>
      <c r="E2427" s="249" t="s">
        <v>19</v>
      </c>
      <c r="F2427" s="250" t="s">
        <v>1899</v>
      </c>
      <c r="G2427" s="248"/>
      <c r="H2427" s="251">
        <v>14.726000000000001</v>
      </c>
      <c r="I2427" s="252"/>
      <c r="J2427" s="248"/>
      <c r="K2427" s="248"/>
      <c r="L2427" s="253"/>
      <c r="M2427" s="254"/>
      <c r="N2427" s="255"/>
      <c r="O2427" s="255"/>
      <c r="P2427" s="255"/>
      <c r="Q2427" s="255"/>
      <c r="R2427" s="255"/>
      <c r="S2427" s="255"/>
      <c r="T2427" s="25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7" t="s">
        <v>410</v>
      </c>
      <c r="AU2427" s="257" t="s">
        <v>87</v>
      </c>
      <c r="AV2427" s="14" t="s">
        <v>87</v>
      </c>
      <c r="AW2427" s="14" t="s">
        <v>37</v>
      </c>
      <c r="AX2427" s="14" t="s">
        <v>78</v>
      </c>
      <c r="AY2427" s="257" t="s">
        <v>401</v>
      </c>
    </row>
    <row r="2428" s="13" customFormat="1">
      <c r="A2428" s="13"/>
      <c r="B2428" s="236"/>
      <c r="C2428" s="237"/>
      <c r="D2428" s="238" t="s">
        <v>410</v>
      </c>
      <c r="E2428" s="239" t="s">
        <v>19</v>
      </c>
      <c r="F2428" s="240" t="s">
        <v>745</v>
      </c>
      <c r="G2428" s="237"/>
      <c r="H2428" s="239" t="s">
        <v>19</v>
      </c>
      <c r="I2428" s="241"/>
      <c r="J2428" s="237"/>
      <c r="K2428" s="237"/>
      <c r="L2428" s="242"/>
      <c r="M2428" s="243"/>
      <c r="N2428" s="244"/>
      <c r="O2428" s="244"/>
      <c r="P2428" s="244"/>
      <c r="Q2428" s="244"/>
      <c r="R2428" s="244"/>
      <c r="S2428" s="244"/>
      <c r="T2428" s="24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6" t="s">
        <v>410</v>
      </c>
      <c r="AU2428" s="246" t="s">
        <v>87</v>
      </c>
      <c r="AV2428" s="13" t="s">
        <v>85</v>
      </c>
      <c r="AW2428" s="13" t="s">
        <v>37</v>
      </c>
      <c r="AX2428" s="13" t="s">
        <v>78</v>
      </c>
      <c r="AY2428" s="246" t="s">
        <v>401</v>
      </c>
    </row>
    <row r="2429" s="14" customFormat="1">
      <c r="A2429" s="14"/>
      <c r="B2429" s="247"/>
      <c r="C2429" s="248"/>
      <c r="D2429" s="238" t="s">
        <v>410</v>
      </c>
      <c r="E2429" s="249" t="s">
        <v>19</v>
      </c>
      <c r="F2429" s="250" t="s">
        <v>1900</v>
      </c>
      <c r="G2429" s="248"/>
      <c r="H2429" s="251">
        <v>211.797</v>
      </c>
      <c r="I2429" s="252"/>
      <c r="J2429" s="248"/>
      <c r="K2429" s="248"/>
      <c r="L2429" s="253"/>
      <c r="M2429" s="254"/>
      <c r="N2429" s="255"/>
      <c r="O2429" s="255"/>
      <c r="P2429" s="255"/>
      <c r="Q2429" s="255"/>
      <c r="R2429" s="255"/>
      <c r="S2429" s="255"/>
      <c r="T2429" s="256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7" t="s">
        <v>410</v>
      </c>
      <c r="AU2429" s="257" t="s">
        <v>87</v>
      </c>
      <c r="AV2429" s="14" t="s">
        <v>87</v>
      </c>
      <c r="AW2429" s="14" t="s">
        <v>37</v>
      </c>
      <c r="AX2429" s="14" t="s">
        <v>78</v>
      </c>
      <c r="AY2429" s="257" t="s">
        <v>401</v>
      </c>
    </row>
    <row r="2430" s="15" customFormat="1">
      <c r="A2430" s="15"/>
      <c r="B2430" s="258"/>
      <c r="C2430" s="259"/>
      <c r="D2430" s="238" t="s">
        <v>410</v>
      </c>
      <c r="E2430" s="260" t="s">
        <v>19</v>
      </c>
      <c r="F2430" s="261" t="s">
        <v>414</v>
      </c>
      <c r="G2430" s="259"/>
      <c r="H2430" s="262">
        <v>495.23799999999994</v>
      </c>
      <c r="I2430" s="263"/>
      <c r="J2430" s="259"/>
      <c r="K2430" s="259"/>
      <c r="L2430" s="264"/>
      <c r="M2430" s="265"/>
      <c r="N2430" s="266"/>
      <c r="O2430" s="266"/>
      <c r="P2430" s="266"/>
      <c r="Q2430" s="266"/>
      <c r="R2430" s="266"/>
      <c r="S2430" s="266"/>
      <c r="T2430" s="267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68" t="s">
        <v>410</v>
      </c>
      <c r="AU2430" s="268" t="s">
        <v>87</v>
      </c>
      <c r="AV2430" s="15" t="s">
        <v>102</v>
      </c>
      <c r="AW2430" s="15" t="s">
        <v>37</v>
      </c>
      <c r="AX2430" s="15" t="s">
        <v>85</v>
      </c>
      <c r="AY2430" s="268" t="s">
        <v>401</v>
      </c>
    </row>
    <row r="2431" s="2" customFormat="1" ht="24.15" customHeight="1">
      <c r="A2431" s="40"/>
      <c r="B2431" s="41"/>
      <c r="C2431" s="280" t="s">
        <v>2200</v>
      </c>
      <c r="D2431" s="280" t="s">
        <v>808</v>
      </c>
      <c r="E2431" s="281" t="s">
        <v>2126</v>
      </c>
      <c r="F2431" s="282" t="s">
        <v>2127</v>
      </c>
      <c r="G2431" s="283" t="s">
        <v>178</v>
      </c>
      <c r="H2431" s="284">
        <v>520</v>
      </c>
      <c r="I2431" s="285"/>
      <c r="J2431" s="286">
        <f>ROUND(I2431*H2431,2)</f>
        <v>0</v>
      </c>
      <c r="K2431" s="282" t="s">
        <v>406</v>
      </c>
      <c r="L2431" s="287"/>
      <c r="M2431" s="288" t="s">
        <v>19</v>
      </c>
      <c r="N2431" s="289" t="s">
        <v>49</v>
      </c>
      <c r="O2431" s="86"/>
      <c r="P2431" s="227">
        <f>O2431*H2431</f>
        <v>0</v>
      </c>
      <c r="Q2431" s="227">
        <v>0.0089999999999999993</v>
      </c>
      <c r="R2431" s="227">
        <f>Q2431*H2431</f>
        <v>4.6799999999999997</v>
      </c>
      <c r="S2431" s="227">
        <v>0</v>
      </c>
      <c r="T2431" s="228">
        <f>S2431*H2431</f>
        <v>0</v>
      </c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R2431" s="229" t="s">
        <v>664</v>
      </c>
      <c r="AT2431" s="229" t="s">
        <v>808</v>
      </c>
      <c r="AU2431" s="229" t="s">
        <v>87</v>
      </c>
      <c r="AY2431" s="19" t="s">
        <v>401</v>
      </c>
      <c r="BE2431" s="230">
        <f>IF(N2431="základní",J2431,0)</f>
        <v>0</v>
      </c>
      <c r="BF2431" s="230">
        <f>IF(N2431="snížená",J2431,0)</f>
        <v>0</v>
      </c>
      <c r="BG2431" s="230">
        <f>IF(N2431="zákl. přenesená",J2431,0)</f>
        <v>0</v>
      </c>
      <c r="BH2431" s="230">
        <f>IF(N2431="sníž. přenesená",J2431,0)</f>
        <v>0</v>
      </c>
      <c r="BI2431" s="230">
        <f>IF(N2431="nulová",J2431,0)</f>
        <v>0</v>
      </c>
      <c r="BJ2431" s="19" t="s">
        <v>85</v>
      </c>
      <c r="BK2431" s="230">
        <f>ROUND(I2431*H2431,2)</f>
        <v>0</v>
      </c>
      <c r="BL2431" s="19" t="s">
        <v>545</v>
      </c>
      <c r="BM2431" s="229" t="s">
        <v>2201</v>
      </c>
    </row>
    <row r="2432" s="13" customFormat="1">
      <c r="A2432" s="13"/>
      <c r="B2432" s="236"/>
      <c r="C2432" s="237"/>
      <c r="D2432" s="238" t="s">
        <v>410</v>
      </c>
      <c r="E2432" s="239" t="s">
        <v>19</v>
      </c>
      <c r="F2432" s="240" t="s">
        <v>594</v>
      </c>
      <c r="G2432" s="237"/>
      <c r="H2432" s="239" t="s">
        <v>19</v>
      </c>
      <c r="I2432" s="241"/>
      <c r="J2432" s="237"/>
      <c r="K2432" s="237"/>
      <c r="L2432" s="242"/>
      <c r="M2432" s="243"/>
      <c r="N2432" s="244"/>
      <c r="O2432" s="244"/>
      <c r="P2432" s="244"/>
      <c r="Q2432" s="244"/>
      <c r="R2432" s="244"/>
      <c r="S2432" s="244"/>
      <c r="T2432" s="245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6" t="s">
        <v>410</v>
      </c>
      <c r="AU2432" s="246" t="s">
        <v>87</v>
      </c>
      <c r="AV2432" s="13" t="s">
        <v>85</v>
      </c>
      <c r="AW2432" s="13" t="s">
        <v>37</v>
      </c>
      <c r="AX2432" s="13" t="s">
        <v>78</v>
      </c>
      <c r="AY2432" s="246" t="s">
        <v>401</v>
      </c>
    </row>
    <row r="2433" s="13" customFormat="1">
      <c r="A2433" s="13"/>
      <c r="B2433" s="236"/>
      <c r="C2433" s="237"/>
      <c r="D2433" s="238" t="s">
        <v>410</v>
      </c>
      <c r="E2433" s="239" t="s">
        <v>19</v>
      </c>
      <c r="F2433" s="240" t="s">
        <v>1896</v>
      </c>
      <c r="G2433" s="237"/>
      <c r="H2433" s="239" t="s">
        <v>19</v>
      </c>
      <c r="I2433" s="241"/>
      <c r="J2433" s="237"/>
      <c r="K2433" s="237"/>
      <c r="L2433" s="242"/>
      <c r="M2433" s="243"/>
      <c r="N2433" s="244"/>
      <c r="O2433" s="244"/>
      <c r="P2433" s="244"/>
      <c r="Q2433" s="244"/>
      <c r="R2433" s="244"/>
      <c r="S2433" s="244"/>
      <c r="T2433" s="24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6" t="s">
        <v>410</v>
      </c>
      <c r="AU2433" s="246" t="s">
        <v>87</v>
      </c>
      <c r="AV2433" s="13" t="s">
        <v>85</v>
      </c>
      <c r="AW2433" s="13" t="s">
        <v>37</v>
      </c>
      <c r="AX2433" s="13" t="s">
        <v>78</v>
      </c>
      <c r="AY2433" s="246" t="s">
        <v>401</v>
      </c>
    </row>
    <row r="2434" s="13" customFormat="1">
      <c r="A2434" s="13"/>
      <c r="B2434" s="236"/>
      <c r="C2434" s="237"/>
      <c r="D2434" s="238" t="s">
        <v>410</v>
      </c>
      <c r="E2434" s="239" t="s">
        <v>19</v>
      </c>
      <c r="F2434" s="240" t="s">
        <v>1897</v>
      </c>
      <c r="G2434" s="237"/>
      <c r="H2434" s="239" t="s">
        <v>19</v>
      </c>
      <c r="I2434" s="241"/>
      <c r="J2434" s="237"/>
      <c r="K2434" s="237"/>
      <c r="L2434" s="242"/>
      <c r="M2434" s="243"/>
      <c r="N2434" s="244"/>
      <c r="O2434" s="244"/>
      <c r="P2434" s="244"/>
      <c r="Q2434" s="244"/>
      <c r="R2434" s="244"/>
      <c r="S2434" s="244"/>
      <c r="T2434" s="24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6" t="s">
        <v>410</v>
      </c>
      <c r="AU2434" s="246" t="s">
        <v>87</v>
      </c>
      <c r="AV2434" s="13" t="s">
        <v>85</v>
      </c>
      <c r="AW2434" s="13" t="s">
        <v>37</v>
      </c>
      <c r="AX2434" s="13" t="s">
        <v>78</v>
      </c>
      <c r="AY2434" s="246" t="s">
        <v>401</v>
      </c>
    </row>
    <row r="2435" s="13" customFormat="1">
      <c r="A2435" s="13"/>
      <c r="B2435" s="236"/>
      <c r="C2435" s="237"/>
      <c r="D2435" s="238" t="s">
        <v>410</v>
      </c>
      <c r="E2435" s="239" t="s">
        <v>19</v>
      </c>
      <c r="F2435" s="240" t="s">
        <v>741</v>
      </c>
      <c r="G2435" s="237"/>
      <c r="H2435" s="239" t="s">
        <v>19</v>
      </c>
      <c r="I2435" s="241"/>
      <c r="J2435" s="237"/>
      <c r="K2435" s="237"/>
      <c r="L2435" s="242"/>
      <c r="M2435" s="243"/>
      <c r="N2435" s="244"/>
      <c r="O2435" s="244"/>
      <c r="P2435" s="244"/>
      <c r="Q2435" s="244"/>
      <c r="R2435" s="244"/>
      <c r="S2435" s="244"/>
      <c r="T2435" s="24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6" t="s">
        <v>410</v>
      </c>
      <c r="AU2435" s="246" t="s">
        <v>87</v>
      </c>
      <c r="AV2435" s="13" t="s">
        <v>85</v>
      </c>
      <c r="AW2435" s="13" t="s">
        <v>37</v>
      </c>
      <c r="AX2435" s="13" t="s">
        <v>78</v>
      </c>
      <c r="AY2435" s="246" t="s">
        <v>401</v>
      </c>
    </row>
    <row r="2436" s="14" customFormat="1">
      <c r="A2436" s="14"/>
      <c r="B2436" s="247"/>
      <c r="C2436" s="248"/>
      <c r="D2436" s="238" t="s">
        <v>410</v>
      </c>
      <c r="E2436" s="249" t="s">
        <v>19</v>
      </c>
      <c r="F2436" s="250" t="s">
        <v>1898</v>
      </c>
      <c r="G2436" s="248"/>
      <c r="H2436" s="251">
        <v>268.71499999999997</v>
      </c>
      <c r="I2436" s="252"/>
      <c r="J2436" s="248"/>
      <c r="K2436" s="248"/>
      <c r="L2436" s="253"/>
      <c r="M2436" s="254"/>
      <c r="N2436" s="255"/>
      <c r="O2436" s="255"/>
      <c r="P2436" s="255"/>
      <c r="Q2436" s="255"/>
      <c r="R2436" s="255"/>
      <c r="S2436" s="255"/>
      <c r="T2436" s="256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7" t="s">
        <v>410</v>
      </c>
      <c r="AU2436" s="257" t="s">
        <v>87</v>
      </c>
      <c r="AV2436" s="14" t="s">
        <v>87</v>
      </c>
      <c r="AW2436" s="14" t="s">
        <v>37</v>
      </c>
      <c r="AX2436" s="14" t="s">
        <v>78</v>
      </c>
      <c r="AY2436" s="257" t="s">
        <v>401</v>
      </c>
    </row>
    <row r="2437" s="14" customFormat="1">
      <c r="A2437" s="14"/>
      <c r="B2437" s="247"/>
      <c r="C2437" s="248"/>
      <c r="D2437" s="238" t="s">
        <v>410</v>
      </c>
      <c r="E2437" s="249" t="s">
        <v>19</v>
      </c>
      <c r="F2437" s="250" t="s">
        <v>1899</v>
      </c>
      <c r="G2437" s="248"/>
      <c r="H2437" s="251">
        <v>14.726000000000001</v>
      </c>
      <c r="I2437" s="252"/>
      <c r="J2437" s="248"/>
      <c r="K2437" s="248"/>
      <c r="L2437" s="253"/>
      <c r="M2437" s="254"/>
      <c r="N2437" s="255"/>
      <c r="O2437" s="255"/>
      <c r="P2437" s="255"/>
      <c r="Q2437" s="255"/>
      <c r="R2437" s="255"/>
      <c r="S2437" s="255"/>
      <c r="T2437" s="256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7" t="s">
        <v>410</v>
      </c>
      <c r="AU2437" s="257" t="s">
        <v>87</v>
      </c>
      <c r="AV2437" s="14" t="s">
        <v>87</v>
      </c>
      <c r="AW2437" s="14" t="s">
        <v>37</v>
      </c>
      <c r="AX2437" s="14" t="s">
        <v>78</v>
      </c>
      <c r="AY2437" s="257" t="s">
        <v>401</v>
      </c>
    </row>
    <row r="2438" s="13" customFormat="1">
      <c r="A2438" s="13"/>
      <c r="B2438" s="236"/>
      <c r="C2438" s="237"/>
      <c r="D2438" s="238" t="s">
        <v>410</v>
      </c>
      <c r="E2438" s="239" t="s">
        <v>19</v>
      </c>
      <c r="F2438" s="240" t="s">
        <v>745</v>
      </c>
      <c r="G2438" s="237"/>
      <c r="H2438" s="239" t="s">
        <v>19</v>
      </c>
      <c r="I2438" s="241"/>
      <c r="J2438" s="237"/>
      <c r="K2438" s="237"/>
      <c r="L2438" s="242"/>
      <c r="M2438" s="243"/>
      <c r="N2438" s="244"/>
      <c r="O2438" s="244"/>
      <c r="P2438" s="244"/>
      <c r="Q2438" s="244"/>
      <c r="R2438" s="244"/>
      <c r="S2438" s="244"/>
      <c r="T2438" s="245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6" t="s">
        <v>410</v>
      </c>
      <c r="AU2438" s="246" t="s">
        <v>87</v>
      </c>
      <c r="AV2438" s="13" t="s">
        <v>85</v>
      </c>
      <c r="AW2438" s="13" t="s">
        <v>37</v>
      </c>
      <c r="AX2438" s="13" t="s">
        <v>78</v>
      </c>
      <c r="AY2438" s="246" t="s">
        <v>401</v>
      </c>
    </row>
    <row r="2439" s="14" customFormat="1">
      <c r="A2439" s="14"/>
      <c r="B2439" s="247"/>
      <c r="C2439" s="248"/>
      <c r="D2439" s="238" t="s">
        <v>410</v>
      </c>
      <c r="E2439" s="249" t="s">
        <v>19</v>
      </c>
      <c r="F2439" s="250" t="s">
        <v>1900</v>
      </c>
      <c r="G2439" s="248"/>
      <c r="H2439" s="251">
        <v>211.797</v>
      </c>
      <c r="I2439" s="252"/>
      <c r="J2439" s="248"/>
      <c r="K2439" s="248"/>
      <c r="L2439" s="253"/>
      <c r="M2439" s="254"/>
      <c r="N2439" s="255"/>
      <c r="O2439" s="255"/>
      <c r="P2439" s="255"/>
      <c r="Q2439" s="255"/>
      <c r="R2439" s="255"/>
      <c r="S2439" s="255"/>
      <c r="T2439" s="256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7" t="s">
        <v>410</v>
      </c>
      <c r="AU2439" s="257" t="s">
        <v>87</v>
      </c>
      <c r="AV2439" s="14" t="s">
        <v>87</v>
      </c>
      <c r="AW2439" s="14" t="s">
        <v>37</v>
      </c>
      <c r="AX2439" s="14" t="s">
        <v>78</v>
      </c>
      <c r="AY2439" s="257" t="s">
        <v>401</v>
      </c>
    </row>
    <row r="2440" s="15" customFormat="1">
      <c r="A2440" s="15"/>
      <c r="B2440" s="258"/>
      <c r="C2440" s="259"/>
      <c r="D2440" s="238" t="s">
        <v>410</v>
      </c>
      <c r="E2440" s="260" t="s">
        <v>19</v>
      </c>
      <c r="F2440" s="261" t="s">
        <v>414</v>
      </c>
      <c r="G2440" s="259"/>
      <c r="H2440" s="262">
        <v>495.23799999999994</v>
      </c>
      <c r="I2440" s="263"/>
      <c r="J2440" s="259"/>
      <c r="K2440" s="259"/>
      <c r="L2440" s="264"/>
      <c r="M2440" s="265"/>
      <c r="N2440" s="266"/>
      <c r="O2440" s="266"/>
      <c r="P2440" s="266"/>
      <c r="Q2440" s="266"/>
      <c r="R2440" s="266"/>
      <c r="S2440" s="266"/>
      <c r="T2440" s="267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/>
      <c r="AT2440" s="268" t="s">
        <v>410</v>
      </c>
      <c r="AU2440" s="268" t="s">
        <v>87</v>
      </c>
      <c r="AV2440" s="15" t="s">
        <v>102</v>
      </c>
      <c r="AW2440" s="15" t="s">
        <v>37</v>
      </c>
      <c r="AX2440" s="15" t="s">
        <v>78</v>
      </c>
      <c r="AY2440" s="268" t="s">
        <v>401</v>
      </c>
    </row>
    <row r="2441" s="14" customFormat="1">
      <c r="A2441" s="14"/>
      <c r="B2441" s="247"/>
      <c r="C2441" s="248"/>
      <c r="D2441" s="238" t="s">
        <v>410</v>
      </c>
      <c r="E2441" s="249" t="s">
        <v>19</v>
      </c>
      <c r="F2441" s="250" t="s">
        <v>2202</v>
      </c>
      <c r="G2441" s="248"/>
      <c r="H2441" s="251">
        <v>520</v>
      </c>
      <c r="I2441" s="252"/>
      <c r="J2441" s="248"/>
      <c r="K2441" s="248"/>
      <c r="L2441" s="253"/>
      <c r="M2441" s="254"/>
      <c r="N2441" s="255"/>
      <c r="O2441" s="255"/>
      <c r="P2441" s="255"/>
      <c r="Q2441" s="255"/>
      <c r="R2441" s="255"/>
      <c r="S2441" s="255"/>
      <c r="T2441" s="256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7" t="s">
        <v>410</v>
      </c>
      <c r="AU2441" s="257" t="s">
        <v>87</v>
      </c>
      <c r="AV2441" s="14" t="s">
        <v>87</v>
      </c>
      <c r="AW2441" s="14" t="s">
        <v>37</v>
      </c>
      <c r="AX2441" s="14" t="s">
        <v>85</v>
      </c>
      <c r="AY2441" s="257" t="s">
        <v>401</v>
      </c>
    </row>
    <row r="2442" s="2" customFormat="1" ht="44.25" customHeight="1">
      <c r="A2442" s="40"/>
      <c r="B2442" s="41"/>
      <c r="C2442" s="218" t="s">
        <v>2203</v>
      </c>
      <c r="D2442" s="218" t="s">
        <v>403</v>
      </c>
      <c r="E2442" s="219" t="s">
        <v>2204</v>
      </c>
      <c r="F2442" s="220" t="s">
        <v>2205</v>
      </c>
      <c r="G2442" s="221" t="s">
        <v>178</v>
      </c>
      <c r="H2442" s="222">
        <v>24.914999999999999</v>
      </c>
      <c r="I2442" s="223"/>
      <c r="J2442" s="224">
        <f>ROUND(I2442*H2442,2)</f>
        <v>0</v>
      </c>
      <c r="K2442" s="220" t="s">
        <v>406</v>
      </c>
      <c r="L2442" s="46"/>
      <c r="M2442" s="225" t="s">
        <v>19</v>
      </c>
      <c r="N2442" s="226" t="s">
        <v>49</v>
      </c>
      <c r="O2442" s="86"/>
      <c r="P2442" s="227">
        <f>O2442*H2442</f>
        <v>0</v>
      </c>
      <c r="Q2442" s="227">
        <v>0.0011590000000000001</v>
      </c>
      <c r="R2442" s="227">
        <f>Q2442*H2442</f>
        <v>0.028876485</v>
      </c>
      <c r="S2442" s="227">
        <v>0</v>
      </c>
      <c r="T2442" s="228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9" t="s">
        <v>545</v>
      </c>
      <c r="AT2442" s="229" t="s">
        <v>403</v>
      </c>
      <c r="AU2442" s="229" t="s">
        <v>87</v>
      </c>
      <c r="AY2442" s="19" t="s">
        <v>401</v>
      </c>
      <c r="BE2442" s="230">
        <f>IF(N2442="základní",J2442,0)</f>
        <v>0</v>
      </c>
      <c r="BF2442" s="230">
        <f>IF(N2442="snížená",J2442,0)</f>
        <v>0</v>
      </c>
      <c r="BG2442" s="230">
        <f>IF(N2442="zákl. přenesená",J2442,0)</f>
        <v>0</v>
      </c>
      <c r="BH2442" s="230">
        <f>IF(N2442="sníž. přenesená",J2442,0)</f>
        <v>0</v>
      </c>
      <c r="BI2442" s="230">
        <f>IF(N2442="nulová",J2442,0)</f>
        <v>0</v>
      </c>
      <c r="BJ2442" s="19" t="s">
        <v>85</v>
      </c>
      <c r="BK2442" s="230">
        <f>ROUND(I2442*H2442,2)</f>
        <v>0</v>
      </c>
      <c r="BL2442" s="19" t="s">
        <v>545</v>
      </c>
      <c r="BM2442" s="229" t="s">
        <v>2206</v>
      </c>
    </row>
    <row r="2443" s="2" customFormat="1">
      <c r="A2443" s="40"/>
      <c r="B2443" s="41"/>
      <c r="C2443" s="42"/>
      <c r="D2443" s="231" t="s">
        <v>408</v>
      </c>
      <c r="E2443" s="42"/>
      <c r="F2443" s="232" t="s">
        <v>2207</v>
      </c>
      <c r="G2443" s="42"/>
      <c r="H2443" s="42"/>
      <c r="I2443" s="233"/>
      <c r="J2443" s="42"/>
      <c r="K2443" s="42"/>
      <c r="L2443" s="46"/>
      <c r="M2443" s="234"/>
      <c r="N2443" s="235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408</v>
      </c>
      <c r="AU2443" s="19" t="s">
        <v>87</v>
      </c>
    </row>
    <row r="2444" s="13" customFormat="1">
      <c r="A2444" s="13"/>
      <c r="B2444" s="236"/>
      <c r="C2444" s="237"/>
      <c r="D2444" s="238" t="s">
        <v>410</v>
      </c>
      <c r="E2444" s="239" t="s">
        <v>19</v>
      </c>
      <c r="F2444" s="240" t="s">
        <v>634</v>
      </c>
      <c r="G2444" s="237"/>
      <c r="H2444" s="239" t="s">
        <v>19</v>
      </c>
      <c r="I2444" s="241"/>
      <c r="J2444" s="237"/>
      <c r="K2444" s="237"/>
      <c r="L2444" s="242"/>
      <c r="M2444" s="243"/>
      <c r="N2444" s="244"/>
      <c r="O2444" s="244"/>
      <c r="P2444" s="244"/>
      <c r="Q2444" s="244"/>
      <c r="R2444" s="244"/>
      <c r="S2444" s="244"/>
      <c r="T2444" s="245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6" t="s">
        <v>410</v>
      </c>
      <c r="AU2444" s="246" t="s">
        <v>87</v>
      </c>
      <c r="AV2444" s="13" t="s">
        <v>85</v>
      </c>
      <c r="AW2444" s="13" t="s">
        <v>37</v>
      </c>
      <c r="AX2444" s="13" t="s">
        <v>78</v>
      </c>
      <c r="AY2444" s="246" t="s">
        <v>401</v>
      </c>
    </row>
    <row r="2445" s="13" customFormat="1">
      <c r="A2445" s="13"/>
      <c r="B2445" s="236"/>
      <c r="C2445" s="237"/>
      <c r="D2445" s="238" t="s">
        <v>410</v>
      </c>
      <c r="E2445" s="239" t="s">
        <v>19</v>
      </c>
      <c r="F2445" s="240" t="s">
        <v>728</v>
      </c>
      <c r="G2445" s="237"/>
      <c r="H2445" s="239" t="s">
        <v>19</v>
      </c>
      <c r="I2445" s="241"/>
      <c r="J2445" s="237"/>
      <c r="K2445" s="237"/>
      <c r="L2445" s="242"/>
      <c r="M2445" s="243"/>
      <c r="N2445" s="244"/>
      <c r="O2445" s="244"/>
      <c r="P2445" s="244"/>
      <c r="Q2445" s="244"/>
      <c r="R2445" s="244"/>
      <c r="S2445" s="244"/>
      <c r="T2445" s="24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6" t="s">
        <v>410</v>
      </c>
      <c r="AU2445" s="246" t="s">
        <v>87</v>
      </c>
      <c r="AV2445" s="13" t="s">
        <v>85</v>
      </c>
      <c r="AW2445" s="13" t="s">
        <v>37</v>
      </c>
      <c r="AX2445" s="13" t="s">
        <v>78</v>
      </c>
      <c r="AY2445" s="246" t="s">
        <v>401</v>
      </c>
    </row>
    <row r="2446" s="13" customFormat="1">
      <c r="A2446" s="13"/>
      <c r="B2446" s="236"/>
      <c r="C2446" s="237"/>
      <c r="D2446" s="238" t="s">
        <v>410</v>
      </c>
      <c r="E2446" s="239" t="s">
        <v>19</v>
      </c>
      <c r="F2446" s="240" t="s">
        <v>419</v>
      </c>
      <c r="G2446" s="237"/>
      <c r="H2446" s="239" t="s">
        <v>19</v>
      </c>
      <c r="I2446" s="241"/>
      <c r="J2446" s="237"/>
      <c r="K2446" s="237"/>
      <c r="L2446" s="242"/>
      <c r="M2446" s="243"/>
      <c r="N2446" s="244"/>
      <c r="O2446" s="244"/>
      <c r="P2446" s="244"/>
      <c r="Q2446" s="244"/>
      <c r="R2446" s="244"/>
      <c r="S2446" s="244"/>
      <c r="T2446" s="245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6" t="s">
        <v>410</v>
      </c>
      <c r="AU2446" s="246" t="s">
        <v>87</v>
      </c>
      <c r="AV2446" s="13" t="s">
        <v>85</v>
      </c>
      <c r="AW2446" s="13" t="s">
        <v>37</v>
      </c>
      <c r="AX2446" s="13" t="s">
        <v>78</v>
      </c>
      <c r="AY2446" s="246" t="s">
        <v>401</v>
      </c>
    </row>
    <row r="2447" s="13" customFormat="1">
      <c r="A2447" s="13"/>
      <c r="B2447" s="236"/>
      <c r="C2447" s="237"/>
      <c r="D2447" s="238" t="s">
        <v>410</v>
      </c>
      <c r="E2447" s="239" t="s">
        <v>19</v>
      </c>
      <c r="F2447" s="240" t="s">
        <v>729</v>
      </c>
      <c r="G2447" s="237"/>
      <c r="H2447" s="239" t="s">
        <v>19</v>
      </c>
      <c r="I2447" s="241"/>
      <c r="J2447" s="237"/>
      <c r="K2447" s="237"/>
      <c r="L2447" s="242"/>
      <c r="M2447" s="243"/>
      <c r="N2447" s="244"/>
      <c r="O2447" s="244"/>
      <c r="P2447" s="244"/>
      <c r="Q2447" s="244"/>
      <c r="R2447" s="244"/>
      <c r="S2447" s="244"/>
      <c r="T2447" s="245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6" t="s">
        <v>410</v>
      </c>
      <c r="AU2447" s="246" t="s">
        <v>87</v>
      </c>
      <c r="AV2447" s="13" t="s">
        <v>85</v>
      </c>
      <c r="AW2447" s="13" t="s">
        <v>37</v>
      </c>
      <c r="AX2447" s="13" t="s">
        <v>78</v>
      </c>
      <c r="AY2447" s="246" t="s">
        <v>401</v>
      </c>
    </row>
    <row r="2448" s="13" customFormat="1">
      <c r="A2448" s="13"/>
      <c r="B2448" s="236"/>
      <c r="C2448" s="237"/>
      <c r="D2448" s="238" t="s">
        <v>410</v>
      </c>
      <c r="E2448" s="239" t="s">
        <v>19</v>
      </c>
      <c r="F2448" s="240" t="s">
        <v>2060</v>
      </c>
      <c r="G2448" s="237"/>
      <c r="H2448" s="239" t="s">
        <v>19</v>
      </c>
      <c r="I2448" s="241"/>
      <c r="J2448" s="237"/>
      <c r="K2448" s="237"/>
      <c r="L2448" s="242"/>
      <c r="M2448" s="243"/>
      <c r="N2448" s="244"/>
      <c r="O2448" s="244"/>
      <c r="P2448" s="244"/>
      <c r="Q2448" s="244"/>
      <c r="R2448" s="244"/>
      <c r="S2448" s="244"/>
      <c r="T2448" s="245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6" t="s">
        <v>410</v>
      </c>
      <c r="AU2448" s="246" t="s">
        <v>87</v>
      </c>
      <c r="AV2448" s="13" t="s">
        <v>85</v>
      </c>
      <c r="AW2448" s="13" t="s">
        <v>37</v>
      </c>
      <c r="AX2448" s="13" t="s">
        <v>78</v>
      </c>
      <c r="AY2448" s="246" t="s">
        <v>401</v>
      </c>
    </row>
    <row r="2449" s="14" customFormat="1">
      <c r="A2449" s="14"/>
      <c r="B2449" s="247"/>
      <c r="C2449" s="248"/>
      <c r="D2449" s="238" t="s">
        <v>410</v>
      </c>
      <c r="E2449" s="249" t="s">
        <v>19</v>
      </c>
      <c r="F2449" s="250" t="s">
        <v>2208</v>
      </c>
      <c r="G2449" s="248"/>
      <c r="H2449" s="251">
        <v>5.8799999999999999</v>
      </c>
      <c r="I2449" s="252"/>
      <c r="J2449" s="248"/>
      <c r="K2449" s="248"/>
      <c r="L2449" s="253"/>
      <c r="M2449" s="254"/>
      <c r="N2449" s="255"/>
      <c r="O2449" s="255"/>
      <c r="P2449" s="255"/>
      <c r="Q2449" s="255"/>
      <c r="R2449" s="255"/>
      <c r="S2449" s="255"/>
      <c r="T2449" s="256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7" t="s">
        <v>410</v>
      </c>
      <c r="AU2449" s="257" t="s">
        <v>87</v>
      </c>
      <c r="AV2449" s="14" t="s">
        <v>87</v>
      </c>
      <c r="AW2449" s="14" t="s">
        <v>37</v>
      </c>
      <c r="AX2449" s="14" t="s">
        <v>78</v>
      </c>
      <c r="AY2449" s="257" t="s">
        <v>401</v>
      </c>
    </row>
    <row r="2450" s="13" customFormat="1">
      <c r="A2450" s="13"/>
      <c r="B2450" s="236"/>
      <c r="C2450" s="237"/>
      <c r="D2450" s="238" t="s">
        <v>410</v>
      </c>
      <c r="E2450" s="239" t="s">
        <v>19</v>
      </c>
      <c r="F2450" s="240" t="s">
        <v>732</v>
      </c>
      <c r="G2450" s="237"/>
      <c r="H2450" s="239" t="s">
        <v>19</v>
      </c>
      <c r="I2450" s="241"/>
      <c r="J2450" s="237"/>
      <c r="K2450" s="237"/>
      <c r="L2450" s="242"/>
      <c r="M2450" s="243"/>
      <c r="N2450" s="244"/>
      <c r="O2450" s="244"/>
      <c r="P2450" s="244"/>
      <c r="Q2450" s="244"/>
      <c r="R2450" s="244"/>
      <c r="S2450" s="244"/>
      <c r="T2450" s="24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6" t="s">
        <v>410</v>
      </c>
      <c r="AU2450" s="246" t="s">
        <v>87</v>
      </c>
      <c r="AV2450" s="13" t="s">
        <v>85</v>
      </c>
      <c r="AW2450" s="13" t="s">
        <v>37</v>
      </c>
      <c r="AX2450" s="13" t="s">
        <v>78</v>
      </c>
      <c r="AY2450" s="246" t="s">
        <v>401</v>
      </c>
    </row>
    <row r="2451" s="13" customFormat="1">
      <c r="A2451" s="13"/>
      <c r="B2451" s="236"/>
      <c r="C2451" s="237"/>
      <c r="D2451" s="238" t="s">
        <v>410</v>
      </c>
      <c r="E2451" s="239" t="s">
        <v>19</v>
      </c>
      <c r="F2451" s="240" t="s">
        <v>733</v>
      </c>
      <c r="G2451" s="237"/>
      <c r="H2451" s="239" t="s">
        <v>19</v>
      </c>
      <c r="I2451" s="241"/>
      <c r="J2451" s="237"/>
      <c r="K2451" s="237"/>
      <c r="L2451" s="242"/>
      <c r="M2451" s="243"/>
      <c r="N2451" s="244"/>
      <c r="O2451" s="244"/>
      <c r="P2451" s="244"/>
      <c r="Q2451" s="244"/>
      <c r="R2451" s="244"/>
      <c r="S2451" s="244"/>
      <c r="T2451" s="24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6" t="s">
        <v>410</v>
      </c>
      <c r="AU2451" s="246" t="s">
        <v>87</v>
      </c>
      <c r="AV2451" s="13" t="s">
        <v>85</v>
      </c>
      <c r="AW2451" s="13" t="s">
        <v>37</v>
      </c>
      <c r="AX2451" s="13" t="s">
        <v>78</v>
      </c>
      <c r="AY2451" s="246" t="s">
        <v>401</v>
      </c>
    </row>
    <row r="2452" s="14" customFormat="1">
      <c r="A2452" s="14"/>
      <c r="B2452" s="247"/>
      <c r="C2452" s="248"/>
      <c r="D2452" s="238" t="s">
        <v>410</v>
      </c>
      <c r="E2452" s="249" t="s">
        <v>19</v>
      </c>
      <c r="F2452" s="250" t="s">
        <v>2209</v>
      </c>
      <c r="G2452" s="248"/>
      <c r="H2452" s="251">
        <v>6.3449999999999998</v>
      </c>
      <c r="I2452" s="252"/>
      <c r="J2452" s="248"/>
      <c r="K2452" s="248"/>
      <c r="L2452" s="253"/>
      <c r="M2452" s="254"/>
      <c r="N2452" s="255"/>
      <c r="O2452" s="255"/>
      <c r="P2452" s="255"/>
      <c r="Q2452" s="255"/>
      <c r="R2452" s="255"/>
      <c r="S2452" s="255"/>
      <c r="T2452" s="25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7" t="s">
        <v>410</v>
      </c>
      <c r="AU2452" s="257" t="s">
        <v>87</v>
      </c>
      <c r="AV2452" s="14" t="s">
        <v>87</v>
      </c>
      <c r="AW2452" s="14" t="s">
        <v>37</v>
      </c>
      <c r="AX2452" s="14" t="s">
        <v>78</v>
      </c>
      <c r="AY2452" s="257" t="s">
        <v>401</v>
      </c>
    </row>
    <row r="2453" s="14" customFormat="1">
      <c r="A2453" s="14"/>
      <c r="B2453" s="247"/>
      <c r="C2453" s="248"/>
      <c r="D2453" s="238" t="s">
        <v>410</v>
      </c>
      <c r="E2453" s="249" t="s">
        <v>19</v>
      </c>
      <c r="F2453" s="250" t="s">
        <v>2210</v>
      </c>
      <c r="G2453" s="248"/>
      <c r="H2453" s="251">
        <v>12.69</v>
      </c>
      <c r="I2453" s="252"/>
      <c r="J2453" s="248"/>
      <c r="K2453" s="248"/>
      <c r="L2453" s="253"/>
      <c r="M2453" s="254"/>
      <c r="N2453" s="255"/>
      <c r="O2453" s="255"/>
      <c r="P2453" s="255"/>
      <c r="Q2453" s="255"/>
      <c r="R2453" s="255"/>
      <c r="S2453" s="255"/>
      <c r="T2453" s="256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7" t="s">
        <v>410</v>
      </c>
      <c r="AU2453" s="257" t="s">
        <v>87</v>
      </c>
      <c r="AV2453" s="14" t="s">
        <v>87</v>
      </c>
      <c r="AW2453" s="14" t="s">
        <v>37</v>
      </c>
      <c r="AX2453" s="14" t="s">
        <v>78</v>
      </c>
      <c r="AY2453" s="257" t="s">
        <v>401</v>
      </c>
    </row>
    <row r="2454" s="15" customFormat="1">
      <c r="A2454" s="15"/>
      <c r="B2454" s="258"/>
      <c r="C2454" s="259"/>
      <c r="D2454" s="238" t="s">
        <v>410</v>
      </c>
      <c r="E2454" s="260" t="s">
        <v>19</v>
      </c>
      <c r="F2454" s="261" t="s">
        <v>414</v>
      </c>
      <c r="G2454" s="259"/>
      <c r="H2454" s="262">
        <v>24.914999999999999</v>
      </c>
      <c r="I2454" s="263"/>
      <c r="J2454" s="259"/>
      <c r="K2454" s="259"/>
      <c r="L2454" s="264"/>
      <c r="M2454" s="265"/>
      <c r="N2454" s="266"/>
      <c r="O2454" s="266"/>
      <c r="P2454" s="266"/>
      <c r="Q2454" s="266"/>
      <c r="R2454" s="266"/>
      <c r="S2454" s="266"/>
      <c r="T2454" s="267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68" t="s">
        <v>410</v>
      </c>
      <c r="AU2454" s="268" t="s">
        <v>87</v>
      </c>
      <c r="AV2454" s="15" t="s">
        <v>102</v>
      </c>
      <c r="AW2454" s="15" t="s">
        <v>37</v>
      </c>
      <c r="AX2454" s="15" t="s">
        <v>85</v>
      </c>
      <c r="AY2454" s="268" t="s">
        <v>401</v>
      </c>
    </row>
    <row r="2455" s="2" customFormat="1" ht="24.15" customHeight="1">
      <c r="A2455" s="40"/>
      <c r="B2455" s="41"/>
      <c r="C2455" s="280" t="s">
        <v>2211</v>
      </c>
      <c r="D2455" s="280" t="s">
        <v>808</v>
      </c>
      <c r="E2455" s="281" t="s">
        <v>2137</v>
      </c>
      <c r="F2455" s="282" t="s">
        <v>2138</v>
      </c>
      <c r="G2455" s="283" t="s">
        <v>178</v>
      </c>
      <c r="H2455" s="284">
        <v>26.161000000000001</v>
      </c>
      <c r="I2455" s="285"/>
      <c r="J2455" s="286">
        <f>ROUND(I2455*H2455,2)</f>
        <v>0</v>
      </c>
      <c r="K2455" s="282" t="s">
        <v>406</v>
      </c>
      <c r="L2455" s="287"/>
      <c r="M2455" s="288" t="s">
        <v>19</v>
      </c>
      <c r="N2455" s="289" t="s">
        <v>49</v>
      </c>
      <c r="O2455" s="86"/>
      <c r="P2455" s="227">
        <f>O2455*H2455</f>
        <v>0</v>
      </c>
      <c r="Q2455" s="227">
        <v>0.0015</v>
      </c>
      <c r="R2455" s="227">
        <f>Q2455*H2455</f>
        <v>0.039241500000000006</v>
      </c>
      <c r="S2455" s="227">
        <v>0</v>
      </c>
      <c r="T2455" s="228">
        <f>S2455*H2455</f>
        <v>0</v>
      </c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R2455" s="229" t="s">
        <v>664</v>
      </c>
      <c r="AT2455" s="229" t="s">
        <v>808</v>
      </c>
      <c r="AU2455" s="229" t="s">
        <v>87</v>
      </c>
      <c r="AY2455" s="19" t="s">
        <v>401</v>
      </c>
      <c r="BE2455" s="230">
        <f>IF(N2455="základní",J2455,0)</f>
        <v>0</v>
      </c>
      <c r="BF2455" s="230">
        <f>IF(N2455="snížená",J2455,0)</f>
        <v>0</v>
      </c>
      <c r="BG2455" s="230">
        <f>IF(N2455="zákl. přenesená",J2455,0)</f>
        <v>0</v>
      </c>
      <c r="BH2455" s="230">
        <f>IF(N2455="sníž. přenesená",J2455,0)</f>
        <v>0</v>
      </c>
      <c r="BI2455" s="230">
        <f>IF(N2455="nulová",J2455,0)</f>
        <v>0</v>
      </c>
      <c r="BJ2455" s="19" t="s">
        <v>85</v>
      </c>
      <c r="BK2455" s="230">
        <f>ROUND(I2455*H2455,2)</f>
        <v>0</v>
      </c>
      <c r="BL2455" s="19" t="s">
        <v>545</v>
      </c>
      <c r="BM2455" s="229" t="s">
        <v>2212</v>
      </c>
    </row>
    <row r="2456" s="13" customFormat="1">
      <c r="A2456" s="13"/>
      <c r="B2456" s="236"/>
      <c r="C2456" s="237"/>
      <c r="D2456" s="238" t="s">
        <v>410</v>
      </c>
      <c r="E2456" s="239" t="s">
        <v>19</v>
      </c>
      <c r="F2456" s="240" t="s">
        <v>634</v>
      </c>
      <c r="G2456" s="237"/>
      <c r="H2456" s="239" t="s">
        <v>19</v>
      </c>
      <c r="I2456" s="241"/>
      <c r="J2456" s="237"/>
      <c r="K2456" s="237"/>
      <c r="L2456" s="242"/>
      <c r="M2456" s="243"/>
      <c r="N2456" s="244"/>
      <c r="O2456" s="244"/>
      <c r="P2456" s="244"/>
      <c r="Q2456" s="244"/>
      <c r="R2456" s="244"/>
      <c r="S2456" s="244"/>
      <c r="T2456" s="245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6" t="s">
        <v>410</v>
      </c>
      <c r="AU2456" s="246" t="s">
        <v>87</v>
      </c>
      <c r="AV2456" s="13" t="s">
        <v>85</v>
      </c>
      <c r="AW2456" s="13" t="s">
        <v>37</v>
      </c>
      <c r="AX2456" s="13" t="s">
        <v>78</v>
      </c>
      <c r="AY2456" s="246" t="s">
        <v>401</v>
      </c>
    </row>
    <row r="2457" s="13" customFormat="1">
      <c r="A2457" s="13"/>
      <c r="B2457" s="236"/>
      <c r="C2457" s="237"/>
      <c r="D2457" s="238" t="s">
        <v>410</v>
      </c>
      <c r="E2457" s="239" t="s">
        <v>19</v>
      </c>
      <c r="F2457" s="240" t="s">
        <v>728</v>
      </c>
      <c r="G2457" s="237"/>
      <c r="H2457" s="239" t="s">
        <v>19</v>
      </c>
      <c r="I2457" s="241"/>
      <c r="J2457" s="237"/>
      <c r="K2457" s="237"/>
      <c r="L2457" s="242"/>
      <c r="M2457" s="243"/>
      <c r="N2457" s="244"/>
      <c r="O2457" s="244"/>
      <c r="P2457" s="244"/>
      <c r="Q2457" s="244"/>
      <c r="R2457" s="244"/>
      <c r="S2457" s="244"/>
      <c r="T2457" s="24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6" t="s">
        <v>410</v>
      </c>
      <c r="AU2457" s="246" t="s">
        <v>87</v>
      </c>
      <c r="AV2457" s="13" t="s">
        <v>85</v>
      </c>
      <c r="AW2457" s="13" t="s">
        <v>37</v>
      </c>
      <c r="AX2457" s="13" t="s">
        <v>78</v>
      </c>
      <c r="AY2457" s="246" t="s">
        <v>401</v>
      </c>
    </row>
    <row r="2458" s="13" customFormat="1">
      <c r="A2458" s="13"/>
      <c r="B2458" s="236"/>
      <c r="C2458" s="237"/>
      <c r="D2458" s="238" t="s">
        <v>410</v>
      </c>
      <c r="E2458" s="239" t="s">
        <v>19</v>
      </c>
      <c r="F2458" s="240" t="s">
        <v>419</v>
      </c>
      <c r="G2458" s="237"/>
      <c r="H2458" s="239" t="s">
        <v>19</v>
      </c>
      <c r="I2458" s="241"/>
      <c r="J2458" s="237"/>
      <c r="K2458" s="237"/>
      <c r="L2458" s="242"/>
      <c r="M2458" s="243"/>
      <c r="N2458" s="244"/>
      <c r="O2458" s="244"/>
      <c r="P2458" s="244"/>
      <c r="Q2458" s="244"/>
      <c r="R2458" s="244"/>
      <c r="S2458" s="244"/>
      <c r="T2458" s="245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6" t="s">
        <v>410</v>
      </c>
      <c r="AU2458" s="246" t="s">
        <v>87</v>
      </c>
      <c r="AV2458" s="13" t="s">
        <v>85</v>
      </c>
      <c r="AW2458" s="13" t="s">
        <v>37</v>
      </c>
      <c r="AX2458" s="13" t="s">
        <v>78</v>
      </c>
      <c r="AY2458" s="246" t="s">
        <v>401</v>
      </c>
    </row>
    <row r="2459" s="13" customFormat="1">
      <c r="A2459" s="13"/>
      <c r="B2459" s="236"/>
      <c r="C2459" s="237"/>
      <c r="D2459" s="238" t="s">
        <v>410</v>
      </c>
      <c r="E2459" s="239" t="s">
        <v>19</v>
      </c>
      <c r="F2459" s="240" t="s">
        <v>729</v>
      </c>
      <c r="G2459" s="237"/>
      <c r="H2459" s="239" t="s">
        <v>19</v>
      </c>
      <c r="I2459" s="241"/>
      <c r="J2459" s="237"/>
      <c r="K2459" s="237"/>
      <c r="L2459" s="242"/>
      <c r="M2459" s="243"/>
      <c r="N2459" s="244"/>
      <c r="O2459" s="244"/>
      <c r="P2459" s="244"/>
      <c r="Q2459" s="244"/>
      <c r="R2459" s="244"/>
      <c r="S2459" s="244"/>
      <c r="T2459" s="245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6" t="s">
        <v>410</v>
      </c>
      <c r="AU2459" s="246" t="s">
        <v>87</v>
      </c>
      <c r="AV2459" s="13" t="s">
        <v>85</v>
      </c>
      <c r="AW2459" s="13" t="s">
        <v>37</v>
      </c>
      <c r="AX2459" s="13" t="s">
        <v>78</v>
      </c>
      <c r="AY2459" s="246" t="s">
        <v>401</v>
      </c>
    </row>
    <row r="2460" s="13" customFormat="1">
      <c r="A2460" s="13"/>
      <c r="B2460" s="236"/>
      <c r="C2460" s="237"/>
      <c r="D2460" s="238" t="s">
        <v>410</v>
      </c>
      <c r="E2460" s="239" t="s">
        <v>19</v>
      </c>
      <c r="F2460" s="240" t="s">
        <v>2060</v>
      </c>
      <c r="G2460" s="237"/>
      <c r="H2460" s="239" t="s">
        <v>19</v>
      </c>
      <c r="I2460" s="241"/>
      <c r="J2460" s="237"/>
      <c r="K2460" s="237"/>
      <c r="L2460" s="242"/>
      <c r="M2460" s="243"/>
      <c r="N2460" s="244"/>
      <c r="O2460" s="244"/>
      <c r="P2460" s="244"/>
      <c r="Q2460" s="244"/>
      <c r="R2460" s="244"/>
      <c r="S2460" s="244"/>
      <c r="T2460" s="24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6" t="s">
        <v>410</v>
      </c>
      <c r="AU2460" s="246" t="s">
        <v>87</v>
      </c>
      <c r="AV2460" s="13" t="s">
        <v>85</v>
      </c>
      <c r="AW2460" s="13" t="s">
        <v>37</v>
      </c>
      <c r="AX2460" s="13" t="s">
        <v>78</v>
      </c>
      <c r="AY2460" s="246" t="s">
        <v>401</v>
      </c>
    </row>
    <row r="2461" s="14" customFormat="1">
      <c r="A2461" s="14"/>
      <c r="B2461" s="247"/>
      <c r="C2461" s="248"/>
      <c r="D2461" s="238" t="s">
        <v>410</v>
      </c>
      <c r="E2461" s="249" t="s">
        <v>19</v>
      </c>
      <c r="F2461" s="250" t="s">
        <v>2208</v>
      </c>
      <c r="G2461" s="248"/>
      <c r="H2461" s="251">
        <v>5.8799999999999999</v>
      </c>
      <c r="I2461" s="252"/>
      <c r="J2461" s="248"/>
      <c r="K2461" s="248"/>
      <c r="L2461" s="253"/>
      <c r="M2461" s="254"/>
      <c r="N2461" s="255"/>
      <c r="O2461" s="255"/>
      <c r="P2461" s="255"/>
      <c r="Q2461" s="255"/>
      <c r="R2461" s="255"/>
      <c r="S2461" s="255"/>
      <c r="T2461" s="25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7" t="s">
        <v>410</v>
      </c>
      <c r="AU2461" s="257" t="s">
        <v>87</v>
      </c>
      <c r="AV2461" s="14" t="s">
        <v>87</v>
      </c>
      <c r="AW2461" s="14" t="s">
        <v>37</v>
      </c>
      <c r="AX2461" s="14" t="s">
        <v>78</v>
      </c>
      <c r="AY2461" s="257" t="s">
        <v>401</v>
      </c>
    </row>
    <row r="2462" s="13" customFormat="1">
      <c r="A2462" s="13"/>
      <c r="B2462" s="236"/>
      <c r="C2462" s="237"/>
      <c r="D2462" s="238" t="s">
        <v>410</v>
      </c>
      <c r="E2462" s="239" t="s">
        <v>19</v>
      </c>
      <c r="F2462" s="240" t="s">
        <v>732</v>
      </c>
      <c r="G2462" s="237"/>
      <c r="H2462" s="239" t="s">
        <v>19</v>
      </c>
      <c r="I2462" s="241"/>
      <c r="J2462" s="237"/>
      <c r="K2462" s="237"/>
      <c r="L2462" s="242"/>
      <c r="M2462" s="243"/>
      <c r="N2462" s="244"/>
      <c r="O2462" s="244"/>
      <c r="P2462" s="244"/>
      <c r="Q2462" s="244"/>
      <c r="R2462" s="244"/>
      <c r="S2462" s="244"/>
      <c r="T2462" s="245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6" t="s">
        <v>410</v>
      </c>
      <c r="AU2462" s="246" t="s">
        <v>87</v>
      </c>
      <c r="AV2462" s="13" t="s">
        <v>85</v>
      </c>
      <c r="AW2462" s="13" t="s">
        <v>37</v>
      </c>
      <c r="AX2462" s="13" t="s">
        <v>78</v>
      </c>
      <c r="AY2462" s="246" t="s">
        <v>401</v>
      </c>
    </row>
    <row r="2463" s="13" customFormat="1">
      <c r="A2463" s="13"/>
      <c r="B2463" s="236"/>
      <c r="C2463" s="237"/>
      <c r="D2463" s="238" t="s">
        <v>410</v>
      </c>
      <c r="E2463" s="239" t="s">
        <v>19</v>
      </c>
      <c r="F2463" s="240" t="s">
        <v>733</v>
      </c>
      <c r="G2463" s="237"/>
      <c r="H2463" s="239" t="s">
        <v>19</v>
      </c>
      <c r="I2463" s="241"/>
      <c r="J2463" s="237"/>
      <c r="K2463" s="237"/>
      <c r="L2463" s="242"/>
      <c r="M2463" s="243"/>
      <c r="N2463" s="244"/>
      <c r="O2463" s="244"/>
      <c r="P2463" s="244"/>
      <c r="Q2463" s="244"/>
      <c r="R2463" s="244"/>
      <c r="S2463" s="244"/>
      <c r="T2463" s="24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6" t="s">
        <v>410</v>
      </c>
      <c r="AU2463" s="246" t="s">
        <v>87</v>
      </c>
      <c r="AV2463" s="13" t="s">
        <v>85</v>
      </c>
      <c r="AW2463" s="13" t="s">
        <v>37</v>
      </c>
      <c r="AX2463" s="13" t="s">
        <v>78</v>
      </c>
      <c r="AY2463" s="246" t="s">
        <v>401</v>
      </c>
    </row>
    <row r="2464" s="14" customFormat="1">
      <c r="A2464" s="14"/>
      <c r="B2464" s="247"/>
      <c r="C2464" s="248"/>
      <c r="D2464" s="238" t="s">
        <v>410</v>
      </c>
      <c r="E2464" s="249" t="s">
        <v>19</v>
      </c>
      <c r="F2464" s="250" t="s">
        <v>2209</v>
      </c>
      <c r="G2464" s="248"/>
      <c r="H2464" s="251">
        <v>6.3449999999999998</v>
      </c>
      <c r="I2464" s="252"/>
      <c r="J2464" s="248"/>
      <c r="K2464" s="248"/>
      <c r="L2464" s="253"/>
      <c r="M2464" s="254"/>
      <c r="N2464" s="255"/>
      <c r="O2464" s="255"/>
      <c r="P2464" s="255"/>
      <c r="Q2464" s="255"/>
      <c r="R2464" s="255"/>
      <c r="S2464" s="255"/>
      <c r="T2464" s="25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7" t="s">
        <v>410</v>
      </c>
      <c r="AU2464" s="257" t="s">
        <v>87</v>
      </c>
      <c r="AV2464" s="14" t="s">
        <v>87</v>
      </c>
      <c r="AW2464" s="14" t="s">
        <v>37</v>
      </c>
      <c r="AX2464" s="14" t="s">
        <v>78</v>
      </c>
      <c r="AY2464" s="257" t="s">
        <v>401</v>
      </c>
    </row>
    <row r="2465" s="14" customFormat="1">
      <c r="A2465" s="14"/>
      <c r="B2465" s="247"/>
      <c r="C2465" s="248"/>
      <c r="D2465" s="238" t="s">
        <v>410</v>
      </c>
      <c r="E2465" s="249" t="s">
        <v>19</v>
      </c>
      <c r="F2465" s="250" t="s">
        <v>2210</v>
      </c>
      <c r="G2465" s="248"/>
      <c r="H2465" s="251">
        <v>12.69</v>
      </c>
      <c r="I2465" s="252"/>
      <c r="J2465" s="248"/>
      <c r="K2465" s="248"/>
      <c r="L2465" s="253"/>
      <c r="M2465" s="254"/>
      <c r="N2465" s="255"/>
      <c r="O2465" s="255"/>
      <c r="P2465" s="255"/>
      <c r="Q2465" s="255"/>
      <c r="R2465" s="255"/>
      <c r="S2465" s="255"/>
      <c r="T2465" s="256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7" t="s">
        <v>410</v>
      </c>
      <c r="AU2465" s="257" t="s">
        <v>87</v>
      </c>
      <c r="AV2465" s="14" t="s">
        <v>87</v>
      </c>
      <c r="AW2465" s="14" t="s">
        <v>37</v>
      </c>
      <c r="AX2465" s="14" t="s">
        <v>78</v>
      </c>
      <c r="AY2465" s="257" t="s">
        <v>401</v>
      </c>
    </row>
    <row r="2466" s="15" customFormat="1">
      <c r="A2466" s="15"/>
      <c r="B2466" s="258"/>
      <c r="C2466" s="259"/>
      <c r="D2466" s="238" t="s">
        <v>410</v>
      </c>
      <c r="E2466" s="260" t="s">
        <v>19</v>
      </c>
      <c r="F2466" s="261" t="s">
        <v>414</v>
      </c>
      <c r="G2466" s="259"/>
      <c r="H2466" s="262">
        <v>24.914999999999999</v>
      </c>
      <c r="I2466" s="263"/>
      <c r="J2466" s="259"/>
      <c r="K2466" s="259"/>
      <c r="L2466" s="264"/>
      <c r="M2466" s="265"/>
      <c r="N2466" s="266"/>
      <c r="O2466" s="266"/>
      <c r="P2466" s="266"/>
      <c r="Q2466" s="266"/>
      <c r="R2466" s="266"/>
      <c r="S2466" s="266"/>
      <c r="T2466" s="267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68" t="s">
        <v>410</v>
      </c>
      <c r="AU2466" s="268" t="s">
        <v>87</v>
      </c>
      <c r="AV2466" s="15" t="s">
        <v>102</v>
      </c>
      <c r="AW2466" s="15" t="s">
        <v>37</v>
      </c>
      <c r="AX2466" s="15" t="s">
        <v>78</v>
      </c>
      <c r="AY2466" s="268" t="s">
        <v>401</v>
      </c>
    </row>
    <row r="2467" s="14" customFormat="1">
      <c r="A2467" s="14"/>
      <c r="B2467" s="247"/>
      <c r="C2467" s="248"/>
      <c r="D2467" s="238" t="s">
        <v>410</v>
      </c>
      <c r="E2467" s="249" t="s">
        <v>19</v>
      </c>
      <c r="F2467" s="250" t="s">
        <v>2213</v>
      </c>
      <c r="G2467" s="248"/>
      <c r="H2467" s="251">
        <v>26.161000000000001</v>
      </c>
      <c r="I2467" s="252"/>
      <c r="J2467" s="248"/>
      <c r="K2467" s="248"/>
      <c r="L2467" s="253"/>
      <c r="M2467" s="254"/>
      <c r="N2467" s="255"/>
      <c r="O2467" s="255"/>
      <c r="P2467" s="255"/>
      <c r="Q2467" s="255"/>
      <c r="R2467" s="255"/>
      <c r="S2467" s="255"/>
      <c r="T2467" s="25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7" t="s">
        <v>410</v>
      </c>
      <c r="AU2467" s="257" t="s">
        <v>87</v>
      </c>
      <c r="AV2467" s="14" t="s">
        <v>87</v>
      </c>
      <c r="AW2467" s="14" t="s">
        <v>37</v>
      </c>
      <c r="AX2467" s="14" t="s">
        <v>85</v>
      </c>
      <c r="AY2467" s="257" t="s">
        <v>401</v>
      </c>
    </row>
    <row r="2468" s="2" customFormat="1" ht="37.8" customHeight="1">
      <c r="A2468" s="40"/>
      <c r="B2468" s="41"/>
      <c r="C2468" s="218" t="s">
        <v>2214</v>
      </c>
      <c r="D2468" s="218" t="s">
        <v>403</v>
      </c>
      <c r="E2468" s="219" t="s">
        <v>2215</v>
      </c>
      <c r="F2468" s="220" t="s">
        <v>2216</v>
      </c>
      <c r="G2468" s="221" t="s">
        <v>178</v>
      </c>
      <c r="H2468" s="222">
        <v>1479.0999999999999</v>
      </c>
      <c r="I2468" s="223"/>
      <c r="J2468" s="224">
        <f>ROUND(I2468*H2468,2)</f>
        <v>0</v>
      </c>
      <c r="K2468" s="220" t="s">
        <v>406</v>
      </c>
      <c r="L2468" s="46"/>
      <c r="M2468" s="225" t="s">
        <v>19</v>
      </c>
      <c r="N2468" s="226" t="s">
        <v>49</v>
      </c>
      <c r="O2468" s="86"/>
      <c r="P2468" s="227">
        <f>O2468*H2468</f>
        <v>0</v>
      </c>
      <c r="Q2468" s="227">
        <v>0</v>
      </c>
      <c r="R2468" s="227">
        <f>Q2468*H2468</f>
        <v>0</v>
      </c>
      <c r="S2468" s="227">
        <v>0</v>
      </c>
      <c r="T2468" s="228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29" t="s">
        <v>545</v>
      </c>
      <c r="AT2468" s="229" t="s">
        <v>403</v>
      </c>
      <c r="AU2468" s="229" t="s">
        <v>87</v>
      </c>
      <c r="AY2468" s="19" t="s">
        <v>401</v>
      </c>
      <c r="BE2468" s="230">
        <f>IF(N2468="základní",J2468,0)</f>
        <v>0</v>
      </c>
      <c r="BF2468" s="230">
        <f>IF(N2468="snížená",J2468,0)</f>
        <v>0</v>
      </c>
      <c r="BG2468" s="230">
        <f>IF(N2468="zákl. přenesená",J2468,0)</f>
        <v>0</v>
      </c>
      <c r="BH2468" s="230">
        <f>IF(N2468="sníž. přenesená",J2468,0)</f>
        <v>0</v>
      </c>
      <c r="BI2468" s="230">
        <f>IF(N2468="nulová",J2468,0)</f>
        <v>0</v>
      </c>
      <c r="BJ2468" s="19" t="s">
        <v>85</v>
      </c>
      <c r="BK2468" s="230">
        <f>ROUND(I2468*H2468,2)</f>
        <v>0</v>
      </c>
      <c r="BL2468" s="19" t="s">
        <v>545</v>
      </c>
      <c r="BM2468" s="229" t="s">
        <v>2217</v>
      </c>
    </row>
    <row r="2469" s="2" customFormat="1">
      <c r="A2469" s="40"/>
      <c r="B2469" s="41"/>
      <c r="C2469" s="42"/>
      <c r="D2469" s="231" t="s">
        <v>408</v>
      </c>
      <c r="E2469" s="42"/>
      <c r="F2469" s="232" t="s">
        <v>2218</v>
      </c>
      <c r="G2469" s="42"/>
      <c r="H2469" s="42"/>
      <c r="I2469" s="233"/>
      <c r="J2469" s="42"/>
      <c r="K2469" s="42"/>
      <c r="L2469" s="46"/>
      <c r="M2469" s="234"/>
      <c r="N2469" s="235"/>
      <c r="O2469" s="86"/>
      <c r="P2469" s="86"/>
      <c r="Q2469" s="86"/>
      <c r="R2469" s="86"/>
      <c r="S2469" s="86"/>
      <c r="T2469" s="87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9" t="s">
        <v>408</v>
      </c>
      <c r="AU2469" s="19" t="s">
        <v>87</v>
      </c>
    </row>
    <row r="2470" s="13" customFormat="1">
      <c r="A2470" s="13"/>
      <c r="B2470" s="236"/>
      <c r="C2470" s="237"/>
      <c r="D2470" s="238" t="s">
        <v>410</v>
      </c>
      <c r="E2470" s="239" t="s">
        <v>19</v>
      </c>
      <c r="F2470" s="240" t="s">
        <v>906</v>
      </c>
      <c r="G2470" s="237"/>
      <c r="H2470" s="239" t="s">
        <v>19</v>
      </c>
      <c r="I2470" s="241"/>
      <c r="J2470" s="237"/>
      <c r="K2470" s="237"/>
      <c r="L2470" s="242"/>
      <c r="M2470" s="243"/>
      <c r="N2470" s="244"/>
      <c r="O2470" s="244"/>
      <c r="P2470" s="244"/>
      <c r="Q2470" s="244"/>
      <c r="R2470" s="244"/>
      <c r="S2470" s="244"/>
      <c r="T2470" s="245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6" t="s">
        <v>410</v>
      </c>
      <c r="AU2470" s="246" t="s">
        <v>87</v>
      </c>
      <c r="AV2470" s="13" t="s">
        <v>85</v>
      </c>
      <c r="AW2470" s="13" t="s">
        <v>37</v>
      </c>
      <c r="AX2470" s="13" t="s">
        <v>78</v>
      </c>
      <c r="AY2470" s="246" t="s">
        <v>401</v>
      </c>
    </row>
    <row r="2471" s="13" customFormat="1">
      <c r="A2471" s="13"/>
      <c r="B2471" s="236"/>
      <c r="C2471" s="237"/>
      <c r="D2471" s="238" t="s">
        <v>410</v>
      </c>
      <c r="E2471" s="239" t="s">
        <v>19</v>
      </c>
      <c r="F2471" s="240" t="s">
        <v>594</v>
      </c>
      <c r="G2471" s="237"/>
      <c r="H2471" s="239" t="s">
        <v>19</v>
      </c>
      <c r="I2471" s="241"/>
      <c r="J2471" s="237"/>
      <c r="K2471" s="237"/>
      <c r="L2471" s="242"/>
      <c r="M2471" s="243"/>
      <c r="N2471" s="244"/>
      <c r="O2471" s="244"/>
      <c r="P2471" s="244"/>
      <c r="Q2471" s="244"/>
      <c r="R2471" s="244"/>
      <c r="S2471" s="244"/>
      <c r="T2471" s="24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6" t="s">
        <v>410</v>
      </c>
      <c r="AU2471" s="246" t="s">
        <v>87</v>
      </c>
      <c r="AV2471" s="13" t="s">
        <v>85</v>
      </c>
      <c r="AW2471" s="13" t="s">
        <v>37</v>
      </c>
      <c r="AX2471" s="13" t="s">
        <v>78</v>
      </c>
      <c r="AY2471" s="246" t="s">
        <v>401</v>
      </c>
    </row>
    <row r="2472" s="13" customFormat="1">
      <c r="A2472" s="13"/>
      <c r="B2472" s="236"/>
      <c r="C2472" s="237"/>
      <c r="D2472" s="238" t="s">
        <v>410</v>
      </c>
      <c r="E2472" s="239" t="s">
        <v>19</v>
      </c>
      <c r="F2472" s="240" t="s">
        <v>729</v>
      </c>
      <c r="G2472" s="237"/>
      <c r="H2472" s="239" t="s">
        <v>19</v>
      </c>
      <c r="I2472" s="241"/>
      <c r="J2472" s="237"/>
      <c r="K2472" s="237"/>
      <c r="L2472" s="242"/>
      <c r="M2472" s="243"/>
      <c r="N2472" s="244"/>
      <c r="O2472" s="244"/>
      <c r="P2472" s="244"/>
      <c r="Q2472" s="244"/>
      <c r="R2472" s="244"/>
      <c r="S2472" s="244"/>
      <c r="T2472" s="245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6" t="s">
        <v>410</v>
      </c>
      <c r="AU2472" s="246" t="s">
        <v>87</v>
      </c>
      <c r="AV2472" s="13" t="s">
        <v>85</v>
      </c>
      <c r="AW2472" s="13" t="s">
        <v>37</v>
      </c>
      <c r="AX2472" s="13" t="s">
        <v>78</v>
      </c>
      <c r="AY2472" s="246" t="s">
        <v>401</v>
      </c>
    </row>
    <row r="2473" s="13" customFormat="1">
      <c r="A2473" s="13"/>
      <c r="B2473" s="236"/>
      <c r="C2473" s="237"/>
      <c r="D2473" s="238" t="s">
        <v>410</v>
      </c>
      <c r="E2473" s="239" t="s">
        <v>19</v>
      </c>
      <c r="F2473" s="240" t="s">
        <v>1919</v>
      </c>
      <c r="G2473" s="237"/>
      <c r="H2473" s="239" t="s">
        <v>19</v>
      </c>
      <c r="I2473" s="241"/>
      <c r="J2473" s="237"/>
      <c r="K2473" s="237"/>
      <c r="L2473" s="242"/>
      <c r="M2473" s="243"/>
      <c r="N2473" s="244"/>
      <c r="O2473" s="244"/>
      <c r="P2473" s="244"/>
      <c r="Q2473" s="244"/>
      <c r="R2473" s="244"/>
      <c r="S2473" s="244"/>
      <c r="T2473" s="245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6" t="s">
        <v>410</v>
      </c>
      <c r="AU2473" s="246" t="s">
        <v>87</v>
      </c>
      <c r="AV2473" s="13" t="s">
        <v>85</v>
      </c>
      <c r="AW2473" s="13" t="s">
        <v>37</v>
      </c>
      <c r="AX2473" s="13" t="s">
        <v>78</v>
      </c>
      <c r="AY2473" s="246" t="s">
        <v>401</v>
      </c>
    </row>
    <row r="2474" s="14" customFormat="1">
      <c r="A2474" s="14"/>
      <c r="B2474" s="247"/>
      <c r="C2474" s="248"/>
      <c r="D2474" s="238" t="s">
        <v>410</v>
      </c>
      <c r="E2474" s="249" t="s">
        <v>19</v>
      </c>
      <c r="F2474" s="250" t="s">
        <v>1920</v>
      </c>
      <c r="G2474" s="248"/>
      <c r="H2474" s="251">
        <v>1479.0999999999999</v>
      </c>
      <c r="I2474" s="252"/>
      <c r="J2474" s="248"/>
      <c r="K2474" s="248"/>
      <c r="L2474" s="253"/>
      <c r="M2474" s="254"/>
      <c r="N2474" s="255"/>
      <c r="O2474" s="255"/>
      <c r="P2474" s="255"/>
      <c r="Q2474" s="255"/>
      <c r="R2474" s="255"/>
      <c r="S2474" s="255"/>
      <c r="T2474" s="256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7" t="s">
        <v>410</v>
      </c>
      <c r="AU2474" s="257" t="s">
        <v>87</v>
      </c>
      <c r="AV2474" s="14" t="s">
        <v>87</v>
      </c>
      <c r="AW2474" s="14" t="s">
        <v>37</v>
      </c>
      <c r="AX2474" s="14" t="s">
        <v>78</v>
      </c>
      <c r="AY2474" s="257" t="s">
        <v>401</v>
      </c>
    </row>
    <row r="2475" s="15" customFormat="1">
      <c r="A2475" s="15"/>
      <c r="B2475" s="258"/>
      <c r="C2475" s="259"/>
      <c r="D2475" s="238" t="s">
        <v>410</v>
      </c>
      <c r="E2475" s="260" t="s">
        <v>19</v>
      </c>
      <c r="F2475" s="261" t="s">
        <v>414</v>
      </c>
      <c r="G2475" s="259"/>
      <c r="H2475" s="262">
        <v>1479.0999999999999</v>
      </c>
      <c r="I2475" s="263"/>
      <c r="J2475" s="259"/>
      <c r="K2475" s="259"/>
      <c r="L2475" s="264"/>
      <c r="M2475" s="265"/>
      <c r="N2475" s="266"/>
      <c r="O2475" s="266"/>
      <c r="P2475" s="266"/>
      <c r="Q2475" s="266"/>
      <c r="R2475" s="266"/>
      <c r="S2475" s="266"/>
      <c r="T2475" s="267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68" t="s">
        <v>410</v>
      </c>
      <c r="AU2475" s="268" t="s">
        <v>87</v>
      </c>
      <c r="AV2475" s="15" t="s">
        <v>102</v>
      </c>
      <c r="AW2475" s="15" t="s">
        <v>37</v>
      </c>
      <c r="AX2475" s="15" t="s">
        <v>85</v>
      </c>
      <c r="AY2475" s="268" t="s">
        <v>401</v>
      </c>
    </row>
    <row r="2476" s="2" customFormat="1" ht="24.15" customHeight="1">
      <c r="A2476" s="40"/>
      <c r="B2476" s="41"/>
      <c r="C2476" s="280" t="s">
        <v>2219</v>
      </c>
      <c r="D2476" s="280" t="s">
        <v>808</v>
      </c>
      <c r="E2476" s="281" t="s">
        <v>2147</v>
      </c>
      <c r="F2476" s="282" t="s">
        <v>2148</v>
      </c>
      <c r="G2476" s="283" t="s">
        <v>178</v>
      </c>
      <c r="H2476" s="284">
        <v>3106.1100000000001</v>
      </c>
      <c r="I2476" s="285"/>
      <c r="J2476" s="286">
        <f>ROUND(I2476*H2476,2)</f>
        <v>0</v>
      </c>
      <c r="K2476" s="282" t="s">
        <v>406</v>
      </c>
      <c r="L2476" s="287"/>
      <c r="M2476" s="288" t="s">
        <v>19</v>
      </c>
      <c r="N2476" s="289" t="s">
        <v>49</v>
      </c>
      <c r="O2476" s="86"/>
      <c r="P2476" s="227">
        <f>O2476*H2476</f>
        <v>0</v>
      </c>
      <c r="Q2476" s="227">
        <v>0.0028999999999999998</v>
      </c>
      <c r="R2476" s="227">
        <f>Q2476*H2476</f>
        <v>9.0077189999999998</v>
      </c>
      <c r="S2476" s="227">
        <v>0</v>
      </c>
      <c r="T2476" s="228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9" t="s">
        <v>664</v>
      </c>
      <c r="AT2476" s="229" t="s">
        <v>808</v>
      </c>
      <c r="AU2476" s="229" t="s">
        <v>87</v>
      </c>
      <c r="AY2476" s="19" t="s">
        <v>401</v>
      </c>
      <c r="BE2476" s="230">
        <f>IF(N2476="základní",J2476,0)</f>
        <v>0</v>
      </c>
      <c r="BF2476" s="230">
        <f>IF(N2476="snížená",J2476,0)</f>
        <v>0</v>
      </c>
      <c r="BG2476" s="230">
        <f>IF(N2476="zákl. přenesená",J2476,0)</f>
        <v>0</v>
      </c>
      <c r="BH2476" s="230">
        <f>IF(N2476="sníž. přenesená",J2476,0)</f>
        <v>0</v>
      </c>
      <c r="BI2476" s="230">
        <f>IF(N2476="nulová",J2476,0)</f>
        <v>0</v>
      </c>
      <c r="BJ2476" s="19" t="s">
        <v>85</v>
      </c>
      <c r="BK2476" s="230">
        <f>ROUND(I2476*H2476,2)</f>
        <v>0</v>
      </c>
      <c r="BL2476" s="19" t="s">
        <v>545</v>
      </c>
      <c r="BM2476" s="229" t="s">
        <v>2220</v>
      </c>
    </row>
    <row r="2477" s="13" customFormat="1">
      <c r="A2477" s="13"/>
      <c r="B2477" s="236"/>
      <c r="C2477" s="237"/>
      <c r="D2477" s="238" t="s">
        <v>410</v>
      </c>
      <c r="E2477" s="239" t="s">
        <v>19</v>
      </c>
      <c r="F2477" s="240" t="s">
        <v>906</v>
      </c>
      <c r="G2477" s="237"/>
      <c r="H2477" s="239" t="s">
        <v>19</v>
      </c>
      <c r="I2477" s="241"/>
      <c r="J2477" s="237"/>
      <c r="K2477" s="237"/>
      <c r="L2477" s="242"/>
      <c r="M2477" s="243"/>
      <c r="N2477" s="244"/>
      <c r="O2477" s="244"/>
      <c r="P2477" s="244"/>
      <c r="Q2477" s="244"/>
      <c r="R2477" s="244"/>
      <c r="S2477" s="244"/>
      <c r="T2477" s="245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6" t="s">
        <v>410</v>
      </c>
      <c r="AU2477" s="246" t="s">
        <v>87</v>
      </c>
      <c r="AV2477" s="13" t="s">
        <v>85</v>
      </c>
      <c r="AW2477" s="13" t="s">
        <v>37</v>
      </c>
      <c r="AX2477" s="13" t="s">
        <v>78</v>
      </c>
      <c r="AY2477" s="246" t="s">
        <v>401</v>
      </c>
    </row>
    <row r="2478" s="13" customFormat="1">
      <c r="A2478" s="13"/>
      <c r="B2478" s="236"/>
      <c r="C2478" s="237"/>
      <c r="D2478" s="238" t="s">
        <v>410</v>
      </c>
      <c r="E2478" s="239" t="s">
        <v>19</v>
      </c>
      <c r="F2478" s="240" t="s">
        <v>594</v>
      </c>
      <c r="G2478" s="237"/>
      <c r="H2478" s="239" t="s">
        <v>19</v>
      </c>
      <c r="I2478" s="241"/>
      <c r="J2478" s="237"/>
      <c r="K2478" s="237"/>
      <c r="L2478" s="242"/>
      <c r="M2478" s="243"/>
      <c r="N2478" s="244"/>
      <c r="O2478" s="244"/>
      <c r="P2478" s="244"/>
      <c r="Q2478" s="244"/>
      <c r="R2478" s="244"/>
      <c r="S2478" s="244"/>
      <c r="T2478" s="245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6" t="s">
        <v>410</v>
      </c>
      <c r="AU2478" s="246" t="s">
        <v>87</v>
      </c>
      <c r="AV2478" s="13" t="s">
        <v>85</v>
      </c>
      <c r="AW2478" s="13" t="s">
        <v>37</v>
      </c>
      <c r="AX2478" s="13" t="s">
        <v>78</v>
      </c>
      <c r="AY2478" s="246" t="s">
        <v>401</v>
      </c>
    </row>
    <row r="2479" s="13" customFormat="1">
      <c r="A2479" s="13"/>
      <c r="B2479" s="236"/>
      <c r="C2479" s="237"/>
      <c r="D2479" s="238" t="s">
        <v>410</v>
      </c>
      <c r="E2479" s="239" t="s">
        <v>19</v>
      </c>
      <c r="F2479" s="240" t="s">
        <v>729</v>
      </c>
      <c r="G2479" s="237"/>
      <c r="H2479" s="239" t="s">
        <v>19</v>
      </c>
      <c r="I2479" s="241"/>
      <c r="J2479" s="237"/>
      <c r="K2479" s="237"/>
      <c r="L2479" s="242"/>
      <c r="M2479" s="243"/>
      <c r="N2479" s="244"/>
      <c r="O2479" s="244"/>
      <c r="P2479" s="244"/>
      <c r="Q2479" s="244"/>
      <c r="R2479" s="244"/>
      <c r="S2479" s="244"/>
      <c r="T2479" s="245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6" t="s">
        <v>410</v>
      </c>
      <c r="AU2479" s="246" t="s">
        <v>87</v>
      </c>
      <c r="AV2479" s="13" t="s">
        <v>85</v>
      </c>
      <c r="AW2479" s="13" t="s">
        <v>37</v>
      </c>
      <c r="AX2479" s="13" t="s">
        <v>78</v>
      </c>
      <c r="AY2479" s="246" t="s">
        <v>401</v>
      </c>
    </row>
    <row r="2480" s="13" customFormat="1">
      <c r="A2480" s="13"/>
      <c r="B2480" s="236"/>
      <c r="C2480" s="237"/>
      <c r="D2480" s="238" t="s">
        <v>410</v>
      </c>
      <c r="E2480" s="239" t="s">
        <v>19</v>
      </c>
      <c r="F2480" s="240" t="s">
        <v>1919</v>
      </c>
      <c r="G2480" s="237"/>
      <c r="H2480" s="239" t="s">
        <v>19</v>
      </c>
      <c r="I2480" s="241"/>
      <c r="J2480" s="237"/>
      <c r="K2480" s="237"/>
      <c r="L2480" s="242"/>
      <c r="M2480" s="243"/>
      <c r="N2480" s="244"/>
      <c r="O2480" s="244"/>
      <c r="P2480" s="244"/>
      <c r="Q2480" s="244"/>
      <c r="R2480" s="244"/>
      <c r="S2480" s="244"/>
      <c r="T2480" s="24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6" t="s">
        <v>410</v>
      </c>
      <c r="AU2480" s="246" t="s">
        <v>87</v>
      </c>
      <c r="AV2480" s="13" t="s">
        <v>85</v>
      </c>
      <c r="AW2480" s="13" t="s">
        <v>37</v>
      </c>
      <c r="AX2480" s="13" t="s">
        <v>78</v>
      </c>
      <c r="AY2480" s="246" t="s">
        <v>401</v>
      </c>
    </row>
    <row r="2481" s="14" customFormat="1">
      <c r="A2481" s="14"/>
      <c r="B2481" s="247"/>
      <c r="C2481" s="248"/>
      <c r="D2481" s="238" t="s">
        <v>410</v>
      </c>
      <c r="E2481" s="249" t="s">
        <v>19</v>
      </c>
      <c r="F2481" s="250" t="s">
        <v>1920</v>
      </c>
      <c r="G2481" s="248"/>
      <c r="H2481" s="251">
        <v>1479.0999999999999</v>
      </c>
      <c r="I2481" s="252"/>
      <c r="J2481" s="248"/>
      <c r="K2481" s="248"/>
      <c r="L2481" s="253"/>
      <c r="M2481" s="254"/>
      <c r="N2481" s="255"/>
      <c r="O2481" s="255"/>
      <c r="P2481" s="255"/>
      <c r="Q2481" s="255"/>
      <c r="R2481" s="255"/>
      <c r="S2481" s="255"/>
      <c r="T2481" s="256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7" t="s">
        <v>410</v>
      </c>
      <c r="AU2481" s="257" t="s">
        <v>87</v>
      </c>
      <c r="AV2481" s="14" t="s">
        <v>87</v>
      </c>
      <c r="AW2481" s="14" t="s">
        <v>37</v>
      </c>
      <c r="AX2481" s="14" t="s">
        <v>78</v>
      </c>
      <c r="AY2481" s="257" t="s">
        <v>401</v>
      </c>
    </row>
    <row r="2482" s="15" customFormat="1">
      <c r="A2482" s="15"/>
      <c r="B2482" s="258"/>
      <c r="C2482" s="259"/>
      <c r="D2482" s="238" t="s">
        <v>410</v>
      </c>
      <c r="E2482" s="260" t="s">
        <v>19</v>
      </c>
      <c r="F2482" s="261" t="s">
        <v>414</v>
      </c>
      <c r="G2482" s="259"/>
      <c r="H2482" s="262">
        <v>1479.0999999999999</v>
      </c>
      <c r="I2482" s="263"/>
      <c r="J2482" s="259"/>
      <c r="K2482" s="259"/>
      <c r="L2482" s="264"/>
      <c r="M2482" s="265"/>
      <c r="N2482" s="266"/>
      <c r="O2482" s="266"/>
      <c r="P2482" s="266"/>
      <c r="Q2482" s="266"/>
      <c r="R2482" s="266"/>
      <c r="S2482" s="266"/>
      <c r="T2482" s="267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8" t="s">
        <v>410</v>
      </c>
      <c r="AU2482" s="268" t="s">
        <v>87</v>
      </c>
      <c r="AV2482" s="15" t="s">
        <v>102</v>
      </c>
      <c r="AW2482" s="15" t="s">
        <v>37</v>
      </c>
      <c r="AX2482" s="15" t="s">
        <v>78</v>
      </c>
      <c r="AY2482" s="268" t="s">
        <v>401</v>
      </c>
    </row>
    <row r="2483" s="14" customFormat="1">
      <c r="A2483" s="14"/>
      <c r="B2483" s="247"/>
      <c r="C2483" s="248"/>
      <c r="D2483" s="238" t="s">
        <v>410</v>
      </c>
      <c r="E2483" s="249" t="s">
        <v>19</v>
      </c>
      <c r="F2483" s="250" t="s">
        <v>2221</v>
      </c>
      <c r="G2483" s="248"/>
      <c r="H2483" s="251">
        <v>3106.1100000000001</v>
      </c>
      <c r="I2483" s="252"/>
      <c r="J2483" s="248"/>
      <c r="K2483" s="248"/>
      <c r="L2483" s="253"/>
      <c r="M2483" s="254"/>
      <c r="N2483" s="255"/>
      <c r="O2483" s="255"/>
      <c r="P2483" s="255"/>
      <c r="Q2483" s="255"/>
      <c r="R2483" s="255"/>
      <c r="S2483" s="255"/>
      <c r="T2483" s="256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7" t="s">
        <v>410</v>
      </c>
      <c r="AU2483" s="257" t="s">
        <v>87</v>
      </c>
      <c r="AV2483" s="14" t="s">
        <v>87</v>
      </c>
      <c r="AW2483" s="14" t="s">
        <v>37</v>
      </c>
      <c r="AX2483" s="14" t="s">
        <v>85</v>
      </c>
      <c r="AY2483" s="257" t="s">
        <v>401</v>
      </c>
    </row>
    <row r="2484" s="2" customFormat="1" ht="24.15" customHeight="1">
      <c r="A2484" s="40"/>
      <c r="B2484" s="41"/>
      <c r="C2484" s="218" t="s">
        <v>2222</v>
      </c>
      <c r="D2484" s="218" t="s">
        <v>403</v>
      </c>
      <c r="E2484" s="219" t="s">
        <v>2223</v>
      </c>
      <c r="F2484" s="220" t="s">
        <v>2224</v>
      </c>
      <c r="G2484" s="221" t="s">
        <v>178</v>
      </c>
      <c r="H2484" s="222">
        <v>1486.0999999999999</v>
      </c>
      <c r="I2484" s="223"/>
      <c r="J2484" s="224">
        <f>ROUND(I2484*H2484,2)</f>
        <v>0</v>
      </c>
      <c r="K2484" s="220" t="s">
        <v>406</v>
      </c>
      <c r="L2484" s="46"/>
      <c r="M2484" s="225" t="s">
        <v>19</v>
      </c>
      <c r="N2484" s="226" t="s">
        <v>49</v>
      </c>
      <c r="O2484" s="86"/>
      <c r="P2484" s="227">
        <f>O2484*H2484</f>
        <v>0</v>
      </c>
      <c r="Q2484" s="227">
        <v>0</v>
      </c>
      <c r="R2484" s="227">
        <f>Q2484*H2484</f>
        <v>0</v>
      </c>
      <c r="S2484" s="227">
        <v>0</v>
      </c>
      <c r="T2484" s="228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9" t="s">
        <v>545</v>
      </c>
      <c r="AT2484" s="229" t="s">
        <v>403</v>
      </c>
      <c r="AU2484" s="229" t="s">
        <v>87</v>
      </c>
      <c r="AY2484" s="19" t="s">
        <v>401</v>
      </c>
      <c r="BE2484" s="230">
        <f>IF(N2484="základní",J2484,0)</f>
        <v>0</v>
      </c>
      <c r="BF2484" s="230">
        <f>IF(N2484="snížená",J2484,0)</f>
        <v>0</v>
      </c>
      <c r="BG2484" s="230">
        <f>IF(N2484="zákl. přenesená",J2484,0)</f>
        <v>0</v>
      </c>
      <c r="BH2484" s="230">
        <f>IF(N2484="sníž. přenesená",J2484,0)</f>
        <v>0</v>
      </c>
      <c r="BI2484" s="230">
        <f>IF(N2484="nulová",J2484,0)</f>
        <v>0</v>
      </c>
      <c r="BJ2484" s="19" t="s">
        <v>85</v>
      </c>
      <c r="BK2484" s="230">
        <f>ROUND(I2484*H2484,2)</f>
        <v>0</v>
      </c>
      <c r="BL2484" s="19" t="s">
        <v>545</v>
      </c>
      <c r="BM2484" s="229" t="s">
        <v>2225</v>
      </c>
    </row>
    <row r="2485" s="2" customFormat="1">
      <c r="A2485" s="40"/>
      <c r="B2485" s="41"/>
      <c r="C2485" s="42"/>
      <c r="D2485" s="231" t="s">
        <v>408</v>
      </c>
      <c r="E2485" s="42"/>
      <c r="F2485" s="232" t="s">
        <v>2226</v>
      </c>
      <c r="G2485" s="42"/>
      <c r="H2485" s="42"/>
      <c r="I2485" s="233"/>
      <c r="J2485" s="42"/>
      <c r="K2485" s="42"/>
      <c r="L2485" s="46"/>
      <c r="M2485" s="234"/>
      <c r="N2485" s="235"/>
      <c r="O2485" s="86"/>
      <c r="P2485" s="86"/>
      <c r="Q2485" s="86"/>
      <c r="R2485" s="86"/>
      <c r="S2485" s="86"/>
      <c r="T2485" s="87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9" t="s">
        <v>408</v>
      </c>
      <c r="AU2485" s="19" t="s">
        <v>87</v>
      </c>
    </row>
    <row r="2486" s="13" customFormat="1">
      <c r="A2486" s="13"/>
      <c r="B2486" s="236"/>
      <c r="C2486" s="237"/>
      <c r="D2486" s="238" t="s">
        <v>410</v>
      </c>
      <c r="E2486" s="239" t="s">
        <v>19</v>
      </c>
      <c r="F2486" s="240" t="s">
        <v>906</v>
      </c>
      <c r="G2486" s="237"/>
      <c r="H2486" s="239" t="s">
        <v>19</v>
      </c>
      <c r="I2486" s="241"/>
      <c r="J2486" s="237"/>
      <c r="K2486" s="237"/>
      <c r="L2486" s="242"/>
      <c r="M2486" s="243"/>
      <c r="N2486" s="244"/>
      <c r="O2486" s="244"/>
      <c r="P2486" s="244"/>
      <c r="Q2486" s="244"/>
      <c r="R2486" s="244"/>
      <c r="S2486" s="244"/>
      <c r="T2486" s="245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6" t="s">
        <v>410</v>
      </c>
      <c r="AU2486" s="246" t="s">
        <v>87</v>
      </c>
      <c r="AV2486" s="13" t="s">
        <v>85</v>
      </c>
      <c r="AW2486" s="13" t="s">
        <v>37</v>
      </c>
      <c r="AX2486" s="13" t="s">
        <v>78</v>
      </c>
      <c r="AY2486" s="246" t="s">
        <v>401</v>
      </c>
    </row>
    <row r="2487" s="13" customFormat="1">
      <c r="A2487" s="13"/>
      <c r="B2487" s="236"/>
      <c r="C2487" s="237"/>
      <c r="D2487" s="238" t="s">
        <v>410</v>
      </c>
      <c r="E2487" s="239" t="s">
        <v>19</v>
      </c>
      <c r="F2487" s="240" t="s">
        <v>594</v>
      </c>
      <c r="G2487" s="237"/>
      <c r="H2487" s="239" t="s">
        <v>19</v>
      </c>
      <c r="I2487" s="241"/>
      <c r="J2487" s="237"/>
      <c r="K2487" s="237"/>
      <c r="L2487" s="242"/>
      <c r="M2487" s="243"/>
      <c r="N2487" s="244"/>
      <c r="O2487" s="244"/>
      <c r="P2487" s="244"/>
      <c r="Q2487" s="244"/>
      <c r="R2487" s="244"/>
      <c r="S2487" s="244"/>
      <c r="T2487" s="245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6" t="s">
        <v>410</v>
      </c>
      <c r="AU2487" s="246" t="s">
        <v>87</v>
      </c>
      <c r="AV2487" s="13" t="s">
        <v>85</v>
      </c>
      <c r="AW2487" s="13" t="s">
        <v>37</v>
      </c>
      <c r="AX2487" s="13" t="s">
        <v>78</v>
      </c>
      <c r="AY2487" s="246" t="s">
        <v>401</v>
      </c>
    </row>
    <row r="2488" s="13" customFormat="1">
      <c r="A2488" s="13"/>
      <c r="B2488" s="236"/>
      <c r="C2488" s="237"/>
      <c r="D2488" s="238" t="s">
        <v>410</v>
      </c>
      <c r="E2488" s="239" t="s">
        <v>19</v>
      </c>
      <c r="F2488" s="240" t="s">
        <v>729</v>
      </c>
      <c r="G2488" s="237"/>
      <c r="H2488" s="239" t="s">
        <v>19</v>
      </c>
      <c r="I2488" s="241"/>
      <c r="J2488" s="237"/>
      <c r="K2488" s="237"/>
      <c r="L2488" s="242"/>
      <c r="M2488" s="243"/>
      <c r="N2488" s="244"/>
      <c r="O2488" s="244"/>
      <c r="P2488" s="244"/>
      <c r="Q2488" s="244"/>
      <c r="R2488" s="244"/>
      <c r="S2488" s="244"/>
      <c r="T2488" s="245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6" t="s">
        <v>410</v>
      </c>
      <c r="AU2488" s="246" t="s">
        <v>87</v>
      </c>
      <c r="AV2488" s="13" t="s">
        <v>85</v>
      </c>
      <c r="AW2488" s="13" t="s">
        <v>37</v>
      </c>
      <c r="AX2488" s="13" t="s">
        <v>78</v>
      </c>
      <c r="AY2488" s="246" t="s">
        <v>401</v>
      </c>
    </row>
    <row r="2489" s="13" customFormat="1">
      <c r="A2489" s="13"/>
      <c r="B2489" s="236"/>
      <c r="C2489" s="237"/>
      <c r="D2489" s="238" t="s">
        <v>410</v>
      </c>
      <c r="E2489" s="239" t="s">
        <v>19</v>
      </c>
      <c r="F2489" s="240" t="s">
        <v>1919</v>
      </c>
      <c r="G2489" s="237"/>
      <c r="H2489" s="239" t="s">
        <v>19</v>
      </c>
      <c r="I2489" s="241"/>
      <c r="J2489" s="237"/>
      <c r="K2489" s="237"/>
      <c r="L2489" s="242"/>
      <c r="M2489" s="243"/>
      <c r="N2489" s="244"/>
      <c r="O2489" s="244"/>
      <c r="P2489" s="244"/>
      <c r="Q2489" s="244"/>
      <c r="R2489" s="244"/>
      <c r="S2489" s="244"/>
      <c r="T2489" s="245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6" t="s">
        <v>410</v>
      </c>
      <c r="AU2489" s="246" t="s">
        <v>87</v>
      </c>
      <c r="AV2489" s="13" t="s">
        <v>85</v>
      </c>
      <c r="AW2489" s="13" t="s">
        <v>37</v>
      </c>
      <c r="AX2489" s="13" t="s">
        <v>78</v>
      </c>
      <c r="AY2489" s="246" t="s">
        <v>401</v>
      </c>
    </row>
    <row r="2490" s="14" customFormat="1">
      <c r="A2490" s="14"/>
      <c r="B2490" s="247"/>
      <c r="C2490" s="248"/>
      <c r="D2490" s="238" t="s">
        <v>410</v>
      </c>
      <c r="E2490" s="249" t="s">
        <v>19</v>
      </c>
      <c r="F2490" s="250" t="s">
        <v>1920</v>
      </c>
      <c r="G2490" s="248"/>
      <c r="H2490" s="251">
        <v>1479.0999999999999</v>
      </c>
      <c r="I2490" s="252"/>
      <c r="J2490" s="248"/>
      <c r="K2490" s="248"/>
      <c r="L2490" s="253"/>
      <c r="M2490" s="254"/>
      <c r="N2490" s="255"/>
      <c r="O2490" s="255"/>
      <c r="P2490" s="255"/>
      <c r="Q2490" s="255"/>
      <c r="R2490" s="255"/>
      <c r="S2490" s="255"/>
      <c r="T2490" s="256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7" t="s">
        <v>410</v>
      </c>
      <c r="AU2490" s="257" t="s">
        <v>87</v>
      </c>
      <c r="AV2490" s="14" t="s">
        <v>87</v>
      </c>
      <c r="AW2490" s="14" t="s">
        <v>37</v>
      </c>
      <c r="AX2490" s="14" t="s">
        <v>78</v>
      </c>
      <c r="AY2490" s="257" t="s">
        <v>401</v>
      </c>
    </row>
    <row r="2491" s="16" customFormat="1">
      <c r="A2491" s="16"/>
      <c r="B2491" s="269"/>
      <c r="C2491" s="270"/>
      <c r="D2491" s="238" t="s">
        <v>410</v>
      </c>
      <c r="E2491" s="271" t="s">
        <v>19</v>
      </c>
      <c r="F2491" s="272" t="s">
        <v>440</v>
      </c>
      <c r="G2491" s="270"/>
      <c r="H2491" s="273">
        <v>1479.0999999999999</v>
      </c>
      <c r="I2491" s="274"/>
      <c r="J2491" s="270"/>
      <c r="K2491" s="270"/>
      <c r="L2491" s="275"/>
      <c r="M2491" s="276"/>
      <c r="N2491" s="277"/>
      <c r="O2491" s="277"/>
      <c r="P2491" s="277"/>
      <c r="Q2491" s="277"/>
      <c r="R2491" s="277"/>
      <c r="S2491" s="277"/>
      <c r="T2491" s="278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T2491" s="279" t="s">
        <v>410</v>
      </c>
      <c r="AU2491" s="279" t="s">
        <v>87</v>
      </c>
      <c r="AV2491" s="16" t="s">
        <v>95</v>
      </c>
      <c r="AW2491" s="16" t="s">
        <v>37</v>
      </c>
      <c r="AX2491" s="16" t="s">
        <v>78</v>
      </c>
      <c r="AY2491" s="279" t="s">
        <v>401</v>
      </c>
    </row>
    <row r="2492" s="13" customFormat="1">
      <c r="A2492" s="13"/>
      <c r="B2492" s="236"/>
      <c r="C2492" s="237"/>
      <c r="D2492" s="238" t="s">
        <v>410</v>
      </c>
      <c r="E2492" s="239" t="s">
        <v>19</v>
      </c>
      <c r="F2492" s="240" t="s">
        <v>1921</v>
      </c>
      <c r="G2492" s="237"/>
      <c r="H2492" s="239" t="s">
        <v>19</v>
      </c>
      <c r="I2492" s="241"/>
      <c r="J2492" s="237"/>
      <c r="K2492" s="237"/>
      <c r="L2492" s="242"/>
      <c r="M2492" s="243"/>
      <c r="N2492" s="244"/>
      <c r="O2492" s="244"/>
      <c r="P2492" s="244"/>
      <c r="Q2492" s="244"/>
      <c r="R2492" s="244"/>
      <c r="S2492" s="244"/>
      <c r="T2492" s="245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6" t="s">
        <v>410</v>
      </c>
      <c r="AU2492" s="246" t="s">
        <v>87</v>
      </c>
      <c r="AV2492" s="13" t="s">
        <v>85</v>
      </c>
      <c r="AW2492" s="13" t="s">
        <v>37</v>
      </c>
      <c r="AX2492" s="13" t="s">
        <v>78</v>
      </c>
      <c r="AY2492" s="246" t="s">
        <v>401</v>
      </c>
    </row>
    <row r="2493" s="14" customFormat="1">
      <c r="A2493" s="14"/>
      <c r="B2493" s="247"/>
      <c r="C2493" s="248"/>
      <c r="D2493" s="238" t="s">
        <v>410</v>
      </c>
      <c r="E2493" s="249" t="s">
        <v>19</v>
      </c>
      <c r="F2493" s="250" t="s">
        <v>480</v>
      </c>
      <c r="G2493" s="248"/>
      <c r="H2493" s="251">
        <v>7</v>
      </c>
      <c r="I2493" s="252"/>
      <c r="J2493" s="248"/>
      <c r="K2493" s="248"/>
      <c r="L2493" s="253"/>
      <c r="M2493" s="254"/>
      <c r="N2493" s="255"/>
      <c r="O2493" s="255"/>
      <c r="P2493" s="255"/>
      <c r="Q2493" s="255"/>
      <c r="R2493" s="255"/>
      <c r="S2493" s="255"/>
      <c r="T2493" s="256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7" t="s">
        <v>410</v>
      </c>
      <c r="AU2493" s="257" t="s">
        <v>87</v>
      </c>
      <c r="AV2493" s="14" t="s">
        <v>87</v>
      </c>
      <c r="AW2493" s="14" t="s">
        <v>37</v>
      </c>
      <c r="AX2493" s="14" t="s">
        <v>78</v>
      </c>
      <c r="AY2493" s="257" t="s">
        <v>401</v>
      </c>
    </row>
    <row r="2494" s="16" customFormat="1">
      <c r="A2494" s="16"/>
      <c r="B2494" s="269"/>
      <c r="C2494" s="270"/>
      <c r="D2494" s="238" t="s">
        <v>410</v>
      </c>
      <c r="E2494" s="271" t="s">
        <v>19</v>
      </c>
      <c r="F2494" s="272" t="s">
        <v>440</v>
      </c>
      <c r="G2494" s="270"/>
      <c r="H2494" s="273">
        <v>7</v>
      </c>
      <c r="I2494" s="274"/>
      <c r="J2494" s="270"/>
      <c r="K2494" s="270"/>
      <c r="L2494" s="275"/>
      <c r="M2494" s="276"/>
      <c r="N2494" s="277"/>
      <c r="O2494" s="277"/>
      <c r="P2494" s="277"/>
      <c r="Q2494" s="277"/>
      <c r="R2494" s="277"/>
      <c r="S2494" s="277"/>
      <c r="T2494" s="278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T2494" s="279" t="s">
        <v>410</v>
      </c>
      <c r="AU2494" s="279" t="s">
        <v>87</v>
      </c>
      <c r="AV2494" s="16" t="s">
        <v>95</v>
      </c>
      <c r="AW2494" s="16" t="s">
        <v>37</v>
      </c>
      <c r="AX2494" s="16" t="s">
        <v>78</v>
      </c>
      <c r="AY2494" s="279" t="s">
        <v>401</v>
      </c>
    </row>
    <row r="2495" s="15" customFormat="1">
      <c r="A2495" s="15"/>
      <c r="B2495" s="258"/>
      <c r="C2495" s="259"/>
      <c r="D2495" s="238" t="s">
        <v>410</v>
      </c>
      <c r="E2495" s="260" t="s">
        <v>19</v>
      </c>
      <c r="F2495" s="261" t="s">
        <v>414</v>
      </c>
      <c r="G2495" s="259"/>
      <c r="H2495" s="262">
        <v>1486.0999999999999</v>
      </c>
      <c r="I2495" s="263"/>
      <c r="J2495" s="259"/>
      <c r="K2495" s="259"/>
      <c r="L2495" s="264"/>
      <c r="M2495" s="265"/>
      <c r="N2495" s="266"/>
      <c r="O2495" s="266"/>
      <c r="P2495" s="266"/>
      <c r="Q2495" s="266"/>
      <c r="R2495" s="266"/>
      <c r="S2495" s="266"/>
      <c r="T2495" s="267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68" t="s">
        <v>410</v>
      </c>
      <c r="AU2495" s="268" t="s">
        <v>87</v>
      </c>
      <c r="AV2495" s="15" t="s">
        <v>102</v>
      </c>
      <c r="AW2495" s="15" t="s">
        <v>37</v>
      </c>
      <c r="AX2495" s="15" t="s">
        <v>85</v>
      </c>
      <c r="AY2495" s="268" t="s">
        <v>401</v>
      </c>
    </row>
    <row r="2496" s="2" customFormat="1" ht="16.5" customHeight="1">
      <c r="A2496" s="40"/>
      <c r="B2496" s="41"/>
      <c r="C2496" s="280" t="s">
        <v>2227</v>
      </c>
      <c r="D2496" s="280" t="s">
        <v>808</v>
      </c>
      <c r="E2496" s="281" t="s">
        <v>2228</v>
      </c>
      <c r="F2496" s="282" t="s">
        <v>2229</v>
      </c>
      <c r="G2496" s="283" t="s">
        <v>219</v>
      </c>
      <c r="H2496" s="284">
        <v>405.70499999999998</v>
      </c>
      <c r="I2496" s="285"/>
      <c r="J2496" s="286">
        <f>ROUND(I2496*H2496,2)</f>
        <v>0</v>
      </c>
      <c r="K2496" s="282" t="s">
        <v>406</v>
      </c>
      <c r="L2496" s="287"/>
      <c r="M2496" s="288" t="s">
        <v>19</v>
      </c>
      <c r="N2496" s="289" t="s">
        <v>49</v>
      </c>
      <c r="O2496" s="86"/>
      <c r="P2496" s="227">
        <f>O2496*H2496</f>
        <v>0</v>
      </c>
      <c r="Q2496" s="227">
        <v>0.025000000000000001</v>
      </c>
      <c r="R2496" s="227">
        <f>Q2496*H2496</f>
        <v>10.142625000000001</v>
      </c>
      <c r="S2496" s="227">
        <v>0</v>
      </c>
      <c r="T2496" s="228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9" t="s">
        <v>664</v>
      </c>
      <c r="AT2496" s="229" t="s">
        <v>808</v>
      </c>
      <c r="AU2496" s="229" t="s">
        <v>87</v>
      </c>
      <c r="AY2496" s="19" t="s">
        <v>401</v>
      </c>
      <c r="BE2496" s="230">
        <f>IF(N2496="základní",J2496,0)</f>
        <v>0</v>
      </c>
      <c r="BF2496" s="230">
        <f>IF(N2496="snížená",J2496,0)</f>
        <v>0</v>
      </c>
      <c r="BG2496" s="230">
        <f>IF(N2496="zákl. přenesená",J2496,0)</f>
        <v>0</v>
      </c>
      <c r="BH2496" s="230">
        <f>IF(N2496="sníž. přenesená",J2496,0)</f>
        <v>0</v>
      </c>
      <c r="BI2496" s="230">
        <f>IF(N2496="nulová",J2496,0)</f>
        <v>0</v>
      </c>
      <c r="BJ2496" s="19" t="s">
        <v>85</v>
      </c>
      <c r="BK2496" s="230">
        <f>ROUND(I2496*H2496,2)</f>
        <v>0</v>
      </c>
      <c r="BL2496" s="19" t="s">
        <v>545</v>
      </c>
      <c r="BM2496" s="229" t="s">
        <v>2230</v>
      </c>
    </row>
    <row r="2497" s="13" customFormat="1">
      <c r="A2497" s="13"/>
      <c r="B2497" s="236"/>
      <c r="C2497" s="237"/>
      <c r="D2497" s="238" t="s">
        <v>410</v>
      </c>
      <c r="E2497" s="239" t="s">
        <v>19</v>
      </c>
      <c r="F2497" s="240" t="s">
        <v>906</v>
      </c>
      <c r="G2497" s="237"/>
      <c r="H2497" s="239" t="s">
        <v>19</v>
      </c>
      <c r="I2497" s="241"/>
      <c r="J2497" s="237"/>
      <c r="K2497" s="237"/>
      <c r="L2497" s="242"/>
      <c r="M2497" s="243"/>
      <c r="N2497" s="244"/>
      <c r="O2497" s="244"/>
      <c r="P2497" s="244"/>
      <c r="Q2497" s="244"/>
      <c r="R2497" s="244"/>
      <c r="S2497" s="244"/>
      <c r="T2497" s="24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6" t="s">
        <v>410</v>
      </c>
      <c r="AU2497" s="246" t="s">
        <v>87</v>
      </c>
      <c r="AV2497" s="13" t="s">
        <v>85</v>
      </c>
      <c r="AW2497" s="13" t="s">
        <v>37</v>
      </c>
      <c r="AX2497" s="13" t="s">
        <v>78</v>
      </c>
      <c r="AY2497" s="246" t="s">
        <v>401</v>
      </c>
    </row>
    <row r="2498" s="13" customFormat="1">
      <c r="A2498" s="13"/>
      <c r="B2498" s="236"/>
      <c r="C2498" s="237"/>
      <c r="D2498" s="238" t="s">
        <v>410</v>
      </c>
      <c r="E2498" s="239" t="s">
        <v>19</v>
      </c>
      <c r="F2498" s="240" t="s">
        <v>594</v>
      </c>
      <c r="G2498" s="237"/>
      <c r="H2498" s="239" t="s">
        <v>19</v>
      </c>
      <c r="I2498" s="241"/>
      <c r="J2498" s="237"/>
      <c r="K2498" s="237"/>
      <c r="L2498" s="242"/>
      <c r="M2498" s="243"/>
      <c r="N2498" s="244"/>
      <c r="O2498" s="244"/>
      <c r="P2498" s="244"/>
      <c r="Q2498" s="244"/>
      <c r="R2498" s="244"/>
      <c r="S2498" s="244"/>
      <c r="T2498" s="24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6" t="s">
        <v>410</v>
      </c>
      <c r="AU2498" s="246" t="s">
        <v>87</v>
      </c>
      <c r="AV2498" s="13" t="s">
        <v>85</v>
      </c>
      <c r="AW2498" s="13" t="s">
        <v>37</v>
      </c>
      <c r="AX2498" s="13" t="s">
        <v>78</v>
      </c>
      <c r="AY2498" s="246" t="s">
        <v>401</v>
      </c>
    </row>
    <row r="2499" s="13" customFormat="1">
      <c r="A2499" s="13"/>
      <c r="B2499" s="236"/>
      <c r="C2499" s="237"/>
      <c r="D2499" s="238" t="s">
        <v>410</v>
      </c>
      <c r="E2499" s="239" t="s">
        <v>19</v>
      </c>
      <c r="F2499" s="240" t="s">
        <v>729</v>
      </c>
      <c r="G2499" s="237"/>
      <c r="H2499" s="239" t="s">
        <v>19</v>
      </c>
      <c r="I2499" s="241"/>
      <c r="J2499" s="237"/>
      <c r="K2499" s="237"/>
      <c r="L2499" s="242"/>
      <c r="M2499" s="243"/>
      <c r="N2499" s="244"/>
      <c r="O2499" s="244"/>
      <c r="P2499" s="244"/>
      <c r="Q2499" s="244"/>
      <c r="R2499" s="244"/>
      <c r="S2499" s="244"/>
      <c r="T2499" s="24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6" t="s">
        <v>410</v>
      </c>
      <c r="AU2499" s="246" t="s">
        <v>87</v>
      </c>
      <c r="AV2499" s="13" t="s">
        <v>85</v>
      </c>
      <c r="AW2499" s="13" t="s">
        <v>37</v>
      </c>
      <c r="AX2499" s="13" t="s">
        <v>78</v>
      </c>
      <c r="AY2499" s="246" t="s">
        <v>401</v>
      </c>
    </row>
    <row r="2500" s="13" customFormat="1">
      <c r="A2500" s="13"/>
      <c r="B2500" s="236"/>
      <c r="C2500" s="237"/>
      <c r="D2500" s="238" t="s">
        <v>410</v>
      </c>
      <c r="E2500" s="239" t="s">
        <v>19</v>
      </c>
      <c r="F2500" s="240" t="s">
        <v>1919</v>
      </c>
      <c r="G2500" s="237"/>
      <c r="H2500" s="239" t="s">
        <v>19</v>
      </c>
      <c r="I2500" s="241"/>
      <c r="J2500" s="237"/>
      <c r="K2500" s="237"/>
      <c r="L2500" s="242"/>
      <c r="M2500" s="243"/>
      <c r="N2500" s="244"/>
      <c r="O2500" s="244"/>
      <c r="P2500" s="244"/>
      <c r="Q2500" s="244"/>
      <c r="R2500" s="244"/>
      <c r="S2500" s="244"/>
      <c r="T2500" s="24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6" t="s">
        <v>410</v>
      </c>
      <c r="AU2500" s="246" t="s">
        <v>87</v>
      </c>
      <c r="AV2500" s="13" t="s">
        <v>85</v>
      </c>
      <c r="AW2500" s="13" t="s">
        <v>37</v>
      </c>
      <c r="AX2500" s="13" t="s">
        <v>78</v>
      </c>
      <c r="AY2500" s="246" t="s">
        <v>401</v>
      </c>
    </row>
    <row r="2501" s="14" customFormat="1">
      <c r="A2501" s="14"/>
      <c r="B2501" s="247"/>
      <c r="C2501" s="248"/>
      <c r="D2501" s="238" t="s">
        <v>410</v>
      </c>
      <c r="E2501" s="249" t="s">
        <v>19</v>
      </c>
      <c r="F2501" s="250" t="s">
        <v>2231</v>
      </c>
      <c r="G2501" s="248"/>
      <c r="H2501" s="251">
        <v>384.56599999999997</v>
      </c>
      <c r="I2501" s="252"/>
      <c r="J2501" s="248"/>
      <c r="K2501" s="248"/>
      <c r="L2501" s="253"/>
      <c r="M2501" s="254"/>
      <c r="N2501" s="255"/>
      <c r="O2501" s="255"/>
      <c r="P2501" s="255"/>
      <c r="Q2501" s="255"/>
      <c r="R2501" s="255"/>
      <c r="S2501" s="255"/>
      <c r="T2501" s="25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7" t="s">
        <v>410</v>
      </c>
      <c r="AU2501" s="257" t="s">
        <v>87</v>
      </c>
      <c r="AV2501" s="14" t="s">
        <v>87</v>
      </c>
      <c r="AW2501" s="14" t="s">
        <v>37</v>
      </c>
      <c r="AX2501" s="14" t="s">
        <v>78</v>
      </c>
      <c r="AY2501" s="257" t="s">
        <v>401</v>
      </c>
    </row>
    <row r="2502" s="16" customFormat="1">
      <c r="A2502" s="16"/>
      <c r="B2502" s="269"/>
      <c r="C2502" s="270"/>
      <c r="D2502" s="238" t="s">
        <v>410</v>
      </c>
      <c r="E2502" s="271" t="s">
        <v>19</v>
      </c>
      <c r="F2502" s="272" t="s">
        <v>440</v>
      </c>
      <c r="G2502" s="270"/>
      <c r="H2502" s="273">
        <v>384.56599999999997</v>
      </c>
      <c r="I2502" s="274"/>
      <c r="J2502" s="270"/>
      <c r="K2502" s="270"/>
      <c r="L2502" s="275"/>
      <c r="M2502" s="276"/>
      <c r="N2502" s="277"/>
      <c r="O2502" s="277"/>
      <c r="P2502" s="277"/>
      <c r="Q2502" s="277"/>
      <c r="R2502" s="277"/>
      <c r="S2502" s="277"/>
      <c r="T2502" s="278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T2502" s="279" t="s">
        <v>410</v>
      </c>
      <c r="AU2502" s="279" t="s">
        <v>87</v>
      </c>
      <c r="AV2502" s="16" t="s">
        <v>95</v>
      </c>
      <c r="AW2502" s="16" t="s">
        <v>37</v>
      </c>
      <c r="AX2502" s="16" t="s">
        <v>78</v>
      </c>
      <c r="AY2502" s="279" t="s">
        <v>401</v>
      </c>
    </row>
    <row r="2503" s="13" customFormat="1">
      <c r="A2503" s="13"/>
      <c r="B2503" s="236"/>
      <c r="C2503" s="237"/>
      <c r="D2503" s="238" t="s">
        <v>410</v>
      </c>
      <c r="E2503" s="239" t="s">
        <v>19</v>
      </c>
      <c r="F2503" s="240" t="s">
        <v>1921</v>
      </c>
      <c r="G2503" s="237"/>
      <c r="H2503" s="239" t="s">
        <v>19</v>
      </c>
      <c r="I2503" s="241"/>
      <c r="J2503" s="237"/>
      <c r="K2503" s="237"/>
      <c r="L2503" s="242"/>
      <c r="M2503" s="243"/>
      <c r="N2503" s="244"/>
      <c r="O2503" s="244"/>
      <c r="P2503" s="244"/>
      <c r="Q2503" s="244"/>
      <c r="R2503" s="244"/>
      <c r="S2503" s="244"/>
      <c r="T2503" s="245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6" t="s">
        <v>410</v>
      </c>
      <c r="AU2503" s="246" t="s">
        <v>87</v>
      </c>
      <c r="AV2503" s="13" t="s">
        <v>85</v>
      </c>
      <c r="AW2503" s="13" t="s">
        <v>37</v>
      </c>
      <c r="AX2503" s="13" t="s">
        <v>78</v>
      </c>
      <c r="AY2503" s="246" t="s">
        <v>401</v>
      </c>
    </row>
    <row r="2504" s="14" customFormat="1">
      <c r="A2504" s="14"/>
      <c r="B2504" s="247"/>
      <c r="C2504" s="248"/>
      <c r="D2504" s="238" t="s">
        <v>410</v>
      </c>
      <c r="E2504" s="249" t="s">
        <v>19</v>
      </c>
      <c r="F2504" s="250" t="s">
        <v>2232</v>
      </c>
      <c r="G2504" s="248"/>
      <c r="H2504" s="251">
        <v>1.8200000000000001</v>
      </c>
      <c r="I2504" s="252"/>
      <c r="J2504" s="248"/>
      <c r="K2504" s="248"/>
      <c r="L2504" s="253"/>
      <c r="M2504" s="254"/>
      <c r="N2504" s="255"/>
      <c r="O2504" s="255"/>
      <c r="P2504" s="255"/>
      <c r="Q2504" s="255"/>
      <c r="R2504" s="255"/>
      <c r="S2504" s="255"/>
      <c r="T2504" s="256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7" t="s">
        <v>410</v>
      </c>
      <c r="AU2504" s="257" t="s">
        <v>87</v>
      </c>
      <c r="AV2504" s="14" t="s">
        <v>87</v>
      </c>
      <c r="AW2504" s="14" t="s">
        <v>37</v>
      </c>
      <c r="AX2504" s="14" t="s">
        <v>78</v>
      </c>
      <c r="AY2504" s="257" t="s">
        <v>401</v>
      </c>
    </row>
    <row r="2505" s="16" customFormat="1">
      <c r="A2505" s="16"/>
      <c r="B2505" s="269"/>
      <c r="C2505" s="270"/>
      <c r="D2505" s="238" t="s">
        <v>410</v>
      </c>
      <c r="E2505" s="271" t="s">
        <v>19</v>
      </c>
      <c r="F2505" s="272" t="s">
        <v>440</v>
      </c>
      <c r="G2505" s="270"/>
      <c r="H2505" s="273">
        <v>1.8200000000000001</v>
      </c>
      <c r="I2505" s="274"/>
      <c r="J2505" s="270"/>
      <c r="K2505" s="270"/>
      <c r="L2505" s="275"/>
      <c r="M2505" s="276"/>
      <c r="N2505" s="277"/>
      <c r="O2505" s="277"/>
      <c r="P2505" s="277"/>
      <c r="Q2505" s="277"/>
      <c r="R2505" s="277"/>
      <c r="S2505" s="277"/>
      <c r="T2505" s="278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79" t="s">
        <v>410</v>
      </c>
      <c r="AU2505" s="279" t="s">
        <v>87</v>
      </c>
      <c r="AV2505" s="16" t="s">
        <v>95</v>
      </c>
      <c r="AW2505" s="16" t="s">
        <v>37</v>
      </c>
      <c r="AX2505" s="16" t="s">
        <v>78</v>
      </c>
      <c r="AY2505" s="279" t="s">
        <v>401</v>
      </c>
    </row>
    <row r="2506" s="15" customFormat="1">
      <c r="A2506" s="15"/>
      <c r="B2506" s="258"/>
      <c r="C2506" s="259"/>
      <c r="D2506" s="238" t="s">
        <v>410</v>
      </c>
      <c r="E2506" s="260" t="s">
        <v>19</v>
      </c>
      <c r="F2506" s="261" t="s">
        <v>414</v>
      </c>
      <c r="G2506" s="259"/>
      <c r="H2506" s="262">
        <v>386.38599999999997</v>
      </c>
      <c r="I2506" s="263"/>
      <c r="J2506" s="259"/>
      <c r="K2506" s="259"/>
      <c r="L2506" s="264"/>
      <c r="M2506" s="265"/>
      <c r="N2506" s="266"/>
      <c r="O2506" s="266"/>
      <c r="P2506" s="266"/>
      <c r="Q2506" s="266"/>
      <c r="R2506" s="266"/>
      <c r="S2506" s="266"/>
      <c r="T2506" s="267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68" t="s">
        <v>410</v>
      </c>
      <c r="AU2506" s="268" t="s">
        <v>87</v>
      </c>
      <c r="AV2506" s="15" t="s">
        <v>102</v>
      </c>
      <c r="AW2506" s="15" t="s">
        <v>37</v>
      </c>
      <c r="AX2506" s="15" t="s">
        <v>78</v>
      </c>
      <c r="AY2506" s="268" t="s">
        <v>401</v>
      </c>
    </row>
    <row r="2507" s="14" customFormat="1">
      <c r="A2507" s="14"/>
      <c r="B2507" s="247"/>
      <c r="C2507" s="248"/>
      <c r="D2507" s="238" t="s">
        <v>410</v>
      </c>
      <c r="E2507" s="249" t="s">
        <v>19</v>
      </c>
      <c r="F2507" s="250" t="s">
        <v>2233</v>
      </c>
      <c r="G2507" s="248"/>
      <c r="H2507" s="251">
        <v>405.70499999999998</v>
      </c>
      <c r="I2507" s="252"/>
      <c r="J2507" s="248"/>
      <c r="K2507" s="248"/>
      <c r="L2507" s="253"/>
      <c r="M2507" s="254"/>
      <c r="N2507" s="255"/>
      <c r="O2507" s="255"/>
      <c r="P2507" s="255"/>
      <c r="Q2507" s="255"/>
      <c r="R2507" s="255"/>
      <c r="S2507" s="255"/>
      <c r="T2507" s="256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7" t="s">
        <v>410</v>
      </c>
      <c r="AU2507" s="257" t="s">
        <v>87</v>
      </c>
      <c r="AV2507" s="14" t="s">
        <v>87</v>
      </c>
      <c r="AW2507" s="14" t="s">
        <v>37</v>
      </c>
      <c r="AX2507" s="14" t="s">
        <v>85</v>
      </c>
      <c r="AY2507" s="257" t="s">
        <v>401</v>
      </c>
    </row>
    <row r="2508" s="2" customFormat="1" ht="44.25" customHeight="1">
      <c r="A2508" s="40"/>
      <c r="B2508" s="41"/>
      <c r="C2508" s="218" t="s">
        <v>2234</v>
      </c>
      <c r="D2508" s="218" t="s">
        <v>403</v>
      </c>
      <c r="E2508" s="219" t="s">
        <v>2235</v>
      </c>
      <c r="F2508" s="220" t="s">
        <v>2236</v>
      </c>
      <c r="G2508" s="221" t="s">
        <v>228</v>
      </c>
      <c r="H2508" s="222">
        <v>265.14999999999998</v>
      </c>
      <c r="I2508" s="223"/>
      <c r="J2508" s="224">
        <f>ROUND(I2508*H2508,2)</f>
        <v>0</v>
      </c>
      <c r="K2508" s="220" t="s">
        <v>406</v>
      </c>
      <c r="L2508" s="46"/>
      <c r="M2508" s="225" t="s">
        <v>19</v>
      </c>
      <c r="N2508" s="226" t="s">
        <v>49</v>
      </c>
      <c r="O2508" s="86"/>
      <c r="P2508" s="227">
        <f>O2508*H2508</f>
        <v>0</v>
      </c>
      <c r="Q2508" s="227">
        <v>9.5000000000000005E-05</v>
      </c>
      <c r="R2508" s="227">
        <f>Q2508*H2508</f>
        <v>0.02518925</v>
      </c>
      <c r="S2508" s="227">
        <v>0</v>
      </c>
      <c r="T2508" s="228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9" t="s">
        <v>545</v>
      </c>
      <c r="AT2508" s="229" t="s">
        <v>403</v>
      </c>
      <c r="AU2508" s="229" t="s">
        <v>87</v>
      </c>
      <c r="AY2508" s="19" t="s">
        <v>401</v>
      </c>
      <c r="BE2508" s="230">
        <f>IF(N2508="základní",J2508,0)</f>
        <v>0</v>
      </c>
      <c r="BF2508" s="230">
        <f>IF(N2508="snížená",J2508,0)</f>
        <v>0</v>
      </c>
      <c r="BG2508" s="230">
        <f>IF(N2508="zákl. přenesená",J2508,0)</f>
        <v>0</v>
      </c>
      <c r="BH2508" s="230">
        <f>IF(N2508="sníž. přenesená",J2508,0)</f>
        <v>0</v>
      </c>
      <c r="BI2508" s="230">
        <f>IF(N2508="nulová",J2508,0)</f>
        <v>0</v>
      </c>
      <c r="BJ2508" s="19" t="s">
        <v>85</v>
      </c>
      <c r="BK2508" s="230">
        <f>ROUND(I2508*H2508,2)</f>
        <v>0</v>
      </c>
      <c r="BL2508" s="19" t="s">
        <v>545</v>
      </c>
      <c r="BM2508" s="229" t="s">
        <v>2237</v>
      </c>
    </row>
    <row r="2509" s="2" customFormat="1">
      <c r="A2509" s="40"/>
      <c r="B2509" s="41"/>
      <c r="C2509" s="42"/>
      <c r="D2509" s="231" t="s">
        <v>408</v>
      </c>
      <c r="E2509" s="42"/>
      <c r="F2509" s="232" t="s">
        <v>2238</v>
      </c>
      <c r="G2509" s="42"/>
      <c r="H2509" s="42"/>
      <c r="I2509" s="233"/>
      <c r="J2509" s="42"/>
      <c r="K2509" s="42"/>
      <c r="L2509" s="46"/>
      <c r="M2509" s="234"/>
      <c r="N2509" s="235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408</v>
      </c>
      <c r="AU2509" s="19" t="s">
        <v>87</v>
      </c>
    </row>
    <row r="2510" s="13" customFormat="1">
      <c r="A2510" s="13"/>
      <c r="B2510" s="236"/>
      <c r="C2510" s="237"/>
      <c r="D2510" s="238" t="s">
        <v>410</v>
      </c>
      <c r="E2510" s="239" t="s">
        <v>19</v>
      </c>
      <c r="F2510" s="240" t="s">
        <v>634</v>
      </c>
      <c r="G2510" s="237"/>
      <c r="H2510" s="239" t="s">
        <v>19</v>
      </c>
      <c r="I2510" s="241"/>
      <c r="J2510" s="237"/>
      <c r="K2510" s="237"/>
      <c r="L2510" s="242"/>
      <c r="M2510" s="243"/>
      <c r="N2510" s="244"/>
      <c r="O2510" s="244"/>
      <c r="P2510" s="244"/>
      <c r="Q2510" s="244"/>
      <c r="R2510" s="244"/>
      <c r="S2510" s="244"/>
      <c r="T2510" s="24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6" t="s">
        <v>410</v>
      </c>
      <c r="AU2510" s="246" t="s">
        <v>87</v>
      </c>
      <c r="AV2510" s="13" t="s">
        <v>85</v>
      </c>
      <c r="AW2510" s="13" t="s">
        <v>37</v>
      </c>
      <c r="AX2510" s="13" t="s">
        <v>78</v>
      </c>
      <c r="AY2510" s="246" t="s">
        <v>401</v>
      </c>
    </row>
    <row r="2511" s="13" customFormat="1">
      <c r="A2511" s="13"/>
      <c r="B2511" s="236"/>
      <c r="C2511" s="237"/>
      <c r="D2511" s="238" t="s">
        <v>410</v>
      </c>
      <c r="E2511" s="239" t="s">
        <v>19</v>
      </c>
      <c r="F2511" s="240" t="s">
        <v>728</v>
      </c>
      <c r="G2511" s="237"/>
      <c r="H2511" s="239" t="s">
        <v>19</v>
      </c>
      <c r="I2511" s="241"/>
      <c r="J2511" s="237"/>
      <c r="K2511" s="237"/>
      <c r="L2511" s="242"/>
      <c r="M2511" s="243"/>
      <c r="N2511" s="244"/>
      <c r="O2511" s="244"/>
      <c r="P2511" s="244"/>
      <c r="Q2511" s="244"/>
      <c r="R2511" s="244"/>
      <c r="S2511" s="244"/>
      <c r="T2511" s="24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6" t="s">
        <v>410</v>
      </c>
      <c r="AU2511" s="246" t="s">
        <v>87</v>
      </c>
      <c r="AV2511" s="13" t="s">
        <v>85</v>
      </c>
      <c r="AW2511" s="13" t="s">
        <v>37</v>
      </c>
      <c r="AX2511" s="13" t="s">
        <v>78</v>
      </c>
      <c r="AY2511" s="246" t="s">
        <v>401</v>
      </c>
    </row>
    <row r="2512" s="13" customFormat="1">
      <c r="A2512" s="13"/>
      <c r="B2512" s="236"/>
      <c r="C2512" s="237"/>
      <c r="D2512" s="238" t="s">
        <v>410</v>
      </c>
      <c r="E2512" s="239" t="s">
        <v>19</v>
      </c>
      <c r="F2512" s="240" t="s">
        <v>419</v>
      </c>
      <c r="G2512" s="237"/>
      <c r="H2512" s="239" t="s">
        <v>19</v>
      </c>
      <c r="I2512" s="241"/>
      <c r="J2512" s="237"/>
      <c r="K2512" s="237"/>
      <c r="L2512" s="242"/>
      <c r="M2512" s="243"/>
      <c r="N2512" s="244"/>
      <c r="O2512" s="244"/>
      <c r="P2512" s="244"/>
      <c r="Q2512" s="244"/>
      <c r="R2512" s="244"/>
      <c r="S2512" s="244"/>
      <c r="T2512" s="245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6" t="s">
        <v>410</v>
      </c>
      <c r="AU2512" s="246" t="s">
        <v>87</v>
      </c>
      <c r="AV2512" s="13" t="s">
        <v>85</v>
      </c>
      <c r="AW2512" s="13" t="s">
        <v>37</v>
      </c>
      <c r="AX2512" s="13" t="s">
        <v>78</v>
      </c>
      <c r="AY2512" s="246" t="s">
        <v>401</v>
      </c>
    </row>
    <row r="2513" s="13" customFormat="1">
      <c r="A2513" s="13"/>
      <c r="B2513" s="236"/>
      <c r="C2513" s="237"/>
      <c r="D2513" s="238" t="s">
        <v>410</v>
      </c>
      <c r="E2513" s="239" t="s">
        <v>19</v>
      </c>
      <c r="F2513" s="240" t="s">
        <v>729</v>
      </c>
      <c r="G2513" s="237"/>
      <c r="H2513" s="239" t="s">
        <v>19</v>
      </c>
      <c r="I2513" s="241"/>
      <c r="J2513" s="237"/>
      <c r="K2513" s="237"/>
      <c r="L2513" s="242"/>
      <c r="M2513" s="243"/>
      <c r="N2513" s="244"/>
      <c r="O2513" s="244"/>
      <c r="P2513" s="244"/>
      <c r="Q2513" s="244"/>
      <c r="R2513" s="244"/>
      <c r="S2513" s="244"/>
      <c r="T2513" s="24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6" t="s">
        <v>410</v>
      </c>
      <c r="AU2513" s="246" t="s">
        <v>87</v>
      </c>
      <c r="AV2513" s="13" t="s">
        <v>85</v>
      </c>
      <c r="AW2513" s="13" t="s">
        <v>37</v>
      </c>
      <c r="AX2513" s="13" t="s">
        <v>78</v>
      </c>
      <c r="AY2513" s="246" t="s">
        <v>401</v>
      </c>
    </row>
    <row r="2514" s="13" customFormat="1">
      <c r="A2514" s="13"/>
      <c r="B2514" s="236"/>
      <c r="C2514" s="237"/>
      <c r="D2514" s="238" t="s">
        <v>410</v>
      </c>
      <c r="E2514" s="239" t="s">
        <v>19</v>
      </c>
      <c r="F2514" s="240" t="s">
        <v>730</v>
      </c>
      <c r="G2514" s="237"/>
      <c r="H2514" s="239" t="s">
        <v>19</v>
      </c>
      <c r="I2514" s="241"/>
      <c r="J2514" s="237"/>
      <c r="K2514" s="237"/>
      <c r="L2514" s="242"/>
      <c r="M2514" s="243"/>
      <c r="N2514" s="244"/>
      <c r="O2514" s="244"/>
      <c r="P2514" s="244"/>
      <c r="Q2514" s="244"/>
      <c r="R2514" s="244"/>
      <c r="S2514" s="244"/>
      <c r="T2514" s="245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6" t="s">
        <v>410</v>
      </c>
      <c r="AU2514" s="246" t="s">
        <v>87</v>
      </c>
      <c r="AV2514" s="13" t="s">
        <v>85</v>
      </c>
      <c r="AW2514" s="13" t="s">
        <v>37</v>
      </c>
      <c r="AX2514" s="13" t="s">
        <v>78</v>
      </c>
      <c r="AY2514" s="246" t="s">
        <v>401</v>
      </c>
    </row>
    <row r="2515" s="14" customFormat="1">
      <c r="A2515" s="14"/>
      <c r="B2515" s="247"/>
      <c r="C2515" s="248"/>
      <c r="D2515" s="238" t="s">
        <v>410</v>
      </c>
      <c r="E2515" s="249" t="s">
        <v>19</v>
      </c>
      <c r="F2515" s="250" t="s">
        <v>2239</v>
      </c>
      <c r="G2515" s="248"/>
      <c r="H2515" s="251">
        <v>265.14999999999998</v>
      </c>
      <c r="I2515" s="252"/>
      <c r="J2515" s="248"/>
      <c r="K2515" s="248"/>
      <c r="L2515" s="253"/>
      <c r="M2515" s="254"/>
      <c r="N2515" s="255"/>
      <c r="O2515" s="255"/>
      <c r="P2515" s="255"/>
      <c r="Q2515" s="255"/>
      <c r="R2515" s="255"/>
      <c r="S2515" s="255"/>
      <c r="T2515" s="256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7" t="s">
        <v>410</v>
      </c>
      <c r="AU2515" s="257" t="s">
        <v>87</v>
      </c>
      <c r="AV2515" s="14" t="s">
        <v>87</v>
      </c>
      <c r="AW2515" s="14" t="s">
        <v>37</v>
      </c>
      <c r="AX2515" s="14" t="s">
        <v>78</v>
      </c>
      <c r="AY2515" s="257" t="s">
        <v>401</v>
      </c>
    </row>
    <row r="2516" s="15" customFormat="1">
      <c r="A2516" s="15"/>
      <c r="B2516" s="258"/>
      <c r="C2516" s="259"/>
      <c r="D2516" s="238" t="s">
        <v>410</v>
      </c>
      <c r="E2516" s="260" t="s">
        <v>19</v>
      </c>
      <c r="F2516" s="261" t="s">
        <v>414</v>
      </c>
      <c r="G2516" s="259"/>
      <c r="H2516" s="262">
        <v>265.14999999999998</v>
      </c>
      <c r="I2516" s="263"/>
      <c r="J2516" s="259"/>
      <c r="K2516" s="259"/>
      <c r="L2516" s="264"/>
      <c r="M2516" s="265"/>
      <c r="N2516" s="266"/>
      <c r="O2516" s="266"/>
      <c r="P2516" s="266"/>
      <c r="Q2516" s="266"/>
      <c r="R2516" s="266"/>
      <c r="S2516" s="266"/>
      <c r="T2516" s="267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68" t="s">
        <v>410</v>
      </c>
      <c r="AU2516" s="268" t="s">
        <v>87</v>
      </c>
      <c r="AV2516" s="15" t="s">
        <v>102</v>
      </c>
      <c r="AW2516" s="15" t="s">
        <v>37</v>
      </c>
      <c r="AX2516" s="15" t="s">
        <v>85</v>
      </c>
      <c r="AY2516" s="268" t="s">
        <v>401</v>
      </c>
    </row>
    <row r="2517" s="2" customFormat="1" ht="24.15" customHeight="1">
      <c r="A2517" s="40"/>
      <c r="B2517" s="41"/>
      <c r="C2517" s="280" t="s">
        <v>2240</v>
      </c>
      <c r="D2517" s="280" t="s">
        <v>808</v>
      </c>
      <c r="E2517" s="281" t="s">
        <v>2241</v>
      </c>
      <c r="F2517" s="282" t="s">
        <v>2242</v>
      </c>
      <c r="G2517" s="283" t="s">
        <v>178</v>
      </c>
      <c r="H2517" s="284">
        <v>55.682000000000002</v>
      </c>
      <c r="I2517" s="285"/>
      <c r="J2517" s="286">
        <f>ROUND(I2517*H2517,2)</f>
        <v>0</v>
      </c>
      <c r="K2517" s="282" t="s">
        <v>406</v>
      </c>
      <c r="L2517" s="287"/>
      <c r="M2517" s="288" t="s">
        <v>19</v>
      </c>
      <c r="N2517" s="289" t="s">
        <v>49</v>
      </c>
      <c r="O2517" s="86"/>
      <c r="P2517" s="227">
        <f>O2517*H2517</f>
        <v>0</v>
      </c>
      <c r="Q2517" s="227">
        <v>0.0018</v>
      </c>
      <c r="R2517" s="227">
        <f>Q2517*H2517</f>
        <v>0.1002276</v>
      </c>
      <c r="S2517" s="227">
        <v>0</v>
      </c>
      <c r="T2517" s="228">
        <f>S2517*H2517</f>
        <v>0</v>
      </c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R2517" s="229" t="s">
        <v>664</v>
      </c>
      <c r="AT2517" s="229" t="s">
        <v>808</v>
      </c>
      <c r="AU2517" s="229" t="s">
        <v>87</v>
      </c>
      <c r="AY2517" s="19" t="s">
        <v>401</v>
      </c>
      <c r="BE2517" s="230">
        <f>IF(N2517="základní",J2517,0)</f>
        <v>0</v>
      </c>
      <c r="BF2517" s="230">
        <f>IF(N2517="snížená",J2517,0)</f>
        <v>0</v>
      </c>
      <c r="BG2517" s="230">
        <f>IF(N2517="zákl. přenesená",J2517,0)</f>
        <v>0</v>
      </c>
      <c r="BH2517" s="230">
        <f>IF(N2517="sníž. přenesená",J2517,0)</f>
        <v>0</v>
      </c>
      <c r="BI2517" s="230">
        <f>IF(N2517="nulová",J2517,0)</f>
        <v>0</v>
      </c>
      <c r="BJ2517" s="19" t="s">
        <v>85</v>
      </c>
      <c r="BK2517" s="230">
        <f>ROUND(I2517*H2517,2)</f>
        <v>0</v>
      </c>
      <c r="BL2517" s="19" t="s">
        <v>545</v>
      </c>
      <c r="BM2517" s="229" t="s">
        <v>2243</v>
      </c>
    </row>
    <row r="2518" s="13" customFormat="1">
      <c r="A2518" s="13"/>
      <c r="B2518" s="236"/>
      <c r="C2518" s="237"/>
      <c r="D2518" s="238" t="s">
        <v>410</v>
      </c>
      <c r="E2518" s="239" t="s">
        <v>19</v>
      </c>
      <c r="F2518" s="240" t="s">
        <v>634</v>
      </c>
      <c r="G2518" s="237"/>
      <c r="H2518" s="239" t="s">
        <v>19</v>
      </c>
      <c r="I2518" s="241"/>
      <c r="J2518" s="237"/>
      <c r="K2518" s="237"/>
      <c r="L2518" s="242"/>
      <c r="M2518" s="243"/>
      <c r="N2518" s="244"/>
      <c r="O2518" s="244"/>
      <c r="P2518" s="244"/>
      <c r="Q2518" s="244"/>
      <c r="R2518" s="244"/>
      <c r="S2518" s="244"/>
      <c r="T2518" s="245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6" t="s">
        <v>410</v>
      </c>
      <c r="AU2518" s="246" t="s">
        <v>87</v>
      </c>
      <c r="AV2518" s="13" t="s">
        <v>85</v>
      </c>
      <c r="AW2518" s="13" t="s">
        <v>37</v>
      </c>
      <c r="AX2518" s="13" t="s">
        <v>78</v>
      </c>
      <c r="AY2518" s="246" t="s">
        <v>401</v>
      </c>
    </row>
    <row r="2519" s="13" customFormat="1">
      <c r="A2519" s="13"/>
      <c r="B2519" s="236"/>
      <c r="C2519" s="237"/>
      <c r="D2519" s="238" t="s">
        <v>410</v>
      </c>
      <c r="E2519" s="239" t="s">
        <v>19</v>
      </c>
      <c r="F2519" s="240" t="s">
        <v>728</v>
      </c>
      <c r="G2519" s="237"/>
      <c r="H2519" s="239" t="s">
        <v>19</v>
      </c>
      <c r="I2519" s="241"/>
      <c r="J2519" s="237"/>
      <c r="K2519" s="237"/>
      <c r="L2519" s="242"/>
      <c r="M2519" s="243"/>
      <c r="N2519" s="244"/>
      <c r="O2519" s="244"/>
      <c r="P2519" s="244"/>
      <c r="Q2519" s="244"/>
      <c r="R2519" s="244"/>
      <c r="S2519" s="244"/>
      <c r="T2519" s="24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6" t="s">
        <v>410</v>
      </c>
      <c r="AU2519" s="246" t="s">
        <v>87</v>
      </c>
      <c r="AV2519" s="13" t="s">
        <v>85</v>
      </c>
      <c r="AW2519" s="13" t="s">
        <v>37</v>
      </c>
      <c r="AX2519" s="13" t="s">
        <v>78</v>
      </c>
      <c r="AY2519" s="246" t="s">
        <v>401</v>
      </c>
    </row>
    <row r="2520" s="13" customFormat="1">
      <c r="A2520" s="13"/>
      <c r="B2520" s="236"/>
      <c r="C2520" s="237"/>
      <c r="D2520" s="238" t="s">
        <v>410</v>
      </c>
      <c r="E2520" s="239" t="s">
        <v>19</v>
      </c>
      <c r="F2520" s="240" t="s">
        <v>419</v>
      </c>
      <c r="G2520" s="237"/>
      <c r="H2520" s="239" t="s">
        <v>19</v>
      </c>
      <c r="I2520" s="241"/>
      <c r="J2520" s="237"/>
      <c r="K2520" s="237"/>
      <c r="L2520" s="242"/>
      <c r="M2520" s="243"/>
      <c r="N2520" s="244"/>
      <c r="O2520" s="244"/>
      <c r="P2520" s="244"/>
      <c r="Q2520" s="244"/>
      <c r="R2520" s="244"/>
      <c r="S2520" s="244"/>
      <c r="T2520" s="245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6" t="s">
        <v>410</v>
      </c>
      <c r="AU2520" s="246" t="s">
        <v>87</v>
      </c>
      <c r="AV2520" s="13" t="s">
        <v>85</v>
      </c>
      <c r="AW2520" s="13" t="s">
        <v>37</v>
      </c>
      <c r="AX2520" s="13" t="s">
        <v>78</v>
      </c>
      <c r="AY2520" s="246" t="s">
        <v>401</v>
      </c>
    </row>
    <row r="2521" s="13" customFormat="1">
      <c r="A2521" s="13"/>
      <c r="B2521" s="236"/>
      <c r="C2521" s="237"/>
      <c r="D2521" s="238" t="s">
        <v>410</v>
      </c>
      <c r="E2521" s="239" t="s">
        <v>19</v>
      </c>
      <c r="F2521" s="240" t="s">
        <v>729</v>
      </c>
      <c r="G2521" s="237"/>
      <c r="H2521" s="239" t="s">
        <v>19</v>
      </c>
      <c r="I2521" s="241"/>
      <c r="J2521" s="237"/>
      <c r="K2521" s="237"/>
      <c r="L2521" s="242"/>
      <c r="M2521" s="243"/>
      <c r="N2521" s="244"/>
      <c r="O2521" s="244"/>
      <c r="P2521" s="244"/>
      <c r="Q2521" s="244"/>
      <c r="R2521" s="244"/>
      <c r="S2521" s="244"/>
      <c r="T2521" s="245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6" t="s">
        <v>410</v>
      </c>
      <c r="AU2521" s="246" t="s">
        <v>87</v>
      </c>
      <c r="AV2521" s="13" t="s">
        <v>85</v>
      </c>
      <c r="AW2521" s="13" t="s">
        <v>37</v>
      </c>
      <c r="AX2521" s="13" t="s">
        <v>78</v>
      </c>
      <c r="AY2521" s="246" t="s">
        <v>401</v>
      </c>
    </row>
    <row r="2522" s="13" customFormat="1">
      <c r="A2522" s="13"/>
      <c r="B2522" s="236"/>
      <c r="C2522" s="237"/>
      <c r="D2522" s="238" t="s">
        <v>410</v>
      </c>
      <c r="E2522" s="239" t="s">
        <v>19</v>
      </c>
      <c r="F2522" s="240" t="s">
        <v>730</v>
      </c>
      <c r="G2522" s="237"/>
      <c r="H2522" s="239" t="s">
        <v>19</v>
      </c>
      <c r="I2522" s="241"/>
      <c r="J2522" s="237"/>
      <c r="K2522" s="237"/>
      <c r="L2522" s="242"/>
      <c r="M2522" s="243"/>
      <c r="N2522" s="244"/>
      <c r="O2522" s="244"/>
      <c r="P2522" s="244"/>
      <c r="Q2522" s="244"/>
      <c r="R2522" s="244"/>
      <c r="S2522" s="244"/>
      <c r="T2522" s="245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6" t="s">
        <v>410</v>
      </c>
      <c r="AU2522" s="246" t="s">
        <v>87</v>
      </c>
      <c r="AV2522" s="13" t="s">
        <v>85</v>
      </c>
      <c r="AW2522" s="13" t="s">
        <v>37</v>
      </c>
      <c r="AX2522" s="13" t="s">
        <v>78</v>
      </c>
      <c r="AY2522" s="246" t="s">
        <v>401</v>
      </c>
    </row>
    <row r="2523" s="14" customFormat="1">
      <c r="A2523" s="14"/>
      <c r="B2523" s="247"/>
      <c r="C2523" s="248"/>
      <c r="D2523" s="238" t="s">
        <v>410</v>
      </c>
      <c r="E2523" s="249" t="s">
        <v>19</v>
      </c>
      <c r="F2523" s="250" t="s">
        <v>2244</v>
      </c>
      <c r="G2523" s="248"/>
      <c r="H2523" s="251">
        <v>53.030000000000001</v>
      </c>
      <c r="I2523" s="252"/>
      <c r="J2523" s="248"/>
      <c r="K2523" s="248"/>
      <c r="L2523" s="253"/>
      <c r="M2523" s="254"/>
      <c r="N2523" s="255"/>
      <c r="O2523" s="255"/>
      <c r="P2523" s="255"/>
      <c r="Q2523" s="255"/>
      <c r="R2523" s="255"/>
      <c r="S2523" s="255"/>
      <c r="T2523" s="256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7" t="s">
        <v>410</v>
      </c>
      <c r="AU2523" s="257" t="s">
        <v>87</v>
      </c>
      <c r="AV2523" s="14" t="s">
        <v>87</v>
      </c>
      <c r="AW2523" s="14" t="s">
        <v>37</v>
      </c>
      <c r="AX2523" s="14" t="s">
        <v>78</v>
      </c>
      <c r="AY2523" s="257" t="s">
        <v>401</v>
      </c>
    </row>
    <row r="2524" s="15" customFormat="1">
      <c r="A2524" s="15"/>
      <c r="B2524" s="258"/>
      <c r="C2524" s="259"/>
      <c r="D2524" s="238" t="s">
        <v>410</v>
      </c>
      <c r="E2524" s="260" t="s">
        <v>19</v>
      </c>
      <c r="F2524" s="261" t="s">
        <v>414</v>
      </c>
      <c r="G2524" s="259"/>
      <c r="H2524" s="262">
        <v>53.030000000000001</v>
      </c>
      <c r="I2524" s="263"/>
      <c r="J2524" s="259"/>
      <c r="K2524" s="259"/>
      <c r="L2524" s="264"/>
      <c r="M2524" s="265"/>
      <c r="N2524" s="266"/>
      <c r="O2524" s="266"/>
      <c r="P2524" s="266"/>
      <c r="Q2524" s="266"/>
      <c r="R2524" s="266"/>
      <c r="S2524" s="266"/>
      <c r="T2524" s="267"/>
      <c r="U2524" s="15"/>
      <c r="V2524" s="15"/>
      <c r="W2524" s="15"/>
      <c r="X2524" s="15"/>
      <c r="Y2524" s="15"/>
      <c r="Z2524" s="15"/>
      <c r="AA2524" s="15"/>
      <c r="AB2524" s="15"/>
      <c r="AC2524" s="15"/>
      <c r="AD2524" s="15"/>
      <c r="AE2524" s="15"/>
      <c r="AT2524" s="268" t="s">
        <v>410</v>
      </c>
      <c r="AU2524" s="268" t="s">
        <v>87</v>
      </c>
      <c r="AV2524" s="15" t="s">
        <v>102</v>
      </c>
      <c r="AW2524" s="15" t="s">
        <v>37</v>
      </c>
      <c r="AX2524" s="15" t="s">
        <v>78</v>
      </c>
      <c r="AY2524" s="268" t="s">
        <v>401</v>
      </c>
    </row>
    <row r="2525" s="14" customFormat="1">
      <c r="A2525" s="14"/>
      <c r="B2525" s="247"/>
      <c r="C2525" s="248"/>
      <c r="D2525" s="238" t="s">
        <v>410</v>
      </c>
      <c r="E2525" s="249" t="s">
        <v>19</v>
      </c>
      <c r="F2525" s="250" t="s">
        <v>2245</v>
      </c>
      <c r="G2525" s="248"/>
      <c r="H2525" s="251">
        <v>55.682000000000002</v>
      </c>
      <c r="I2525" s="252"/>
      <c r="J2525" s="248"/>
      <c r="K2525" s="248"/>
      <c r="L2525" s="253"/>
      <c r="M2525" s="254"/>
      <c r="N2525" s="255"/>
      <c r="O2525" s="255"/>
      <c r="P2525" s="255"/>
      <c r="Q2525" s="255"/>
      <c r="R2525" s="255"/>
      <c r="S2525" s="255"/>
      <c r="T2525" s="256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7" t="s">
        <v>410</v>
      </c>
      <c r="AU2525" s="257" t="s">
        <v>87</v>
      </c>
      <c r="AV2525" s="14" t="s">
        <v>87</v>
      </c>
      <c r="AW2525" s="14" t="s">
        <v>37</v>
      </c>
      <c r="AX2525" s="14" t="s">
        <v>85</v>
      </c>
      <c r="AY2525" s="257" t="s">
        <v>401</v>
      </c>
    </row>
    <row r="2526" s="2" customFormat="1" ht="55.5" customHeight="1">
      <c r="A2526" s="40"/>
      <c r="B2526" s="41"/>
      <c r="C2526" s="218" t="s">
        <v>2246</v>
      </c>
      <c r="D2526" s="218" t="s">
        <v>403</v>
      </c>
      <c r="E2526" s="219" t="s">
        <v>2247</v>
      </c>
      <c r="F2526" s="220" t="s">
        <v>2248</v>
      </c>
      <c r="G2526" s="221" t="s">
        <v>178</v>
      </c>
      <c r="H2526" s="222">
        <v>337.35599999999999</v>
      </c>
      <c r="I2526" s="223"/>
      <c r="J2526" s="224">
        <f>ROUND(I2526*H2526,2)</f>
        <v>0</v>
      </c>
      <c r="K2526" s="220" t="s">
        <v>406</v>
      </c>
      <c r="L2526" s="46"/>
      <c r="M2526" s="225" t="s">
        <v>19</v>
      </c>
      <c r="N2526" s="226" t="s">
        <v>49</v>
      </c>
      <c r="O2526" s="86"/>
      <c r="P2526" s="227">
        <f>O2526*H2526</f>
        <v>0</v>
      </c>
      <c r="Q2526" s="227">
        <v>0.000185</v>
      </c>
      <c r="R2526" s="227">
        <f>Q2526*H2526</f>
        <v>0.062410859999999999</v>
      </c>
      <c r="S2526" s="227">
        <v>0</v>
      </c>
      <c r="T2526" s="228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29" t="s">
        <v>545</v>
      </c>
      <c r="AT2526" s="229" t="s">
        <v>403</v>
      </c>
      <c r="AU2526" s="229" t="s">
        <v>87</v>
      </c>
      <c r="AY2526" s="19" t="s">
        <v>401</v>
      </c>
      <c r="BE2526" s="230">
        <f>IF(N2526="základní",J2526,0)</f>
        <v>0</v>
      </c>
      <c r="BF2526" s="230">
        <f>IF(N2526="snížená",J2526,0)</f>
        <v>0</v>
      </c>
      <c r="BG2526" s="230">
        <f>IF(N2526="zákl. přenesená",J2526,0)</f>
        <v>0</v>
      </c>
      <c r="BH2526" s="230">
        <f>IF(N2526="sníž. přenesená",J2526,0)</f>
        <v>0</v>
      </c>
      <c r="BI2526" s="230">
        <f>IF(N2526="nulová",J2526,0)</f>
        <v>0</v>
      </c>
      <c r="BJ2526" s="19" t="s">
        <v>85</v>
      </c>
      <c r="BK2526" s="230">
        <f>ROUND(I2526*H2526,2)</f>
        <v>0</v>
      </c>
      <c r="BL2526" s="19" t="s">
        <v>545</v>
      </c>
      <c r="BM2526" s="229" t="s">
        <v>2249</v>
      </c>
    </row>
    <row r="2527" s="2" customFormat="1">
      <c r="A2527" s="40"/>
      <c r="B2527" s="41"/>
      <c r="C2527" s="42"/>
      <c r="D2527" s="231" t="s">
        <v>408</v>
      </c>
      <c r="E2527" s="42"/>
      <c r="F2527" s="232" t="s">
        <v>2250</v>
      </c>
      <c r="G2527" s="42"/>
      <c r="H2527" s="42"/>
      <c r="I2527" s="233"/>
      <c r="J2527" s="42"/>
      <c r="K2527" s="42"/>
      <c r="L2527" s="46"/>
      <c r="M2527" s="234"/>
      <c r="N2527" s="235"/>
      <c r="O2527" s="86"/>
      <c r="P2527" s="86"/>
      <c r="Q2527" s="86"/>
      <c r="R2527" s="86"/>
      <c r="S2527" s="86"/>
      <c r="T2527" s="87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9" t="s">
        <v>408</v>
      </c>
      <c r="AU2527" s="19" t="s">
        <v>87</v>
      </c>
    </row>
    <row r="2528" s="13" customFormat="1">
      <c r="A2528" s="13"/>
      <c r="B2528" s="236"/>
      <c r="C2528" s="237"/>
      <c r="D2528" s="238" t="s">
        <v>410</v>
      </c>
      <c r="E2528" s="239" t="s">
        <v>19</v>
      </c>
      <c r="F2528" s="240" t="s">
        <v>634</v>
      </c>
      <c r="G2528" s="237"/>
      <c r="H2528" s="239" t="s">
        <v>19</v>
      </c>
      <c r="I2528" s="241"/>
      <c r="J2528" s="237"/>
      <c r="K2528" s="237"/>
      <c r="L2528" s="242"/>
      <c r="M2528" s="243"/>
      <c r="N2528" s="244"/>
      <c r="O2528" s="244"/>
      <c r="P2528" s="244"/>
      <c r="Q2528" s="244"/>
      <c r="R2528" s="244"/>
      <c r="S2528" s="244"/>
      <c r="T2528" s="245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6" t="s">
        <v>410</v>
      </c>
      <c r="AU2528" s="246" t="s">
        <v>87</v>
      </c>
      <c r="AV2528" s="13" t="s">
        <v>85</v>
      </c>
      <c r="AW2528" s="13" t="s">
        <v>37</v>
      </c>
      <c r="AX2528" s="13" t="s">
        <v>78</v>
      </c>
      <c r="AY2528" s="246" t="s">
        <v>401</v>
      </c>
    </row>
    <row r="2529" s="13" customFormat="1">
      <c r="A2529" s="13"/>
      <c r="B2529" s="236"/>
      <c r="C2529" s="237"/>
      <c r="D2529" s="238" t="s">
        <v>410</v>
      </c>
      <c r="E2529" s="239" t="s">
        <v>19</v>
      </c>
      <c r="F2529" s="240" t="s">
        <v>728</v>
      </c>
      <c r="G2529" s="237"/>
      <c r="H2529" s="239" t="s">
        <v>19</v>
      </c>
      <c r="I2529" s="241"/>
      <c r="J2529" s="237"/>
      <c r="K2529" s="237"/>
      <c r="L2529" s="242"/>
      <c r="M2529" s="243"/>
      <c r="N2529" s="244"/>
      <c r="O2529" s="244"/>
      <c r="P2529" s="244"/>
      <c r="Q2529" s="244"/>
      <c r="R2529" s="244"/>
      <c r="S2529" s="244"/>
      <c r="T2529" s="245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6" t="s">
        <v>410</v>
      </c>
      <c r="AU2529" s="246" t="s">
        <v>87</v>
      </c>
      <c r="AV2529" s="13" t="s">
        <v>85</v>
      </c>
      <c r="AW2529" s="13" t="s">
        <v>37</v>
      </c>
      <c r="AX2529" s="13" t="s">
        <v>78</v>
      </c>
      <c r="AY2529" s="246" t="s">
        <v>401</v>
      </c>
    </row>
    <row r="2530" s="13" customFormat="1">
      <c r="A2530" s="13"/>
      <c r="B2530" s="236"/>
      <c r="C2530" s="237"/>
      <c r="D2530" s="238" t="s">
        <v>410</v>
      </c>
      <c r="E2530" s="239" t="s">
        <v>19</v>
      </c>
      <c r="F2530" s="240" t="s">
        <v>419</v>
      </c>
      <c r="G2530" s="237"/>
      <c r="H2530" s="239" t="s">
        <v>19</v>
      </c>
      <c r="I2530" s="241"/>
      <c r="J2530" s="237"/>
      <c r="K2530" s="237"/>
      <c r="L2530" s="242"/>
      <c r="M2530" s="243"/>
      <c r="N2530" s="244"/>
      <c r="O2530" s="244"/>
      <c r="P2530" s="244"/>
      <c r="Q2530" s="244"/>
      <c r="R2530" s="244"/>
      <c r="S2530" s="244"/>
      <c r="T2530" s="245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6" t="s">
        <v>410</v>
      </c>
      <c r="AU2530" s="246" t="s">
        <v>87</v>
      </c>
      <c r="AV2530" s="13" t="s">
        <v>85</v>
      </c>
      <c r="AW2530" s="13" t="s">
        <v>37</v>
      </c>
      <c r="AX2530" s="13" t="s">
        <v>78</v>
      </c>
      <c r="AY2530" s="246" t="s">
        <v>401</v>
      </c>
    </row>
    <row r="2531" s="13" customFormat="1">
      <c r="A2531" s="13"/>
      <c r="B2531" s="236"/>
      <c r="C2531" s="237"/>
      <c r="D2531" s="238" t="s">
        <v>410</v>
      </c>
      <c r="E2531" s="239" t="s">
        <v>19</v>
      </c>
      <c r="F2531" s="240" t="s">
        <v>729</v>
      </c>
      <c r="G2531" s="237"/>
      <c r="H2531" s="239" t="s">
        <v>19</v>
      </c>
      <c r="I2531" s="241"/>
      <c r="J2531" s="237"/>
      <c r="K2531" s="237"/>
      <c r="L2531" s="242"/>
      <c r="M2531" s="243"/>
      <c r="N2531" s="244"/>
      <c r="O2531" s="244"/>
      <c r="P2531" s="244"/>
      <c r="Q2531" s="244"/>
      <c r="R2531" s="244"/>
      <c r="S2531" s="244"/>
      <c r="T2531" s="24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6" t="s">
        <v>410</v>
      </c>
      <c r="AU2531" s="246" t="s">
        <v>87</v>
      </c>
      <c r="AV2531" s="13" t="s">
        <v>85</v>
      </c>
      <c r="AW2531" s="13" t="s">
        <v>37</v>
      </c>
      <c r="AX2531" s="13" t="s">
        <v>78</v>
      </c>
      <c r="AY2531" s="246" t="s">
        <v>401</v>
      </c>
    </row>
    <row r="2532" s="13" customFormat="1">
      <c r="A2532" s="13"/>
      <c r="B2532" s="236"/>
      <c r="C2532" s="237"/>
      <c r="D2532" s="238" t="s">
        <v>410</v>
      </c>
      <c r="E2532" s="239" t="s">
        <v>19</v>
      </c>
      <c r="F2532" s="240" t="s">
        <v>730</v>
      </c>
      <c r="G2532" s="237"/>
      <c r="H2532" s="239" t="s">
        <v>19</v>
      </c>
      <c r="I2532" s="241"/>
      <c r="J2532" s="237"/>
      <c r="K2532" s="237"/>
      <c r="L2532" s="242"/>
      <c r="M2532" s="243"/>
      <c r="N2532" s="244"/>
      <c r="O2532" s="244"/>
      <c r="P2532" s="244"/>
      <c r="Q2532" s="244"/>
      <c r="R2532" s="244"/>
      <c r="S2532" s="244"/>
      <c r="T2532" s="245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6" t="s">
        <v>410</v>
      </c>
      <c r="AU2532" s="246" t="s">
        <v>87</v>
      </c>
      <c r="AV2532" s="13" t="s">
        <v>85</v>
      </c>
      <c r="AW2532" s="13" t="s">
        <v>37</v>
      </c>
      <c r="AX2532" s="13" t="s">
        <v>78</v>
      </c>
      <c r="AY2532" s="246" t="s">
        <v>401</v>
      </c>
    </row>
    <row r="2533" s="14" customFormat="1">
      <c r="A2533" s="14"/>
      <c r="B2533" s="247"/>
      <c r="C2533" s="248"/>
      <c r="D2533" s="238" t="s">
        <v>410</v>
      </c>
      <c r="E2533" s="249" t="s">
        <v>19</v>
      </c>
      <c r="F2533" s="250" t="s">
        <v>2251</v>
      </c>
      <c r="G2533" s="248"/>
      <c r="H2533" s="251">
        <v>238.63499999999999</v>
      </c>
      <c r="I2533" s="252"/>
      <c r="J2533" s="248"/>
      <c r="K2533" s="248"/>
      <c r="L2533" s="253"/>
      <c r="M2533" s="254"/>
      <c r="N2533" s="255"/>
      <c r="O2533" s="255"/>
      <c r="P2533" s="255"/>
      <c r="Q2533" s="255"/>
      <c r="R2533" s="255"/>
      <c r="S2533" s="255"/>
      <c r="T2533" s="256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7" t="s">
        <v>410</v>
      </c>
      <c r="AU2533" s="257" t="s">
        <v>87</v>
      </c>
      <c r="AV2533" s="14" t="s">
        <v>87</v>
      </c>
      <c r="AW2533" s="14" t="s">
        <v>37</v>
      </c>
      <c r="AX2533" s="14" t="s">
        <v>78</v>
      </c>
      <c r="AY2533" s="257" t="s">
        <v>401</v>
      </c>
    </row>
    <row r="2534" s="13" customFormat="1">
      <c r="A2534" s="13"/>
      <c r="B2534" s="236"/>
      <c r="C2534" s="237"/>
      <c r="D2534" s="238" t="s">
        <v>410</v>
      </c>
      <c r="E2534" s="239" t="s">
        <v>19</v>
      </c>
      <c r="F2534" s="240" t="s">
        <v>2058</v>
      </c>
      <c r="G2534" s="237"/>
      <c r="H2534" s="239" t="s">
        <v>19</v>
      </c>
      <c r="I2534" s="241"/>
      <c r="J2534" s="237"/>
      <c r="K2534" s="237"/>
      <c r="L2534" s="242"/>
      <c r="M2534" s="243"/>
      <c r="N2534" s="244"/>
      <c r="O2534" s="244"/>
      <c r="P2534" s="244"/>
      <c r="Q2534" s="244"/>
      <c r="R2534" s="244"/>
      <c r="S2534" s="244"/>
      <c r="T2534" s="245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6" t="s">
        <v>410</v>
      </c>
      <c r="AU2534" s="246" t="s">
        <v>87</v>
      </c>
      <c r="AV2534" s="13" t="s">
        <v>85</v>
      </c>
      <c r="AW2534" s="13" t="s">
        <v>37</v>
      </c>
      <c r="AX2534" s="13" t="s">
        <v>78</v>
      </c>
      <c r="AY2534" s="246" t="s">
        <v>401</v>
      </c>
    </row>
    <row r="2535" s="14" customFormat="1">
      <c r="A2535" s="14"/>
      <c r="B2535" s="247"/>
      <c r="C2535" s="248"/>
      <c r="D2535" s="238" t="s">
        <v>410</v>
      </c>
      <c r="E2535" s="249" t="s">
        <v>19</v>
      </c>
      <c r="F2535" s="250" t="s">
        <v>2072</v>
      </c>
      <c r="G2535" s="248"/>
      <c r="H2535" s="251">
        <v>32.780999999999999</v>
      </c>
      <c r="I2535" s="252"/>
      <c r="J2535" s="248"/>
      <c r="K2535" s="248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7" t="s">
        <v>410</v>
      </c>
      <c r="AU2535" s="257" t="s">
        <v>87</v>
      </c>
      <c r="AV2535" s="14" t="s">
        <v>87</v>
      </c>
      <c r="AW2535" s="14" t="s">
        <v>37</v>
      </c>
      <c r="AX2535" s="14" t="s">
        <v>78</v>
      </c>
      <c r="AY2535" s="257" t="s">
        <v>401</v>
      </c>
    </row>
    <row r="2536" s="13" customFormat="1">
      <c r="A2536" s="13"/>
      <c r="B2536" s="236"/>
      <c r="C2536" s="237"/>
      <c r="D2536" s="238" t="s">
        <v>410</v>
      </c>
      <c r="E2536" s="239" t="s">
        <v>19</v>
      </c>
      <c r="F2536" s="240" t="s">
        <v>2060</v>
      </c>
      <c r="G2536" s="237"/>
      <c r="H2536" s="239" t="s">
        <v>19</v>
      </c>
      <c r="I2536" s="241"/>
      <c r="J2536" s="237"/>
      <c r="K2536" s="237"/>
      <c r="L2536" s="242"/>
      <c r="M2536" s="243"/>
      <c r="N2536" s="244"/>
      <c r="O2536" s="244"/>
      <c r="P2536" s="244"/>
      <c r="Q2536" s="244"/>
      <c r="R2536" s="244"/>
      <c r="S2536" s="244"/>
      <c r="T2536" s="24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6" t="s">
        <v>410</v>
      </c>
      <c r="AU2536" s="246" t="s">
        <v>87</v>
      </c>
      <c r="AV2536" s="13" t="s">
        <v>85</v>
      </c>
      <c r="AW2536" s="13" t="s">
        <v>37</v>
      </c>
      <c r="AX2536" s="13" t="s">
        <v>78</v>
      </c>
      <c r="AY2536" s="246" t="s">
        <v>401</v>
      </c>
    </row>
    <row r="2537" s="14" customFormat="1">
      <c r="A2537" s="14"/>
      <c r="B2537" s="247"/>
      <c r="C2537" s="248"/>
      <c r="D2537" s="238" t="s">
        <v>410</v>
      </c>
      <c r="E2537" s="249" t="s">
        <v>19</v>
      </c>
      <c r="F2537" s="250" t="s">
        <v>2252</v>
      </c>
      <c r="G2537" s="248"/>
      <c r="H2537" s="251">
        <v>6.7199999999999998</v>
      </c>
      <c r="I2537" s="252"/>
      <c r="J2537" s="248"/>
      <c r="K2537" s="248"/>
      <c r="L2537" s="253"/>
      <c r="M2537" s="254"/>
      <c r="N2537" s="255"/>
      <c r="O2537" s="255"/>
      <c r="P2537" s="255"/>
      <c r="Q2537" s="255"/>
      <c r="R2537" s="255"/>
      <c r="S2537" s="255"/>
      <c r="T2537" s="256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7" t="s">
        <v>410</v>
      </c>
      <c r="AU2537" s="257" t="s">
        <v>87</v>
      </c>
      <c r="AV2537" s="14" t="s">
        <v>87</v>
      </c>
      <c r="AW2537" s="14" t="s">
        <v>37</v>
      </c>
      <c r="AX2537" s="14" t="s">
        <v>78</v>
      </c>
      <c r="AY2537" s="257" t="s">
        <v>401</v>
      </c>
    </row>
    <row r="2538" s="13" customFormat="1">
      <c r="A2538" s="13"/>
      <c r="B2538" s="236"/>
      <c r="C2538" s="237"/>
      <c r="D2538" s="238" t="s">
        <v>410</v>
      </c>
      <c r="E2538" s="239" t="s">
        <v>19</v>
      </c>
      <c r="F2538" s="240" t="s">
        <v>732</v>
      </c>
      <c r="G2538" s="237"/>
      <c r="H2538" s="239" t="s">
        <v>19</v>
      </c>
      <c r="I2538" s="241"/>
      <c r="J2538" s="237"/>
      <c r="K2538" s="237"/>
      <c r="L2538" s="242"/>
      <c r="M2538" s="243"/>
      <c r="N2538" s="244"/>
      <c r="O2538" s="244"/>
      <c r="P2538" s="244"/>
      <c r="Q2538" s="244"/>
      <c r="R2538" s="244"/>
      <c r="S2538" s="244"/>
      <c r="T2538" s="24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6" t="s">
        <v>410</v>
      </c>
      <c r="AU2538" s="246" t="s">
        <v>87</v>
      </c>
      <c r="AV2538" s="13" t="s">
        <v>85</v>
      </c>
      <c r="AW2538" s="13" t="s">
        <v>37</v>
      </c>
      <c r="AX2538" s="13" t="s">
        <v>78</v>
      </c>
      <c r="AY2538" s="246" t="s">
        <v>401</v>
      </c>
    </row>
    <row r="2539" s="13" customFormat="1">
      <c r="A2539" s="13"/>
      <c r="B2539" s="236"/>
      <c r="C2539" s="237"/>
      <c r="D2539" s="238" t="s">
        <v>410</v>
      </c>
      <c r="E2539" s="239" t="s">
        <v>19</v>
      </c>
      <c r="F2539" s="240" t="s">
        <v>733</v>
      </c>
      <c r="G2539" s="237"/>
      <c r="H2539" s="239" t="s">
        <v>19</v>
      </c>
      <c r="I2539" s="241"/>
      <c r="J2539" s="237"/>
      <c r="K2539" s="237"/>
      <c r="L2539" s="242"/>
      <c r="M2539" s="243"/>
      <c r="N2539" s="244"/>
      <c r="O2539" s="244"/>
      <c r="P2539" s="244"/>
      <c r="Q2539" s="244"/>
      <c r="R2539" s="244"/>
      <c r="S2539" s="244"/>
      <c r="T2539" s="245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6" t="s">
        <v>410</v>
      </c>
      <c r="AU2539" s="246" t="s">
        <v>87</v>
      </c>
      <c r="AV2539" s="13" t="s">
        <v>85</v>
      </c>
      <c r="AW2539" s="13" t="s">
        <v>37</v>
      </c>
      <c r="AX2539" s="13" t="s">
        <v>78</v>
      </c>
      <c r="AY2539" s="246" t="s">
        <v>401</v>
      </c>
    </row>
    <row r="2540" s="14" customFormat="1">
      <c r="A2540" s="14"/>
      <c r="B2540" s="247"/>
      <c r="C2540" s="248"/>
      <c r="D2540" s="238" t="s">
        <v>410</v>
      </c>
      <c r="E2540" s="249" t="s">
        <v>19</v>
      </c>
      <c r="F2540" s="250" t="s">
        <v>2253</v>
      </c>
      <c r="G2540" s="248"/>
      <c r="H2540" s="251">
        <v>19.739999999999998</v>
      </c>
      <c r="I2540" s="252"/>
      <c r="J2540" s="248"/>
      <c r="K2540" s="248"/>
      <c r="L2540" s="253"/>
      <c r="M2540" s="254"/>
      <c r="N2540" s="255"/>
      <c r="O2540" s="255"/>
      <c r="P2540" s="255"/>
      <c r="Q2540" s="255"/>
      <c r="R2540" s="255"/>
      <c r="S2540" s="255"/>
      <c r="T2540" s="256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7" t="s">
        <v>410</v>
      </c>
      <c r="AU2540" s="257" t="s">
        <v>87</v>
      </c>
      <c r="AV2540" s="14" t="s">
        <v>87</v>
      </c>
      <c r="AW2540" s="14" t="s">
        <v>37</v>
      </c>
      <c r="AX2540" s="14" t="s">
        <v>78</v>
      </c>
      <c r="AY2540" s="257" t="s">
        <v>401</v>
      </c>
    </row>
    <row r="2541" s="14" customFormat="1">
      <c r="A2541" s="14"/>
      <c r="B2541" s="247"/>
      <c r="C2541" s="248"/>
      <c r="D2541" s="238" t="s">
        <v>410</v>
      </c>
      <c r="E2541" s="249" t="s">
        <v>19</v>
      </c>
      <c r="F2541" s="250" t="s">
        <v>2254</v>
      </c>
      <c r="G2541" s="248"/>
      <c r="H2541" s="251">
        <v>39.479999999999997</v>
      </c>
      <c r="I2541" s="252"/>
      <c r="J2541" s="248"/>
      <c r="K2541" s="248"/>
      <c r="L2541" s="253"/>
      <c r="M2541" s="254"/>
      <c r="N2541" s="255"/>
      <c r="O2541" s="255"/>
      <c r="P2541" s="255"/>
      <c r="Q2541" s="255"/>
      <c r="R2541" s="255"/>
      <c r="S2541" s="255"/>
      <c r="T2541" s="256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7" t="s">
        <v>410</v>
      </c>
      <c r="AU2541" s="257" t="s">
        <v>87</v>
      </c>
      <c r="AV2541" s="14" t="s">
        <v>87</v>
      </c>
      <c r="AW2541" s="14" t="s">
        <v>37</v>
      </c>
      <c r="AX2541" s="14" t="s">
        <v>78</v>
      </c>
      <c r="AY2541" s="257" t="s">
        <v>401</v>
      </c>
    </row>
    <row r="2542" s="15" customFormat="1">
      <c r="A2542" s="15"/>
      <c r="B2542" s="258"/>
      <c r="C2542" s="259"/>
      <c r="D2542" s="238" t="s">
        <v>410</v>
      </c>
      <c r="E2542" s="260" t="s">
        <v>19</v>
      </c>
      <c r="F2542" s="261" t="s">
        <v>414</v>
      </c>
      <c r="G2542" s="259"/>
      <c r="H2542" s="262">
        <v>337.35600000000005</v>
      </c>
      <c r="I2542" s="263"/>
      <c r="J2542" s="259"/>
      <c r="K2542" s="259"/>
      <c r="L2542" s="264"/>
      <c r="M2542" s="265"/>
      <c r="N2542" s="266"/>
      <c r="O2542" s="266"/>
      <c r="P2542" s="266"/>
      <c r="Q2542" s="266"/>
      <c r="R2542" s="266"/>
      <c r="S2542" s="266"/>
      <c r="T2542" s="267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8" t="s">
        <v>410</v>
      </c>
      <c r="AU2542" s="268" t="s">
        <v>87</v>
      </c>
      <c r="AV2542" s="15" t="s">
        <v>102</v>
      </c>
      <c r="AW2542" s="15" t="s">
        <v>37</v>
      </c>
      <c r="AX2542" s="15" t="s">
        <v>85</v>
      </c>
      <c r="AY2542" s="268" t="s">
        <v>401</v>
      </c>
    </row>
    <row r="2543" s="2" customFormat="1" ht="24.15" customHeight="1">
      <c r="A2543" s="40"/>
      <c r="B2543" s="41"/>
      <c r="C2543" s="280" t="s">
        <v>2255</v>
      </c>
      <c r="D2543" s="280" t="s">
        <v>808</v>
      </c>
      <c r="E2543" s="281" t="s">
        <v>2256</v>
      </c>
      <c r="F2543" s="282" t="s">
        <v>2257</v>
      </c>
      <c r="G2543" s="283" t="s">
        <v>178</v>
      </c>
      <c r="H2543" s="284">
        <v>250.56700000000001</v>
      </c>
      <c r="I2543" s="285"/>
      <c r="J2543" s="286">
        <f>ROUND(I2543*H2543,2)</f>
        <v>0</v>
      </c>
      <c r="K2543" s="282" t="s">
        <v>406</v>
      </c>
      <c r="L2543" s="287"/>
      <c r="M2543" s="288" t="s">
        <v>19</v>
      </c>
      <c r="N2543" s="289" t="s">
        <v>49</v>
      </c>
      <c r="O2543" s="86"/>
      <c r="P2543" s="227">
        <f>O2543*H2543</f>
        <v>0</v>
      </c>
      <c r="Q2543" s="227">
        <v>0.0027499999999999998</v>
      </c>
      <c r="R2543" s="227">
        <f>Q2543*H2543</f>
        <v>0.68905925000000001</v>
      </c>
      <c r="S2543" s="227">
        <v>0</v>
      </c>
      <c r="T2543" s="228">
        <f>S2543*H2543</f>
        <v>0</v>
      </c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R2543" s="229" t="s">
        <v>664</v>
      </c>
      <c r="AT2543" s="229" t="s">
        <v>808</v>
      </c>
      <c r="AU2543" s="229" t="s">
        <v>87</v>
      </c>
      <c r="AY2543" s="19" t="s">
        <v>401</v>
      </c>
      <c r="BE2543" s="230">
        <f>IF(N2543="základní",J2543,0)</f>
        <v>0</v>
      </c>
      <c r="BF2543" s="230">
        <f>IF(N2543="snížená",J2543,0)</f>
        <v>0</v>
      </c>
      <c r="BG2543" s="230">
        <f>IF(N2543="zákl. přenesená",J2543,0)</f>
        <v>0</v>
      </c>
      <c r="BH2543" s="230">
        <f>IF(N2543="sníž. přenesená",J2543,0)</f>
        <v>0</v>
      </c>
      <c r="BI2543" s="230">
        <f>IF(N2543="nulová",J2543,0)</f>
        <v>0</v>
      </c>
      <c r="BJ2543" s="19" t="s">
        <v>85</v>
      </c>
      <c r="BK2543" s="230">
        <f>ROUND(I2543*H2543,2)</f>
        <v>0</v>
      </c>
      <c r="BL2543" s="19" t="s">
        <v>545</v>
      </c>
      <c r="BM2543" s="229" t="s">
        <v>2258</v>
      </c>
    </row>
    <row r="2544" s="13" customFormat="1">
      <c r="A2544" s="13"/>
      <c r="B2544" s="236"/>
      <c r="C2544" s="237"/>
      <c r="D2544" s="238" t="s">
        <v>410</v>
      </c>
      <c r="E2544" s="239" t="s">
        <v>19</v>
      </c>
      <c r="F2544" s="240" t="s">
        <v>634</v>
      </c>
      <c r="G2544" s="237"/>
      <c r="H2544" s="239" t="s">
        <v>19</v>
      </c>
      <c r="I2544" s="241"/>
      <c r="J2544" s="237"/>
      <c r="K2544" s="237"/>
      <c r="L2544" s="242"/>
      <c r="M2544" s="243"/>
      <c r="N2544" s="244"/>
      <c r="O2544" s="244"/>
      <c r="P2544" s="244"/>
      <c r="Q2544" s="244"/>
      <c r="R2544" s="244"/>
      <c r="S2544" s="244"/>
      <c r="T2544" s="24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6" t="s">
        <v>410</v>
      </c>
      <c r="AU2544" s="246" t="s">
        <v>87</v>
      </c>
      <c r="AV2544" s="13" t="s">
        <v>85</v>
      </c>
      <c r="AW2544" s="13" t="s">
        <v>37</v>
      </c>
      <c r="AX2544" s="13" t="s">
        <v>78</v>
      </c>
      <c r="AY2544" s="246" t="s">
        <v>401</v>
      </c>
    </row>
    <row r="2545" s="13" customFormat="1">
      <c r="A2545" s="13"/>
      <c r="B2545" s="236"/>
      <c r="C2545" s="237"/>
      <c r="D2545" s="238" t="s">
        <v>410</v>
      </c>
      <c r="E2545" s="239" t="s">
        <v>19</v>
      </c>
      <c r="F2545" s="240" t="s">
        <v>728</v>
      </c>
      <c r="G2545" s="237"/>
      <c r="H2545" s="239" t="s">
        <v>19</v>
      </c>
      <c r="I2545" s="241"/>
      <c r="J2545" s="237"/>
      <c r="K2545" s="237"/>
      <c r="L2545" s="242"/>
      <c r="M2545" s="243"/>
      <c r="N2545" s="244"/>
      <c r="O2545" s="244"/>
      <c r="P2545" s="244"/>
      <c r="Q2545" s="244"/>
      <c r="R2545" s="244"/>
      <c r="S2545" s="244"/>
      <c r="T2545" s="24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6" t="s">
        <v>410</v>
      </c>
      <c r="AU2545" s="246" t="s">
        <v>87</v>
      </c>
      <c r="AV2545" s="13" t="s">
        <v>85</v>
      </c>
      <c r="AW2545" s="13" t="s">
        <v>37</v>
      </c>
      <c r="AX2545" s="13" t="s">
        <v>78</v>
      </c>
      <c r="AY2545" s="246" t="s">
        <v>401</v>
      </c>
    </row>
    <row r="2546" s="13" customFormat="1">
      <c r="A2546" s="13"/>
      <c r="B2546" s="236"/>
      <c r="C2546" s="237"/>
      <c r="D2546" s="238" t="s">
        <v>410</v>
      </c>
      <c r="E2546" s="239" t="s">
        <v>19</v>
      </c>
      <c r="F2546" s="240" t="s">
        <v>419</v>
      </c>
      <c r="G2546" s="237"/>
      <c r="H2546" s="239" t="s">
        <v>19</v>
      </c>
      <c r="I2546" s="241"/>
      <c r="J2546" s="237"/>
      <c r="K2546" s="237"/>
      <c r="L2546" s="242"/>
      <c r="M2546" s="243"/>
      <c r="N2546" s="244"/>
      <c r="O2546" s="244"/>
      <c r="P2546" s="244"/>
      <c r="Q2546" s="244"/>
      <c r="R2546" s="244"/>
      <c r="S2546" s="244"/>
      <c r="T2546" s="24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6" t="s">
        <v>410</v>
      </c>
      <c r="AU2546" s="246" t="s">
        <v>87</v>
      </c>
      <c r="AV2546" s="13" t="s">
        <v>85</v>
      </c>
      <c r="AW2546" s="13" t="s">
        <v>37</v>
      </c>
      <c r="AX2546" s="13" t="s">
        <v>78</v>
      </c>
      <c r="AY2546" s="246" t="s">
        <v>401</v>
      </c>
    </row>
    <row r="2547" s="13" customFormat="1">
      <c r="A2547" s="13"/>
      <c r="B2547" s="236"/>
      <c r="C2547" s="237"/>
      <c r="D2547" s="238" t="s">
        <v>410</v>
      </c>
      <c r="E2547" s="239" t="s">
        <v>19</v>
      </c>
      <c r="F2547" s="240" t="s">
        <v>729</v>
      </c>
      <c r="G2547" s="237"/>
      <c r="H2547" s="239" t="s">
        <v>19</v>
      </c>
      <c r="I2547" s="241"/>
      <c r="J2547" s="237"/>
      <c r="K2547" s="237"/>
      <c r="L2547" s="242"/>
      <c r="M2547" s="243"/>
      <c r="N2547" s="244"/>
      <c r="O2547" s="244"/>
      <c r="P2547" s="244"/>
      <c r="Q2547" s="244"/>
      <c r="R2547" s="244"/>
      <c r="S2547" s="244"/>
      <c r="T2547" s="24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6" t="s">
        <v>410</v>
      </c>
      <c r="AU2547" s="246" t="s">
        <v>87</v>
      </c>
      <c r="AV2547" s="13" t="s">
        <v>85</v>
      </c>
      <c r="AW2547" s="13" t="s">
        <v>37</v>
      </c>
      <c r="AX2547" s="13" t="s">
        <v>78</v>
      </c>
      <c r="AY2547" s="246" t="s">
        <v>401</v>
      </c>
    </row>
    <row r="2548" s="13" customFormat="1">
      <c r="A2548" s="13"/>
      <c r="B2548" s="236"/>
      <c r="C2548" s="237"/>
      <c r="D2548" s="238" t="s">
        <v>410</v>
      </c>
      <c r="E2548" s="239" t="s">
        <v>19</v>
      </c>
      <c r="F2548" s="240" t="s">
        <v>730</v>
      </c>
      <c r="G2548" s="237"/>
      <c r="H2548" s="239" t="s">
        <v>19</v>
      </c>
      <c r="I2548" s="241"/>
      <c r="J2548" s="237"/>
      <c r="K2548" s="237"/>
      <c r="L2548" s="242"/>
      <c r="M2548" s="243"/>
      <c r="N2548" s="244"/>
      <c r="O2548" s="244"/>
      <c r="P2548" s="244"/>
      <c r="Q2548" s="244"/>
      <c r="R2548" s="244"/>
      <c r="S2548" s="244"/>
      <c r="T2548" s="24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6" t="s">
        <v>410</v>
      </c>
      <c r="AU2548" s="246" t="s">
        <v>87</v>
      </c>
      <c r="AV2548" s="13" t="s">
        <v>85</v>
      </c>
      <c r="AW2548" s="13" t="s">
        <v>37</v>
      </c>
      <c r="AX2548" s="13" t="s">
        <v>78</v>
      </c>
      <c r="AY2548" s="246" t="s">
        <v>401</v>
      </c>
    </row>
    <row r="2549" s="14" customFormat="1">
      <c r="A2549" s="14"/>
      <c r="B2549" s="247"/>
      <c r="C2549" s="248"/>
      <c r="D2549" s="238" t="s">
        <v>410</v>
      </c>
      <c r="E2549" s="249" t="s">
        <v>19</v>
      </c>
      <c r="F2549" s="250" t="s">
        <v>2251</v>
      </c>
      <c r="G2549" s="248"/>
      <c r="H2549" s="251">
        <v>238.63499999999999</v>
      </c>
      <c r="I2549" s="252"/>
      <c r="J2549" s="248"/>
      <c r="K2549" s="248"/>
      <c r="L2549" s="253"/>
      <c r="M2549" s="254"/>
      <c r="N2549" s="255"/>
      <c r="O2549" s="255"/>
      <c r="P2549" s="255"/>
      <c r="Q2549" s="255"/>
      <c r="R2549" s="255"/>
      <c r="S2549" s="255"/>
      <c r="T2549" s="256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7" t="s">
        <v>410</v>
      </c>
      <c r="AU2549" s="257" t="s">
        <v>87</v>
      </c>
      <c r="AV2549" s="14" t="s">
        <v>87</v>
      </c>
      <c r="AW2549" s="14" t="s">
        <v>37</v>
      </c>
      <c r="AX2549" s="14" t="s">
        <v>78</v>
      </c>
      <c r="AY2549" s="257" t="s">
        <v>401</v>
      </c>
    </row>
    <row r="2550" s="15" customFormat="1">
      <c r="A2550" s="15"/>
      <c r="B2550" s="258"/>
      <c r="C2550" s="259"/>
      <c r="D2550" s="238" t="s">
        <v>410</v>
      </c>
      <c r="E2550" s="260" t="s">
        <v>19</v>
      </c>
      <c r="F2550" s="261" t="s">
        <v>414</v>
      </c>
      <c r="G2550" s="259"/>
      <c r="H2550" s="262">
        <v>238.63499999999999</v>
      </c>
      <c r="I2550" s="263"/>
      <c r="J2550" s="259"/>
      <c r="K2550" s="259"/>
      <c r="L2550" s="264"/>
      <c r="M2550" s="265"/>
      <c r="N2550" s="266"/>
      <c r="O2550" s="266"/>
      <c r="P2550" s="266"/>
      <c r="Q2550" s="266"/>
      <c r="R2550" s="266"/>
      <c r="S2550" s="266"/>
      <c r="T2550" s="267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68" t="s">
        <v>410</v>
      </c>
      <c r="AU2550" s="268" t="s">
        <v>87</v>
      </c>
      <c r="AV2550" s="15" t="s">
        <v>102</v>
      </c>
      <c r="AW2550" s="15" t="s">
        <v>37</v>
      </c>
      <c r="AX2550" s="15" t="s">
        <v>78</v>
      </c>
      <c r="AY2550" s="268" t="s">
        <v>401</v>
      </c>
    </row>
    <row r="2551" s="14" customFormat="1">
      <c r="A2551" s="14"/>
      <c r="B2551" s="247"/>
      <c r="C2551" s="248"/>
      <c r="D2551" s="238" t="s">
        <v>410</v>
      </c>
      <c r="E2551" s="249" t="s">
        <v>19</v>
      </c>
      <c r="F2551" s="250" t="s">
        <v>2259</v>
      </c>
      <c r="G2551" s="248"/>
      <c r="H2551" s="251">
        <v>250.56700000000001</v>
      </c>
      <c r="I2551" s="252"/>
      <c r="J2551" s="248"/>
      <c r="K2551" s="248"/>
      <c r="L2551" s="253"/>
      <c r="M2551" s="254"/>
      <c r="N2551" s="255"/>
      <c r="O2551" s="255"/>
      <c r="P2551" s="255"/>
      <c r="Q2551" s="255"/>
      <c r="R2551" s="255"/>
      <c r="S2551" s="255"/>
      <c r="T2551" s="256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7" t="s">
        <v>410</v>
      </c>
      <c r="AU2551" s="257" t="s">
        <v>87</v>
      </c>
      <c r="AV2551" s="14" t="s">
        <v>87</v>
      </c>
      <c r="AW2551" s="14" t="s">
        <v>37</v>
      </c>
      <c r="AX2551" s="14" t="s">
        <v>85</v>
      </c>
      <c r="AY2551" s="257" t="s">
        <v>401</v>
      </c>
    </row>
    <row r="2552" s="2" customFormat="1" ht="24.15" customHeight="1">
      <c r="A2552" s="40"/>
      <c r="B2552" s="41"/>
      <c r="C2552" s="280" t="s">
        <v>2260</v>
      </c>
      <c r="D2552" s="280" t="s">
        <v>808</v>
      </c>
      <c r="E2552" s="281" t="s">
        <v>2261</v>
      </c>
      <c r="F2552" s="282" t="s">
        <v>2262</v>
      </c>
      <c r="G2552" s="283" t="s">
        <v>178</v>
      </c>
      <c r="H2552" s="284">
        <v>62.180999999999997</v>
      </c>
      <c r="I2552" s="285"/>
      <c r="J2552" s="286">
        <f>ROUND(I2552*H2552,2)</f>
        <v>0</v>
      </c>
      <c r="K2552" s="282" t="s">
        <v>406</v>
      </c>
      <c r="L2552" s="287"/>
      <c r="M2552" s="288" t="s">
        <v>19</v>
      </c>
      <c r="N2552" s="289" t="s">
        <v>49</v>
      </c>
      <c r="O2552" s="86"/>
      <c r="P2552" s="227">
        <f>O2552*H2552</f>
        <v>0</v>
      </c>
      <c r="Q2552" s="227">
        <v>0.0047499999999999999</v>
      </c>
      <c r="R2552" s="227">
        <f>Q2552*H2552</f>
        <v>0.29535974999999998</v>
      </c>
      <c r="S2552" s="227">
        <v>0</v>
      </c>
      <c r="T2552" s="228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29" t="s">
        <v>664</v>
      </c>
      <c r="AT2552" s="229" t="s">
        <v>808</v>
      </c>
      <c r="AU2552" s="229" t="s">
        <v>87</v>
      </c>
      <c r="AY2552" s="19" t="s">
        <v>401</v>
      </c>
      <c r="BE2552" s="230">
        <f>IF(N2552="základní",J2552,0)</f>
        <v>0</v>
      </c>
      <c r="BF2552" s="230">
        <f>IF(N2552="snížená",J2552,0)</f>
        <v>0</v>
      </c>
      <c r="BG2552" s="230">
        <f>IF(N2552="zákl. přenesená",J2552,0)</f>
        <v>0</v>
      </c>
      <c r="BH2552" s="230">
        <f>IF(N2552="sníž. přenesená",J2552,0)</f>
        <v>0</v>
      </c>
      <c r="BI2552" s="230">
        <f>IF(N2552="nulová",J2552,0)</f>
        <v>0</v>
      </c>
      <c r="BJ2552" s="19" t="s">
        <v>85</v>
      </c>
      <c r="BK2552" s="230">
        <f>ROUND(I2552*H2552,2)</f>
        <v>0</v>
      </c>
      <c r="BL2552" s="19" t="s">
        <v>545</v>
      </c>
      <c r="BM2552" s="229" t="s">
        <v>2263</v>
      </c>
    </row>
    <row r="2553" s="13" customFormat="1">
      <c r="A2553" s="13"/>
      <c r="B2553" s="236"/>
      <c r="C2553" s="237"/>
      <c r="D2553" s="238" t="s">
        <v>410</v>
      </c>
      <c r="E2553" s="239" t="s">
        <v>19</v>
      </c>
      <c r="F2553" s="240" t="s">
        <v>634</v>
      </c>
      <c r="G2553" s="237"/>
      <c r="H2553" s="239" t="s">
        <v>19</v>
      </c>
      <c r="I2553" s="241"/>
      <c r="J2553" s="237"/>
      <c r="K2553" s="237"/>
      <c r="L2553" s="242"/>
      <c r="M2553" s="243"/>
      <c r="N2553" s="244"/>
      <c r="O2553" s="244"/>
      <c r="P2553" s="244"/>
      <c r="Q2553" s="244"/>
      <c r="R2553" s="244"/>
      <c r="S2553" s="244"/>
      <c r="T2553" s="245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6" t="s">
        <v>410</v>
      </c>
      <c r="AU2553" s="246" t="s">
        <v>87</v>
      </c>
      <c r="AV2553" s="13" t="s">
        <v>85</v>
      </c>
      <c r="AW2553" s="13" t="s">
        <v>37</v>
      </c>
      <c r="AX2553" s="13" t="s">
        <v>78</v>
      </c>
      <c r="AY2553" s="246" t="s">
        <v>401</v>
      </c>
    </row>
    <row r="2554" s="13" customFormat="1">
      <c r="A2554" s="13"/>
      <c r="B2554" s="236"/>
      <c r="C2554" s="237"/>
      <c r="D2554" s="238" t="s">
        <v>410</v>
      </c>
      <c r="E2554" s="239" t="s">
        <v>19</v>
      </c>
      <c r="F2554" s="240" t="s">
        <v>728</v>
      </c>
      <c r="G2554" s="237"/>
      <c r="H2554" s="239" t="s">
        <v>19</v>
      </c>
      <c r="I2554" s="241"/>
      <c r="J2554" s="237"/>
      <c r="K2554" s="237"/>
      <c r="L2554" s="242"/>
      <c r="M2554" s="243"/>
      <c r="N2554" s="244"/>
      <c r="O2554" s="244"/>
      <c r="P2554" s="244"/>
      <c r="Q2554" s="244"/>
      <c r="R2554" s="244"/>
      <c r="S2554" s="244"/>
      <c r="T2554" s="245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6" t="s">
        <v>410</v>
      </c>
      <c r="AU2554" s="246" t="s">
        <v>87</v>
      </c>
      <c r="AV2554" s="13" t="s">
        <v>85</v>
      </c>
      <c r="AW2554" s="13" t="s">
        <v>37</v>
      </c>
      <c r="AX2554" s="13" t="s">
        <v>78</v>
      </c>
      <c r="AY2554" s="246" t="s">
        <v>401</v>
      </c>
    </row>
    <row r="2555" s="13" customFormat="1">
      <c r="A2555" s="13"/>
      <c r="B2555" s="236"/>
      <c r="C2555" s="237"/>
      <c r="D2555" s="238" t="s">
        <v>410</v>
      </c>
      <c r="E2555" s="239" t="s">
        <v>19</v>
      </c>
      <c r="F2555" s="240" t="s">
        <v>419</v>
      </c>
      <c r="G2555" s="237"/>
      <c r="H2555" s="239" t="s">
        <v>19</v>
      </c>
      <c r="I2555" s="241"/>
      <c r="J2555" s="237"/>
      <c r="K2555" s="237"/>
      <c r="L2555" s="242"/>
      <c r="M2555" s="243"/>
      <c r="N2555" s="244"/>
      <c r="O2555" s="244"/>
      <c r="P2555" s="244"/>
      <c r="Q2555" s="244"/>
      <c r="R2555" s="244"/>
      <c r="S2555" s="244"/>
      <c r="T2555" s="245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6" t="s">
        <v>410</v>
      </c>
      <c r="AU2555" s="246" t="s">
        <v>87</v>
      </c>
      <c r="AV2555" s="13" t="s">
        <v>85</v>
      </c>
      <c r="AW2555" s="13" t="s">
        <v>37</v>
      </c>
      <c r="AX2555" s="13" t="s">
        <v>78</v>
      </c>
      <c r="AY2555" s="246" t="s">
        <v>401</v>
      </c>
    </row>
    <row r="2556" s="13" customFormat="1">
      <c r="A2556" s="13"/>
      <c r="B2556" s="236"/>
      <c r="C2556" s="237"/>
      <c r="D2556" s="238" t="s">
        <v>410</v>
      </c>
      <c r="E2556" s="239" t="s">
        <v>19</v>
      </c>
      <c r="F2556" s="240" t="s">
        <v>729</v>
      </c>
      <c r="G2556" s="237"/>
      <c r="H2556" s="239" t="s">
        <v>19</v>
      </c>
      <c r="I2556" s="241"/>
      <c r="J2556" s="237"/>
      <c r="K2556" s="237"/>
      <c r="L2556" s="242"/>
      <c r="M2556" s="243"/>
      <c r="N2556" s="244"/>
      <c r="O2556" s="244"/>
      <c r="P2556" s="244"/>
      <c r="Q2556" s="244"/>
      <c r="R2556" s="244"/>
      <c r="S2556" s="244"/>
      <c r="T2556" s="24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6" t="s">
        <v>410</v>
      </c>
      <c r="AU2556" s="246" t="s">
        <v>87</v>
      </c>
      <c r="AV2556" s="13" t="s">
        <v>85</v>
      </c>
      <c r="AW2556" s="13" t="s">
        <v>37</v>
      </c>
      <c r="AX2556" s="13" t="s">
        <v>78</v>
      </c>
      <c r="AY2556" s="246" t="s">
        <v>401</v>
      </c>
    </row>
    <row r="2557" s="13" customFormat="1">
      <c r="A2557" s="13"/>
      <c r="B2557" s="236"/>
      <c r="C2557" s="237"/>
      <c r="D2557" s="238" t="s">
        <v>410</v>
      </c>
      <c r="E2557" s="239" t="s">
        <v>19</v>
      </c>
      <c r="F2557" s="240" t="s">
        <v>732</v>
      </c>
      <c r="G2557" s="237"/>
      <c r="H2557" s="239" t="s">
        <v>19</v>
      </c>
      <c r="I2557" s="241"/>
      <c r="J2557" s="237"/>
      <c r="K2557" s="237"/>
      <c r="L2557" s="242"/>
      <c r="M2557" s="243"/>
      <c r="N2557" s="244"/>
      <c r="O2557" s="244"/>
      <c r="P2557" s="244"/>
      <c r="Q2557" s="244"/>
      <c r="R2557" s="244"/>
      <c r="S2557" s="244"/>
      <c r="T2557" s="24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6" t="s">
        <v>410</v>
      </c>
      <c r="AU2557" s="246" t="s">
        <v>87</v>
      </c>
      <c r="AV2557" s="13" t="s">
        <v>85</v>
      </c>
      <c r="AW2557" s="13" t="s">
        <v>37</v>
      </c>
      <c r="AX2557" s="13" t="s">
        <v>78</v>
      </c>
      <c r="AY2557" s="246" t="s">
        <v>401</v>
      </c>
    </row>
    <row r="2558" s="13" customFormat="1">
      <c r="A2558" s="13"/>
      <c r="B2558" s="236"/>
      <c r="C2558" s="237"/>
      <c r="D2558" s="238" t="s">
        <v>410</v>
      </c>
      <c r="E2558" s="239" t="s">
        <v>19</v>
      </c>
      <c r="F2558" s="240" t="s">
        <v>733</v>
      </c>
      <c r="G2558" s="237"/>
      <c r="H2558" s="239" t="s">
        <v>19</v>
      </c>
      <c r="I2558" s="241"/>
      <c r="J2558" s="237"/>
      <c r="K2558" s="237"/>
      <c r="L2558" s="242"/>
      <c r="M2558" s="243"/>
      <c r="N2558" s="244"/>
      <c r="O2558" s="244"/>
      <c r="P2558" s="244"/>
      <c r="Q2558" s="244"/>
      <c r="R2558" s="244"/>
      <c r="S2558" s="244"/>
      <c r="T2558" s="24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6" t="s">
        <v>410</v>
      </c>
      <c r="AU2558" s="246" t="s">
        <v>87</v>
      </c>
      <c r="AV2558" s="13" t="s">
        <v>85</v>
      </c>
      <c r="AW2558" s="13" t="s">
        <v>37</v>
      </c>
      <c r="AX2558" s="13" t="s">
        <v>78</v>
      </c>
      <c r="AY2558" s="246" t="s">
        <v>401</v>
      </c>
    </row>
    <row r="2559" s="14" customFormat="1">
      <c r="A2559" s="14"/>
      <c r="B2559" s="247"/>
      <c r="C2559" s="248"/>
      <c r="D2559" s="238" t="s">
        <v>410</v>
      </c>
      <c r="E2559" s="249" t="s">
        <v>19</v>
      </c>
      <c r="F2559" s="250" t="s">
        <v>2253</v>
      </c>
      <c r="G2559" s="248"/>
      <c r="H2559" s="251">
        <v>19.739999999999998</v>
      </c>
      <c r="I2559" s="252"/>
      <c r="J2559" s="248"/>
      <c r="K2559" s="248"/>
      <c r="L2559" s="253"/>
      <c r="M2559" s="254"/>
      <c r="N2559" s="255"/>
      <c r="O2559" s="255"/>
      <c r="P2559" s="255"/>
      <c r="Q2559" s="255"/>
      <c r="R2559" s="255"/>
      <c r="S2559" s="255"/>
      <c r="T2559" s="256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7" t="s">
        <v>410</v>
      </c>
      <c r="AU2559" s="257" t="s">
        <v>87</v>
      </c>
      <c r="AV2559" s="14" t="s">
        <v>87</v>
      </c>
      <c r="AW2559" s="14" t="s">
        <v>37</v>
      </c>
      <c r="AX2559" s="14" t="s">
        <v>78</v>
      </c>
      <c r="AY2559" s="257" t="s">
        <v>401</v>
      </c>
    </row>
    <row r="2560" s="14" customFormat="1">
      <c r="A2560" s="14"/>
      <c r="B2560" s="247"/>
      <c r="C2560" s="248"/>
      <c r="D2560" s="238" t="s">
        <v>410</v>
      </c>
      <c r="E2560" s="249" t="s">
        <v>19</v>
      </c>
      <c r="F2560" s="250" t="s">
        <v>2254</v>
      </c>
      <c r="G2560" s="248"/>
      <c r="H2560" s="251">
        <v>39.479999999999997</v>
      </c>
      <c r="I2560" s="252"/>
      <c r="J2560" s="248"/>
      <c r="K2560" s="248"/>
      <c r="L2560" s="253"/>
      <c r="M2560" s="254"/>
      <c r="N2560" s="255"/>
      <c r="O2560" s="255"/>
      <c r="P2560" s="255"/>
      <c r="Q2560" s="255"/>
      <c r="R2560" s="255"/>
      <c r="S2560" s="255"/>
      <c r="T2560" s="256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7" t="s">
        <v>410</v>
      </c>
      <c r="AU2560" s="257" t="s">
        <v>87</v>
      </c>
      <c r="AV2560" s="14" t="s">
        <v>87</v>
      </c>
      <c r="AW2560" s="14" t="s">
        <v>37</v>
      </c>
      <c r="AX2560" s="14" t="s">
        <v>78</v>
      </c>
      <c r="AY2560" s="257" t="s">
        <v>401</v>
      </c>
    </row>
    <row r="2561" s="15" customFormat="1">
      <c r="A2561" s="15"/>
      <c r="B2561" s="258"/>
      <c r="C2561" s="259"/>
      <c r="D2561" s="238" t="s">
        <v>410</v>
      </c>
      <c r="E2561" s="260" t="s">
        <v>19</v>
      </c>
      <c r="F2561" s="261" t="s">
        <v>414</v>
      </c>
      <c r="G2561" s="259"/>
      <c r="H2561" s="262">
        <v>59.219999999999999</v>
      </c>
      <c r="I2561" s="263"/>
      <c r="J2561" s="259"/>
      <c r="K2561" s="259"/>
      <c r="L2561" s="264"/>
      <c r="M2561" s="265"/>
      <c r="N2561" s="266"/>
      <c r="O2561" s="266"/>
      <c r="P2561" s="266"/>
      <c r="Q2561" s="266"/>
      <c r="R2561" s="266"/>
      <c r="S2561" s="266"/>
      <c r="T2561" s="267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8" t="s">
        <v>410</v>
      </c>
      <c r="AU2561" s="268" t="s">
        <v>87</v>
      </c>
      <c r="AV2561" s="15" t="s">
        <v>102</v>
      </c>
      <c r="AW2561" s="15" t="s">
        <v>37</v>
      </c>
      <c r="AX2561" s="15" t="s">
        <v>78</v>
      </c>
      <c r="AY2561" s="268" t="s">
        <v>401</v>
      </c>
    </row>
    <row r="2562" s="14" customFormat="1">
      <c r="A2562" s="14"/>
      <c r="B2562" s="247"/>
      <c r="C2562" s="248"/>
      <c r="D2562" s="238" t="s">
        <v>410</v>
      </c>
      <c r="E2562" s="249" t="s">
        <v>19</v>
      </c>
      <c r="F2562" s="250" t="s">
        <v>2264</v>
      </c>
      <c r="G2562" s="248"/>
      <c r="H2562" s="251">
        <v>62.180999999999997</v>
      </c>
      <c r="I2562" s="252"/>
      <c r="J2562" s="248"/>
      <c r="K2562" s="248"/>
      <c r="L2562" s="253"/>
      <c r="M2562" s="254"/>
      <c r="N2562" s="255"/>
      <c r="O2562" s="255"/>
      <c r="P2562" s="255"/>
      <c r="Q2562" s="255"/>
      <c r="R2562" s="255"/>
      <c r="S2562" s="255"/>
      <c r="T2562" s="256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7" t="s">
        <v>410</v>
      </c>
      <c r="AU2562" s="257" t="s">
        <v>87</v>
      </c>
      <c r="AV2562" s="14" t="s">
        <v>87</v>
      </c>
      <c r="AW2562" s="14" t="s">
        <v>37</v>
      </c>
      <c r="AX2562" s="14" t="s">
        <v>85</v>
      </c>
      <c r="AY2562" s="257" t="s">
        <v>401</v>
      </c>
    </row>
    <row r="2563" s="2" customFormat="1" ht="24.15" customHeight="1">
      <c r="A2563" s="40"/>
      <c r="B2563" s="41"/>
      <c r="C2563" s="280" t="s">
        <v>2265</v>
      </c>
      <c r="D2563" s="280" t="s">
        <v>808</v>
      </c>
      <c r="E2563" s="281" t="s">
        <v>2266</v>
      </c>
      <c r="F2563" s="282" t="s">
        <v>2267</v>
      </c>
      <c r="G2563" s="283" t="s">
        <v>178</v>
      </c>
      <c r="H2563" s="284">
        <v>34.420000000000002</v>
      </c>
      <c r="I2563" s="285"/>
      <c r="J2563" s="286">
        <f>ROUND(I2563*H2563,2)</f>
        <v>0</v>
      </c>
      <c r="K2563" s="282" t="s">
        <v>406</v>
      </c>
      <c r="L2563" s="287"/>
      <c r="M2563" s="288" t="s">
        <v>19</v>
      </c>
      <c r="N2563" s="289" t="s">
        <v>49</v>
      </c>
      <c r="O2563" s="86"/>
      <c r="P2563" s="227">
        <f>O2563*H2563</f>
        <v>0</v>
      </c>
      <c r="Q2563" s="227">
        <v>0.0040000000000000001</v>
      </c>
      <c r="R2563" s="227">
        <f>Q2563*H2563</f>
        <v>0.13768</v>
      </c>
      <c r="S2563" s="227">
        <v>0</v>
      </c>
      <c r="T2563" s="228">
        <f>S2563*H2563</f>
        <v>0</v>
      </c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R2563" s="229" t="s">
        <v>664</v>
      </c>
      <c r="AT2563" s="229" t="s">
        <v>808</v>
      </c>
      <c r="AU2563" s="229" t="s">
        <v>87</v>
      </c>
      <c r="AY2563" s="19" t="s">
        <v>401</v>
      </c>
      <c r="BE2563" s="230">
        <f>IF(N2563="základní",J2563,0)</f>
        <v>0</v>
      </c>
      <c r="BF2563" s="230">
        <f>IF(N2563="snížená",J2563,0)</f>
        <v>0</v>
      </c>
      <c r="BG2563" s="230">
        <f>IF(N2563="zákl. přenesená",J2563,0)</f>
        <v>0</v>
      </c>
      <c r="BH2563" s="230">
        <f>IF(N2563="sníž. přenesená",J2563,0)</f>
        <v>0</v>
      </c>
      <c r="BI2563" s="230">
        <f>IF(N2563="nulová",J2563,0)</f>
        <v>0</v>
      </c>
      <c r="BJ2563" s="19" t="s">
        <v>85</v>
      </c>
      <c r="BK2563" s="230">
        <f>ROUND(I2563*H2563,2)</f>
        <v>0</v>
      </c>
      <c r="BL2563" s="19" t="s">
        <v>545</v>
      </c>
      <c r="BM2563" s="229" t="s">
        <v>2268</v>
      </c>
    </row>
    <row r="2564" s="13" customFormat="1">
      <c r="A2564" s="13"/>
      <c r="B2564" s="236"/>
      <c r="C2564" s="237"/>
      <c r="D2564" s="238" t="s">
        <v>410</v>
      </c>
      <c r="E2564" s="239" t="s">
        <v>19</v>
      </c>
      <c r="F2564" s="240" t="s">
        <v>634</v>
      </c>
      <c r="G2564" s="237"/>
      <c r="H2564" s="239" t="s">
        <v>19</v>
      </c>
      <c r="I2564" s="241"/>
      <c r="J2564" s="237"/>
      <c r="K2564" s="237"/>
      <c r="L2564" s="242"/>
      <c r="M2564" s="243"/>
      <c r="N2564" s="244"/>
      <c r="O2564" s="244"/>
      <c r="P2564" s="244"/>
      <c r="Q2564" s="244"/>
      <c r="R2564" s="244"/>
      <c r="S2564" s="244"/>
      <c r="T2564" s="24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6" t="s">
        <v>410</v>
      </c>
      <c r="AU2564" s="246" t="s">
        <v>87</v>
      </c>
      <c r="AV2564" s="13" t="s">
        <v>85</v>
      </c>
      <c r="AW2564" s="13" t="s">
        <v>37</v>
      </c>
      <c r="AX2564" s="13" t="s">
        <v>78</v>
      </c>
      <c r="AY2564" s="246" t="s">
        <v>401</v>
      </c>
    </row>
    <row r="2565" s="13" customFormat="1">
      <c r="A2565" s="13"/>
      <c r="B2565" s="236"/>
      <c r="C2565" s="237"/>
      <c r="D2565" s="238" t="s">
        <v>410</v>
      </c>
      <c r="E2565" s="239" t="s">
        <v>19</v>
      </c>
      <c r="F2565" s="240" t="s">
        <v>728</v>
      </c>
      <c r="G2565" s="237"/>
      <c r="H2565" s="239" t="s">
        <v>19</v>
      </c>
      <c r="I2565" s="241"/>
      <c r="J2565" s="237"/>
      <c r="K2565" s="237"/>
      <c r="L2565" s="242"/>
      <c r="M2565" s="243"/>
      <c r="N2565" s="244"/>
      <c r="O2565" s="244"/>
      <c r="P2565" s="244"/>
      <c r="Q2565" s="244"/>
      <c r="R2565" s="244"/>
      <c r="S2565" s="244"/>
      <c r="T2565" s="24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6" t="s">
        <v>410</v>
      </c>
      <c r="AU2565" s="246" t="s">
        <v>87</v>
      </c>
      <c r="AV2565" s="13" t="s">
        <v>85</v>
      </c>
      <c r="AW2565" s="13" t="s">
        <v>37</v>
      </c>
      <c r="AX2565" s="13" t="s">
        <v>78</v>
      </c>
      <c r="AY2565" s="246" t="s">
        <v>401</v>
      </c>
    </row>
    <row r="2566" s="13" customFormat="1">
      <c r="A2566" s="13"/>
      <c r="B2566" s="236"/>
      <c r="C2566" s="237"/>
      <c r="D2566" s="238" t="s">
        <v>410</v>
      </c>
      <c r="E2566" s="239" t="s">
        <v>19</v>
      </c>
      <c r="F2566" s="240" t="s">
        <v>419</v>
      </c>
      <c r="G2566" s="237"/>
      <c r="H2566" s="239" t="s">
        <v>19</v>
      </c>
      <c r="I2566" s="241"/>
      <c r="J2566" s="237"/>
      <c r="K2566" s="237"/>
      <c r="L2566" s="242"/>
      <c r="M2566" s="243"/>
      <c r="N2566" s="244"/>
      <c r="O2566" s="244"/>
      <c r="P2566" s="244"/>
      <c r="Q2566" s="244"/>
      <c r="R2566" s="244"/>
      <c r="S2566" s="244"/>
      <c r="T2566" s="245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6" t="s">
        <v>410</v>
      </c>
      <c r="AU2566" s="246" t="s">
        <v>87</v>
      </c>
      <c r="AV2566" s="13" t="s">
        <v>85</v>
      </c>
      <c r="AW2566" s="13" t="s">
        <v>37</v>
      </c>
      <c r="AX2566" s="13" t="s">
        <v>78</v>
      </c>
      <c r="AY2566" s="246" t="s">
        <v>401</v>
      </c>
    </row>
    <row r="2567" s="13" customFormat="1">
      <c r="A2567" s="13"/>
      <c r="B2567" s="236"/>
      <c r="C2567" s="237"/>
      <c r="D2567" s="238" t="s">
        <v>410</v>
      </c>
      <c r="E2567" s="239" t="s">
        <v>19</v>
      </c>
      <c r="F2567" s="240" t="s">
        <v>729</v>
      </c>
      <c r="G2567" s="237"/>
      <c r="H2567" s="239" t="s">
        <v>19</v>
      </c>
      <c r="I2567" s="241"/>
      <c r="J2567" s="237"/>
      <c r="K2567" s="237"/>
      <c r="L2567" s="242"/>
      <c r="M2567" s="243"/>
      <c r="N2567" s="244"/>
      <c r="O2567" s="244"/>
      <c r="P2567" s="244"/>
      <c r="Q2567" s="244"/>
      <c r="R2567" s="244"/>
      <c r="S2567" s="244"/>
      <c r="T2567" s="245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6" t="s">
        <v>410</v>
      </c>
      <c r="AU2567" s="246" t="s">
        <v>87</v>
      </c>
      <c r="AV2567" s="13" t="s">
        <v>85</v>
      </c>
      <c r="AW2567" s="13" t="s">
        <v>37</v>
      </c>
      <c r="AX2567" s="13" t="s">
        <v>78</v>
      </c>
      <c r="AY2567" s="246" t="s">
        <v>401</v>
      </c>
    </row>
    <row r="2568" s="13" customFormat="1">
      <c r="A2568" s="13"/>
      <c r="B2568" s="236"/>
      <c r="C2568" s="237"/>
      <c r="D2568" s="238" t="s">
        <v>410</v>
      </c>
      <c r="E2568" s="239" t="s">
        <v>19</v>
      </c>
      <c r="F2568" s="240" t="s">
        <v>2058</v>
      </c>
      <c r="G2568" s="237"/>
      <c r="H2568" s="239" t="s">
        <v>19</v>
      </c>
      <c r="I2568" s="241"/>
      <c r="J2568" s="237"/>
      <c r="K2568" s="237"/>
      <c r="L2568" s="242"/>
      <c r="M2568" s="243"/>
      <c r="N2568" s="244"/>
      <c r="O2568" s="244"/>
      <c r="P2568" s="244"/>
      <c r="Q2568" s="244"/>
      <c r="R2568" s="244"/>
      <c r="S2568" s="244"/>
      <c r="T2568" s="24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6" t="s">
        <v>410</v>
      </c>
      <c r="AU2568" s="246" t="s">
        <v>87</v>
      </c>
      <c r="AV2568" s="13" t="s">
        <v>85</v>
      </c>
      <c r="AW2568" s="13" t="s">
        <v>37</v>
      </c>
      <c r="AX2568" s="13" t="s">
        <v>78</v>
      </c>
      <c r="AY2568" s="246" t="s">
        <v>401</v>
      </c>
    </row>
    <row r="2569" s="14" customFormat="1">
      <c r="A2569" s="14"/>
      <c r="B2569" s="247"/>
      <c r="C2569" s="248"/>
      <c r="D2569" s="238" t="s">
        <v>410</v>
      </c>
      <c r="E2569" s="249" t="s">
        <v>19</v>
      </c>
      <c r="F2569" s="250" t="s">
        <v>2072</v>
      </c>
      <c r="G2569" s="248"/>
      <c r="H2569" s="251">
        <v>32.780999999999999</v>
      </c>
      <c r="I2569" s="252"/>
      <c r="J2569" s="248"/>
      <c r="K2569" s="248"/>
      <c r="L2569" s="253"/>
      <c r="M2569" s="254"/>
      <c r="N2569" s="255"/>
      <c r="O2569" s="255"/>
      <c r="P2569" s="255"/>
      <c r="Q2569" s="255"/>
      <c r="R2569" s="255"/>
      <c r="S2569" s="255"/>
      <c r="T2569" s="256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7" t="s">
        <v>410</v>
      </c>
      <c r="AU2569" s="257" t="s">
        <v>87</v>
      </c>
      <c r="AV2569" s="14" t="s">
        <v>87</v>
      </c>
      <c r="AW2569" s="14" t="s">
        <v>37</v>
      </c>
      <c r="AX2569" s="14" t="s">
        <v>78</v>
      </c>
      <c r="AY2569" s="257" t="s">
        <v>401</v>
      </c>
    </row>
    <row r="2570" s="15" customFormat="1">
      <c r="A2570" s="15"/>
      <c r="B2570" s="258"/>
      <c r="C2570" s="259"/>
      <c r="D2570" s="238" t="s">
        <v>410</v>
      </c>
      <c r="E2570" s="260" t="s">
        <v>19</v>
      </c>
      <c r="F2570" s="261" t="s">
        <v>414</v>
      </c>
      <c r="G2570" s="259"/>
      <c r="H2570" s="262">
        <v>32.780999999999999</v>
      </c>
      <c r="I2570" s="263"/>
      <c r="J2570" s="259"/>
      <c r="K2570" s="259"/>
      <c r="L2570" s="264"/>
      <c r="M2570" s="265"/>
      <c r="N2570" s="266"/>
      <c r="O2570" s="266"/>
      <c r="P2570" s="266"/>
      <c r="Q2570" s="266"/>
      <c r="R2570" s="266"/>
      <c r="S2570" s="266"/>
      <c r="T2570" s="267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68" t="s">
        <v>410</v>
      </c>
      <c r="AU2570" s="268" t="s">
        <v>87</v>
      </c>
      <c r="AV2570" s="15" t="s">
        <v>102</v>
      </c>
      <c r="AW2570" s="15" t="s">
        <v>37</v>
      </c>
      <c r="AX2570" s="15" t="s">
        <v>78</v>
      </c>
      <c r="AY2570" s="268" t="s">
        <v>401</v>
      </c>
    </row>
    <row r="2571" s="14" customFormat="1">
      <c r="A2571" s="14"/>
      <c r="B2571" s="247"/>
      <c r="C2571" s="248"/>
      <c r="D2571" s="238" t="s">
        <v>410</v>
      </c>
      <c r="E2571" s="249" t="s">
        <v>19</v>
      </c>
      <c r="F2571" s="250" t="s">
        <v>2269</v>
      </c>
      <c r="G2571" s="248"/>
      <c r="H2571" s="251">
        <v>34.420000000000002</v>
      </c>
      <c r="I2571" s="252"/>
      <c r="J2571" s="248"/>
      <c r="K2571" s="248"/>
      <c r="L2571" s="253"/>
      <c r="M2571" s="254"/>
      <c r="N2571" s="255"/>
      <c r="O2571" s="255"/>
      <c r="P2571" s="255"/>
      <c r="Q2571" s="255"/>
      <c r="R2571" s="255"/>
      <c r="S2571" s="255"/>
      <c r="T2571" s="256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7" t="s">
        <v>410</v>
      </c>
      <c r="AU2571" s="257" t="s">
        <v>87</v>
      </c>
      <c r="AV2571" s="14" t="s">
        <v>87</v>
      </c>
      <c r="AW2571" s="14" t="s">
        <v>37</v>
      </c>
      <c r="AX2571" s="14" t="s">
        <v>85</v>
      </c>
      <c r="AY2571" s="257" t="s">
        <v>401</v>
      </c>
    </row>
    <row r="2572" s="2" customFormat="1" ht="24.15" customHeight="1">
      <c r="A2572" s="40"/>
      <c r="B2572" s="41"/>
      <c r="C2572" s="280" t="s">
        <v>2270</v>
      </c>
      <c r="D2572" s="280" t="s">
        <v>808</v>
      </c>
      <c r="E2572" s="281" t="s">
        <v>2271</v>
      </c>
      <c r="F2572" s="282" t="s">
        <v>2272</v>
      </c>
      <c r="G2572" s="283" t="s">
        <v>178</v>
      </c>
      <c r="H2572" s="284">
        <v>7.056</v>
      </c>
      <c r="I2572" s="285"/>
      <c r="J2572" s="286">
        <f>ROUND(I2572*H2572,2)</f>
        <v>0</v>
      </c>
      <c r="K2572" s="282" t="s">
        <v>406</v>
      </c>
      <c r="L2572" s="287"/>
      <c r="M2572" s="288" t="s">
        <v>19</v>
      </c>
      <c r="N2572" s="289" t="s">
        <v>49</v>
      </c>
      <c r="O2572" s="86"/>
      <c r="P2572" s="227">
        <f>O2572*H2572</f>
        <v>0</v>
      </c>
      <c r="Q2572" s="227">
        <v>0.0060000000000000001</v>
      </c>
      <c r="R2572" s="227">
        <f>Q2572*H2572</f>
        <v>0.042335999999999999</v>
      </c>
      <c r="S2572" s="227">
        <v>0</v>
      </c>
      <c r="T2572" s="228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9" t="s">
        <v>664</v>
      </c>
      <c r="AT2572" s="229" t="s">
        <v>808</v>
      </c>
      <c r="AU2572" s="229" t="s">
        <v>87</v>
      </c>
      <c r="AY2572" s="19" t="s">
        <v>401</v>
      </c>
      <c r="BE2572" s="230">
        <f>IF(N2572="základní",J2572,0)</f>
        <v>0</v>
      </c>
      <c r="BF2572" s="230">
        <f>IF(N2572="snížená",J2572,0)</f>
        <v>0</v>
      </c>
      <c r="BG2572" s="230">
        <f>IF(N2572="zákl. přenesená",J2572,0)</f>
        <v>0</v>
      </c>
      <c r="BH2572" s="230">
        <f>IF(N2572="sníž. přenesená",J2572,0)</f>
        <v>0</v>
      </c>
      <c r="BI2572" s="230">
        <f>IF(N2572="nulová",J2572,0)</f>
        <v>0</v>
      </c>
      <c r="BJ2572" s="19" t="s">
        <v>85</v>
      </c>
      <c r="BK2572" s="230">
        <f>ROUND(I2572*H2572,2)</f>
        <v>0</v>
      </c>
      <c r="BL2572" s="19" t="s">
        <v>545</v>
      </c>
      <c r="BM2572" s="229" t="s">
        <v>2273</v>
      </c>
    </row>
    <row r="2573" s="13" customFormat="1">
      <c r="A2573" s="13"/>
      <c r="B2573" s="236"/>
      <c r="C2573" s="237"/>
      <c r="D2573" s="238" t="s">
        <v>410</v>
      </c>
      <c r="E2573" s="239" t="s">
        <v>19</v>
      </c>
      <c r="F2573" s="240" t="s">
        <v>634</v>
      </c>
      <c r="G2573" s="237"/>
      <c r="H2573" s="239" t="s">
        <v>19</v>
      </c>
      <c r="I2573" s="241"/>
      <c r="J2573" s="237"/>
      <c r="K2573" s="237"/>
      <c r="L2573" s="242"/>
      <c r="M2573" s="243"/>
      <c r="N2573" s="244"/>
      <c r="O2573" s="244"/>
      <c r="P2573" s="244"/>
      <c r="Q2573" s="244"/>
      <c r="R2573" s="244"/>
      <c r="S2573" s="244"/>
      <c r="T2573" s="24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6" t="s">
        <v>410</v>
      </c>
      <c r="AU2573" s="246" t="s">
        <v>87</v>
      </c>
      <c r="AV2573" s="13" t="s">
        <v>85</v>
      </c>
      <c r="AW2573" s="13" t="s">
        <v>37</v>
      </c>
      <c r="AX2573" s="13" t="s">
        <v>78</v>
      </c>
      <c r="AY2573" s="246" t="s">
        <v>401</v>
      </c>
    </row>
    <row r="2574" s="13" customFormat="1">
      <c r="A2574" s="13"/>
      <c r="B2574" s="236"/>
      <c r="C2574" s="237"/>
      <c r="D2574" s="238" t="s">
        <v>410</v>
      </c>
      <c r="E2574" s="239" t="s">
        <v>19</v>
      </c>
      <c r="F2574" s="240" t="s">
        <v>728</v>
      </c>
      <c r="G2574" s="237"/>
      <c r="H2574" s="239" t="s">
        <v>19</v>
      </c>
      <c r="I2574" s="241"/>
      <c r="J2574" s="237"/>
      <c r="K2574" s="237"/>
      <c r="L2574" s="242"/>
      <c r="M2574" s="243"/>
      <c r="N2574" s="244"/>
      <c r="O2574" s="244"/>
      <c r="P2574" s="244"/>
      <c r="Q2574" s="244"/>
      <c r="R2574" s="244"/>
      <c r="S2574" s="244"/>
      <c r="T2574" s="24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6" t="s">
        <v>410</v>
      </c>
      <c r="AU2574" s="246" t="s">
        <v>87</v>
      </c>
      <c r="AV2574" s="13" t="s">
        <v>85</v>
      </c>
      <c r="AW2574" s="13" t="s">
        <v>37</v>
      </c>
      <c r="AX2574" s="13" t="s">
        <v>78</v>
      </c>
      <c r="AY2574" s="246" t="s">
        <v>401</v>
      </c>
    </row>
    <row r="2575" s="13" customFormat="1">
      <c r="A2575" s="13"/>
      <c r="B2575" s="236"/>
      <c r="C2575" s="237"/>
      <c r="D2575" s="238" t="s">
        <v>410</v>
      </c>
      <c r="E2575" s="239" t="s">
        <v>19</v>
      </c>
      <c r="F2575" s="240" t="s">
        <v>419</v>
      </c>
      <c r="G2575" s="237"/>
      <c r="H2575" s="239" t="s">
        <v>19</v>
      </c>
      <c r="I2575" s="241"/>
      <c r="J2575" s="237"/>
      <c r="K2575" s="237"/>
      <c r="L2575" s="242"/>
      <c r="M2575" s="243"/>
      <c r="N2575" s="244"/>
      <c r="O2575" s="244"/>
      <c r="P2575" s="244"/>
      <c r="Q2575" s="244"/>
      <c r="R2575" s="244"/>
      <c r="S2575" s="244"/>
      <c r="T2575" s="24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6" t="s">
        <v>410</v>
      </c>
      <c r="AU2575" s="246" t="s">
        <v>87</v>
      </c>
      <c r="AV2575" s="13" t="s">
        <v>85</v>
      </c>
      <c r="AW2575" s="13" t="s">
        <v>37</v>
      </c>
      <c r="AX2575" s="13" t="s">
        <v>78</v>
      </c>
      <c r="AY2575" s="246" t="s">
        <v>401</v>
      </c>
    </row>
    <row r="2576" s="13" customFormat="1">
      <c r="A2576" s="13"/>
      <c r="B2576" s="236"/>
      <c r="C2576" s="237"/>
      <c r="D2576" s="238" t="s">
        <v>410</v>
      </c>
      <c r="E2576" s="239" t="s">
        <v>19</v>
      </c>
      <c r="F2576" s="240" t="s">
        <v>729</v>
      </c>
      <c r="G2576" s="237"/>
      <c r="H2576" s="239" t="s">
        <v>19</v>
      </c>
      <c r="I2576" s="241"/>
      <c r="J2576" s="237"/>
      <c r="K2576" s="237"/>
      <c r="L2576" s="242"/>
      <c r="M2576" s="243"/>
      <c r="N2576" s="244"/>
      <c r="O2576" s="244"/>
      <c r="P2576" s="244"/>
      <c r="Q2576" s="244"/>
      <c r="R2576" s="244"/>
      <c r="S2576" s="244"/>
      <c r="T2576" s="245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6" t="s">
        <v>410</v>
      </c>
      <c r="AU2576" s="246" t="s">
        <v>87</v>
      </c>
      <c r="AV2576" s="13" t="s">
        <v>85</v>
      </c>
      <c r="AW2576" s="13" t="s">
        <v>37</v>
      </c>
      <c r="AX2576" s="13" t="s">
        <v>78</v>
      </c>
      <c r="AY2576" s="246" t="s">
        <v>401</v>
      </c>
    </row>
    <row r="2577" s="13" customFormat="1">
      <c r="A2577" s="13"/>
      <c r="B2577" s="236"/>
      <c r="C2577" s="237"/>
      <c r="D2577" s="238" t="s">
        <v>410</v>
      </c>
      <c r="E2577" s="239" t="s">
        <v>19</v>
      </c>
      <c r="F2577" s="240" t="s">
        <v>2060</v>
      </c>
      <c r="G2577" s="237"/>
      <c r="H2577" s="239" t="s">
        <v>19</v>
      </c>
      <c r="I2577" s="241"/>
      <c r="J2577" s="237"/>
      <c r="K2577" s="237"/>
      <c r="L2577" s="242"/>
      <c r="M2577" s="243"/>
      <c r="N2577" s="244"/>
      <c r="O2577" s="244"/>
      <c r="P2577" s="244"/>
      <c r="Q2577" s="244"/>
      <c r="R2577" s="244"/>
      <c r="S2577" s="244"/>
      <c r="T2577" s="24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6" t="s">
        <v>410</v>
      </c>
      <c r="AU2577" s="246" t="s">
        <v>87</v>
      </c>
      <c r="AV2577" s="13" t="s">
        <v>85</v>
      </c>
      <c r="AW2577" s="13" t="s">
        <v>37</v>
      </c>
      <c r="AX2577" s="13" t="s">
        <v>78</v>
      </c>
      <c r="AY2577" s="246" t="s">
        <v>401</v>
      </c>
    </row>
    <row r="2578" s="14" customFormat="1">
      <c r="A2578" s="14"/>
      <c r="B2578" s="247"/>
      <c r="C2578" s="248"/>
      <c r="D2578" s="238" t="s">
        <v>410</v>
      </c>
      <c r="E2578" s="249" t="s">
        <v>19</v>
      </c>
      <c r="F2578" s="250" t="s">
        <v>2252</v>
      </c>
      <c r="G2578" s="248"/>
      <c r="H2578" s="251">
        <v>6.7199999999999998</v>
      </c>
      <c r="I2578" s="252"/>
      <c r="J2578" s="248"/>
      <c r="K2578" s="248"/>
      <c r="L2578" s="253"/>
      <c r="M2578" s="254"/>
      <c r="N2578" s="255"/>
      <c r="O2578" s="255"/>
      <c r="P2578" s="255"/>
      <c r="Q2578" s="255"/>
      <c r="R2578" s="255"/>
      <c r="S2578" s="255"/>
      <c r="T2578" s="256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7" t="s">
        <v>410</v>
      </c>
      <c r="AU2578" s="257" t="s">
        <v>87</v>
      </c>
      <c r="AV2578" s="14" t="s">
        <v>87</v>
      </c>
      <c r="AW2578" s="14" t="s">
        <v>37</v>
      </c>
      <c r="AX2578" s="14" t="s">
        <v>78</v>
      </c>
      <c r="AY2578" s="257" t="s">
        <v>401</v>
      </c>
    </row>
    <row r="2579" s="15" customFormat="1">
      <c r="A2579" s="15"/>
      <c r="B2579" s="258"/>
      <c r="C2579" s="259"/>
      <c r="D2579" s="238" t="s">
        <v>410</v>
      </c>
      <c r="E2579" s="260" t="s">
        <v>19</v>
      </c>
      <c r="F2579" s="261" t="s">
        <v>414</v>
      </c>
      <c r="G2579" s="259"/>
      <c r="H2579" s="262">
        <v>6.7199999999999998</v>
      </c>
      <c r="I2579" s="263"/>
      <c r="J2579" s="259"/>
      <c r="K2579" s="259"/>
      <c r="L2579" s="264"/>
      <c r="M2579" s="265"/>
      <c r="N2579" s="266"/>
      <c r="O2579" s="266"/>
      <c r="P2579" s="266"/>
      <c r="Q2579" s="266"/>
      <c r="R2579" s="266"/>
      <c r="S2579" s="266"/>
      <c r="T2579" s="267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8" t="s">
        <v>410</v>
      </c>
      <c r="AU2579" s="268" t="s">
        <v>87</v>
      </c>
      <c r="AV2579" s="15" t="s">
        <v>102</v>
      </c>
      <c r="AW2579" s="15" t="s">
        <v>37</v>
      </c>
      <c r="AX2579" s="15" t="s">
        <v>78</v>
      </c>
      <c r="AY2579" s="268" t="s">
        <v>401</v>
      </c>
    </row>
    <row r="2580" s="14" customFormat="1">
      <c r="A2580" s="14"/>
      <c r="B2580" s="247"/>
      <c r="C2580" s="248"/>
      <c r="D2580" s="238" t="s">
        <v>410</v>
      </c>
      <c r="E2580" s="249" t="s">
        <v>19</v>
      </c>
      <c r="F2580" s="250" t="s">
        <v>2274</v>
      </c>
      <c r="G2580" s="248"/>
      <c r="H2580" s="251">
        <v>7.056</v>
      </c>
      <c r="I2580" s="252"/>
      <c r="J2580" s="248"/>
      <c r="K2580" s="248"/>
      <c r="L2580" s="253"/>
      <c r="M2580" s="254"/>
      <c r="N2580" s="255"/>
      <c r="O2580" s="255"/>
      <c r="P2580" s="255"/>
      <c r="Q2580" s="255"/>
      <c r="R2580" s="255"/>
      <c r="S2580" s="255"/>
      <c r="T2580" s="256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7" t="s">
        <v>410</v>
      </c>
      <c r="AU2580" s="257" t="s">
        <v>87</v>
      </c>
      <c r="AV2580" s="14" t="s">
        <v>87</v>
      </c>
      <c r="AW2580" s="14" t="s">
        <v>37</v>
      </c>
      <c r="AX2580" s="14" t="s">
        <v>85</v>
      </c>
      <c r="AY2580" s="257" t="s">
        <v>401</v>
      </c>
    </row>
    <row r="2581" s="2" customFormat="1" ht="44.25" customHeight="1">
      <c r="A2581" s="40"/>
      <c r="B2581" s="41"/>
      <c r="C2581" s="218" t="s">
        <v>2275</v>
      </c>
      <c r="D2581" s="218" t="s">
        <v>403</v>
      </c>
      <c r="E2581" s="219" t="s">
        <v>2276</v>
      </c>
      <c r="F2581" s="220" t="s">
        <v>2277</v>
      </c>
      <c r="G2581" s="221" t="s">
        <v>1909</v>
      </c>
      <c r="H2581" s="290"/>
      <c r="I2581" s="223"/>
      <c r="J2581" s="224">
        <f>ROUND(I2581*H2581,2)</f>
        <v>0</v>
      </c>
      <c r="K2581" s="220" t="s">
        <v>406</v>
      </c>
      <c r="L2581" s="46"/>
      <c r="M2581" s="225" t="s">
        <v>19</v>
      </c>
      <c r="N2581" s="226" t="s">
        <v>49</v>
      </c>
      <c r="O2581" s="86"/>
      <c r="P2581" s="227">
        <f>O2581*H2581</f>
        <v>0</v>
      </c>
      <c r="Q2581" s="227">
        <v>0</v>
      </c>
      <c r="R2581" s="227">
        <f>Q2581*H2581</f>
        <v>0</v>
      </c>
      <c r="S2581" s="227">
        <v>0</v>
      </c>
      <c r="T2581" s="228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9" t="s">
        <v>545</v>
      </c>
      <c r="AT2581" s="229" t="s">
        <v>403</v>
      </c>
      <c r="AU2581" s="229" t="s">
        <v>87</v>
      </c>
      <c r="AY2581" s="19" t="s">
        <v>401</v>
      </c>
      <c r="BE2581" s="230">
        <f>IF(N2581="základní",J2581,0)</f>
        <v>0</v>
      </c>
      <c r="BF2581" s="230">
        <f>IF(N2581="snížená",J2581,0)</f>
        <v>0</v>
      </c>
      <c r="BG2581" s="230">
        <f>IF(N2581="zákl. přenesená",J2581,0)</f>
        <v>0</v>
      </c>
      <c r="BH2581" s="230">
        <f>IF(N2581="sníž. přenesená",J2581,0)</f>
        <v>0</v>
      </c>
      <c r="BI2581" s="230">
        <f>IF(N2581="nulová",J2581,0)</f>
        <v>0</v>
      </c>
      <c r="BJ2581" s="19" t="s">
        <v>85</v>
      </c>
      <c r="BK2581" s="230">
        <f>ROUND(I2581*H2581,2)</f>
        <v>0</v>
      </c>
      <c r="BL2581" s="19" t="s">
        <v>545</v>
      </c>
      <c r="BM2581" s="229" t="s">
        <v>2278</v>
      </c>
    </row>
    <row r="2582" s="2" customFormat="1">
      <c r="A2582" s="40"/>
      <c r="B2582" s="41"/>
      <c r="C2582" s="42"/>
      <c r="D2582" s="231" t="s">
        <v>408</v>
      </c>
      <c r="E2582" s="42"/>
      <c r="F2582" s="232" t="s">
        <v>2279</v>
      </c>
      <c r="G2582" s="42"/>
      <c r="H2582" s="42"/>
      <c r="I2582" s="233"/>
      <c r="J2582" s="42"/>
      <c r="K2582" s="42"/>
      <c r="L2582" s="46"/>
      <c r="M2582" s="234"/>
      <c r="N2582" s="235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408</v>
      </c>
      <c r="AU2582" s="19" t="s">
        <v>87</v>
      </c>
    </row>
    <row r="2583" s="12" customFormat="1" ht="22.8" customHeight="1">
      <c r="A2583" s="12"/>
      <c r="B2583" s="202"/>
      <c r="C2583" s="203"/>
      <c r="D2583" s="204" t="s">
        <v>77</v>
      </c>
      <c r="E2583" s="216" t="s">
        <v>2280</v>
      </c>
      <c r="F2583" s="216" t="s">
        <v>2281</v>
      </c>
      <c r="G2583" s="203"/>
      <c r="H2583" s="203"/>
      <c r="I2583" s="206"/>
      <c r="J2583" s="217">
        <f>BK2583</f>
        <v>0</v>
      </c>
      <c r="K2583" s="203"/>
      <c r="L2583" s="208"/>
      <c r="M2583" s="209"/>
      <c r="N2583" s="210"/>
      <c r="O2583" s="210"/>
      <c r="P2583" s="211">
        <f>SUM(P2584:P2598)</f>
        <v>0</v>
      </c>
      <c r="Q2583" s="210"/>
      <c r="R2583" s="211">
        <f>SUM(R2584:R2598)</f>
        <v>0.13214399999999998</v>
      </c>
      <c r="S2583" s="210"/>
      <c r="T2583" s="212">
        <f>SUM(T2584:T2598)</f>
        <v>0</v>
      </c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R2583" s="213" t="s">
        <v>87</v>
      </c>
      <c r="AT2583" s="214" t="s">
        <v>77</v>
      </c>
      <c r="AU2583" s="214" t="s">
        <v>85</v>
      </c>
      <c r="AY2583" s="213" t="s">
        <v>401</v>
      </c>
      <c r="BK2583" s="215">
        <f>SUM(BK2584:BK2598)</f>
        <v>0</v>
      </c>
    </row>
    <row r="2584" s="2" customFormat="1" ht="78" customHeight="1">
      <c r="A2584" s="40"/>
      <c r="B2584" s="41"/>
      <c r="C2584" s="218" t="s">
        <v>2282</v>
      </c>
      <c r="D2584" s="218" t="s">
        <v>403</v>
      </c>
      <c r="E2584" s="219" t="s">
        <v>2283</v>
      </c>
      <c r="F2584" s="220" t="s">
        <v>2284</v>
      </c>
      <c r="G2584" s="221" t="s">
        <v>653</v>
      </c>
      <c r="H2584" s="222">
        <v>1</v>
      </c>
      <c r="I2584" s="223"/>
      <c r="J2584" s="224">
        <f>ROUND(I2584*H2584,2)</f>
        <v>0</v>
      </c>
      <c r="K2584" s="220" t="s">
        <v>19</v>
      </c>
      <c r="L2584" s="46"/>
      <c r="M2584" s="225" t="s">
        <v>19</v>
      </c>
      <c r="N2584" s="226" t="s">
        <v>49</v>
      </c>
      <c r="O2584" s="86"/>
      <c r="P2584" s="227">
        <f>O2584*H2584</f>
        <v>0</v>
      </c>
      <c r="Q2584" s="227">
        <v>0.02852</v>
      </c>
      <c r="R2584" s="227">
        <f>Q2584*H2584</f>
        <v>0.02852</v>
      </c>
      <c r="S2584" s="227">
        <v>0</v>
      </c>
      <c r="T2584" s="228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29" t="s">
        <v>545</v>
      </c>
      <c r="AT2584" s="229" t="s">
        <v>403</v>
      </c>
      <c r="AU2584" s="229" t="s">
        <v>87</v>
      </c>
      <c r="AY2584" s="19" t="s">
        <v>401</v>
      </c>
      <c r="BE2584" s="230">
        <f>IF(N2584="základní",J2584,0)</f>
        <v>0</v>
      </c>
      <c r="BF2584" s="230">
        <f>IF(N2584="snížená",J2584,0)</f>
        <v>0</v>
      </c>
      <c r="BG2584" s="230">
        <f>IF(N2584="zákl. přenesená",J2584,0)</f>
        <v>0</v>
      </c>
      <c r="BH2584" s="230">
        <f>IF(N2584="sníž. přenesená",J2584,0)</f>
        <v>0</v>
      </c>
      <c r="BI2584" s="230">
        <f>IF(N2584="nulová",J2584,0)</f>
        <v>0</v>
      </c>
      <c r="BJ2584" s="19" t="s">
        <v>85</v>
      </c>
      <c r="BK2584" s="230">
        <f>ROUND(I2584*H2584,2)</f>
        <v>0</v>
      </c>
      <c r="BL2584" s="19" t="s">
        <v>545</v>
      </c>
      <c r="BM2584" s="229" t="s">
        <v>2285</v>
      </c>
    </row>
    <row r="2585" s="13" customFormat="1">
      <c r="A2585" s="13"/>
      <c r="B2585" s="236"/>
      <c r="C2585" s="237"/>
      <c r="D2585" s="238" t="s">
        <v>410</v>
      </c>
      <c r="E2585" s="239" t="s">
        <v>19</v>
      </c>
      <c r="F2585" s="240" t="s">
        <v>1696</v>
      </c>
      <c r="G2585" s="237"/>
      <c r="H2585" s="239" t="s">
        <v>19</v>
      </c>
      <c r="I2585" s="241"/>
      <c r="J2585" s="237"/>
      <c r="K2585" s="237"/>
      <c r="L2585" s="242"/>
      <c r="M2585" s="243"/>
      <c r="N2585" s="244"/>
      <c r="O2585" s="244"/>
      <c r="P2585" s="244"/>
      <c r="Q2585" s="244"/>
      <c r="R2585" s="244"/>
      <c r="S2585" s="244"/>
      <c r="T2585" s="245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6" t="s">
        <v>410</v>
      </c>
      <c r="AU2585" s="246" t="s">
        <v>87</v>
      </c>
      <c r="AV2585" s="13" t="s">
        <v>85</v>
      </c>
      <c r="AW2585" s="13" t="s">
        <v>37</v>
      </c>
      <c r="AX2585" s="13" t="s">
        <v>78</v>
      </c>
      <c r="AY2585" s="246" t="s">
        <v>401</v>
      </c>
    </row>
    <row r="2586" s="14" customFormat="1">
      <c r="A2586" s="14"/>
      <c r="B2586" s="247"/>
      <c r="C2586" s="248"/>
      <c r="D2586" s="238" t="s">
        <v>410</v>
      </c>
      <c r="E2586" s="249" t="s">
        <v>19</v>
      </c>
      <c r="F2586" s="250" t="s">
        <v>2286</v>
      </c>
      <c r="G2586" s="248"/>
      <c r="H2586" s="251">
        <v>1</v>
      </c>
      <c r="I2586" s="252"/>
      <c r="J2586" s="248"/>
      <c r="K2586" s="248"/>
      <c r="L2586" s="253"/>
      <c r="M2586" s="254"/>
      <c r="N2586" s="255"/>
      <c r="O2586" s="255"/>
      <c r="P2586" s="255"/>
      <c r="Q2586" s="255"/>
      <c r="R2586" s="255"/>
      <c r="S2586" s="255"/>
      <c r="T2586" s="256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7" t="s">
        <v>410</v>
      </c>
      <c r="AU2586" s="257" t="s">
        <v>87</v>
      </c>
      <c r="AV2586" s="14" t="s">
        <v>87</v>
      </c>
      <c r="AW2586" s="14" t="s">
        <v>37</v>
      </c>
      <c r="AX2586" s="14" t="s">
        <v>78</v>
      </c>
      <c r="AY2586" s="257" t="s">
        <v>401</v>
      </c>
    </row>
    <row r="2587" s="15" customFormat="1">
      <c r="A2587" s="15"/>
      <c r="B2587" s="258"/>
      <c r="C2587" s="259"/>
      <c r="D2587" s="238" t="s">
        <v>410</v>
      </c>
      <c r="E2587" s="260" t="s">
        <v>19</v>
      </c>
      <c r="F2587" s="261" t="s">
        <v>414</v>
      </c>
      <c r="G2587" s="259"/>
      <c r="H2587" s="262">
        <v>1</v>
      </c>
      <c r="I2587" s="263"/>
      <c r="J2587" s="259"/>
      <c r="K2587" s="259"/>
      <c r="L2587" s="264"/>
      <c r="M2587" s="265"/>
      <c r="N2587" s="266"/>
      <c r="O2587" s="266"/>
      <c r="P2587" s="266"/>
      <c r="Q2587" s="266"/>
      <c r="R2587" s="266"/>
      <c r="S2587" s="266"/>
      <c r="T2587" s="267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8" t="s">
        <v>410</v>
      </c>
      <c r="AU2587" s="268" t="s">
        <v>87</v>
      </c>
      <c r="AV2587" s="15" t="s">
        <v>102</v>
      </c>
      <c r="AW2587" s="15" t="s">
        <v>37</v>
      </c>
      <c r="AX2587" s="15" t="s">
        <v>85</v>
      </c>
      <c r="AY2587" s="268" t="s">
        <v>401</v>
      </c>
    </row>
    <row r="2588" s="2" customFormat="1" ht="78" customHeight="1">
      <c r="A2588" s="40"/>
      <c r="B2588" s="41"/>
      <c r="C2588" s="218" t="s">
        <v>2287</v>
      </c>
      <c r="D2588" s="218" t="s">
        <v>403</v>
      </c>
      <c r="E2588" s="219" t="s">
        <v>2288</v>
      </c>
      <c r="F2588" s="220" t="s">
        <v>2289</v>
      </c>
      <c r="G2588" s="221" t="s">
        <v>653</v>
      </c>
      <c r="H2588" s="222">
        <v>2</v>
      </c>
      <c r="I2588" s="223"/>
      <c r="J2588" s="224">
        <f>ROUND(I2588*H2588,2)</f>
        <v>0</v>
      </c>
      <c r="K2588" s="220" t="s">
        <v>19</v>
      </c>
      <c r="L2588" s="46"/>
      <c r="M2588" s="225" t="s">
        <v>19</v>
      </c>
      <c r="N2588" s="226" t="s">
        <v>49</v>
      </c>
      <c r="O2588" s="86"/>
      <c r="P2588" s="227">
        <f>O2588*H2588</f>
        <v>0</v>
      </c>
      <c r="Q2588" s="227">
        <v>0.02852</v>
      </c>
      <c r="R2588" s="227">
        <f>Q2588*H2588</f>
        <v>0.05704</v>
      </c>
      <c r="S2588" s="227">
        <v>0</v>
      </c>
      <c r="T2588" s="228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9" t="s">
        <v>545</v>
      </c>
      <c r="AT2588" s="229" t="s">
        <v>403</v>
      </c>
      <c r="AU2588" s="229" t="s">
        <v>87</v>
      </c>
      <c r="AY2588" s="19" t="s">
        <v>401</v>
      </c>
      <c r="BE2588" s="230">
        <f>IF(N2588="základní",J2588,0)</f>
        <v>0</v>
      </c>
      <c r="BF2588" s="230">
        <f>IF(N2588="snížená",J2588,0)</f>
        <v>0</v>
      </c>
      <c r="BG2588" s="230">
        <f>IF(N2588="zákl. přenesená",J2588,0)</f>
        <v>0</v>
      </c>
      <c r="BH2588" s="230">
        <f>IF(N2588="sníž. přenesená",J2588,0)</f>
        <v>0</v>
      </c>
      <c r="BI2588" s="230">
        <f>IF(N2588="nulová",J2588,0)</f>
        <v>0</v>
      </c>
      <c r="BJ2588" s="19" t="s">
        <v>85</v>
      </c>
      <c r="BK2588" s="230">
        <f>ROUND(I2588*H2588,2)</f>
        <v>0</v>
      </c>
      <c r="BL2588" s="19" t="s">
        <v>545</v>
      </c>
      <c r="BM2588" s="229" t="s">
        <v>2290</v>
      </c>
    </row>
    <row r="2589" s="13" customFormat="1">
      <c r="A2589" s="13"/>
      <c r="B2589" s="236"/>
      <c r="C2589" s="237"/>
      <c r="D2589" s="238" t="s">
        <v>410</v>
      </c>
      <c r="E2589" s="239" t="s">
        <v>19</v>
      </c>
      <c r="F2589" s="240" t="s">
        <v>1696</v>
      </c>
      <c r="G2589" s="237"/>
      <c r="H2589" s="239" t="s">
        <v>19</v>
      </c>
      <c r="I2589" s="241"/>
      <c r="J2589" s="237"/>
      <c r="K2589" s="237"/>
      <c r="L2589" s="242"/>
      <c r="M2589" s="243"/>
      <c r="N2589" s="244"/>
      <c r="O2589" s="244"/>
      <c r="P2589" s="244"/>
      <c r="Q2589" s="244"/>
      <c r="R2589" s="244"/>
      <c r="S2589" s="244"/>
      <c r="T2589" s="245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6" t="s">
        <v>410</v>
      </c>
      <c r="AU2589" s="246" t="s">
        <v>87</v>
      </c>
      <c r="AV2589" s="13" t="s">
        <v>85</v>
      </c>
      <c r="AW2589" s="13" t="s">
        <v>37</v>
      </c>
      <c r="AX2589" s="13" t="s">
        <v>78</v>
      </c>
      <c r="AY2589" s="246" t="s">
        <v>401</v>
      </c>
    </row>
    <row r="2590" s="14" customFormat="1">
      <c r="A2590" s="14"/>
      <c r="B2590" s="247"/>
      <c r="C2590" s="248"/>
      <c r="D2590" s="238" t="s">
        <v>410</v>
      </c>
      <c r="E2590" s="249" t="s">
        <v>19</v>
      </c>
      <c r="F2590" s="250" t="s">
        <v>2291</v>
      </c>
      <c r="G2590" s="248"/>
      <c r="H2590" s="251">
        <v>2</v>
      </c>
      <c r="I2590" s="252"/>
      <c r="J2590" s="248"/>
      <c r="K2590" s="248"/>
      <c r="L2590" s="253"/>
      <c r="M2590" s="254"/>
      <c r="N2590" s="255"/>
      <c r="O2590" s="255"/>
      <c r="P2590" s="255"/>
      <c r="Q2590" s="255"/>
      <c r="R2590" s="255"/>
      <c r="S2590" s="255"/>
      <c r="T2590" s="256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7" t="s">
        <v>410</v>
      </c>
      <c r="AU2590" s="257" t="s">
        <v>87</v>
      </c>
      <c r="AV2590" s="14" t="s">
        <v>87</v>
      </c>
      <c r="AW2590" s="14" t="s">
        <v>37</v>
      </c>
      <c r="AX2590" s="14" t="s">
        <v>78</v>
      </c>
      <c r="AY2590" s="257" t="s">
        <v>401</v>
      </c>
    </row>
    <row r="2591" s="15" customFormat="1">
      <c r="A2591" s="15"/>
      <c r="B2591" s="258"/>
      <c r="C2591" s="259"/>
      <c r="D2591" s="238" t="s">
        <v>410</v>
      </c>
      <c r="E2591" s="260" t="s">
        <v>19</v>
      </c>
      <c r="F2591" s="261" t="s">
        <v>414</v>
      </c>
      <c r="G2591" s="259"/>
      <c r="H2591" s="262">
        <v>2</v>
      </c>
      <c r="I2591" s="263"/>
      <c r="J2591" s="259"/>
      <c r="K2591" s="259"/>
      <c r="L2591" s="264"/>
      <c r="M2591" s="265"/>
      <c r="N2591" s="266"/>
      <c r="O2591" s="266"/>
      <c r="P2591" s="266"/>
      <c r="Q2591" s="266"/>
      <c r="R2591" s="266"/>
      <c r="S2591" s="266"/>
      <c r="T2591" s="267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8" t="s">
        <v>410</v>
      </c>
      <c r="AU2591" s="268" t="s">
        <v>87</v>
      </c>
      <c r="AV2591" s="15" t="s">
        <v>102</v>
      </c>
      <c r="AW2591" s="15" t="s">
        <v>37</v>
      </c>
      <c r="AX2591" s="15" t="s">
        <v>85</v>
      </c>
      <c r="AY2591" s="268" t="s">
        <v>401</v>
      </c>
    </row>
    <row r="2592" s="2" customFormat="1" ht="33" customHeight="1">
      <c r="A2592" s="40"/>
      <c r="B2592" s="41"/>
      <c r="C2592" s="218" t="s">
        <v>2292</v>
      </c>
      <c r="D2592" s="218" t="s">
        <v>403</v>
      </c>
      <c r="E2592" s="219" t="s">
        <v>2293</v>
      </c>
      <c r="F2592" s="220" t="s">
        <v>2294</v>
      </c>
      <c r="G2592" s="221" t="s">
        <v>653</v>
      </c>
      <c r="H2592" s="222">
        <v>9</v>
      </c>
      <c r="I2592" s="223"/>
      <c r="J2592" s="224">
        <f>ROUND(I2592*H2592,2)</f>
        <v>0</v>
      </c>
      <c r="K2592" s="220" t="s">
        <v>406</v>
      </c>
      <c r="L2592" s="46"/>
      <c r="M2592" s="225" t="s">
        <v>19</v>
      </c>
      <c r="N2592" s="226" t="s">
        <v>49</v>
      </c>
      <c r="O2592" s="86"/>
      <c r="P2592" s="227">
        <f>O2592*H2592</f>
        <v>0</v>
      </c>
      <c r="Q2592" s="227">
        <v>0.005176</v>
      </c>
      <c r="R2592" s="227">
        <f>Q2592*H2592</f>
        <v>0.046584</v>
      </c>
      <c r="S2592" s="227">
        <v>0</v>
      </c>
      <c r="T2592" s="228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9" t="s">
        <v>545</v>
      </c>
      <c r="AT2592" s="229" t="s">
        <v>403</v>
      </c>
      <c r="AU2592" s="229" t="s">
        <v>87</v>
      </c>
      <c r="AY2592" s="19" t="s">
        <v>401</v>
      </c>
      <c r="BE2592" s="230">
        <f>IF(N2592="základní",J2592,0)</f>
        <v>0</v>
      </c>
      <c r="BF2592" s="230">
        <f>IF(N2592="snížená",J2592,0)</f>
        <v>0</v>
      </c>
      <c r="BG2592" s="230">
        <f>IF(N2592="zákl. přenesená",J2592,0)</f>
        <v>0</v>
      </c>
      <c r="BH2592" s="230">
        <f>IF(N2592="sníž. přenesená",J2592,0)</f>
        <v>0</v>
      </c>
      <c r="BI2592" s="230">
        <f>IF(N2592="nulová",J2592,0)</f>
        <v>0</v>
      </c>
      <c r="BJ2592" s="19" t="s">
        <v>85</v>
      </c>
      <c r="BK2592" s="230">
        <f>ROUND(I2592*H2592,2)</f>
        <v>0</v>
      </c>
      <c r="BL2592" s="19" t="s">
        <v>545</v>
      </c>
      <c r="BM2592" s="229" t="s">
        <v>2295</v>
      </c>
    </row>
    <row r="2593" s="2" customFormat="1">
      <c r="A2593" s="40"/>
      <c r="B2593" s="41"/>
      <c r="C2593" s="42"/>
      <c r="D2593" s="231" t="s">
        <v>408</v>
      </c>
      <c r="E2593" s="42"/>
      <c r="F2593" s="232" t="s">
        <v>2296</v>
      </c>
      <c r="G2593" s="42"/>
      <c r="H2593" s="42"/>
      <c r="I2593" s="233"/>
      <c r="J2593" s="42"/>
      <c r="K2593" s="42"/>
      <c r="L2593" s="46"/>
      <c r="M2593" s="234"/>
      <c r="N2593" s="235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408</v>
      </c>
      <c r="AU2593" s="19" t="s">
        <v>87</v>
      </c>
    </row>
    <row r="2594" s="13" customFormat="1">
      <c r="A2594" s="13"/>
      <c r="B2594" s="236"/>
      <c r="C2594" s="237"/>
      <c r="D2594" s="238" t="s">
        <v>410</v>
      </c>
      <c r="E2594" s="239" t="s">
        <v>19</v>
      </c>
      <c r="F2594" s="240" t="s">
        <v>1696</v>
      </c>
      <c r="G2594" s="237"/>
      <c r="H2594" s="239" t="s">
        <v>19</v>
      </c>
      <c r="I2594" s="241"/>
      <c r="J2594" s="237"/>
      <c r="K2594" s="237"/>
      <c r="L2594" s="242"/>
      <c r="M2594" s="243"/>
      <c r="N2594" s="244"/>
      <c r="O2594" s="244"/>
      <c r="P2594" s="244"/>
      <c r="Q2594" s="244"/>
      <c r="R2594" s="244"/>
      <c r="S2594" s="244"/>
      <c r="T2594" s="24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6" t="s">
        <v>410</v>
      </c>
      <c r="AU2594" s="246" t="s">
        <v>87</v>
      </c>
      <c r="AV2594" s="13" t="s">
        <v>85</v>
      </c>
      <c r="AW2594" s="13" t="s">
        <v>37</v>
      </c>
      <c r="AX2594" s="13" t="s">
        <v>78</v>
      </c>
      <c r="AY2594" s="246" t="s">
        <v>401</v>
      </c>
    </row>
    <row r="2595" s="14" customFormat="1">
      <c r="A2595" s="14"/>
      <c r="B2595" s="247"/>
      <c r="C2595" s="248"/>
      <c r="D2595" s="238" t="s">
        <v>410</v>
      </c>
      <c r="E2595" s="249" t="s">
        <v>19</v>
      </c>
      <c r="F2595" s="250" t="s">
        <v>2297</v>
      </c>
      <c r="G2595" s="248"/>
      <c r="H2595" s="251">
        <v>9</v>
      </c>
      <c r="I2595" s="252"/>
      <c r="J2595" s="248"/>
      <c r="K2595" s="248"/>
      <c r="L2595" s="253"/>
      <c r="M2595" s="254"/>
      <c r="N2595" s="255"/>
      <c r="O2595" s="255"/>
      <c r="P2595" s="255"/>
      <c r="Q2595" s="255"/>
      <c r="R2595" s="255"/>
      <c r="S2595" s="255"/>
      <c r="T2595" s="256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7" t="s">
        <v>410</v>
      </c>
      <c r="AU2595" s="257" t="s">
        <v>87</v>
      </c>
      <c r="AV2595" s="14" t="s">
        <v>87</v>
      </c>
      <c r="AW2595" s="14" t="s">
        <v>37</v>
      </c>
      <c r="AX2595" s="14" t="s">
        <v>78</v>
      </c>
      <c r="AY2595" s="257" t="s">
        <v>401</v>
      </c>
    </row>
    <row r="2596" s="15" customFormat="1">
      <c r="A2596" s="15"/>
      <c r="B2596" s="258"/>
      <c r="C2596" s="259"/>
      <c r="D2596" s="238" t="s">
        <v>410</v>
      </c>
      <c r="E2596" s="260" t="s">
        <v>19</v>
      </c>
      <c r="F2596" s="261" t="s">
        <v>414</v>
      </c>
      <c r="G2596" s="259"/>
      <c r="H2596" s="262">
        <v>9</v>
      </c>
      <c r="I2596" s="263"/>
      <c r="J2596" s="259"/>
      <c r="K2596" s="259"/>
      <c r="L2596" s="264"/>
      <c r="M2596" s="265"/>
      <c r="N2596" s="266"/>
      <c r="O2596" s="266"/>
      <c r="P2596" s="266"/>
      <c r="Q2596" s="266"/>
      <c r="R2596" s="266"/>
      <c r="S2596" s="266"/>
      <c r="T2596" s="267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68" t="s">
        <v>410</v>
      </c>
      <c r="AU2596" s="268" t="s">
        <v>87</v>
      </c>
      <c r="AV2596" s="15" t="s">
        <v>102</v>
      </c>
      <c r="AW2596" s="15" t="s">
        <v>37</v>
      </c>
      <c r="AX2596" s="15" t="s">
        <v>85</v>
      </c>
      <c r="AY2596" s="268" t="s">
        <v>401</v>
      </c>
    </row>
    <row r="2597" s="2" customFormat="1" ht="44.25" customHeight="1">
      <c r="A2597" s="40"/>
      <c r="B2597" s="41"/>
      <c r="C2597" s="218" t="s">
        <v>2298</v>
      </c>
      <c r="D2597" s="218" t="s">
        <v>403</v>
      </c>
      <c r="E2597" s="219" t="s">
        <v>2299</v>
      </c>
      <c r="F2597" s="220" t="s">
        <v>2300</v>
      </c>
      <c r="G2597" s="221" t="s">
        <v>1909</v>
      </c>
      <c r="H2597" s="290"/>
      <c r="I2597" s="223"/>
      <c r="J2597" s="224">
        <f>ROUND(I2597*H2597,2)</f>
        <v>0</v>
      </c>
      <c r="K2597" s="220" t="s">
        <v>406</v>
      </c>
      <c r="L2597" s="46"/>
      <c r="M2597" s="225" t="s">
        <v>19</v>
      </c>
      <c r="N2597" s="226" t="s">
        <v>49</v>
      </c>
      <c r="O2597" s="86"/>
      <c r="P2597" s="227">
        <f>O2597*H2597</f>
        <v>0</v>
      </c>
      <c r="Q2597" s="227">
        <v>0</v>
      </c>
      <c r="R2597" s="227">
        <f>Q2597*H2597</f>
        <v>0</v>
      </c>
      <c r="S2597" s="227">
        <v>0</v>
      </c>
      <c r="T2597" s="228">
        <f>S2597*H2597</f>
        <v>0</v>
      </c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R2597" s="229" t="s">
        <v>545</v>
      </c>
      <c r="AT2597" s="229" t="s">
        <v>403</v>
      </c>
      <c r="AU2597" s="229" t="s">
        <v>87</v>
      </c>
      <c r="AY2597" s="19" t="s">
        <v>401</v>
      </c>
      <c r="BE2597" s="230">
        <f>IF(N2597="základní",J2597,0)</f>
        <v>0</v>
      </c>
      <c r="BF2597" s="230">
        <f>IF(N2597="snížená",J2597,0)</f>
        <v>0</v>
      </c>
      <c r="BG2597" s="230">
        <f>IF(N2597="zákl. přenesená",J2597,0)</f>
        <v>0</v>
      </c>
      <c r="BH2597" s="230">
        <f>IF(N2597="sníž. přenesená",J2597,0)</f>
        <v>0</v>
      </c>
      <c r="BI2597" s="230">
        <f>IF(N2597="nulová",J2597,0)</f>
        <v>0</v>
      </c>
      <c r="BJ2597" s="19" t="s">
        <v>85</v>
      </c>
      <c r="BK2597" s="230">
        <f>ROUND(I2597*H2597,2)</f>
        <v>0</v>
      </c>
      <c r="BL2597" s="19" t="s">
        <v>545</v>
      </c>
      <c r="BM2597" s="229" t="s">
        <v>2301</v>
      </c>
    </row>
    <row r="2598" s="2" customFormat="1">
      <c r="A2598" s="40"/>
      <c r="B2598" s="41"/>
      <c r="C2598" s="42"/>
      <c r="D2598" s="231" t="s">
        <v>408</v>
      </c>
      <c r="E2598" s="42"/>
      <c r="F2598" s="232" t="s">
        <v>2302</v>
      </c>
      <c r="G2598" s="42"/>
      <c r="H2598" s="42"/>
      <c r="I2598" s="233"/>
      <c r="J2598" s="42"/>
      <c r="K2598" s="42"/>
      <c r="L2598" s="46"/>
      <c r="M2598" s="234"/>
      <c r="N2598" s="235"/>
      <c r="O2598" s="86"/>
      <c r="P2598" s="86"/>
      <c r="Q2598" s="86"/>
      <c r="R2598" s="86"/>
      <c r="S2598" s="86"/>
      <c r="T2598" s="87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T2598" s="19" t="s">
        <v>408</v>
      </c>
      <c r="AU2598" s="19" t="s">
        <v>87</v>
      </c>
    </row>
    <row r="2599" s="12" customFormat="1" ht="22.8" customHeight="1">
      <c r="A2599" s="12"/>
      <c r="B2599" s="202"/>
      <c r="C2599" s="203"/>
      <c r="D2599" s="204" t="s">
        <v>77</v>
      </c>
      <c r="E2599" s="216" t="s">
        <v>2303</v>
      </c>
      <c r="F2599" s="216" t="s">
        <v>120</v>
      </c>
      <c r="G2599" s="203"/>
      <c r="H2599" s="203"/>
      <c r="I2599" s="206"/>
      <c r="J2599" s="217">
        <f>BK2599</f>
        <v>0</v>
      </c>
      <c r="K2599" s="203"/>
      <c r="L2599" s="208"/>
      <c r="M2599" s="209"/>
      <c r="N2599" s="210"/>
      <c r="O2599" s="210"/>
      <c r="P2599" s="211">
        <f>SUM(P2600:P2624)</f>
        <v>0</v>
      </c>
      <c r="Q2599" s="210"/>
      <c r="R2599" s="211">
        <f>SUM(R2600:R2624)</f>
        <v>0.0054999999999999997</v>
      </c>
      <c r="S2599" s="210"/>
      <c r="T2599" s="212">
        <f>SUM(T2600:T2624)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3" t="s">
        <v>87</v>
      </c>
      <c r="AT2599" s="214" t="s">
        <v>77</v>
      </c>
      <c r="AU2599" s="214" t="s">
        <v>85</v>
      </c>
      <c r="AY2599" s="213" t="s">
        <v>401</v>
      </c>
      <c r="BK2599" s="215">
        <f>SUM(BK2600:BK2624)</f>
        <v>0</v>
      </c>
    </row>
    <row r="2600" s="2" customFormat="1" ht="24.15" customHeight="1">
      <c r="A2600" s="40"/>
      <c r="B2600" s="41"/>
      <c r="C2600" s="218" t="s">
        <v>2304</v>
      </c>
      <c r="D2600" s="218" t="s">
        <v>403</v>
      </c>
      <c r="E2600" s="219" t="s">
        <v>2305</v>
      </c>
      <c r="F2600" s="220" t="s">
        <v>2306</v>
      </c>
      <c r="G2600" s="221" t="s">
        <v>653</v>
      </c>
      <c r="H2600" s="222">
        <v>2</v>
      </c>
      <c r="I2600" s="223"/>
      <c r="J2600" s="224">
        <f>ROUND(I2600*H2600,2)</f>
        <v>0</v>
      </c>
      <c r="K2600" s="220" t="s">
        <v>406</v>
      </c>
      <c r="L2600" s="46"/>
      <c r="M2600" s="225" t="s">
        <v>19</v>
      </c>
      <c r="N2600" s="226" t="s">
        <v>49</v>
      </c>
      <c r="O2600" s="86"/>
      <c r="P2600" s="227">
        <f>O2600*H2600</f>
        <v>0</v>
      </c>
      <c r="Q2600" s="227">
        <v>0</v>
      </c>
      <c r="R2600" s="227">
        <f>Q2600*H2600</f>
        <v>0</v>
      </c>
      <c r="S2600" s="227">
        <v>0</v>
      </c>
      <c r="T2600" s="22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29" t="s">
        <v>545</v>
      </c>
      <c r="AT2600" s="229" t="s">
        <v>403</v>
      </c>
      <c r="AU2600" s="229" t="s">
        <v>87</v>
      </c>
      <c r="AY2600" s="19" t="s">
        <v>401</v>
      </c>
      <c r="BE2600" s="230">
        <f>IF(N2600="základní",J2600,0)</f>
        <v>0</v>
      </c>
      <c r="BF2600" s="230">
        <f>IF(N2600="snížená",J2600,0)</f>
        <v>0</v>
      </c>
      <c r="BG2600" s="230">
        <f>IF(N2600="zákl. přenesená",J2600,0)</f>
        <v>0</v>
      </c>
      <c r="BH2600" s="230">
        <f>IF(N2600="sníž. přenesená",J2600,0)</f>
        <v>0</v>
      </c>
      <c r="BI2600" s="230">
        <f>IF(N2600="nulová",J2600,0)</f>
        <v>0</v>
      </c>
      <c r="BJ2600" s="19" t="s">
        <v>85</v>
      </c>
      <c r="BK2600" s="230">
        <f>ROUND(I2600*H2600,2)</f>
        <v>0</v>
      </c>
      <c r="BL2600" s="19" t="s">
        <v>545</v>
      </c>
      <c r="BM2600" s="229" t="s">
        <v>2307</v>
      </c>
    </row>
    <row r="2601" s="2" customFormat="1">
      <c r="A2601" s="40"/>
      <c r="B2601" s="41"/>
      <c r="C2601" s="42"/>
      <c r="D2601" s="231" t="s">
        <v>408</v>
      </c>
      <c r="E2601" s="42"/>
      <c r="F2601" s="232" t="s">
        <v>2308</v>
      </c>
      <c r="G2601" s="42"/>
      <c r="H2601" s="42"/>
      <c r="I2601" s="233"/>
      <c r="J2601" s="42"/>
      <c r="K2601" s="42"/>
      <c r="L2601" s="46"/>
      <c r="M2601" s="234"/>
      <c r="N2601" s="235"/>
      <c r="O2601" s="86"/>
      <c r="P2601" s="86"/>
      <c r="Q2601" s="86"/>
      <c r="R2601" s="86"/>
      <c r="S2601" s="86"/>
      <c r="T2601" s="87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9" t="s">
        <v>408</v>
      </c>
      <c r="AU2601" s="19" t="s">
        <v>87</v>
      </c>
    </row>
    <row r="2602" s="13" customFormat="1">
      <c r="A2602" s="13"/>
      <c r="B2602" s="236"/>
      <c r="C2602" s="237"/>
      <c r="D2602" s="238" t="s">
        <v>410</v>
      </c>
      <c r="E2602" s="239" t="s">
        <v>19</v>
      </c>
      <c r="F2602" s="240" t="s">
        <v>1696</v>
      </c>
      <c r="G2602" s="237"/>
      <c r="H2602" s="239" t="s">
        <v>19</v>
      </c>
      <c r="I2602" s="241"/>
      <c r="J2602" s="237"/>
      <c r="K2602" s="237"/>
      <c r="L2602" s="242"/>
      <c r="M2602" s="243"/>
      <c r="N2602" s="244"/>
      <c r="O2602" s="244"/>
      <c r="P2602" s="244"/>
      <c r="Q2602" s="244"/>
      <c r="R2602" s="244"/>
      <c r="S2602" s="244"/>
      <c r="T2602" s="245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6" t="s">
        <v>410</v>
      </c>
      <c r="AU2602" s="246" t="s">
        <v>87</v>
      </c>
      <c r="AV2602" s="13" t="s">
        <v>85</v>
      </c>
      <c r="AW2602" s="13" t="s">
        <v>37</v>
      </c>
      <c r="AX2602" s="13" t="s">
        <v>78</v>
      </c>
      <c r="AY2602" s="246" t="s">
        <v>401</v>
      </c>
    </row>
    <row r="2603" s="14" customFormat="1">
      <c r="A2603" s="14"/>
      <c r="B2603" s="247"/>
      <c r="C2603" s="248"/>
      <c r="D2603" s="238" t="s">
        <v>410</v>
      </c>
      <c r="E2603" s="249" t="s">
        <v>19</v>
      </c>
      <c r="F2603" s="250" t="s">
        <v>2309</v>
      </c>
      <c r="G2603" s="248"/>
      <c r="H2603" s="251">
        <v>1</v>
      </c>
      <c r="I2603" s="252"/>
      <c r="J2603" s="248"/>
      <c r="K2603" s="248"/>
      <c r="L2603" s="253"/>
      <c r="M2603" s="254"/>
      <c r="N2603" s="255"/>
      <c r="O2603" s="255"/>
      <c r="P2603" s="255"/>
      <c r="Q2603" s="255"/>
      <c r="R2603" s="255"/>
      <c r="S2603" s="255"/>
      <c r="T2603" s="256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7" t="s">
        <v>410</v>
      </c>
      <c r="AU2603" s="257" t="s">
        <v>87</v>
      </c>
      <c r="AV2603" s="14" t="s">
        <v>87</v>
      </c>
      <c r="AW2603" s="14" t="s">
        <v>37</v>
      </c>
      <c r="AX2603" s="14" t="s">
        <v>78</v>
      </c>
      <c r="AY2603" s="257" t="s">
        <v>401</v>
      </c>
    </row>
    <row r="2604" s="14" customFormat="1">
      <c r="A2604" s="14"/>
      <c r="B2604" s="247"/>
      <c r="C2604" s="248"/>
      <c r="D2604" s="238" t="s">
        <v>410</v>
      </c>
      <c r="E2604" s="249" t="s">
        <v>19</v>
      </c>
      <c r="F2604" s="250" t="s">
        <v>2310</v>
      </c>
      <c r="G2604" s="248"/>
      <c r="H2604" s="251">
        <v>1</v>
      </c>
      <c r="I2604" s="252"/>
      <c r="J2604" s="248"/>
      <c r="K2604" s="248"/>
      <c r="L2604" s="253"/>
      <c r="M2604" s="254"/>
      <c r="N2604" s="255"/>
      <c r="O2604" s="255"/>
      <c r="P2604" s="255"/>
      <c r="Q2604" s="255"/>
      <c r="R2604" s="255"/>
      <c r="S2604" s="255"/>
      <c r="T2604" s="256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7" t="s">
        <v>410</v>
      </c>
      <c r="AU2604" s="257" t="s">
        <v>87</v>
      </c>
      <c r="AV2604" s="14" t="s">
        <v>87</v>
      </c>
      <c r="AW2604" s="14" t="s">
        <v>37</v>
      </c>
      <c r="AX2604" s="14" t="s">
        <v>78</v>
      </c>
      <c r="AY2604" s="257" t="s">
        <v>401</v>
      </c>
    </row>
    <row r="2605" s="15" customFormat="1">
      <c r="A2605" s="15"/>
      <c r="B2605" s="258"/>
      <c r="C2605" s="259"/>
      <c r="D2605" s="238" t="s">
        <v>410</v>
      </c>
      <c r="E2605" s="260" t="s">
        <v>19</v>
      </c>
      <c r="F2605" s="261" t="s">
        <v>414</v>
      </c>
      <c r="G2605" s="259"/>
      <c r="H2605" s="262">
        <v>2</v>
      </c>
      <c r="I2605" s="263"/>
      <c r="J2605" s="259"/>
      <c r="K2605" s="259"/>
      <c r="L2605" s="264"/>
      <c r="M2605" s="265"/>
      <c r="N2605" s="266"/>
      <c r="O2605" s="266"/>
      <c r="P2605" s="266"/>
      <c r="Q2605" s="266"/>
      <c r="R2605" s="266"/>
      <c r="S2605" s="266"/>
      <c r="T2605" s="267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8" t="s">
        <v>410</v>
      </c>
      <c r="AU2605" s="268" t="s">
        <v>87</v>
      </c>
      <c r="AV2605" s="15" t="s">
        <v>102</v>
      </c>
      <c r="AW2605" s="15" t="s">
        <v>37</v>
      </c>
      <c r="AX2605" s="15" t="s">
        <v>85</v>
      </c>
      <c r="AY2605" s="268" t="s">
        <v>401</v>
      </c>
    </row>
    <row r="2606" s="2" customFormat="1" ht="37.8" customHeight="1">
      <c r="A2606" s="40"/>
      <c r="B2606" s="41"/>
      <c r="C2606" s="280" t="s">
        <v>2311</v>
      </c>
      <c r="D2606" s="280" t="s">
        <v>808</v>
      </c>
      <c r="E2606" s="281" t="s">
        <v>2312</v>
      </c>
      <c r="F2606" s="282" t="s">
        <v>2313</v>
      </c>
      <c r="G2606" s="283" t="s">
        <v>653</v>
      </c>
      <c r="H2606" s="284">
        <v>1</v>
      </c>
      <c r="I2606" s="285"/>
      <c r="J2606" s="286">
        <f>ROUND(I2606*H2606,2)</f>
        <v>0</v>
      </c>
      <c r="K2606" s="282" t="s">
        <v>19</v>
      </c>
      <c r="L2606" s="287"/>
      <c r="M2606" s="288" t="s">
        <v>19</v>
      </c>
      <c r="N2606" s="289" t="s">
        <v>49</v>
      </c>
      <c r="O2606" s="86"/>
      <c r="P2606" s="227">
        <f>O2606*H2606</f>
        <v>0</v>
      </c>
      <c r="Q2606" s="227">
        <v>0.002</v>
      </c>
      <c r="R2606" s="227">
        <f>Q2606*H2606</f>
        <v>0.002</v>
      </c>
      <c r="S2606" s="227">
        <v>0</v>
      </c>
      <c r="T2606" s="228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29" t="s">
        <v>664</v>
      </c>
      <c r="AT2606" s="229" t="s">
        <v>808</v>
      </c>
      <c r="AU2606" s="229" t="s">
        <v>87</v>
      </c>
      <c r="AY2606" s="19" t="s">
        <v>401</v>
      </c>
      <c r="BE2606" s="230">
        <f>IF(N2606="základní",J2606,0)</f>
        <v>0</v>
      </c>
      <c r="BF2606" s="230">
        <f>IF(N2606="snížená",J2606,0)</f>
        <v>0</v>
      </c>
      <c r="BG2606" s="230">
        <f>IF(N2606="zákl. přenesená",J2606,0)</f>
        <v>0</v>
      </c>
      <c r="BH2606" s="230">
        <f>IF(N2606="sníž. přenesená",J2606,0)</f>
        <v>0</v>
      </c>
      <c r="BI2606" s="230">
        <f>IF(N2606="nulová",J2606,0)</f>
        <v>0</v>
      </c>
      <c r="BJ2606" s="19" t="s">
        <v>85</v>
      </c>
      <c r="BK2606" s="230">
        <f>ROUND(I2606*H2606,2)</f>
        <v>0</v>
      </c>
      <c r="BL2606" s="19" t="s">
        <v>545</v>
      </c>
      <c r="BM2606" s="229" t="s">
        <v>2314</v>
      </c>
    </row>
    <row r="2607" s="13" customFormat="1">
      <c r="A2607" s="13"/>
      <c r="B2607" s="236"/>
      <c r="C2607" s="237"/>
      <c r="D2607" s="238" t="s">
        <v>410</v>
      </c>
      <c r="E2607" s="239" t="s">
        <v>19</v>
      </c>
      <c r="F2607" s="240" t="s">
        <v>1696</v>
      </c>
      <c r="G2607" s="237"/>
      <c r="H2607" s="239" t="s">
        <v>19</v>
      </c>
      <c r="I2607" s="241"/>
      <c r="J2607" s="237"/>
      <c r="K2607" s="237"/>
      <c r="L2607" s="242"/>
      <c r="M2607" s="243"/>
      <c r="N2607" s="244"/>
      <c r="O2607" s="244"/>
      <c r="P2607" s="244"/>
      <c r="Q2607" s="244"/>
      <c r="R2607" s="244"/>
      <c r="S2607" s="244"/>
      <c r="T2607" s="24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6" t="s">
        <v>410</v>
      </c>
      <c r="AU2607" s="246" t="s">
        <v>87</v>
      </c>
      <c r="AV2607" s="13" t="s">
        <v>85</v>
      </c>
      <c r="AW2607" s="13" t="s">
        <v>37</v>
      </c>
      <c r="AX2607" s="13" t="s">
        <v>78</v>
      </c>
      <c r="AY2607" s="246" t="s">
        <v>401</v>
      </c>
    </row>
    <row r="2608" s="14" customFormat="1">
      <c r="A2608" s="14"/>
      <c r="B2608" s="247"/>
      <c r="C2608" s="248"/>
      <c r="D2608" s="238" t="s">
        <v>410</v>
      </c>
      <c r="E2608" s="249" t="s">
        <v>19</v>
      </c>
      <c r="F2608" s="250" t="s">
        <v>2310</v>
      </c>
      <c r="G2608" s="248"/>
      <c r="H2608" s="251">
        <v>1</v>
      </c>
      <c r="I2608" s="252"/>
      <c r="J2608" s="248"/>
      <c r="K2608" s="248"/>
      <c r="L2608" s="253"/>
      <c r="M2608" s="254"/>
      <c r="N2608" s="255"/>
      <c r="O2608" s="255"/>
      <c r="P2608" s="255"/>
      <c r="Q2608" s="255"/>
      <c r="R2608" s="255"/>
      <c r="S2608" s="255"/>
      <c r="T2608" s="256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7" t="s">
        <v>410</v>
      </c>
      <c r="AU2608" s="257" t="s">
        <v>87</v>
      </c>
      <c r="AV2608" s="14" t="s">
        <v>87</v>
      </c>
      <c r="AW2608" s="14" t="s">
        <v>37</v>
      </c>
      <c r="AX2608" s="14" t="s">
        <v>78</v>
      </c>
      <c r="AY2608" s="257" t="s">
        <v>401</v>
      </c>
    </row>
    <row r="2609" s="15" customFormat="1">
      <c r="A2609" s="15"/>
      <c r="B2609" s="258"/>
      <c r="C2609" s="259"/>
      <c r="D2609" s="238" t="s">
        <v>410</v>
      </c>
      <c r="E2609" s="260" t="s">
        <v>19</v>
      </c>
      <c r="F2609" s="261" t="s">
        <v>414</v>
      </c>
      <c r="G2609" s="259"/>
      <c r="H2609" s="262">
        <v>1</v>
      </c>
      <c r="I2609" s="263"/>
      <c r="J2609" s="259"/>
      <c r="K2609" s="259"/>
      <c r="L2609" s="264"/>
      <c r="M2609" s="265"/>
      <c r="N2609" s="266"/>
      <c r="O2609" s="266"/>
      <c r="P2609" s="266"/>
      <c r="Q2609" s="266"/>
      <c r="R2609" s="266"/>
      <c r="S2609" s="266"/>
      <c r="T2609" s="267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68" t="s">
        <v>410</v>
      </c>
      <c r="AU2609" s="268" t="s">
        <v>87</v>
      </c>
      <c r="AV2609" s="15" t="s">
        <v>102</v>
      </c>
      <c r="AW2609" s="15" t="s">
        <v>37</v>
      </c>
      <c r="AX2609" s="15" t="s">
        <v>85</v>
      </c>
      <c r="AY2609" s="268" t="s">
        <v>401</v>
      </c>
    </row>
    <row r="2610" s="2" customFormat="1" ht="33" customHeight="1">
      <c r="A2610" s="40"/>
      <c r="B2610" s="41"/>
      <c r="C2610" s="280" t="s">
        <v>2315</v>
      </c>
      <c r="D2610" s="280" t="s">
        <v>808</v>
      </c>
      <c r="E2610" s="281" t="s">
        <v>2316</v>
      </c>
      <c r="F2610" s="282" t="s">
        <v>2317</v>
      </c>
      <c r="G2610" s="283" t="s">
        <v>653</v>
      </c>
      <c r="H2610" s="284">
        <v>1</v>
      </c>
      <c r="I2610" s="285"/>
      <c r="J2610" s="286">
        <f>ROUND(I2610*H2610,2)</f>
        <v>0</v>
      </c>
      <c r="K2610" s="282" t="s">
        <v>19</v>
      </c>
      <c r="L2610" s="287"/>
      <c r="M2610" s="288" t="s">
        <v>19</v>
      </c>
      <c r="N2610" s="289" t="s">
        <v>49</v>
      </c>
      <c r="O2610" s="86"/>
      <c r="P2610" s="227">
        <f>O2610*H2610</f>
        <v>0</v>
      </c>
      <c r="Q2610" s="227">
        <v>0.0025999999999999999</v>
      </c>
      <c r="R2610" s="227">
        <f>Q2610*H2610</f>
        <v>0.0025999999999999999</v>
      </c>
      <c r="S2610" s="227">
        <v>0</v>
      </c>
      <c r="T2610" s="22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29" t="s">
        <v>664</v>
      </c>
      <c r="AT2610" s="229" t="s">
        <v>808</v>
      </c>
      <c r="AU2610" s="229" t="s">
        <v>87</v>
      </c>
      <c r="AY2610" s="19" t="s">
        <v>401</v>
      </c>
      <c r="BE2610" s="230">
        <f>IF(N2610="základní",J2610,0)</f>
        <v>0</v>
      </c>
      <c r="BF2610" s="230">
        <f>IF(N2610="snížená",J2610,0)</f>
        <v>0</v>
      </c>
      <c r="BG2610" s="230">
        <f>IF(N2610="zákl. přenesená",J2610,0)</f>
        <v>0</v>
      </c>
      <c r="BH2610" s="230">
        <f>IF(N2610="sníž. přenesená",J2610,0)</f>
        <v>0</v>
      </c>
      <c r="BI2610" s="230">
        <f>IF(N2610="nulová",J2610,0)</f>
        <v>0</v>
      </c>
      <c r="BJ2610" s="19" t="s">
        <v>85</v>
      </c>
      <c r="BK2610" s="230">
        <f>ROUND(I2610*H2610,2)</f>
        <v>0</v>
      </c>
      <c r="BL2610" s="19" t="s">
        <v>545</v>
      </c>
      <c r="BM2610" s="229" t="s">
        <v>2318</v>
      </c>
    </row>
    <row r="2611" s="13" customFormat="1">
      <c r="A2611" s="13"/>
      <c r="B2611" s="236"/>
      <c r="C2611" s="237"/>
      <c r="D2611" s="238" t="s">
        <v>410</v>
      </c>
      <c r="E2611" s="239" t="s">
        <v>19</v>
      </c>
      <c r="F2611" s="240" t="s">
        <v>1696</v>
      </c>
      <c r="G2611" s="237"/>
      <c r="H2611" s="239" t="s">
        <v>19</v>
      </c>
      <c r="I2611" s="241"/>
      <c r="J2611" s="237"/>
      <c r="K2611" s="237"/>
      <c r="L2611" s="242"/>
      <c r="M2611" s="243"/>
      <c r="N2611" s="244"/>
      <c r="O2611" s="244"/>
      <c r="P2611" s="244"/>
      <c r="Q2611" s="244"/>
      <c r="R2611" s="244"/>
      <c r="S2611" s="244"/>
      <c r="T2611" s="24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6" t="s">
        <v>410</v>
      </c>
      <c r="AU2611" s="246" t="s">
        <v>87</v>
      </c>
      <c r="AV2611" s="13" t="s">
        <v>85</v>
      </c>
      <c r="AW2611" s="13" t="s">
        <v>37</v>
      </c>
      <c r="AX2611" s="13" t="s">
        <v>78</v>
      </c>
      <c r="AY2611" s="246" t="s">
        <v>401</v>
      </c>
    </row>
    <row r="2612" s="14" customFormat="1">
      <c r="A2612" s="14"/>
      <c r="B2612" s="247"/>
      <c r="C2612" s="248"/>
      <c r="D2612" s="238" t="s">
        <v>410</v>
      </c>
      <c r="E2612" s="249" t="s">
        <v>19</v>
      </c>
      <c r="F2612" s="250" t="s">
        <v>2309</v>
      </c>
      <c r="G2612" s="248"/>
      <c r="H2612" s="251">
        <v>1</v>
      </c>
      <c r="I2612" s="252"/>
      <c r="J2612" s="248"/>
      <c r="K2612" s="248"/>
      <c r="L2612" s="253"/>
      <c r="M2612" s="254"/>
      <c r="N2612" s="255"/>
      <c r="O2612" s="255"/>
      <c r="P2612" s="255"/>
      <c r="Q2612" s="255"/>
      <c r="R2612" s="255"/>
      <c r="S2612" s="255"/>
      <c r="T2612" s="256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7" t="s">
        <v>410</v>
      </c>
      <c r="AU2612" s="257" t="s">
        <v>87</v>
      </c>
      <c r="AV2612" s="14" t="s">
        <v>87</v>
      </c>
      <c r="AW2612" s="14" t="s">
        <v>37</v>
      </c>
      <c r="AX2612" s="14" t="s">
        <v>78</v>
      </c>
      <c r="AY2612" s="257" t="s">
        <v>401</v>
      </c>
    </row>
    <row r="2613" s="15" customFormat="1">
      <c r="A2613" s="15"/>
      <c r="B2613" s="258"/>
      <c r="C2613" s="259"/>
      <c r="D2613" s="238" t="s">
        <v>410</v>
      </c>
      <c r="E2613" s="260" t="s">
        <v>19</v>
      </c>
      <c r="F2613" s="261" t="s">
        <v>414</v>
      </c>
      <c r="G2613" s="259"/>
      <c r="H2613" s="262">
        <v>1</v>
      </c>
      <c r="I2613" s="263"/>
      <c r="J2613" s="259"/>
      <c r="K2613" s="259"/>
      <c r="L2613" s="264"/>
      <c r="M2613" s="265"/>
      <c r="N2613" s="266"/>
      <c r="O2613" s="266"/>
      <c r="P2613" s="266"/>
      <c r="Q2613" s="266"/>
      <c r="R2613" s="266"/>
      <c r="S2613" s="266"/>
      <c r="T2613" s="267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8" t="s">
        <v>410</v>
      </c>
      <c r="AU2613" s="268" t="s">
        <v>87</v>
      </c>
      <c r="AV2613" s="15" t="s">
        <v>102</v>
      </c>
      <c r="AW2613" s="15" t="s">
        <v>37</v>
      </c>
      <c r="AX2613" s="15" t="s">
        <v>85</v>
      </c>
      <c r="AY2613" s="268" t="s">
        <v>401</v>
      </c>
    </row>
    <row r="2614" s="2" customFormat="1" ht="37.8" customHeight="1">
      <c r="A2614" s="40"/>
      <c r="B2614" s="41"/>
      <c r="C2614" s="218" t="s">
        <v>2319</v>
      </c>
      <c r="D2614" s="218" t="s">
        <v>403</v>
      </c>
      <c r="E2614" s="219" t="s">
        <v>2320</v>
      </c>
      <c r="F2614" s="220" t="s">
        <v>2321</v>
      </c>
      <c r="G2614" s="221" t="s">
        <v>653</v>
      </c>
      <c r="H2614" s="222">
        <v>1</v>
      </c>
      <c r="I2614" s="223"/>
      <c r="J2614" s="224">
        <f>ROUND(I2614*H2614,2)</f>
        <v>0</v>
      </c>
      <c r="K2614" s="220" t="s">
        <v>406</v>
      </c>
      <c r="L2614" s="46"/>
      <c r="M2614" s="225" t="s">
        <v>19</v>
      </c>
      <c r="N2614" s="226" t="s">
        <v>49</v>
      </c>
      <c r="O2614" s="86"/>
      <c r="P2614" s="227">
        <f>O2614*H2614</f>
        <v>0</v>
      </c>
      <c r="Q2614" s="227">
        <v>0</v>
      </c>
      <c r="R2614" s="227">
        <f>Q2614*H2614</f>
        <v>0</v>
      </c>
      <c r="S2614" s="227">
        <v>0</v>
      </c>
      <c r="T2614" s="228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29" t="s">
        <v>545</v>
      </c>
      <c r="AT2614" s="229" t="s">
        <v>403</v>
      </c>
      <c r="AU2614" s="229" t="s">
        <v>87</v>
      </c>
      <c r="AY2614" s="19" t="s">
        <v>401</v>
      </c>
      <c r="BE2614" s="230">
        <f>IF(N2614="základní",J2614,0)</f>
        <v>0</v>
      </c>
      <c r="BF2614" s="230">
        <f>IF(N2614="snížená",J2614,0)</f>
        <v>0</v>
      </c>
      <c r="BG2614" s="230">
        <f>IF(N2614="zákl. přenesená",J2614,0)</f>
        <v>0</v>
      </c>
      <c r="BH2614" s="230">
        <f>IF(N2614="sníž. přenesená",J2614,0)</f>
        <v>0</v>
      </c>
      <c r="BI2614" s="230">
        <f>IF(N2614="nulová",J2614,0)</f>
        <v>0</v>
      </c>
      <c r="BJ2614" s="19" t="s">
        <v>85</v>
      </c>
      <c r="BK2614" s="230">
        <f>ROUND(I2614*H2614,2)</f>
        <v>0</v>
      </c>
      <c r="BL2614" s="19" t="s">
        <v>545</v>
      </c>
      <c r="BM2614" s="229" t="s">
        <v>2322</v>
      </c>
    </row>
    <row r="2615" s="2" customFormat="1">
      <c r="A2615" s="40"/>
      <c r="B2615" s="41"/>
      <c r="C2615" s="42"/>
      <c r="D2615" s="231" t="s">
        <v>408</v>
      </c>
      <c r="E2615" s="42"/>
      <c r="F2615" s="232" t="s">
        <v>2323</v>
      </c>
      <c r="G2615" s="42"/>
      <c r="H2615" s="42"/>
      <c r="I2615" s="233"/>
      <c r="J2615" s="42"/>
      <c r="K2615" s="42"/>
      <c r="L2615" s="46"/>
      <c r="M2615" s="234"/>
      <c r="N2615" s="235"/>
      <c r="O2615" s="86"/>
      <c r="P2615" s="86"/>
      <c r="Q2615" s="86"/>
      <c r="R2615" s="86"/>
      <c r="S2615" s="86"/>
      <c r="T2615" s="87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9" t="s">
        <v>408</v>
      </c>
      <c r="AU2615" s="19" t="s">
        <v>87</v>
      </c>
    </row>
    <row r="2616" s="13" customFormat="1">
      <c r="A2616" s="13"/>
      <c r="B2616" s="236"/>
      <c r="C2616" s="237"/>
      <c r="D2616" s="238" t="s">
        <v>410</v>
      </c>
      <c r="E2616" s="239" t="s">
        <v>19</v>
      </c>
      <c r="F2616" s="240" t="s">
        <v>1696</v>
      </c>
      <c r="G2616" s="237"/>
      <c r="H2616" s="239" t="s">
        <v>19</v>
      </c>
      <c r="I2616" s="241"/>
      <c r="J2616" s="237"/>
      <c r="K2616" s="237"/>
      <c r="L2616" s="242"/>
      <c r="M2616" s="243"/>
      <c r="N2616" s="244"/>
      <c r="O2616" s="244"/>
      <c r="P2616" s="244"/>
      <c r="Q2616" s="244"/>
      <c r="R2616" s="244"/>
      <c r="S2616" s="244"/>
      <c r="T2616" s="24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6" t="s">
        <v>410</v>
      </c>
      <c r="AU2616" s="246" t="s">
        <v>87</v>
      </c>
      <c r="AV2616" s="13" t="s">
        <v>85</v>
      </c>
      <c r="AW2616" s="13" t="s">
        <v>37</v>
      </c>
      <c r="AX2616" s="13" t="s">
        <v>78</v>
      </c>
      <c r="AY2616" s="246" t="s">
        <v>401</v>
      </c>
    </row>
    <row r="2617" s="14" customFormat="1">
      <c r="A2617" s="14"/>
      <c r="B2617" s="247"/>
      <c r="C2617" s="248"/>
      <c r="D2617" s="238" t="s">
        <v>410</v>
      </c>
      <c r="E2617" s="249" t="s">
        <v>19</v>
      </c>
      <c r="F2617" s="250" t="s">
        <v>2324</v>
      </c>
      <c r="G2617" s="248"/>
      <c r="H2617" s="251">
        <v>1</v>
      </c>
      <c r="I2617" s="252"/>
      <c r="J2617" s="248"/>
      <c r="K2617" s="248"/>
      <c r="L2617" s="253"/>
      <c r="M2617" s="254"/>
      <c r="N2617" s="255"/>
      <c r="O2617" s="255"/>
      <c r="P2617" s="255"/>
      <c r="Q2617" s="255"/>
      <c r="R2617" s="255"/>
      <c r="S2617" s="255"/>
      <c r="T2617" s="256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7" t="s">
        <v>410</v>
      </c>
      <c r="AU2617" s="257" t="s">
        <v>87</v>
      </c>
      <c r="AV2617" s="14" t="s">
        <v>87</v>
      </c>
      <c r="AW2617" s="14" t="s">
        <v>37</v>
      </c>
      <c r="AX2617" s="14" t="s">
        <v>78</v>
      </c>
      <c r="AY2617" s="257" t="s">
        <v>401</v>
      </c>
    </row>
    <row r="2618" s="15" customFormat="1">
      <c r="A2618" s="15"/>
      <c r="B2618" s="258"/>
      <c r="C2618" s="259"/>
      <c r="D2618" s="238" t="s">
        <v>410</v>
      </c>
      <c r="E2618" s="260" t="s">
        <v>19</v>
      </c>
      <c r="F2618" s="261" t="s">
        <v>414</v>
      </c>
      <c r="G2618" s="259"/>
      <c r="H2618" s="262">
        <v>1</v>
      </c>
      <c r="I2618" s="263"/>
      <c r="J2618" s="259"/>
      <c r="K2618" s="259"/>
      <c r="L2618" s="264"/>
      <c r="M2618" s="265"/>
      <c r="N2618" s="266"/>
      <c r="O2618" s="266"/>
      <c r="P2618" s="266"/>
      <c r="Q2618" s="266"/>
      <c r="R2618" s="266"/>
      <c r="S2618" s="266"/>
      <c r="T2618" s="267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68" t="s">
        <v>410</v>
      </c>
      <c r="AU2618" s="268" t="s">
        <v>87</v>
      </c>
      <c r="AV2618" s="15" t="s">
        <v>102</v>
      </c>
      <c r="AW2618" s="15" t="s">
        <v>37</v>
      </c>
      <c r="AX2618" s="15" t="s">
        <v>85</v>
      </c>
      <c r="AY2618" s="268" t="s">
        <v>401</v>
      </c>
    </row>
    <row r="2619" s="2" customFormat="1" ht="16.5" customHeight="1">
      <c r="A2619" s="40"/>
      <c r="B2619" s="41"/>
      <c r="C2619" s="280" t="s">
        <v>2325</v>
      </c>
      <c r="D2619" s="280" t="s">
        <v>808</v>
      </c>
      <c r="E2619" s="281" t="s">
        <v>2326</v>
      </c>
      <c r="F2619" s="282" t="s">
        <v>2327</v>
      </c>
      <c r="G2619" s="283" t="s">
        <v>653</v>
      </c>
      <c r="H2619" s="284">
        <v>1</v>
      </c>
      <c r="I2619" s="285"/>
      <c r="J2619" s="286">
        <f>ROUND(I2619*H2619,2)</f>
        <v>0</v>
      </c>
      <c r="K2619" s="282" t="s">
        <v>406</v>
      </c>
      <c r="L2619" s="287"/>
      <c r="M2619" s="288" t="s">
        <v>19</v>
      </c>
      <c r="N2619" s="289" t="s">
        <v>49</v>
      </c>
      <c r="O2619" s="86"/>
      <c r="P2619" s="227">
        <f>O2619*H2619</f>
        <v>0</v>
      </c>
      <c r="Q2619" s="227">
        <v>0.00089999999999999998</v>
      </c>
      <c r="R2619" s="227">
        <f>Q2619*H2619</f>
        <v>0.00089999999999999998</v>
      </c>
      <c r="S2619" s="227">
        <v>0</v>
      </c>
      <c r="T2619" s="228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29" t="s">
        <v>664</v>
      </c>
      <c r="AT2619" s="229" t="s">
        <v>808</v>
      </c>
      <c r="AU2619" s="229" t="s">
        <v>87</v>
      </c>
      <c r="AY2619" s="19" t="s">
        <v>401</v>
      </c>
      <c r="BE2619" s="230">
        <f>IF(N2619="základní",J2619,0)</f>
        <v>0</v>
      </c>
      <c r="BF2619" s="230">
        <f>IF(N2619="snížená",J2619,0)</f>
        <v>0</v>
      </c>
      <c r="BG2619" s="230">
        <f>IF(N2619="zákl. přenesená",J2619,0)</f>
        <v>0</v>
      </c>
      <c r="BH2619" s="230">
        <f>IF(N2619="sníž. přenesená",J2619,0)</f>
        <v>0</v>
      </c>
      <c r="BI2619" s="230">
        <f>IF(N2619="nulová",J2619,0)</f>
        <v>0</v>
      </c>
      <c r="BJ2619" s="19" t="s">
        <v>85</v>
      </c>
      <c r="BK2619" s="230">
        <f>ROUND(I2619*H2619,2)</f>
        <v>0</v>
      </c>
      <c r="BL2619" s="19" t="s">
        <v>545</v>
      </c>
      <c r="BM2619" s="229" t="s">
        <v>2328</v>
      </c>
    </row>
    <row r="2620" s="13" customFormat="1">
      <c r="A2620" s="13"/>
      <c r="B2620" s="236"/>
      <c r="C2620" s="237"/>
      <c r="D2620" s="238" t="s">
        <v>410</v>
      </c>
      <c r="E2620" s="239" t="s">
        <v>19</v>
      </c>
      <c r="F2620" s="240" t="s">
        <v>1696</v>
      </c>
      <c r="G2620" s="237"/>
      <c r="H2620" s="239" t="s">
        <v>19</v>
      </c>
      <c r="I2620" s="241"/>
      <c r="J2620" s="237"/>
      <c r="K2620" s="237"/>
      <c r="L2620" s="242"/>
      <c r="M2620" s="243"/>
      <c r="N2620" s="244"/>
      <c r="O2620" s="244"/>
      <c r="P2620" s="244"/>
      <c r="Q2620" s="244"/>
      <c r="R2620" s="244"/>
      <c r="S2620" s="244"/>
      <c r="T2620" s="24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6" t="s">
        <v>410</v>
      </c>
      <c r="AU2620" s="246" t="s">
        <v>87</v>
      </c>
      <c r="AV2620" s="13" t="s">
        <v>85</v>
      </c>
      <c r="AW2620" s="13" t="s">
        <v>37</v>
      </c>
      <c r="AX2620" s="13" t="s">
        <v>78</v>
      </c>
      <c r="AY2620" s="246" t="s">
        <v>401</v>
      </c>
    </row>
    <row r="2621" s="14" customFormat="1">
      <c r="A2621" s="14"/>
      <c r="B2621" s="247"/>
      <c r="C2621" s="248"/>
      <c r="D2621" s="238" t="s">
        <v>410</v>
      </c>
      <c r="E2621" s="249" t="s">
        <v>19</v>
      </c>
      <c r="F2621" s="250" t="s">
        <v>2324</v>
      </c>
      <c r="G2621" s="248"/>
      <c r="H2621" s="251">
        <v>1</v>
      </c>
      <c r="I2621" s="252"/>
      <c r="J2621" s="248"/>
      <c r="K2621" s="248"/>
      <c r="L2621" s="253"/>
      <c r="M2621" s="254"/>
      <c r="N2621" s="255"/>
      <c r="O2621" s="255"/>
      <c r="P2621" s="255"/>
      <c r="Q2621" s="255"/>
      <c r="R2621" s="255"/>
      <c r="S2621" s="255"/>
      <c r="T2621" s="256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7" t="s">
        <v>410</v>
      </c>
      <c r="AU2621" s="257" t="s">
        <v>87</v>
      </c>
      <c r="AV2621" s="14" t="s">
        <v>87</v>
      </c>
      <c r="AW2621" s="14" t="s">
        <v>37</v>
      </c>
      <c r="AX2621" s="14" t="s">
        <v>78</v>
      </c>
      <c r="AY2621" s="257" t="s">
        <v>401</v>
      </c>
    </row>
    <row r="2622" s="15" customFormat="1">
      <c r="A2622" s="15"/>
      <c r="B2622" s="258"/>
      <c r="C2622" s="259"/>
      <c r="D2622" s="238" t="s">
        <v>410</v>
      </c>
      <c r="E2622" s="260" t="s">
        <v>19</v>
      </c>
      <c r="F2622" s="261" t="s">
        <v>414</v>
      </c>
      <c r="G2622" s="259"/>
      <c r="H2622" s="262">
        <v>1</v>
      </c>
      <c r="I2622" s="263"/>
      <c r="J2622" s="259"/>
      <c r="K2622" s="259"/>
      <c r="L2622" s="264"/>
      <c r="M2622" s="265"/>
      <c r="N2622" s="266"/>
      <c r="O2622" s="266"/>
      <c r="P2622" s="266"/>
      <c r="Q2622" s="266"/>
      <c r="R2622" s="266"/>
      <c r="S2622" s="266"/>
      <c r="T2622" s="267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68" t="s">
        <v>410</v>
      </c>
      <c r="AU2622" s="268" t="s">
        <v>87</v>
      </c>
      <c r="AV2622" s="15" t="s">
        <v>102</v>
      </c>
      <c r="AW2622" s="15" t="s">
        <v>37</v>
      </c>
      <c r="AX2622" s="15" t="s">
        <v>85</v>
      </c>
      <c r="AY2622" s="268" t="s">
        <v>401</v>
      </c>
    </row>
    <row r="2623" s="2" customFormat="1" ht="44.25" customHeight="1">
      <c r="A2623" s="40"/>
      <c r="B2623" s="41"/>
      <c r="C2623" s="218" t="s">
        <v>2329</v>
      </c>
      <c r="D2623" s="218" t="s">
        <v>403</v>
      </c>
      <c r="E2623" s="219" t="s">
        <v>2330</v>
      </c>
      <c r="F2623" s="220" t="s">
        <v>2331</v>
      </c>
      <c r="G2623" s="221" t="s">
        <v>1909</v>
      </c>
      <c r="H2623" s="290"/>
      <c r="I2623" s="223"/>
      <c r="J2623" s="224">
        <f>ROUND(I2623*H2623,2)</f>
        <v>0</v>
      </c>
      <c r="K2623" s="220" t="s">
        <v>406</v>
      </c>
      <c r="L2623" s="46"/>
      <c r="M2623" s="225" t="s">
        <v>19</v>
      </c>
      <c r="N2623" s="226" t="s">
        <v>49</v>
      </c>
      <c r="O2623" s="86"/>
      <c r="P2623" s="227">
        <f>O2623*H2623</f>
        <v>0</v>
      </c>
      <c r="Q2623" s="227">
        <v>0</v>
      </c>
      <c r="R2623" s="227">
        <f>Q2623*H2623</f>
        <v>0</v>
      </c>
      <c r="S2623" s="227">
        <v>0</v>
      </c>
      <c r="T2623" s="228">
        <f>S2623*H2623</f>
        <v>0</v>
      </c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R2623" s="229" t="s">
        <v>545</v>
      </c>
      <c r="AT2623" s="229" t="s">
        <v>403</v>
      </c>
      <c r="AU2623" s="229" t="s">
        <v>87</v>
      </c>
      <c r="AY2623" s="19" t="s">
        <v>401</v>
      </c>
      <c r="BE2623" s="230">
        <f>IF(N2623="základní",J2623,0)</f>
        <v>0</v>
      </c>
      <c r="BF2623" s="230">
        <f>IF(N2623="snížená",J2623,0)</f>
        <v>0</v>
      </c>
      <c r="BG2623" s="230">
        <f>IF(N2623="zákl. přenesená",J2623,0)</f>
        <v>0</v>
      </c>
      <c r="BH2623" s="230">
        <f>IF(N2623="sníž. přenesená",J2623,0)</f>
        <v>0</v>
      </c>
      <c r="BI2623" s="230">
        <f>IF(N2623="nulová",J2623,0)</f>
        <v>0</v>
      </c>
      <c r="BJ2623" s="19" t="s">
        <v>85</v>
      </c>
      <c r="BK2623" s="230">
        <f>ROUND(I2623*H2623,2)</f>
        <v>0</v>
      </c>
      <c r="BL2623" s="19" t="s">
        <v>545</v>
      </c>
      <c r="BM2623" s="229" t="s">
        <v>2332</v>
      </c>
    </row>
    <row r="2624" s="2" customFormat="1">
      <c r="A2624" s="40"/>
      <c r="B2624" s="41"/>
      <c r="C2624" s="42"/>
      <c r="D2624" s="231" t="s">
        <v>408</v>
      </c>
      <c r="E2624" s="42"/>
      <c r="F2624" s="232" t="s">
        <v>2333</v>
      </c>
      <c r="G2624" s="42"/>
      <c r="H2624" s="42"/>
      <c r="I2624" s="233"/>
      <c r="J2624" s="42"/>
      <c r="K2624" s="42"/>
      <c r="L2624" s="46"/>
      <c r="M2624" s="234"/>
      <c r="N2624" s="235"/>
      <c r="O2624" s="86"/>
      <c r="P2624" s="86"/>
      <c r="Q2624" s="86"/>
      <c r="R2624" s="86"/>
      <c r="S2624" s="86"/>
      <c r="T2624" s="87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T2624" s="19" t="s">
        <v>408</v>
      </c>
      <c r="AU2624" s="19" t="s">
        <v>87</v>
      </c>
    </row>
    <row r="2625" s="12" customFormat="1" ht="22.8" customHeight="1">
      <c r="A2625" s="12"/>
      <c r="B2625" s="202"/>
      <c r="C2625" s="203"/>
      <c r="D2625" s="204" t="s">
        <v>77</v>
      </c>
      <c r="E2625" s="216" t="s">
        <v>2334</v>
      </c>
      <c r="F2625" s="216" t="s">
        <v>2335</v>
      </c>
      <c r="G2625" s="203"/>
      <c r="H2625" s="203"/>
      <c r="I2625" s="206"/>
      <c r="J2625" s="217">
        <f>BK2625</f>
        <v>0</v>
      </c>
      <c r="K2625" s="203"/>
      <c r="L2625" s="208"/>
      <c r="M2625" s="209"/>
      <c r="N2625" s="210"/>
      <c r="O2625" s="210"/>
      <c r="P2625" s="211">
        <f>SUM(P2626:P2677)</f>
        <v>0</v>
      </c>
      <c r="Q2625" s="210"/>
      <c r="R2625" s="211">
        <f>SUM(R2626:R2677)</f>
        <v>8.6396558898200002</v>
      </c>
      <c r="S2625" s="210"/>
      <c r="T2625" s="212">
        <f>SUM(T2626:T2677)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3" t="s">
        <v>87</v>
      </c>
      <c r="AT2625" s="214" t="s">
        <v>77</v>
      </c>
      <c r="AU2625" s="214" t="s">
        <v>85</v>
      </c>
      <c r="AY2625" s="213" t="s">
        <v>401</v>
      </c>
      <c r="BK2625" s="215">
        <f>SUM(BK2626:BK2677)</f>
        <v>0</v>
      </c>
    </row>
    <row r="2626" s="2" customFormat="1" ht="49.05" customHeight="1">
      <c r="A2626" s="40"/>
      <c r="B2626" s="41"/>
      <c r="C2626" s="218" t="s">
        <v>2336</v>
      </c>
      <c r="D2626" s="218" t="s">
        <v>403</v>
      </c>
      <c r="E2626" s="219" t="s">
        <v>2337</v>
      </c>
      <c r="F2626" s="220" t="s">
        <v>2338</v>
      </c>
      <c r="G2626" s="221" t="s">
        <v>178</v>
      </c>
      <c r="H2626" s="222">
        <v>177.66</v>
      </c>
      <c r="I2626" s="223"/>
      <c r="J2626" s="224">
        <f>ROUND(I2626*H2626,2)</f>
        <v>0</v>
      </c>
      <c r="K2626" s="220" t="s">
        <v>19</v>
      </c>
      <c r="L2626" s="46"/>
      <c r="M2626" s="225" t="s">
        <v>19</v>
      </c>
      <c r="N2626" s="226" t="s">
        <v>49</v>
      </c>
      <c r="O2626" s="86"/>
      <c r="P2626" s="227">
        <f>O2626*H2626</f>
        <v>0</v>
      </c>
      <c r="Q2626" s="227">
        <v>0.033829999999999999</v>
      </c>
      <c r="R2626" s="227">
        <f>Q2626*H2626</f>
        <v>6.0102377999999996</v>
      </c>
      <c r="S2626" s="227">
        <v>0</v>
      </c>
      <c r="T2626" s="228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29" t="s">
        <v>545</v>
      </c>
      <c r="AT2626" s="229" t="s">
        <v>403</v>
      </c>
      <c r="AU2626" s="229" t="s">
        <v>87</v>
      </c>
      <c r="AY2626" s="19" t="s">
        <v>401</v>
      </c>
      <c r="BE2626" s="230">
        <f>IF(N2626="základní",J2626,0)</f>
        <v>0</v>
      </c>
      <c r="BF2626" s="230">
        <f>IF(N2626="snížená",J2626,0)</f>
        <v>0</v>
      </c>
      <c r="BG2626" s="230">
        <f>IF(N2626="zákl. přenesená",J2626,0)</f>
        <v>0</v>
      </c>
      <c r="BH2626" s="230">
        <f>IF(N2626="sníž. přenesená",J2626,0)</f>
        <v>0</v>
      </c>
      <c r="BI2626" s="230">
        <f>IF(N2626="nulová",J2626,0)</f>
        <v>0</v>
      </c>
      <c r="BJ2626" s="19" t="s">
        <v>85</v>
      </c>
      <c r="BK2626" s="230">
        <f>ROUND(I2626*H2626,2)</f>
        <v>0</v>
      </c>
      <c r="BL2626" s="19" t="s">
        <v>545</v>
      </c>
      <c r="BM2626" s="229" t="s">
        <v>2339</v>
      </c>
    </row>
    <row r="2627" s="13" customFormat="1">
      <c r="A2627" s="13"/>
      <c r="B2627" s="236"/>
      <c r="C2627" s="237"/>
      <c r="D2627" s="238" t="s">
        <v>410</v>
      </c>
      <c r="E2627" s="239" t="s">
        <v>19</v>
      </c>
      <c r="F2627" s="240" t="s">
        <v>634</v>
      </c>
      <c r="G2627" s="237"/>
      <c r="H2627" s="239" t="s">
        <v>19</v>
      </c>
      <c r="I2627" s="241"/>
      <c r="J2627" s="237"/>
      <c r="K2627" s="237"/>
      <c r="L2627" s="242"/>
      <c r="M2627" s="243"/>
      <c r="N2627" s="244"/>
      <c r="O2627" s="244"/>
      <c r="P2627" s="244"/>
      <c r="Q2627" s="244"/>
      <c r="R2627" s="244"/>
      <c r="S2627" s="244"/>
      <c r="T2627" s="24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6" t="s">
        <v>410</v>
      </c>
      <c r="AU2627" s="246" t="s">
        <v>87</v>
      </c>
      <c r="AV2627" s="13" t="s">
        <v>85</v>
      </c>
      <c r="AW2627" s="13" t="s">
        <v>37</v>
      </c>
      <c r="AX2627" s="13" t="s">
        <v>78</v>
      </c>
      <c r="AY2627" s="246" t="s">
        <v>401</v>
      </c>
    </row>
    <row r="2628" s="13" customFormat="1">
      <c r="A2628" s="13"/>
      <c r="B2628" s="236"/>
      <c r="C2628" s="237"/>
      <c r="D2628" s="238" t="s">
        <v>410</v>
      </c>
      <c r="E2628" s="239" t="s">
        <v>19</v>
      </c>
      <c r="F2628" s="240" t="s">
        <v>728</v>
      </c>
      <c r="G2628" s="237"/>
      <c r="H2628" s="239" t="s">
        <v>19</v>
      </c>
      <c r="I2628" s="241"/>
      <c r="J2628" s="237"/>
      <c r="K2628" s="237"/>
      <c r="L2628" s="242"/>
      <c r="M2628" s="243"/>
      <c r="N2628" s="244"/>
      <c r="O2628" s="244"/>
      <c r="P2628" s="244"/>
      <c r="Q2628" s="244"/>
      <c r="R2628" s="244"/>
      <c r="S2628" s="244"/>
      <c r="T2628" s="24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6" t="s">
        <v>410</v>
      </c>
      <c r="AU2628" s="246" t="s">
        <v>87</v>
      </c>
      <c r="AV2628" s="13" t="s">
        <v>85</v>
      </c>
      <c r="AW2628" s="13" t="s">
        <v>37</v>
      </c>
      <c r="AX2628" s="13" t="s">
        <v>78</v>
      </c>
      <c r="AY2628" s="246" t="s">
        <v>401</v>
      </c>
    </row>
    <row r="2629" s="13" customFormat="1">
      <c r="A2629" s="13"/>
      <c r="B2629" s="236"/>
      <c r="C2629" s="237"/>
      <c r="D2629" s="238" t="s">
        <v>410</v>
      </c>
      <c r="E2629" s="239" t="s">
        <v>19</v>
      </c>
      <c r="F2629" s="240" t="s">
        <v>419</v>
      </c>
      <c r="G2629" s="237"/>
      <c r="H2629" s="239" t="s">
        <v>19</v>
      </c>
      <c r="I2629" s="241"/>
      <c r="J2629" s="237"/>
      <c r="K2629" s="237"/>
      <c r="L2629" s="242"/>
      <c r="M2629" s="243"/>
      <c r="N2629" s="244"/>
      <c r="O2629" s="244"/>
      <c r="P2629" s="244"/>
      <c r="Q2629" s="244"/>
      <c r="R2629" s="244"/>
      <c r="S2629" s="244"/>
      <c r="T2629" s="24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6" t="s">
        <v>410</v>
      </c>
      <c r="AU2629" s="246" t="s">
        <v>87</v>
      </c>
      <c r="AV2629" s="13" t="s">
        <v>85</v>
      </c>
      <c r="AW2629" s="13" t="s">
        <v>37</v>
      </c>
      <c r="AX2629" s="13" t="s">
        <v>78</v>
      </c>
      <c r="AY2629" s="246" t="s">
        <v>401</v>
      </c>
    </row>
    <row r="2630" s="13" customFormat="1">
      <c r="A2630" s="13"/>
      <c r="B2630" s="236"/>
      <c r="C2630" s="237"/>
      <c r="D2630" s="238" t="s">
        <v>410</v>
      </c>
      <c r="E2630" s="239" t="s">
        <v>19</v>
      </c>
      <c r="F2630" s="240" t="s">
        <v>729</v>
      </c>
      <c r="G2630" s="237"/>
      <c r="H2630" s="239" t="s">
        <v>19</v>
      </c>
      <c r="I2630" s="241"/>
      <c r="J2630" s="237"/>
      <c r="K2630" s="237"/>
      <c r="L2630" s="242"/>
      <c r="M2630" s="243"/>
      <c r="N2630" s="244"/>
      <c r="O2630" s="244"/>
      <c r="P2630" s="244"/>
      <c r="Q2630" s="244"/>
      <c r="R2630" s="244"/>
      <c r="S2630" s="244"/>
      <c r="T2630" s="24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6" t="s">
        <v>410</v>
      </c>
      <c r="AU2630" s="246" t="s">
        <v>87</v>
      </c>
      <c r="AV2630" s="13" t="s">
        <v>85</v>
      </c>
      <c r="AW2630" s="13" t="s">
        <v>37</v>
      </c>
      <c r="AX2630" s="13" t="s">
        <v>78</v>
      </c>
      <c r="AY2630" s="246" t="s">
        <v>401</v>
      </c>
    </row>
    <row r="2631" s="13" customFormat="1">
      <c r="A2631" s="13"/>
      <c r="B2631" s="236"/>
      <c r="C2631" s="237"/>
      <c r="D2631" s="238" t="s">
        <v>410</v>
      </c>
      <c r="E2631" s="239" t="s">
        <v>19</v>
      </c>
      <c r="F2631" s="240" t="s">
        <v>730</v>
      </c>
      <c r="G2631" s="237"/>
      <c r="H2631" s="239" t="s">
        <v>19</v>
      </c>
      <c r="I2631" s="241"/>
      <c r="J2631" s="237"/>
      <c r="K2631" s="237"/>
      <c r="L2631" s="242"/>
      <c r="M2631" s="243"/>
      <c r="N2631" s="244"/>
      <c r="O2631" s="244"/>
      <c r="P2631" s="244"/>
      <c r="Q2631" s="244"/>
      <c r="R2631" s="244"/>
      <c r="S2631" s="244"/>
      <c r="T2631" s="24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6" t="s">
        <v>410</v>
      </c>
      <c r="AU2631" s="246" t="s">
        <v>87</v>
      </c>
      <c r="AV2631" s="13" t="s">
        <v>85</v>
      </c>
      <c r="AW2631" s="13" t="s">
        <v>37</v>
      </c>
      <c r="AX2631" s="13" t="s">
        <v>78</v>
      </c>
      <c r="AY2631" s="246" t="s">
        <v>401</v>
      </c>
    </row>
    <row r="2632" s="14" customFormat="1">
      <c r="A2632" s="14"/>
      <c r="B2632" s="247"/>
      <c r="C2632" s="248"/>
      <c r="D2632" s="238" t="s">
        <v>410</v>
      </c>
      <c r="E2632" s="249" t="s">
        <v>19</v>
      </c>
      <c r="F2632" s="250" t="s">
        <v>2340</v>
      </c>
      <c r="G2632" s="248"/>
      <c r="H2632" s="251">
        <v>159.09</v>
      </c>
      <c r="I2632" s="252"/>
      <c r="J2632" s="248"/>
      <c r="K2632" s="248"/>
      <c r="L2632" s="253"/>
      <c r="M2632" s="254"/>
      <c r="N2632" s="255"/>
      <c r="O2632" s="255"/>
      <c r="P2632" s="255"/>
      <c r="Q2632" s="255"/>
      <c r="R2632" s="255"/>
      <c r="S2632" s="255"/>
      <c r="T2632" s="256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7" t="s">
        <v>410</v>
      </c>
      <c r="AU2632" s="257" t="s">
        <v>87</v>
      </c>
      <c r="AV2632" s="14" t="s">
        <v>87</v>
      </c>
      <c r="AW2632" s="14" t="s">
        <v>37</v>
      </c>
      <c r="AX2632" s="14" t="s">
        <v>78</v>
      </c>
      <c r="AY2632" s="257" t="s">
        <v>401</v>
      </c>
    </row>
    <row r="2633" s="13" customFormat="1">
      <c r="A2633" s="13"/>
      <c r="B2633" s="236"/>
      <c r="C2633" s="237"/>
      <c r="D2633" s="238" t="s">
        <v>410</v>
      </c>
      <c r="E2633" s="239" t="s">
        <v>19</v>
      </c>
      <c r="F2633" s="240" t="s">
        <v>2060</v>
      </c>
      <c r="G2633" s="237"/>
      <c r="H2633" s="239" t="s">
        <v>19</v>
      </c>
      <c r="I2633" s="241"/>
      <c r="J2633" s="237"/>
      <c r="K2633" s="237"/>
      <c r="L2633" s="242"/>
      <c r="M2633" s="243"/>
      <c r="N2633" s="244"/>
      <c r="O2633" s="244"/>
      <c r="P2633" s="244"/>
      <c r="Q2633" s="244"/>
      <c r="R2633" s="244"/>
      <c r="S2633" s="244"/>
      <c r="T2633" s="24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6" t="s">
        <v>410</v>
      </c>
      <c r="AU2633" s="246" t="s">
        <v>87</v>
      </c>
      <c r="AV2633" s="13" t="s">
        <v>85</v>
      </c>
      <c r="AW2633" s="13" t="s">
        <v>37</v>
      </c>
      <c r="AX2633" s="13" t="s">
        <v>78</v>
      </c>
      <c r="AY2633" s="246" t="s">
        <v>401</v>
      </c>
    </row>
    <row r="2634" s="14" customFormat="1">
      <c r="A2634" s="14"/>
      <c r="B2634" s="247"/>
      <c r="C2634" s="248"/>
      <c r="D2634" s="238" t="s">
        <v>410</v>
      </c>
      <c r="E2634" s="249" t="s">
        <v>19</v>
      </c>
      <c r="F2634" s="250" t="s">
        <v>2208</v>
      </c>
      <c r="G2634" s="248"/>
      <c r="H2634" s="251">
        <v>5.8799999999999999</v>
      </c>
      <c r="I2634" s="252"/>
      <c r="J2634" s="248"/>
      <c r="K2634" s="248"/>
      <c r="L2634" s="253"/>
      <c r="M2634" s="254"/>
      <c r="N2634" s="255"/>
      <c r="O2634" s="255"/>
      <c r="P2634" s="255"/>
      <c r="Q2634" s="255"/>
      <c r="R2634" s="255"/>
      <c r="S2634" s="255"/>
      <c r="T2634" s="256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7" t="s">
        <v>410</v>
      </c>
      <c r="AU2634" s="257" t="s">
        <v>87</v>
      </c>
      <c r="AV2634" s="14" t="s">
        <v>87</v>
      </c>
      <c r="AW2634" s="14" t="s">
        <v>37</v>
      </c>
      <c r="AX2634" s="14" t="s">
        <v>78</v>
      </c>
      <c r="AY2634" s="257" t="s">
        <v>401</v>
      </c>
    </row>
    <row r="2635" s="13" customFormat="1">
      <c r="A2635" s="13"/>
      <c r="B2635" s="236"/>
      <c r="C2635" s="237"/>
      <c r="D2635" s="238" t="s">
        <v>410</v>
      </c>
      <c r="E2635" s="239" t="s">
        <v>19</v>
      </c>
      <c r="F2635" s="240" t="s">
        <v>732</v>
      </c>
      <c r="G2635" s="237"/>
      <c r="H2635" s="239" t="s">
        <v>19</v>
      </c>
      <c r="I2635" s="241"/>
      <c r="J2635" s="237"/>
      <c r="K2635" s="237"/>
      <c r="L2635" s="242"/>
      <c r="M2635" s="243"/>
      <c r="N2635" s="244"/>
      <c r="O2635" s="244"/>
      <c r="P2635" s="244"/>
      <c r="Q2635" s="244"/>
      <c r="R2635" s="244"/>
      <c r="S2635" s="244"/>
      <c r="T2635" s="245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6" t="s">
        <v>410</v>
      </c>
      <c r="AU2635" s="246" t="s">
        <v>87</v>
      </c>
      <c r="AV2635" s="13" t="s">
        <v>85</v>
      </c>
      <c r="AW2635" s="13" t="s">
        <v>37</v>
      </c>
      <c r="AX2635" s="13" t="s">
        <v>78</v>
      </c>
      <c r="AY2635" s="246" t="s">
        <v>401</v>
      </c>
    </row>
    <row r="2636" s="13" customFormat="1">
      <c r="A2636" s="13"/>
      <c r="B2636" s="236"/>
      <c r="C2636" s="237"/>
      <c r="D2636" s="238" t="s">
        <v>410</v>
      </c>
      <c r="E2636" s="239" t="s">
        <v>19</v>
      </c>
      <c r="F2636" s="240" t="s">
        <v>733</v>
      </c>
      <c r="G2636" s="237"/>
      <c r="H2636" s="239" t="s">
        <v>19</v>
      </c>
      <c r="I2636" s="241"/>
      <c r="J2636" s="237"/>
      <c r="K2636" s="237"/>
      <c r="L2636" s="242"/>
      <c r="M2636" s="243"/>
      <c r="N2636" s="244"/>
      <c r="O2636" s="244"/>
      <c r="P2636" s="244"/>
      <c r="Q2636" s="244"/>
      <c r="R2636" s="244"/>
      <c r="S2636" s="244"/>
      <c r="T2636" s="245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6" t="s">
        <v>410</v>
      </c>
      <c r="AU2636" s="246" t="s">
        <v>87</v>
      </c>
      <c r="AV2636" s="13" t="s">
        <v>85</v>
      </c>
      <c r="AW2636" s="13" t="s">
        <v>37</v>
      </c>
      <c r="AX2636" s="13" t="s">
        <v>78</v>
      </c>
      <c r="AY2636" s="246" t="s">
        <v>401</v>
      </c>
    </row>
    <row r="2637" s="14" customFormat="1">
      <c r="A2637" s="14"/>
      <c r="B2637" s="247"/>
      <c r="C2637" s="248"/>
      <c r="D2637" s="238" t="s">
        <v>410</v>
      </c>
      <c r="E2637" s="249" t="s">
        <v>19</v>
      </c>
      <c r="F2637" s="250" t="s">
        <v>2209</v>
      </c>
      <c r="G2637" s="248"/>
      <c r="H2637" s="251">
        <v>6.3449999999999998</v>
      </c>
      <c r="I2637" s="252"/>
      <c r="J2637" s="248"/>
      <c r="K2637" s="248"/>
      <c r="L2637" s="253"/>
      <c r="M2637" s="254"/>
      <c r="N2637" s="255"/>
      <c r="O2637" s="255"/>
      <c r="P2637" s="255"/>
      <c r="Q2637" s="255"/>
      <c r="R2637" s="255"/>
      <c r="S2637" s="255"/>
      <c r="T2637" s="256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7" t="s">
        <v>410</v>
      </c>
      <c r="AU2637" s="257" t="s">
        <v>87</v>
      </c>
      <c r="AV2637" s="14" t="s">
        <v>87</v>
      </c>
      <c r="AW2637" s="14" t="s">
        <v>37</v>
      </c>
      <c r="AX2637" s="14" t="s">
        <v>78</v>
      </c>
      <c r="AY2637" s="257" t="s">
        <v>401</v>
      </c>
    </row>
    <row r="2638" s="14" customFormat="1">
      <c r="A2638" s="14"/>
      <c r="B2638" s="247"/>
      <c r="C2638" s="248"/>
      <c r="D2638" s="238" t="s">
        <v>410</v>
      </c>
      <c r="E2638" s="249" t="s">
        <v>19</v>
      </c>
      <c r="F2638" s="250" t="s">
        <v>2209</v>
      </c>
      <c r="G2638" s="248"/>
      <c r="H2638" s="251">
        <v>6.3449999999999998</v>
      </c>
      <c r="I2638" s="252"/>
      <c r="J2638" s="248"/>
      <c r="K2638" s="248"/>
      <c r="L2638" s="253"/>
      <c r="M2638" s="254"/>
      <c r="N2638" s="255"/>
      <c r="O2638" s="255"/>
      <c r="P2638" s="255"/>
      <c r="Q2638" s="255"/>
      <c r="R2638" s="255"/>
      <c r="S2638" s="255"/>
      <c r="T2638" s="256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7" t="s">
        <v>410</v>
      </c>
      <c r="AU2638" s="257" t="s">
        <v>87</v>
      </c>
      <c r="AV2638" s="14" t="s">
        <v>87</v>
      </c>
      <c r="AW2638" s="14" t="s">
        <v>37</v>
      </c>
      <c r="AX2638" s="14" t="s">
        <v>78</v>
      </c>
      <c r="AY2638" s="257" t="s">
        <v>401</v>
      </c>
    </row>
    <row r="2639" s="15" customFormat="1">
      <c r="A2639" s="15"/>
      <c r="B2639" s="258"/>
      <c r="C2639" s="259"/>
      <c r="D2639" s="238" t="s">
        <v>410</v>
      </c>
      <c r="E2639" s="260" t="s">
        <v>19</v>
      </c>
      <c r="F2639" s="261" t="s">
        <v>414</v>
      </c>
      <c r="G2639" s="259"/>
      <c r="H2639" s="262">
        <v>177.66</v>
      </c>
      <c r="I2639" s="263"/>
      <c r="J2639" s="259"/>
      <c r="K2639" s="259"/>
      <c r="L2639" s="264"/>
      <c r="M2639" s="265"/>
      <c r="N2639" s="266"/>
      <c r="O2639" s="266"/>
      <c r="P2639" s="266"/>
      <c r="Q2639" s="266"/>
      <c r="R2639" s="266"/>
      <c r="S2639" s="266"/>
      <c r="T2639" s="267"/>
      <c r="U2639" s="15"/>
      <c r="V2639" s="15"/>
      <c r="W2639" s="15"/>
      <c r="X2639" s="15"/>
      <c r="Y2639" s="15"/>
      <c r="Z2639" s="15"/>
      <c r="AA2639" s="15"/>
      <c r="AB2639" s="15"/>
      <c r="AC2639" s="15"/>
      <c r="AD2639" s="15"/>
      <c r="AE2639" s="15"/>
      <c r="AT2639" s="268" t="s">
        <v>410</v>
      </c>
      <c r="AU2639" s="268" t="s">
        <v>87</v>
      </c>
      <c r="AV2639" s="15" t="s">
        <v>102</v>
      </c>
      <c r="AW2639" s="15" t="s">
        <v>37</v>
      </c>
      <c r="AX2639" s="15" t="s">
        <v>85</v>
      </c>
      <c r="AY2639" s="268" t="s">
        <v>401</v>
      </c>
    </row>
    <row r="2640" s="2" customFormat="1" ht="49.05" customHeight="1">
      <c r="A2640" s="40"/>
      <c r="B2640" s="41"/>
      <c r="C2640" s="218" t="s">
        <v>2341</v>
      </c>
      <c r="D2640" s="218" t="s">
        <v>403</v>
      </c>
      <c r="E2640" s="219" t="s">
        <v>2342</v>
      </c>
      <c r="F2640" s="220" t="s">
        <v>2343</v>
      </c>
      <c r="G2640" s="221" t="s">
        <v>178</v>
      </c>
      <c r="H2640" s="222">
        <v>233.81</v>
      </c>
      <c r="I2640" s="223"/>
      <c r="J2640" s="224">
        <f>ROUND(I2640*H2640,2)</f>
        <v>0</v>
      </c>
      <c r="K2640" s="220" t="s">
        <v>406</v>
      </c>
      <c r="L2640" s="46"/>
      <c r="M2640" s="225" t="s">
        <v>19</v>
      </c>
      <c r="N2640" s="226" t="s">
        <v>49</v>
      </c>
      <c r="O2640" s="86"/>
      <c r="P2640" s="227">
        <f>O2640*H2640</f>
        <v>0</v>
      </c>
      <c r="Q2640" s="227">
        <v>0</v>
      </c>
      <c r="R2640" s="227">
        <f>Q2640*H2640</f>
        <v>0</v>
      </c>
      <c r="S2640" s="227">
        <v>0</v>
      </c>
      <c r="T2640" s="22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29" t="s">
        <v>545</v>
      </c>
      <c r="AT2640" s="229" t="s">
        <v>403</v>
      </c>
      <c r="AU2640" s="229" t="s">
        <v>87</v>
      </c>
      <c r="AY2640" s="19" t="s">
        <v>401</v>
      </c>
      <c r="BE2640" s="230">
        <f>IF(N2640="základní",J2640,0)</f>
        <v>0</v>
      </c>
      <c r="BF2640" s="230">
        <f>IF(N2640="snížená",J2640,0)</f>
        <v>0</v>
      </c>
      <c r="BG2640" s="230">
        <f>IF(N2640="zákl. přenesená",J2640,0)</f>
        <v>0</v>
      </c>
      <c r="BH2640" s="230">
        <f>IF(N2640="sníž. přenesená",J2640,0)</f>
        <v>0</v>
      </c>
      <c r="BI2640" s="230">
        <f>IF(N2640="nulová",J2640,0)</f>
        <v>0</v>
      </c>
      <c r="BJ2640" s="19" t="s">
        <v>85</v>
      </c>
      <c r="BK2640" s="230">
        <f>ROUND(I2640*H2640,2)</f>
        <v>0</v>
      </c>
      <c r="BL2640" s="19" t="s">
        <v>545</v>
      </c>
      <c r="BM2640" s="229" t="s">
        <v>2344</v>
      </c>
    </row>
    <row r="2641" s="2" customFormat="1">
      <c r="A2641" s="40"/>
      <c r="B2641" s="41"/>
      <c r="C2641" s="42"/>
      <c r="D2641" s="231" t="s">
        <v>408</v>
      </c>
      <c r="E2641" s="42"/>
      <c r="F2641" s="232" t="s">
        <v>2345</v>
      </c>
      <c r="G2641" s="42"/>
      <c r="H2641" s="42"/>
      <c r="I2641" s="233"/>
      <c r="J2641" s="42"/>
      <c r="K2641" s="42"/>
      <c r="L2641" s="46"/>
      <c r="M2641" s="234"/>
      <c r="N2641" s="235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408</v>
      </c>
      <c r="AU2641" s="19" t="s">
        <v>87</v>
      </c>
    </row>
    <row r="2642" s="13" customFormat="1">
      <c r="A2642" s="13"/>
      <c r="B2642" s="236"/>
      <c r="C2642" s="237"/>
      <c r="D2642" s="238" t="s">
        <v>410</v>
      </c>
      <c r="E2642" s="239" t="s">
        <v>19</v>
      </c>
      <c r="F2642" s="240" t="s">
        <v>634</v>
      </c>
      <c r="G2642" s="237"/>
      <c r="H2642" s="239" t="s">
        <v>19</v>
      </c>
      <c r="I2642" s="241"/>
      <c r="J2642" s="237"/>
      <c r="K2642" s="237"/>
      <c r="L2642" s="242"/>
      <c r="M2642" s="243"/>
      <c r="N2642" s="244"/>
      <c r="O2642" s="244"/>
      <c r="P2642" s="244"/>
      <c r="Q2642" s="244"/>
      <c r="R2642" s="244"/>
      <c r="S2642" s="244"/>
      <c r="T2642" s="24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6" t="s">
        <v>410</v>
      </c>
      <c r="AU2642" s="246" t="s">
        <v>87</v>
      </c>
      <c r="AV2642" s="13" t="s">
        <v>85</v>
      </c>
      <c r="AW2642" s="13" t="s">
        <v>37</v>
      </c>
      <c r="AX2642" s="13" t="s">
        <v>78</v>
      </c>
      <c r="AY2642" s="246" t="s">
        <v>401</v>
      </c>
    </row>
    <row r="2643" s="13" customFormat="1">
      <c r="A2643" s="13"/>
      <c r="B2643" s="236"/>
      <c r="C2643" s="237"/>
      <c r="D2643" s="238" t="s">
        <v>410</v>
      </c>
      <c r="E2643" s="239" t="s">
        <v>19</v>
      </c>
      <c r="F2643" s="240" t="s">
        <v>594</v>
      </c>
      <c r="G2643" s="237"/>
      <c r="H2643" s="239" t="s">
        <v>19</v>
      </c>
      <c r="I2643" s="241"/>
      <c r="J2643" s="237"/>
      <c r="K2643" s="237"/>
      <c r="L2643" s="242"/>
      <c r="M2643" s="243"/>
      <c r="N2643" s="244"/>
      <c r="O2643" s="244"/>
      <c r="P2643" s="244"/>
      <c r="Q2643" s="244"/>
      <c r="R2643" s="244"/>
      <c r="S2643" s="244"/>
      <c r="T2643" s="245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6" t="s">
        <v>410</v>
      </c>
      <c r="AU2643" s="246" t="s">
        <v>87</v>
      </c>
      <c r="AV2643" s="13" t="s">
        <v>85</v>
      </c>
      <c r="AW2643" s="13" t="s">
        <v>37</v>
      </c>
      <c r="AX2643" s="13" t="s">
        <v>78</v>
      </c>
      <c r="AY2643" s="246" t="s">
        <v>401</v>
      </c>
    </row>
    <row r="2644" s="13" customFormat="1">
      <c r="A2644" s="13"/>
      <c r="B2644" s="236"/>
      <c r="C2644" s="237"/>
      <c r="D2644" s="238" t="s">
        <v>410</v>
      </c>
      <c r="E2644" s="239" t="s">
        <v>19</v>
      </c>
      <c r="F2644" s="240" t="s">
        <v>741</v>
      </c>
      <c r="G2644" s="237"/>
      <c r="H2644" s="239" t="s">
        <v>19</v>
      </c>
      <c r="I2644" s="241"/>
      <c r="J2644" s="237"/>
      <c r="K2644" s="237"/>
      <c r="L2644" s="242"/>
      <c r="M2644" s="243"/>
      <c r="N2644" s="244"/>
      <c r="O2644" s="244"/>
      <c r="P2644" s="244"/>
      <c r="Q2644" s="244"/>
      <c r="R2644" s="244"/>
      <c r="S2644" s="244"/>
      <c r="T2644" s="24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6" t="s">
        <v>410</v>
      </c>
      <c r="AU2644" s="246" t="s">
        <v>87</v>
      </c>
      <c r="AV2644" s="13" t="s">
        <v>85</v>
      </c>
      <c r="AW2644" s="13" t="s">
        <v>37</v>
      </c>
      <c r="AX2644" s="13" t="s">
        <v>78</v>
      </c>
      <c r="AY2644" s="246" t="s">
        <v>401</v>
      </c>
    </row>
    <row r="2645" s="13" customFormat="1">
      <c r="A2645" s="13"/>
      <c r="B2645" s="236"/>
      <c r="C2645" s="237"/>
      <c r="D2645" s="238" t="s">
        <v>410</v>
      </c>
      <c r="E2645" s="239" t="s">
        <v>19</v>
      </c>
      <c r="F2645" s="240" t="s">
        <v>340</v>
      </c>
      <c r="G2645" s="237"/>
      <c r="H2645" s="239" t="s">
        <v>19</v>
      </c>
      <c r="I2645" s="241"/>
      <c r="J2645" s="237"/>
      <c r="K2645" s="237"/>
      <c r="L2645" s="242"/>
      <c r="M2645" s="243"/>
      <c r="N2645" s="244"/>
      <c r="O2645" s="244"/>
      <c r="P2645" s="244"/>
      <c r="Q2645" s="244"/>
      <c r="R2645" s="244"/>
      <c r="S2645" s="244"/>
      <c r="T2645" s="24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6" t="s">
        <v>410</v>
      </c>
      <c r="AU2645" s="246" t="s">
        <v>87</v>
      </c>
      <c r="AV2645" s="13" t="s">
        <v>85</v>
      </c>
      <c r="AW2645" s="13" t="s">
        <v>37</v>
      </c>
      <c r="AX2645" s="13" t="s">
        <v>78</v>
      </c>
      <c r="AY2645" s="246" t="s">
        <v>401</v>
      </c>
    </row>
    <row r="2646" s="14" customFormat="1">
      <c r="A2646" s="14"/>
      <c r="B2646" s="247"/>
      <c r="C2646" s="248"/>
      <c r="D2646" s="238" t="s">
        <v>410</v>
      </c>
      <c r="E2646" s="249" t="s">
        <v>19</v>
      </c>
      <c r="F2646" s="250" t="s">
        <v>2346</v>
      </c>
      <c r="G2646" s="248"/>
      <c r="H2646" s="251">
        <v>233.81</v>
      </c>
      <c r="I2646" s="252"/>
      <c r="J2646" s="248"/>
      <c r="K2646" s="248"/>
      <c r="L2646" s="253"/>
      <c r="M2646" s="254"/>
      <c r="N2646" s="255"/>
      <c r="O2646" s="255"/>
      <c r="P2646" s="255"/>
      <c r="Q2646" s="255"/>
      <c r="R2646" s="255"/>
      <c r="S2646" s="255"/>
      <c r="T2646" s="256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7" t="s">
        <v>410</v>
      </c>
      <c r="AU2646" s="257" t="s">
        <v>87</v>
      </c>
      <c r="AV2646" s="14" t="s">
        <v>87</v>
      </c>
      <c r="AW2646" s="14" t="s">
        <v>37</v>
      </c>
      <c r="AX2646" s="14" t="s">
        <v>78</v>
      </c>
      <c r="AY2646" s="257" t="s">
        <v>401</v>
      </c>
    </row>
    <row r="2647" s="15" customFormat="1">
      <c r="A2647" s="15"/>
      <c r="B2647" s="258"/>
      <c r="C2647" s="259"/>
      <c r="D2647" s="238" t="s">
        <v>410</v>
      </c>
      <c r="E2647" s="260" t="s">
        <v>339</v>
      </c>
      <c r="F2647" s="261" t="s">
        <v>414</v>
      </c>
      <c r="G2647" s="259"/>
      <c r="H2647" s="262">
        <v>233.81</v>
      </c>
      <c r="I2647" s="263"/>
      <c r="J2647" s="259"/>
      <c r="K2647" s="259"/>
      <c r="L2647" s="264"/>
      <c r="M2647" s="265"/>
      <c r="N2647" s="266"/>
      <c r="O2647" s="266"/>
      <c r="P2647" s="266"/>
      <c r="Q2647" s="266"/>
      <c r="R2647" s="266"/>
      <c r="S2647" s="266"/>
      <c r="T2647" s="267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68" t="s">
        <v>410</v>
      </c>
      <c r="AU2647" s="268" t="s">
        <v>87</v>
      </c>
      <c r="AV2647" s="15" t="s">
        <v>102</v>
      </c>
      <c r="AW2647" s="15" t="s">
        <v>37</v>
      </c>
      <c r="AX2647" s="15" t="s">
        <v>85</v>
      </c>
      <c r="AY2647" s="268" t="s">
        <v>401</v>
      </c>
    </row>
    <row r="2648" s="2" customFormat="1" ht="24.15" customHeight="1">
      <c r="A2648" s="40"/>
      <c r="B2648" s="41"/>
      <c r="C2648" s="280" t="s">
        <v>2347</v>
      </c>
      <c r="D2648" s="280" t="s">
        <v>808</v>
      </c>
      <c r="E2648" s="281" t="s">
        <v>2348</v>
      </c>
      <c r="F2648" s="282" t="s">
        <v>2349</v>
      </c>
      <c r="G2648" s="283" t="s">
        <v>228</v>
      </c>
      <c r="H2648" s="284">
        <v>883.80200000000002</v>
      </c>
      <c r="I2648" s="285"/>
      <c r="J2648" s="286">
        <f>ROUND(I2648*H2648,2)</f>
        <v>0</v>
      </c>
      <c r="K2648" s="282" t="s">
        <v>19</v>
      </c>
      <c r="L2648" s="287"/>
      <c r="M2648" s="288" t="s">
        <v>19</v>
      </c>
      <c r="N2648" s="289" t="s">
        <v>49</v>
      </c>
      <c r="O2648" s="86"/>
      <c r="P2648" s="227">
        <f>O2648*H2648</f>
        <v>0</v>
      </c>
      <c r="Q2648" s="227">
        <v>0.0014</v>
      </c>
      <c r="R2648" s="227">
        <f>Q2648*H2648</f>
        <v>1.2373228000000001</v>
      </c>
      <c r="S2648" s="227">
        <v>0</v>
      </c>
      <c r="T2648" s="228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29" t="s">
        <v>664</v>
      </c>
      <c r="AT2648" s="229" t="s">
        <v>808</v>
      </c>
      <c r="AU2648" s="229" t="s">
        <v>87</v>
      </c>
      <c r="AY2648" s="19" t="s">
        <v>401</v>
      </c>
      <c r="BE2648" s="230">
        <f>IF(N2648="základní",J2648,0)</f>
        <v>0</v>
      </c>
      <c r="BF2648" s="230">
        <f>IF(N2648="snížená",J2648,0)</f>
        <v>0</v>
      </c>
      <c r="BG2648" s="230">
        <f>IF(N2648="zákl. přenesená",J2648,0)</f>
        <v>0</v>
      </c>
      <c r="BH2648" s="230">
        <f>IF(N2648="sníž. přenesená",J2648,0)</f>
        <v>0</v>
      </c>
      <c r="BI2648" s="230">
        <f>IF(N2648="nulová",J2648,0)</f>
        <v>0</v>
      </c>
      <c r="BJ2648" s="19" t="s">
        <v>85</v>
      </c>
      <c r="BK2648" s="230">
        <f>ROUND(I2648*H2648,2)</f>
        <v>0</v>
      </c>
      <c r="BL2648" s="19" t="s">
        <v>545</v>
      </c>
      <c r="BM2648" s="229" t="s">
        <v>2350</v>
      </c>
    </row>
    <row r="2649" s="14" customFormat="1">
      <c r="A2649" s="14"/>
      <c r="B2649" s="247"/>
      <c r="C2649" s="248"/>
      <c r="D2649" s="238" t="s">
        <v>410</v>
      </c>
      <c r="E2649" s="249" t="s">
        <v>19</v>
      </c>
      <c r="F2649" s="250" t="s">
        <v>339</v>
      </c>
      <c r="G2649" s="248"/>
      <c r="H2649" s="251">
        <v>233.81</v>
      </c>
      <c r="I2649" s="252"/>
      <c r="J2649" s="248"/>
      <c r="K2649" s="248"/>
      <c r="L2649" s="253"/>
      <c r="M2649" s="254"/>
      <c r="N2649" s="255"/>
      <c r="O2649" s="255"/>
      <c r="P2649" s="255"/>
      <c r="Q2649" s="255"/>
      <c r="R2649" s="255"/>
      <c r="S2649" s="255"/>
      <c r="T2649" s="256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7" t="s">
        <v>410</v>
      </c>
      <c r="AU2649" s="257" t="s">
        <v>87</v>
      </c>
      <c r="AV2649" s="14" t="s">
        <v>87</v>
      </c>
      <c r="AW2649" s="14" t="s">
        <v>37</v>
      </c>
      <c r="AX2649" s="14" t="s">
        <v>78</v>
      </c>
      <c r="AY2649" s="257" t="s">
        <v>401</v>
      </c>
    </row>
    <row r="2650" s="15" customFormat="1">
      <c r="A2650" s="15"/>
      <c r="B2650" s="258"/>
      <c r="C2650" s="259"/>
      <c r="D2650" s="238" t="s">
        <v>410</v>
      </c>
      <c r="E2650" s="260" t="s">
        <v>19</v>
      </c>
      <c r="F2650" s="261" t="s">
        <v>414</v>
      </c>
      <c r="G2650" s="259"/>
      <c r="H2650" s="262">
        <v>233.81</v>
      </c>
      <c r="I2650" s="263"/>
      <c r="J2650" s="259"/>
      <c r="K2650" s="259"/>
      <c r="L2650" s="264"/>
      <c r="M2650" s="265"/>
      <c r="N2650" s="266"/>
      <c r="O2650" s="266"/>
      <c r="P2650" s="266"/>
      <c r="Q2650" s="266"/>
      <c r="R2650" s="266"/>
      <c r="S2650" s="266"/>
      <c r="T2650" s="267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8" t="s">
        <v>410</v>
      </c>
      <c r="AU2650" s="268" t="s">
        <v>87</v>
      </c>
      <c r="AV2650" s="15" t="s">
        <v>102</v>
      </c>
      <c r="AW2650" s="15" t="s">
        <v>37</v>
      </c>
      <c r="AX2650" s="15" t="s">
        <v>78</v>
      </c>
      <c r="AY2650" s="268" t="s">
        <v>401</v>
      </c>
    </row>
    <row r="2651" s="14" customFormat="1">
      <c r="A2651" s="14"/>
      <c r="B2651" s="247"/>
      <c r="C2651" s="248"/>
      <c r="D2651" s="238" t="s">
        <v>410</v>
      </c>
      <c r="E2651" s="249" t="s">
        <v>19</v>
      </c>
      <c r="F2651" s="250" t="s">
        <v>2351</v>
      </c>
      <c r="G2651" s="248"/>
      <c r="H2651" s="251">
        <v>883.80200000000002</v>
      </c>
      <c r="I2651" s="252"/>
      <c r="J2651" s="248"/>
      <c r="K2651" s="248"/>
      <c r="L2651" s="253"/>
      <c r="M2651" s="254"/>
      <c r="N2651" s="255"/>
      <c r="O2651" s="255"/>
      <c r="P2651" s="255"/>
      <c r="Q2651" s="255"/>
      <c r="R2651" s="255"/>
      <c r="S2651" s="255"/>
      <c r="T2651" s="256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7" t="s">
        <v>410</v>
      </c>
      <c r="AU2651" s="257" t="s">
        <v>87</v>
      </c>
      <c r="AV2651" s="14" t="s">
        <v>87</v>
      </c>
      <c r="AW2651" s="14" t="s">
        <v>37</v>
      </c>
      <c r="AX2651" s="14" t="s">
        <v>85</v>
      </c>
      <c r="AY2651" s="257" t="s">
        <v>401</v>
      </c>
    </row>
    <row r="2652" s="2" customFormat="1" ht="37.8" customHeight="1">
      <c r="A2652" s="40"/>
      <c r="B2652" s="41"/>
      <c r="C2652" s="218" t="s">
        <v>2352</v>
      </c>
      <c r="D2652" s="218" t="s">
        <v>403</v>
      </c>
      <c r="E2652" s="219" t="s">
        <v>2353</v>
      </c>
      <c r="F2652" s="220" t="s">
        <v>2354</v>
      </c>
      <c r="G2652" s="221" t="s">
        <v>178</v>
      </c>
      <c r="H2652" s="222">
        <v>233.81</v>
      </c>
      <c r="I2652" s="223"/>
      <c r="J2652" s="224">
        <f>ROUND(I2652*H2652,2)</f>
        <v>0</v>
      </c>
      <c r="K2652" s="220" t="s">
        <v>406</v>
      </c>
      <c r="L2652" s="46"/>
      <c r="M2652" s="225" t="s">
        <v>19</v>
      </c>
      <c r="N2652" s="226" t="s">
        <v>49</v>
      </c>
      <c r="O2652" s="86"/>
      <c r="P2652" s="227">
        <f>O2652*H2652</f>
        <v>0</v>
      </c>
      <c r="Q2652" s="227">
        <v>0.00058690800000000003</v>
      </c>
      <c r="R2652" s="227">
        <f>Q2652*H2652</f>
        <v>0.13722495948000002</v>
      </c>
      <c r="S2652" s="227">
        <v>0</v>
      </c>
      <c r="T2652" s="228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29" t="s">
        <v>545</v>
      </c>
      <c r="AT2652" s="229" t="s">
        <v>403</v>
      </c>
      <c r="AU2652" s="229" t="s">
        <v>87</v>
      </c>
      <c r="AY2652" s="19" t="s">
        <v>401</v>
      </c>
      <c r="BE2652" s="230">
        <f>IF(N2652="základní",J2652,0)</f>
        <v>0</v>
      </c>
      <c r="BF2652" s="230">
        <f>IF(N2652="snížená",J2652,0)</f>
        <v>0</v>
      </c>
      <c r="BG2652" s="230">
        <f>IF(N2652="zákl. přenesená",J2652,0)</f>
        <v>0</v>
      </c>
      <c r="BH2652" s="230">
        <f>IF(N2652="sníž. přenesená",J2652,0)</f>
        <v>0</v>
      </c>
      <c r="BI2652" s="230">
        <f>IF(N2652="nulová",J2652,0)</f>
        <v>0</v>
      </c>
      <c r="BJ2652" s="19" t="s">
        <v>85</v>
      </c>
      <c r="BK2652" s="230">
        <f>ROUND(I2652*H2652,2)</f>
        <v>0</v>
      </c>
      <c r="BL2652" s="19" t="s">
        <v>545</v>
      </c>
      <c r="BM2652" s="229" t="s">
        <v>2355</v>
      </c>
    </row>
    <row r="2653" s="2" customFormat="1">
      <c r="A2653" s="40"/>
      <c r="B2653" s="41"/>
      <c r="C2653" s="42"/>
      <c r="D2653" s="231" t="s">
        <v>408</v>
      </c>
      <c r="E2653" s="42"/>
      <c r="F2653" s="232" t="s">
        <v>2356</v>
      </c>
      <c r="G2653" s="42"/>
      <c r="H2653" s="42"/>
      <c r="I2653" s="233"/>
      <c r="J2653" s="42"/>
      <c r="K2653" s="42"/>
      <c r="L2653" s="46"/>
      <c r="M2653" s="234"/>
      <c r="N2653" s="235"/>
      <c r="O2653" s="86"/>
      <c r="P2653" s="86"/>
      <c r="Q2653" s="86"/>
      <c r="R2653" s="86"/>
      <c r="S2653" s="86"/>
      <c r="T2653" s="87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9" t="s">
        <v>408</v>
      </c>
      <c r="AU2653" s="19" t="s">
        <v>87</v>
      </c>
    </row>
    <row r="2654" s="14" customFormat="1">
      <c r="A2654" s="14"/>
      <c r="B2654" s="247"/>
      <c r="C2654" s="248"/>
      <c r="D2654" s="238" t="s">
        <v>410</v>
      </c>
      <c r="E2654" s="249" t="s">
        <v>19</v>
      </c>
      <c r="F2654" s="250" t="s">
        <v>339</v>
      </c>
      <c r="G2654" s="248"/>
      <c r="H2654" s="251">
        <v>233.81</v>
      </c>
      <c r="I2654" s="252"/>
      <c r="J2654" s="248"/>
      <c r="K2654" s="248"/>
      <c r="L2654" s="253"/>
      <c r="M2654" s="254"/>
      <c r="N2654" s="255"/>
      <c r="O2654" s="255"/>
      <c r="P2654" s="255"/>
      <c r="Q2654" s="255"/>
      <c r="R2654" s="255"/>
      <c r="S2654" s="255"/>
      <c r="T2654" s="256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7" t="s">
        <v>410</v>
      </c>
      <c r="AU2654" s="257" t="s">
        <v>87</v>
      </c>
      <c r="AV2654" s="14" t="s">
        <v>87</v>
      </c>
      <c r="AW2654" s="14" t="s">
        <v>37</v>
      </c>
      <c r="AX2654" s="14" t="s">
        <v>78</v>
      </c>
      <c r="AY2654" s="257" t="s">
        <v>401</v>
      </c>
    </row>
    <row r="2655" s="15" customFormat="1">
      <c r="A2655" s="15"/>
      <c r="B2655" s="258"/>
      <c r="C2655" s="259"/>
      <c r="D2655" s="238" t="s">
        <v>410</v>
      </c>
      <c r="E2655" s="260" t="s">
        <v>19</v>
      </c>
      <c r="F2655" s="261" t="s">
        <v>414</v>
      </c>
      <c r="G2655" s="259"/>
      <c r="H2655" s="262">
        <v>233.81</v>
      </c>
      <c r="I2655" s="263"/>
      <c r="J2655" s="259"/>
      <c r="K2655" s="259"/>
      <c r="L2655" s="264"/>
      <c r="M2655" s="265"/>
      <c r="N2655" s="266"/>
      <c r="O2655" s="266"/>
      <c r="P2655" s="266"/>
      <c r="Q2655" s="266"/>
      <c r="R2655" s="266"/>
      <c r="S2655" s="266"/>
      <c r="T2655" s="267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68" t="s">
        <v>410</v>
      </c>
      <c r="AU2655" s="268" t="s">
        <v>87</v>
      </c>
      <c r="AV2655" s="15" t="s">
        <v>102</v>
      </c>
      <c r="AW2655" s="15" t="s">
        <v>37</v>
      </c>
      <c r="AX2655" s="15" t="s">
        <v>85</v>
      </c>
      <c r="AY2655" s="268" t="s">
        <v>401</v>
      </c>
    </row>
    <row r="2656" s="2" customFormat="1" ht="16.5" customHeight="1">
      <c r="A2656" s="40"/>
      <c r="B2656" s="41"/>
      <c r="C2656" s="280" t="s">
        <v>2357</v>
      </c>
      <c r="D2656" s="280" t="s">
        <v>808</v>
      </c>
      <c r="E2656" s="281" t="s">
        <v>2358</v>
      </c>
      <c r="F2656" s="282" t="s">
        <v>2359</v>
      </c>
      <c r="G2656" s="283" t="s">
        <v>178</v>
      </c>
      <c r="H2656" s="284">
        <v>257.19099999999997</v>
      </c>
      <c r="I2656" s="285"/>
      <c r="J2656" s="286">
        <f>ROUND(I2656*H2656,2)</f>
        <v>0</v>
      </c>
      <c r="K2656" s="282" t="s">
        <v>19</v>
      </c>
      <c r="L2656" s="287"/>
      <c r="M2656" s="288" t="s">
        <v>19</v>
      </c>
      <c r="N2656" s="289" t="s">
        <v>49</v>
      </c>
      <c r="O2656" s="86"/>
      <c r="P2656" s="227">
        <f>O2656*H2656</f>
        <v>0</v>
      </c>
      <c r="Q2656" s="227">
        <v>0.0032499999999999999</v>
      </c>
      <c r="R2656" s="227">
        <f>Q2656*H2656</f>
        <v>0.83587074999999988</v>
      </c>
      <c r="S2656" s="227">
        <v>0</v>
      </c>
      <c r="T2656" s="228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29" t="s">
        <v>664</v>
      </c>
      <c r="AT2656" s="229" t="s">
        <v>808</v>
      </c>
      <c r="AU2656" s="229" t="s">
        <v>87</v>
      </c>
      <c r="AY2656" s="19" t="s">
        <v>401</v>
      </c>
      <c r="BE2656" s="230">
        <f>IF(N2656="základní",J2656,0)</f>
        <v>0</v>
      </c>
      <c r="BF2656" s="230">
        <f>IF(N2656="snížená",J2656,0)</f>
        <v>0</v>
      </c>
      <c r="BG2656" s="230">
        <f>IF(N2656="zákl. přenesená",J2656,0)</f>
        <v>0</v>
      </c>
      <c r="BH2656" s="230">
        <f>IF(N2656="sníž. přenesená",J2656,0)</f>
        <v>0</v>
      </c>
      <c r="BI2656" s="230">
        <f>IF(N2656="nulová",J2656,0)</f>
        <v>0</v>
      </c>
      <c r="BJ2656" s="19" t="s">
        <v>85</v>
      </c>
      <c r="BK2656" s="230">
        <f>ROUND(I2656*H2656,2)</f>
        <v>0</v>
      </c>
      <c r="BL2656" s="19" t="s">
        <v>545</v>
      </c>
      <c r="BM2656" s="229" t="s">
        <v>2360</v>
      </c>
    </row>
    <row r="2657" s="14" customFormat="1">
      <c r="A2657" s="14"/>
      <c r="B2657" s="247"/>
      <c r="C2657" s="248"/>
      <c r="D2657" s="238" t="s">
        <v>410</v>
      </c>
      <c r="E2657" s="249" t="s">
        <v>19</v>
      </c>
      <c r="F2657" s="250" t="s">
        <v>339</v>
      </c>
      <c r="G2657" s="248"/>
      <c r="H2657" s="251">
        <v>233.81</v>
      </c>
      <c r="I2657" s="252"/>
      <c r="J2657" s="248"/>
      <c r="K2657" s="248"/>
      <c r="L2657" s="253"/>
      <c r="M2657" s="254"/>
      <c r="N2657" s="255"/>
      <c r="O2657" s="255"/>
      <c r="P2657" s="255"/>
      <c r="Q2657" s="255"/>
      <c r="R2657" s="255"/>
      <c r="S2657" s="255"/>
      <c r="T2657" s="256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7" t="s">
        <v>410</v>
      </c>
      <c r="AU2657" s="257" t="s">
        <v>87</v>
      </c>
      <c r="AV2657" s="14" t="s">
        <v>87</v>
      </c>
      <c r="AW2657" s="14" t="s">
        <v>37</v>
      </c>
      <c r="AX2657" s="14" t="s">
        <v>78</v>
      </c>
      <c r="AY2657" s="257" t="s">
        <v>401</v>
      </c>
    </row>
    <row r="2658" s="15" customFormat="1">
      <c r="A2658" s="15"/>
      <c r="B2658" s="258"/>
      <c r="C2658" s="259"/>
      <c r="D2658" s="238" t="s">
        <v>410</v>
      </c>
      <c r="E2658" s="260" t="s">
        <v>19</v>
      </c>
      <c r="F2658" s="261" t="s">
        <v>414</v>
      </c>
      <c r="G2658" s="259"/>
      <c r="H2658" s="262">
        <v>233.81</v>
      </c>
      <c r="I2658" s="263"/>
      <c r="J2658" s="259"/>
      <c r="K2658" s="259"/>
      <c r="L2658" s="264"/>
      <c r="M2658" s="265"/>
      <c r="N2658" s="266"/>
      <c r="O2658" s="266"/>
      <c r="P2658" s="266"/>
      <c r="Q2658" s="266"/>
      <c r="R2658" s="266"/>
      <c r="S2658" s="266"/>
      <c r="T2658" s="267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68" t="s">
        <v>410</v>
      </c>
      <c r="AU2658" s="268" t="s">
        <v>87</v>
      </c>
      <c r="AV2658" s="15" t="s">
        <v>102</v>
      </c>
      <c r="AW2658" s="15" t="s">
        <v>37</v>
      </c>
      <c r="AX2658" s="15" t="s">
        <v>78</v>
      </c>
      <c r="AY2658" s="268" t="s">
        <v>401</v>
      </c>
    </row>
    <row r="2659" s="14" customFormat="1">
      <c r="A2659" s="14"/>
      <c r="B2659" s="247"/>
      <c r="C2659" s="248"/>
      <c r="D2659" s="238" t="s">
        <v>410</v>
      </c>
      <c r="E2659" s="249" t="s">
        <v>19</v>
      </c>
      <c r="F2659" s="250" t="s">
        <v>2361</v>
      </c>
      <c r="G2659" s="248"/>
      <c r="H2659" s="251">
        <v>257.19099999999997</v>
      </c>
      <c r="I2659" s="252"/>
      <c r="J2659" s="248"/>
      <c r="K2659" s="248"/>
      <c r="L2659" s="253"/>
      <c r="M2659" s="254"/>
      <c r="N2659" s="255"/>
      <c r="O2659" s="255"/>
      <c r="P2659" s="255"/>
      <c r="Q2659" s="255"/>
      <c r="R2659" s="255"/>
      <c r="S2659" s="255"/>
      <c r="T2659" s="256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7" t="s">
        <v>410</v>
      </c>
      <c r="AU2659" s="257" t="s">
        <v>87</v>
      </c>
      <c r="AV2659" s="14" t="s">
        <v>87</v>
      </c>
      <c r="AW2659" s="14" t="s">
        <v>37</v>
      </c>
      <c r="AX2659" s="14" t="s">
        <v>85</v>
      </c>
      <c r="AY2659" s="257" t="s">
        <v>401</v>
      </c>
    </row>
    <row r="2660" s="2" customFormat="1" ht="44.25" customHeight="1">
      <c r="A2660" s="40"/>
      <c r="B2660" s="41"/>
      <c r="C2660" s="218" t="s">
        <v>2362</v>
      </c>
      <c r="D2660" s="218" t="s">
        <v>403</v>
      </c>
      <c r="E2660" s="219" t="s">
        <v>2363</v>
      </c>
      <c r="F2660" s="220" t="s">
        <v>2364</v>
      </c>
      <c r="G2660" s="221" t="s">
        <v>228</v>
      </c>
      <c r="H2660" s="222">
        <v>240.154</v>
      </c>
      <c r="I2660" s="223"/>
      <c r="J2660" s="224">
        <f>ROUND(I2660*H2660,2)</f>
        <v>0</v>
      </c>
      <c r="K2660" s="220" t="s">
        <v>406</v>
      </c>
      <c r="L2660" s="46"/>
      <c r="M2660" s="225" t="s">
        <v>19</v>
      </c>
      <c r="N2660" s="226" t="s">
        <v>49</v>
      </c>
      <c r="O2660" s="86"/>
      <c r="P2660" s="227">
        <f>O2660*H2660</f>
        <v>0</v>
      </c>
      <c r="Q2660" s="227">
        <v>1.221E-05</v>
      </c>
      <c r="R2660" s="227">
        <f>Q2660*H2660</f>
        <v>0.0029322803400000002</v>
      </c>
      <c r="S2660" s="227">
        <v>0</v>
      </c>
      <c r="T2660" s="22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29" t="s">
        <v>545</v>
      </c>
      <c r="AT2660" s="229" t="s">
        <v>403</v>
      </c>
      <c r="AU2660" s="229" t="s">
        <v>87</v>
      </c>
      <c r="AY2660" s="19" t="s">
        <v>401</v>
      </c>
      <c r="BE2660" s="230">
        <f>IF(N2660="základní",J2660,0)</f>
        <v>0</v>
      </c>
      <c r="BF2660" s="230">
        <f>IF(N2660="snížená",J2660,0)</f>
        <v>0</v>
      </c>
      <c r="BG2660" s="230">
        <f>IF(N2660="zákl. přenesená",J2660,0)</f>
        <v>0</v>
      </c>
      <c r="BH2660" s="230">
        <f>IF(N2660="sníž. přenesená",J2660,0)</f>
        <v>0</v>
      </c>
      <c r="BI2660" s="230">
        <f>IF(N2660="nulová",J2660,0)</f>
        <v>0</v>
      </c>
      <c r="BJ2660" s="19" t="s">
        <v>85</v>
      </c>
      <c r="BK2660" s="230">
        <f>ROUND(I2660*H2660,2)</f>
        <v>0</v>
      </c>
      <c r="BL2660" s="19" t="s">
        <v>545</v>
      </c>
      <c r="BM2660" s="229" t="s">
        <v>2365</v>
      </c>
    </row>
    <row r="2661" s="2" customFormat="1">
      <c r="A2661" s="40"/>
      <c r="B2661" s="41"/>
      <c r="C2661" s="42"/>
      <c r="D2661" s="231" t="s">
        <v>408</v>
      </c>
      <c r="E2661" s="42"/>
      <c r="F2661" s="232" t="s">
        <v>2366</v>
      </c>
      <c r="G2661" s="42"/>
      <c r="H2661" s="42"/>
      <c r="I2661" s="233"/>
      <c r="J2661" s="42"/>
      <c r="K2661" s="42"/>
      <c r="L2661" s="46"/>
      <c r="M2661" s="234"/>
      <c r="N2661" s="235"/>
      <c r="O2661" s="86"/>
      <c r="P2661" s="86"/>
      <c r="Q2661" s="86"/>
      <c r="R2661" s="86"/>
      <c r="S2661" s="86"/>
      <c r="T2661" s="87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T2661" s="19" t="s">
        <v>408</v>
      </c>
      <c r="AU2661" s="19" t="s">
        <v>87</v>
      </c>
    </row>
    <row r="2662" s="13" customFormat="1">
      <c r="A2662" s="13"/>
      <c r="B2662" s="236"/>
      <c r="C2662" s="237"/>
      <c r="D2662" s="238" t="s">
        <v>410</v>
      </c>
      <c r="E2662" s="239" t="s">
        <v>19</v>
      </c>
      <c r="F2662" s="240" t="s">
        <v>634</v>
      </c>
      <c r="G2662" s="237"/>
      <c r="H2662" s="239" t="s">
        <v>19</v>
      </c>
      <c r="I2662" s="241"/>
      <c r="J2662" s="237"/>
      <c r="K2662" s="237"/>
      <c r="L2662" s="242"/>
      <c r="M2662" s="243"/>
      <c r="N2662" s="244"/>
      <c r="O2662" s="244"/>
      <c r="P2662" s="244"/>
      <c r="Q2662" s="244"/>
      <c r="R2662" s="244"/>
      <c r="S2662" s="244"/>
      <c r="T2662" s="24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6" t="s">
        <v>410</v>
      </c>
      <c r="AU2662" s="246" t="s">
        <v>87</v>
      </c>
      <c r="AV2662" s="13" t="s">
        <v>85</v>
      </c>
      <c r="AW2662" s="13" t="s">
        <v>37</v>
      </c>
      <c r="AX2662" s="13" t="s">
        <v>78</v>
      </c>
      <c r="AY2662" s="246" t="s">
        <v>401</v>
      </c>
    </row>
    <row r="2663" s="13" customFormat="1">
      <c r="A2663" s="13"/>
      <c r="B2663" s="236"/>
      <c r="C2663" s="237"/>
      <c r="D2663" s="238" t="s">
        <v>410</v>
      </c>
      <c r="E2663" s="239" t="s">
        <v>19</v>
      </c>
      <c r="F2663" s="240" t="s">
        <v>594</v>
      </c>
      <c r="G2663" s="237"/>
      <c r="H2663" s="239" t="s">
        <v>19</v>
      </c>
      <c r="I2663" s="241"/>
      <c r="J2663" s="237"/>
      <c r="K2663" s="237"/>
      <c r="L2663" s="242"/>
      <c r="M2663" s="243"/>
      <c r="N2663" s="244"/>
      <c r="O2663" s="244"/>
      <c r="P2663" s="244"/>
      <c r="Q2663" s="244"/>
      <c r="R2663" s="244"/>
      <c r="S2663" s="244"/>
      <c r="T2663" s="24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6" t="s">
        <v>410</v>
      </c>
      <c r="AU2663" s="246" t="s">
        <v>87</v>
      </c>
      <c r="AV2663" s="13" t="s">
        <v>85</v>
      </c>
      <c r="AW2663" s="13" t="s">
        <v>37</v>
      </c>
      <c r="AX2663" s="13" t="s">
        <v>78</v>
      </c>
      <c r="AY2663" s="246" t="s">
        <v>401</v>
      </c>
    </row>
    <row r="2664" s="13" customFormat="1">
      <c r="A2664" s="13"/>
      <c r="B2664" s="236"/>
      <c r="C2664" s="237"/>
      <c r="D2664" s="238" t="s">
        <v>410</v>
      </c>
      <c r="E2664" s="239" t="s">
        <v>19</v>
      </c>
      <c r="F2664" s="240" t="s">
        <v>741</v>
      </c>
      <c r="G2664" s="237"/>
      <c r="H2664" s="239" t="s">
        <v>19</v>
      </c>
      <c r="I2664" s="241"/>
      <c r="J2664" s="237"/>
      <c r="K2664" s="237"/>
      <c r="L2664" s="242"/>
      <c r="M2664" s="243"/>
      <c r="N2664" s="244"/>
      <c r="O2664" s="244"/>
      <c r="P2664" s="244"/>
      <c r="Q2664" s="244"/>
      <c r="R2664" s="244"/>
      <c r="S2664" s="244"/>
      <c r="T2664" s="245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6" t="s">
        <v>410</v>
      </c>
      <c r="AU2664" s="246" t="s">
        <v>87</v>
      </c>
      <c r="AV2664" s="13" t="s">
        <v>85</v>
      </c>
      <c r="AW2664" s="13" t="s">
        <v>37</v>
      </c>
      <c r="AX2664" s="13" t="s">
        <v>78</v>
      </c>
      <c r="AY2664" s="246" t="s">
        <v>401</v>
      </c>
    </row>
    <row r="2665" s="13" customFormat="1">
      <c r="A2665" s="13"/>
      <c r="B2665" s="236"/>
      <c r="C2665" s="237"/>
      <c r="D2665" s="238" t="s">
        <v>410</v>
      </c>
      <c r="E2665" s="239" t="s">
        <v>19</v>
      </c>
      <c r="F2665" s="240" t="s">
        <v>340</v>
      </c>
      <c r="G2665" s="237"/>
      <c r="H2665" s="239" t="s">
        <v>19</v>
      </c>
      <c r="I2665" s="241"/>
      <c r="J2665" s="237"/>
      <c r="K2665" s="237"/>
      <c r="L2665" s="242"/>
      <c r="M2665" s="243"/>
      <c r="N2665" s="244"/>
      <c r="O2665" s="244"/>
      <c r="P2665" s="244"/>
      <c r="Q2665" s="244"/>
      <c r="R2665" s="244"/>
      <c r="S2665" s="244"/>
      <c r="T2665" s="24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6" t="s">
        <v>410</v>
      </c>
      <c r="AU2665" s="246" t="s">
        <v>87</v>
      </c>
      <c r="AV2665" s="13" t="s">
        <v>85</v>
      </c>
      <c r="AW2665" s="13" t="s">
        <v>37</v>
      </c>
      <c r="AX2665" s="13" t="s">
        <v>78</v>
      </c>
      <c r="AY2665" s="246" t="s">
        <v>401</v>
      </c>
    </row>
    <row r="2666" s="14" customFormat="1">
      <c r="A2666" s="14"/>
      <c r="B2666" s="247"/>
      <c r="C2666" s="248"/>
      <c r="D2666" s="238" t="s">
        <v>410</v>
      </c>
      <c r="E2666" s="249" t="s">
        <v>19</v>
      </c>
      <c r="F2666" s="250" t="s">
        <v>2367</v>
      </c>
      <c r="G2666" s="248"/>
      <c r="H2666" s="251">
        <v>240.154</v>
      </c>
      <c r="I2666" s="252"/>
      <c r="J2666" s="248"/>
      <c r="K2666" s="248"/>
      <c r="L2666" s="253"/>
      <c r="M2666" s="254"/>
      <c r="N2666" s="255"/>
      <c r="O2666" s="255"/>
      <c r="P2666" s="255"/>
      <c r="Q2666" s="255"/>
      <c r="R2666" s="255"/>
      <c r="S2666" s="255"/>
      <c r="T2666" s="256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7" t="s">
        <v>410</v>
      </c>
      <c r="AU2666" s="257" t="s">
        <v>87</v>
      </c>
      <c r="AV2666" s="14" t="s">
        <v>87</v>
      </c>
      <c r="AW2666" s="14" t="s">
        <v>37</v>
      </c>
      <c r="AX2666" s="14" t="s">
        <v>78</v>
      </c>
      <c r="AY2666" s="257" t="s">
        <v>401</v>
      </c>
    </row>
    <row r="2667" s="15" customFormat="1">
      <c r="A2667" s="15"/>
      <c r="B2667" s="258"/>
      <c r="C2667" s="259"/>
      <c r="D2667" s="238" t="s">
        <v>410</v>
      </c>
      <c r="E2667" s="260" t="s">
        <v>19</v>
      </c>
      <c r="F2667" s="261" t="s">
        <v>414</v>
      </c>
      <c r="G2667" s="259"/>
      <c r="H2667" s="262">
        <v>240.154</v>
      </c>
      <c r="I2667" s="263"/>
      <c r="J2667" s="259"/>
      <c r="K2667" s="259"/>
      <c r="L2667" s="264"/>
      <c r="M2667" s="265"/>
      <c r="N2667" s="266"/>
      <c r="O2667" s="266"/>
      <c r="P2667" s="266"/>
      <c r="Q2667" s="266"/>
      <c r="R2667" s="266"/>
      <c r="S2667" s="266"/>
      <c r="T2667" s="267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8" t="s">
        <v>410</v>
      </c>
      <c r="AU2667" s="268" t="s">
        <v>87</v>
      </c>
      <c r="AV2667" s="15" t="s">
        <v>102</v>
      </c>
      <c r="AW2667" s="15" t="s">
        <v>37</v>
      </c>
      <c r="AX2667" s="15" t="s">
        <v>85</v>
      </c>
      <c r="AY2667" s="268" t="s">
        <v>401</v>
      </c>
    </row>
    <row r="2668" s="2" customFormat="1" ht="16.5" customHeight="1">
      <c r="A2668" s="40"/>
      <c r="B2668" s="41"/>
      <c r="C2668" s="280" t="s">
        <v>2368</v>
      </c>
      <c r="D2668" s="280" t="s">
        <v>808</v>
      </c>
      <c r="E2668" s="281" t="s">
        <v>2369</v>
      </c>
      <c r="F2668" s="282" t="s">
        <v>2370</v>
      </c>
      <c r="G2668" s="283" t="s">
        <v>228</v>
      </c>
      <c r="H2668" s="284">
        <v>252.16200000000001</v>
      </c>
      <c r="I2668" s="285"/>
      <c r="J2668" s="286">
        <f>ROUND(I2668*H2668,2)</f>
        <v>0</v>
      </c>
      <c r="K2668" s="282" t="s">
        <v>406</v>
      </c>
      <c r="L2668" s="287"/>
      <c r="M2668" s="288" t="s">
        <v>19</v>
      </c>
      <c r="N2668" s="289" t="s">
        <v>49</v>
      </c>
      <c r="O2668" s="86"/>
      <c r="P2668" s="227">
        <f>O2668*H2668</f>
        <v>0</v>
      </c>
      <c r="Q2668" s="227">
        <v>0.00165</v>
      </c>
      <c r="R2668" s="227">
        <f>Q2668*H2668</f>
        <v>0.41606730000000003</v>
      </c>
      <c r="S2668" s="227">
        <v>0</v>
      </c>
      <c r="T2668" s="22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29" t="s">
        <v>664</v>
      </c>
      <c r="AT2668" s="229" t="s">
        <v>808</v>
      </c>
      <c r="AU2668" s="229" t="s">
        <v>87</v>
      </c>
      <c r="AY2668" s="19" t="s">
        <v>401</v>
      </c>
      <c r="BE2668" s="230">
        <f>IF(N2668="základní",J2668,0)</f>
        <v>0</v>
      </c>
      <c r="BF2668" s="230">
        <f>IF(N2668="snížená",J2668,0)</f>
        <v>0</v>
      </c>
      <c r="BG2668" s="230">
        <f>IF(N2668="zákl. přenesená",J2668,0)</f>
        <v>0</v>
      </c>
      <c r="BH2668" s="230">
        <f>IF(N2668="sníž. přenesená",J2668,0)</f>
        <v>0</v>
      </c>
      <c r="BI2668" s="230">
        <f>IF(N2668="nulová",J2668,0)</f>
        <v>0</v>
      </c>
      <c r="BJ2668" s="19" t="s">
        <v>85</v>
      </c>
      <c r="BK2668" s="230">
        <f>ROUND(I2668*H2668,2)</f>
        <v>0</v>
      </c>
      <c r="BL2668" s="19" t="s">
        <v>545</v>
      </c>
      <c r="BM2668" s="229" t="s">
        <v>2371</v>
      </c>
    </row>
    <row r="2669" s="13" customFormat="1">
      <c r="A2669" s="13"/>
      <c r="B2669" s="236"/>
      <c r="C2669" s="237"/>
      <c r="D2669" s="238" t="s">
        <v>410</v>
      </c>
      <c r="E2669" s="239" t="s">
        <v>19</v>
      </c>
      <c r="F2669" s="240" t="s">
        <v>634</v>
      </c>
      <c r="G2669" s="237"/>
      <c r="H2669" s="239" t="s">
        <v>19</v>
      </c>
      <c r="I2669" s="241"/>
      <c r="J2669" s="237"/>
      <c r="K2669" s="237"/>
      <c r="L2669" s="242"/>
      <c r="M2669" s="243"/>
      <c r="N2669" s="244"/>
      <c r="O2669" s="244"/>
      <c r="P2669" s="244"/>
      <c r="Q2669" s="244"/>
      <c r="R2669" s="244"/>
      <c r="S2669" s="244"/>
      <c r="T2669" s="245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6" t="s">
        <v>410</v>
      </c>
      <c r="AU2669" s="246" t="s">
        <v>87</v>
      </c>
      <c r="AV2669" s="13" t="s">
        <v>85</v>
      </c>
      <c r="AW2669" s="13" t="s">
        <v>37</v>
      </c>
      <c r="AX2669" s="13" t="s">
        <v>78</v>
      </c>
      <c r="AY2669" s="246" t="s">
        <v>401</v>
      </c>
    </row>
    <row r="2670" s="13" customFormat="1">
      <c r="A2670" s="13"/>
      <c r="B2670" s="236"/>
      <c r="C2670" s="237"/>
      <c r="D2670" s="238" t="s">
        <v>410</v>
      </c>
      <c r="E2670" s="239" t="s">
        <v>19</v>
      </c>
      <c r="F2670" s="240" t="s">
        <v>594</v>
      </c>
      <c r="G2670" s="237"/>
      <c r="H2670" s="239" t="s">
        <v>19</v>
      </c>
      <c r="I2670" s="241"/>
      <c r="J2670" s="237"/>
      <c r="K2670" s="237"/>
      <c r="L2670" s="242"/>
      <c r="M2670" s="243"/>
      <c r="N2670" s="244"/>
      <c r="O2670" s="244"/>
      <c r="P2670" s="244"/>
      <c r="Q2670" s="244"/>
      <c r="R2670" s="244"/>
      <c r="S2670" s="244"/>
      <c r="T2670" s="24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6" t="s">
        <v>410</v>
      </c>
      <c r="AU2670" s="246" t="s">
        <v>87</v>
      </c>
      <c r="AV2670" s="13" t="s">
        <v>85</v>
      </c>
      <c r="AW2670" s="13" t="s">
        <v>37</v>
      </c>
      <c r="AX2670" s="13" t="s">
        <v>78</v>
      </c>
      <c r="AY2670" s="246" t="s">
        <v>401</v>
      </c>
    </row>
    <row r="2671" s="13" customFormat="1">
      <c r="A2671" s="13"/>
      <c r="B2671" s="236"/>
      <c r="C2671" s="237"/>
      <c r="D2671" s="238" t="s">
        <v>410</v>
      </c>
      <c r="E2671" s="239" t="s">
        <v>19</v>
      </c>
      <c r="F2671" s="240" t="s">
        <v>741</v>
      </c>
      <c r="G2671" s="237"/>
      <c r="H2671" s="239" t="s">
        <v>19</v>
      </c>
      <c r="I2671" s="241"/>
      <c r="J2671" s="237"/>
      <c r="K2671" s="237"/>
      <c r="L2671" s="242"/>
      <c r="M2671" s="243"/>
      <c r="N2671" s="244"/>
      <c r="O2671" s="244"/>
      <c r="P2671" s="244"/>
      <c r="Q2671" s="244"/>
      <c r="R2671" s="244"/>
      <c r="S2671" s="244"/>
      <c r="T2671" s="24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6" t="s">
        <v>410</v>
      </c>
      <c r="AU2671" s="246" t="s">
        <v>87</v>
      </c>
      <c r="AV2671" s="13" t="s">
        <v>85</v>
      </c>
      <c r="AW2671" s="13" t="s">
        <v>37</v>
      </c>
      <c r="AX2671" s="13" t="s">
        <v>78</v>
      </c>
      <c r="AY2671" s="246" t="s">
        <v>401</v>
      </c>
    </row>
    <row r="2672" s="13" customFormat="1">
      <c r="A2672" s="13"/>
      <c r="B2672" s="236"/>
      <c r="C2672" s="237"/>
      <c r="D2672" s="238" t="s">
        <v>410</v>
      </c>
      <c r="E2672" s="239" t="s">
        <v>19</v>
      </c>
      <c r="F2672" s="240" t="s">
        <v>340</v>
      </c>
      <c r="G2672" s="237"/>
      <c r="H2672" s="239" t="s">
        <v>19</v>
      </c>
      <c r="I2672" s="241"/>
      <c r="J2672" s="237"/>
      <c r="K2672" s="237"/>
      <c r="L2672" s="242"/>
      <c r="M2672" s="243"/>
      <c r="N2672" s="244"/>
      <c r="O2672" s="244"/>
      <c r="P2672" s="244"/>
      <c r="Q2672" s="244"/>
      <c r="R2672" s="244"/>
      <c r="S2672" s="244"/>
      <c r="T2672" s="24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6" t="s">
        <v>410</v>
      </c>
      <c r="AU2672" s="246" t="s">
        <v>87</v>
      </c>
      <c r="AV2672" s="13" t="s">
        <v>85</v>
      </c>
      <c r="AW2672" s="13" t="s">
        <v>37</v>
      </c>
      <c r="AX2672" s="13" t="s">
        <v>78</v>
      </c>
      <c r="AY2672" s="246" t="s">
        <v>401</v>
      </c>
    </row>
    <row r="2673" s="14" customFormat="1">
      <c r="A2673" s="14"/>
      <c r="B2673" s="247"/>
      <c r="C2673" s="248"/>
      <c r="D2673" s="238" t="s">
        <v>410</v>
      </c>
      <c r="E2673" s="249" t="s">
        <v>19</v>
      </c>
      <c r="F2673" s="250" t="s">
        <v>2367</v>
      </c>
      <c r="G2673" s="248"/>
      <c r="H2673" s="251">
        <v>240.154</v>
      </c>
      <c r="I2673" s="252"/>
      <c r="J2673" s="248"/>
      <c r="K2673" s="248"/>
      <c r="L2673" s="253"/>
      <c r="M2673" s="254"/>
      <c r="N2673" s="255"/>
      <c r="O2673" s="255"/>
      <c r="P2673" s="255"/>
      <c r="Q2673" s="255"/>
      <c r="R2673" s="255"/>
      <c r="S2673" s="255"/>
      <c r="T2673" s="256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7" t="s">
        <v>410</v>
      </c>
      <c r="AU2673" s="257" t="s">
        <v>87</v>
      </c>
      <c r="AV2673" s="14" t="s">
        <v>87</v>
      </c>
      <c r="AW2673" s="14" t="s">
        <v>37</v>
      </c>
      <c r="AX2673" s="14" t="s">
        <v>78</v>
      </c>
      <c r="AY2673" s="257" t="s">
        <v>401</v>
      </c>
    </row>
    <row r="2674" s="15" customFormat="1">
      <c r="A2674" s="15"/>
      <c r="B2674" s="258"/>
      <c r="C2674" s="259"/>
      <c r="D2674" s="238" t="s">
        <v>410</v>
      </c>
      <c r="E2674" s="260" t="s">
        <v>19</v>
      </c>
      <c r="F2674" s="261" t="s">
        <v>414</v>
      </c>
      <c r="G2674" s="259"/>
      <c r="H2674" s="262">
        <v>240.154</v>
      </c>
      <c r="I2674" s="263"/>
      <c r="J2674" s="259"/>
      <c r="K2674" s="259"/>
      <c r="L2674" s="264"/>
      <c r="M2674" s="265"/>
      <c r="N2674" s="266"/>
      <c r="O2674" s="266"/>
      <c r="P2674" s="266"/>
      <c r="Q2674" s="266"/>
      <c r="R2674" s="266"/>
      <c r="S2674" s="266"/>
      <c r="T2674" s="267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68" t="s">
        <v>410</v>
      </c>
      <c r="AU2674" s="268" t="s">
        <v>87</v>
      </c>
      <c r="AV2674" s="15" t="s">
        <v>102</v>
      </c>
      <c r="AW2674" s="15" t="s">
        <v>37</v>
      </c>
      <c r="AX2674" s="15" t="s">
        <v>78</v>
      </c>
      <c r="AY2674" s="268" t="s">
        <v>401</v>
      </c>
    </row>
    <row r="2675" s="14" customFormat="1">
      <c r="A2675" s="14"/>
      <c r="B2675" s="247"/>
      <c r="C2675" s="248"/>
      <c r="D2675" s="238" t="s">
        <v>410</v>
      </c>
      <c r="E2675" s="249" t="s">
        <v>19</v>
      </c>
      <c r="F2675" s="250" t="s">
        <v>2372</v>
      </c>
      <c r="G2675" s="248"/>
      <c r="H2675" s="251">
        <v>252.16200000000001</v>
      </c>
      <c r="I2675" s="252"/>
      <c r="J2675" s="248"/>
      <c r="K2675" s="248"/>
      <c r="L2675" s="253"/>
      <c r="M2675" s="254"/>
      <c r="N2675" s="255"/>
      <c r="O2675" s="255"/>
      <c r="P2675" s="255"/>
      <c r="Q2675" s="255"/>
      <c r="R2675" s="255"/>
      <c r="S2675" s="255"/>
      <c r="T2675" s="256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7" t="s">
        <v>410</v>
      </c>
      <c r="AU2675" s="257" t="s">
        <v>87</v>
      </c>
      <c r="AV2675" s="14" t="s">
        <v>87</v>
      </c>
      <c r="AW2675" s="14" t="s">
        <v>37</v>
      </c>
      <c r="AX2675" s="14" t="s">
        <v>85</v>
      </c>
      <c r="AY2675" s="257" t="s">
        <v>401</v>
      </c>
    </row>
    <row r="2676" s="2" customFormat="1" ht="44.25" customHeight="1">
      <c r="A2676" s="40"/>
      <c r="B2676" s="41"/>
      <c r="C2676" s="218" t="s">
        <v>2373</v>
      </c>
      <c r="D2676" s="218" t="s">
        <v>403</v>
      </c>
      <c r="E2676" s="219" t="s">
        <v>2374</v>
      </c>
      <c r="F2676" s="220" t="s">
        <v>2375</v>
      </c>
      <c r="G2676" s="221" t="s">
        <v>1909</v>
      </c>
      <c r="H2676" s="290"/>
      <c r="I2676" s="223"/>
      <c r="J2676" s="224">
        <f>ROUND(I2676*H2676,2)</f>
        <v>0</v>
      </c>
      <c r="K2676" s="220" t="s">
        <v>406</v>
      </c>
      <c r="L2676" s="46"/>
      <c r="M2676" s="225" t="s">
        <v>19</v>
      </c>
      <c r="N2676" s="226" t="s">
        <v>49</v>
      </c>
      <c r="O2676" s="86"/>
      <c r="P2676" s="227">
        <f>O2676*H2676</f>
        <v>0</v>
      </c>
      <c r="Q2676" s="227">
        <v>0</v>
      </c>
      <c r="R2676" s="227">
        <f>Q2676*H2676</f>
        <v>0</v>
      </c>
      <c r="S2676" s="227">
        <v>0</v>
      </c>
      <c r="T2676" s="228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29" t="s">
        <v>545</v>
      </c>
      <c r="AT2676" s="229" t="s">
        <v>403</v>
      </c>
      <c r="AU2676" s="229" t="s">
        <v>87</v>
      </c>
      <c r="AY2676" s="19" t="s">
        <v>401</v>
      </c>
      <c r="BE2676" s="230">
        <f>IF(N2676="základní",J2676,0)</f>
        <v>0</v>
      </c>
      <c r="BF2676" s="230">
        <f>IF(N2676="snížená",J2676,0)</f>
        <v>0</v>
      </c>
      <c r="BG2676" s="230">
        <f>IF(N2676="zákl. přenesená",J2676,0)</f>
        <v>0</v>
      </c>
      <c r="BH2676" s="230">
        <f>IF(N2676="sníž. přenesená",J2676,0)</f>
        <v>0</v>
      </c>
      <c r="BI2676" s="230">
        <f>IF(N2676="nulová",J2676,0)</f>
        <v>0</v>
      </c>
      <c r="BJ2676" s="19" t="s">
        <v>85</v>
      </c>
      <c r="BK2676" s="230">
        <f>ROUND(I2676*H2676,2)</f>
        <v>0</v>
      </c>
      <c r="BL2676" s="19" t="s">
        <v>545</v>
      </c>
      <c r="BM2676" s="229" t="s">
        <v>2376</v>
      </c>
    </row>
    <row r="2677" s="2" customFormat="1">
      <c r="A2677" s="40"/>
      <c r="B2677" s="41"/>
      <c r="C2677" s="42"/>
      <c r="D2677" s="231" t="s">
        <v>408</v>
      </c>
      <c r="E2677" s="42"/>
      <c r="F2677" s="232" t="s">
        <v>2377</v>
      </c>
      <c r="G2677" s="42"/>
      <c r="H2677" s="42"/>
      <c r="I2677" s="233"/>
      <c r="J2677" s="42"/>
      <c r="K2677" s="42"/>
      <c r="L2677" s="46"/>
      <c r="M2677" s="234"/>
      <c r="N2677" s="235"/>
      <c r="O2677" s="86"/>
      <c r="P2677" s="86"/>
      <c r="Q2677" s="86"/>
      <c r="R2677" s="86"/>
      <c r="S2677" s="86"/>
      <c r="T2677" s="87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T2677" s="19" t="s">
        <v>408</v>
      </c>
      <c r="AU2677" s="19" t="s">
        <v>87</v>
      </c>
    </row>
    <row r="2678" s="12" customFormat="1" ht="22.8" customHeight="1">
      <c r="A2678" s="12"/>
      <c r="B2678" s="202"/>
      <c r="C2678" s="203"/>
      <c r="D2678" s="204" t="s">
        <v>77</v>
      </c>
      <c r="E2678" s="216" t="s">
        <v>2378</v>
      </c>
      <c r="F2678" s="216" t="s">
        <v>2379</v>
      </c>
      <c r="G2678" s="203"/>
      <c r="H2678" s="203"/>
      <c r="I2678" s="206"/>
      <c r="J2678" s="217">
        <f>BK2678</f>
        <v>0</v>
      </c>
      <c r="K2678" s="203"/>
      <c r="L2678" s="208"/>
      <c r="M2678" s="209"/>
      <c r="N2678" s="210"/>
      <c r="O2678" s="210"/>
      <c r="P2678" s="211">
        <f>SUM(P2679:P2895)</f>
        <v>0</v>
      </c>
      <c r="Q2678" s="210"/>
      <c r="R2678" s="211">
        <f>SUM(R2679:R2895)</f>
        <v>16.915619119493797</v>
      </c>
      <c r="S2678" s="210"/>
      <c r="T2678" s="212">
        <f>SUM(T2679:T2895)</f>
        <v>0</v>
      </c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R2678" s="213" t="s">
        <v>87</v>
      </c>
      <c r="AT2678" s="214" t="s">
        <v>77</v>
      </c>
      <c r="AU2678" s="214" t="s">
        <v>85</v>
      </c>
      <c r="AY2678" s="213" t="s">
        <v>401</v>
      </c>
      <c r="BK2678" s="215">
        <f>SUM(BK2679:BK2895)</f>
        <v>0</v>
      </c>
    </row>
    <row r="2679" s="2" customFormat="1" ht="44.25" customHeight="1">
      <c r="A2679" s="40"/>
      <c r="B2679" s="41"/>
      <c r="C2679" s="218" t="s">
        <v>2380</v>
      </c>
      <c r="D2679" s="218" t="s">
        <v>403</v>
      </c>
      <c r="E2679" s="219" t="s">
        <v>2381</v>
      </c>
      <c r="F2679" s="220" t="s">
        <v>2382</v>
      </c>
      <c r="G2679" s="221" t="s">
        <v>178</v>
      </c>
      <c r="H2679" s="222">
        <v>38.749000000000002</v>
      </c>
      <c r="I2679" s="223"/>
      <c r="J2679" s="224">
        <f>ROUND(I2679*H2679,2)</f>
        <v>0</v>
      </c>
      <c r="K2679" s="220" t="s">
        <v>406</v>
      </c>
      <c r="L2679" s="46"/>
      <c r="M2679" s="225" t="s">
        <v>19</v>
      </c>
      <c r="N2679" s="226" t="s">
        <v>49</v>
      </c>
      <c r="O2679" s="86"/>
      <c r="P2679" s="227">
        <f>O2679*H2679</f>
        <v>0</v>
      </c>
      <c r="Q2679" s="227">
        <v>0.010881999999999999</v>
      </c>
      <c r="R2679" s="227">
        <f>Q2679*H2679</f>
        <v>0.42166661799999999</v>
      </c>
      <c r="S2679" s="227">
        <v>0</v>
      </c>
      <c r="T2679" s="228">
        <f>S2679*H2679</f>
        <v>0</v>
      </c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R2679" s="229" t="s">
        <v>545</v>
      </c>
      <c r="AT2679" s="229" t="s">
        <v>403</v>
      </c>
      <c r="AU2679" s="229" t="s">
        <v>87</v>
      </c>
      <c r="AY2679" s="19" t="s">
        <v>401</v>
      </c>
      <c r="BE2679" s="230">
        <f>IF(N2679="základní",J2679,0)</f>
        <v>0</v>
      </c>
      <c r="BF2679" s="230">
        <f>IF(N2679="snížená",J2679,0)</f>
        <v>0</v>
      </c>
      <c r="BG2679" s="230">
        <f>IF(N2679="zákl. přenesená",J2679,0)</f>
        <v>0</v>
      </c>
      <c r="BH2679" s="230">
        <f>IF(N2679="sníž. přenesená",J2679,0)</f>
        <v>0</v>
      </c>
      <c r="BI2679" s="230">
        <f>IF(N2679="nulová",J2679,0)</f>
        <v>0</v>
      </c>
      <c r="BJ2679" s="19" t="s">
        <v>85</v>
      </c>
      <c r="BK2679" s="230">
        <f>ROUND(I2679*H2679,2)</f>
        <v>0</v>
      </c>
      <c r="BL2679" s="19" t="s">
        <v>545</v>
      </c>
      <c r="BM2679" s="229" t="s">
        <v>2383</v>
      </c>
    </row>
    <row r="2680" s="2" customFormat="1">
      <c r="A2680" s="40"/>
      <c r="B2680" s="41"/>
      <c r="C2680" s="42"/>
      <c r="D2680" s="231" t="s">
        <v>408</v>
      </c>
      <c r="E2680" s="42"/>
      <c r="F2680" s="232" t="s">
        <v>2384</v>
      </c>
      <c r="G2680" s="42"/>
      <c r="H2680" s="42"/>
      <c r="I2680" s="233"/>
      <c r="J2680" s="42"/>
      <c r="K2680" s="42"/>
      <c r="L2680" s="46"/>
      <c r="M2680" s="234"/>
      <c r="N2680" s="235"/>
      <c r="O2680" s="86"/>
      <c r="P2680" s="86"/>
      <c r="Q2680" s="86"/>
      <c r="R2680" s="86"/>
      <c r="S2680" s="86"/>
      <c r="T2680" s="87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T2680" s="19" t="s">
        <v>408</v>
      </c>
      <c r="AU2680" s="19" t="s">
        <v>87</v>
      </c>
    </row>
    <row r="2681" s="13" customFormat="1">
      <c r="A2681" s="13"/>
      <c r="B2681" s="236"/>
      <c r="C2681" s="237"/>
      <c r="D2681" s="238" t="s">
        <v>410</v>
      </c>
      <c r="E2681" s="239" t="s">
        <v>19</v>
      </c>
      <c r="F2681" s="240" t="s">
        <v>634</v>
      </c>
      <c r="G2681" s="237"/>
      <c r="H2681" s="239" t="s">
        <v>19</v>
      </c>
      <c r="I2681" s="241"/>
      <c r="J2681" s="237"/>
      <c r="K2681" s="237"/>
      <c r="L2681" s="242"/>
      <c r="M2681" s="243"/>
      <c r="N2681" s="244"/>
      <c r="O2681" s="244"/>
      <c r="P2681" s="244"/>
      <c r="Q2681" s="244"/>
      <c r="R2681" s="244"/>
      <c r="S2681" s="244"/>
      <c r="T2681" s="24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6" t="s">
        <v>410</v>
      </c>
      <c r="AU2681" s="246" t="s">
        <v>87</v>
      </c>
      <c r="AV2681" s="13" t="s">
        <v>85</v>
      </c>
      <c r="AW2681" s="13" t="s">
        <v>37</v>
      </c>
      <c r="AX2681" s="13" t="s">
        <v>78</v>
      </c>
      <c r="AY2681" s="246" t="s">
        <v>401</v>
      </c>
    </row>
    <row r="2682" s="13" customFormat="1">
      <c r="A2682" s="13"/>
      <c r="B2682" s="236"/>
      <c r="C2682" s="237"/>
      <c r="D2682" s="238" t="s">
        <v>410</v>
      </c>
      <c r="E2682" s="239" t="s">
        <v>19</v>
      </c>
      <c r="F2682" s="240" t="s">
        <v>741</v>
      </c>
      <c r="G2682" s="237"/>
      <c r="H2682" s="239" t="s">
        <v>19</v>
      </c>
      <c r="I2682" s="241"/>
      <c r="J2682" s="237"/>
      <c r="K2682" s="237"/>
      <c r="L2682" s="242"/>
      <c r="M2682" s="243"/>
      <c r="N2682" s="244"/>
      <c r="O2682" s="244"/>
      <c r="P2682" s="244"/>
      <c r="Q2682" s="244"/>
      <c r="R2682" s="244"/>
      <c r="S2682" s="244"/>
      <c r="T2682" s="24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6" t="s">
        <v>410</v>
      </c>
      <c r="AU2682" s="246" t="s">
        <v>87</v>
      </c>
      <c r="AV2682" s="13" t="s">
        <v>85</v>
      </c>
      <c r="AW2682" s="13" t="s">
        <v>37</v>
      </c>
      <c r="AX2682" s="13" t="s">
        <v>78</v>
      </c>
      <c r="AY2682" s="246" t="s">
        <v>401</v>
      </c>
    </row>
    <row r="2683" s="13" customFormat="1">
      <c r="A2683" s="13"/>
      <c r="B2683" s="236"/>
      <c r="C2683" s="237"/>
      <c r="D2683" s="238" t="s">
        <v>410</v>
      </c>
      <c r="E2683" s="239" t="s">
        <v>19</v>
      </c>
      <c r="F2683" s="240" t="s">
        <v>2385</v>
      </c>
      <c r="G2683" s="237"/>
      <c r="H2683" s="239" t="s">
        <v>19</v>
      </c>
      <c r="I2683" s="241"/>
      <c r="J2683" s="237"/>
      <c r="K2683" s="237"/>
      <c r="L2683" s="242"/>
      <c r="M2683" s="243"/>
      <c r="N2683" s="244"/>
      <c r="O2683" s="244"/>
      <c r="P2683" s="244"/>
      <c r="Q2683" s="244"/>
      <c r="R2683" s="244"/>
      <c r="S2683" s="244"/>
      <c r="T2683" s="24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6" t="s">
        <v>410</v>
      </c>
      <c r="AU2683" s="246" t="s">
        <v>87</v>
      </c>
      <c r="AV2683" s="13" t="s">
        <v>85</v>
      </c>
      <c r="AW2683" s="13" t="s">
        <v>37</v>
      </c>
      <c r="AX2683" s="13" t="s">
        <v>78</v>
      </c>
      <c r="AY2683" s="246" t="s">
        <v>401</v>
      </c>
    </row>
    <row r="2684" s="13" customFormat="1">
      <c r="A2684" s="13"/>
      <c r="B2684" s="236"/>
      <c r="C2684" s="237"/>
      <c r="D2684" s="238" t="s">
        <v>410</v>
      </c>
      <c r="E2684" s="239" t="s">
        <v>19</v>
      </c>
      <c r="F2684" s="240" t="s">
        <v>2386</v>
      </c>
      <c r="G2684" s="237"/>
      <c r="H2684" s="239" t="s">
        <v>19</v>
      </c>
      <c r="I2684" s="241"/>
      <c r="J2684" s="237"/>
      <c r="K2684" s="237"/>
      <c r="L2684" s="242"/>
      <c r="M2684" s="243"/>
      <c r="N2684" s="244"/>
      <c r="O2684" s="244"/>
      <c r="P2684" s="244"/>
      <c r="Q2684" s="244"/>
      <c r="R2684" s="244"/>
      <c r="S2684" s="244"/>
      <c r="T2684" s="24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6" t="s">
        <v>410</v>
      </c>
      <c r="AU2684" s="246" t="s">
        <v>87</v>
      </c>
      <c r="AV2684" s="13" t="s">
        <v>85</v>
      </c>
      <c r="AW2684" s="13" t="s">
        <v>37</v>
      </c>
      <c r="AX2684" s="13" t="s">
        <v>78</v>
      </c>
      <c r="AY2684" s="246" t="s">
        <v>401</v>
      </c>
    </row>
    <row r="2685" s="14" customFormat="1">
      <c r="A2685" s="14"/>
      <c r="B2685" s="247"/>
      <c r="C2685" s="248"/>
      <c r="D2685" s="238" t="s">
        <v>410</v>
      </c>
      <c r="E2685" s="249" t="s">
        <v>19</v>
      </c>
      <c r="F2685" s="250" t="s">
        <v>2387</v>
      </c>
      <c r="G2685" s="248"/>
      <c r="H2685" s="251">
        <v>38.749000000000002</v>
      </c>
      <c r="I2685" s="252"/>
      <c r="J2685" s="248"/>
      <c r="K2685" s="248"/>
      <c r="L2685" s="253"/>
      <c r="M2685" s="254"/>
      <c r="N2685" s="255"/>
      <c r="O2685" s="255"/>
      <c r="P2685" s="255"/>
      <c r="Q2685" s="255"/>
      <c r="R2685" s="255"/>
      <c r="S2685" s="255"/>
      <c r="T2685" s="256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7" t="s">
        <v>410</v>
      </c>
      <c r="AU2685" s="257" t="s">
        <v>87</v>
      </c>
      <c r="AV2685" s="14" t="s">
        <v>87</v>
      </c>
      <c r="AW2685" s="14" t="s">
        <v>37</v>
      </c>
      <c r="AX2685" s="14" t="s">
        <v>78</v>
      </c>
      <c r="AY2685" s="257" t="s">
        <v>401</v>
      </c>
    </row>
    <row r="2686" s="15" customFormat="1">
      <c r="A2686" s="15"/>
      <c r="B2686" s="258"/>
      <c r="C2686" s="259"/>
      <c r="D2686" s="238" t="s">
        <v>410</v>
      </c>
      <c r="E2686" s="260" t="s">
        <v>282</v>
      </c>
      <c r="F2686" s="261" t="s">
        <v>414</v>
      </c>
      <c r="G2686" s="259"/>
      <c r="H2686" s="262">
        <v>38.749000000000002</v>
      </c>
      <c r="I2686" s="263"/>
      <c r="J2686" s="259"/>
      <c r="K2686" s="259"/>
      <c r="L2686" s="264"/>
      <c r="M2686" s="265"/>
      <c r="N2686" s="266"/>
      <c r="O2686" s="266"/>
      <c r="P2686" s="266"/>
      <c r="Q2686" s="266"/>
      <c r="R2686" s="266"/>
      <c r="S2686" s="266"/>
      <c r="T2686" s="267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68" t="s">
        <v>410</v>
      </c>
      <c r="AU2686" s="268" t="s">
        <v>87</v>
      </c>
      <c r="AV2686" s="15" t="s">
        <v>102</v>
      </c>
      <c r="AW2686" s="15" t="s">
        <v>37</v>
      </c>
      <c r="AX2686" s="15" t="s">
        <v>85</v>
      </c>
      <c r="AY2686" s="268" t="s">
        <v>401</v>
      </c>
    </row>
    <row r="2687" s="2" customFormat="1" ht="49.05" customHeight="1">
      <c r="A2687" s="40"/>
      <c r="B2687" s="41"/>
      <c r="C2687" s="218" t="s">
        <v>2388</v>
      </c>
      <c r="D2687" s="218" t="s">
        <v>403</v>
      </c>
      <c r="E2687" s="219" t="s">
        <v>2389</v>
      </c>
      <c r="F2687" s="220" t="s">
        <v>2390</v>
      </c>
      <c r="G2687" s="221" t="s">
        <v>178</v>
      </c>
      <c r="H2687" s="222">
        <v>572.49699999999996</v>
      </c>
      <c r="I2687" s="223"/>
      <c r="J2687" s="224">
        <f>ROUND(I2687*H2687,2)</f>
        <v>0</v>
      </c>
      <c r="K2687" s="220" t="s">
        <v>406</v>
      </c>
      <c r="L2687" s="46"/>
      <c r="M2687" s="225" t="s">
        <v>19</v>
      </c>
      <c r="N2687" s="226" t="s">
        <v>49</v>
      </c>
      <c r="O2687" s="86"/>
      <c r="P2687" s="227">
        <f>O2687*H2687</f>
        <v>0</v>
      </c>
      <c r="Q2687" s="227">
        <v>0.012201490900000001</v>
      </c>
      <c r="R2687" s="227">
        <f>Q2687*H2687</f>
        <v>6.9853169357773002</v>
      </c>
      <c r="S2687" s="227">
        <v>0</v>
      </c>
      <c r="T2687" s="228">
        <f>S2687*H2687</f>
        <v>0</v>
      </c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R2687" s="229" t="s">
        <v>545</v>
      </c>
      <c r="AT2687" s="229" t="s">
        <v>403</v>
      </c>
      <c r="AU2687" s="229" t="s">
        <v>87</v>
      </c>
      <c r="AY2687" s="19" t="s">
        <v>401</v>
      </c>
      <c r="BE2687" s="230">
        <f>IF(N2687="základní",J2687,0)</f>
        <v>0</v>
      </c>
      <c r="BF2687" s="230">
        <f>IF(N2687="snížená",J2687,0)</f>
        <v>0</v>
      </c>
      <c r="BG2687" s="230">
        <f>IF(N2687="zákl. přenesená",J2687,0)</f>
        <v>0</v>
      </c>
      <c r="BH2687" s="230">
        <f>IF(N2687="sníž. přenesená",J2687,0)</f>
        <v>0</v>
      </c>
      <c r="BI2687" s="230">
        <f>IF(N2687="nulová",J2687,0)</f>
        <v>0</v>
      </c>
      <c r="BJ2687" s="19" t="s">
        <v>85</v>
      </c>
      <c r="BK2687" s="230">
        <f>ROUND(I2687*H2687,2)</f>
        <v>0</v>
      </c>
      <c r="BL2687" s="19" t="s">
        <v>545</v>
      </c>
      <c r="BM2687" s="229" t="s">
        <v>2391</v>
      </c>
    </row>
    <row r="2688" s="2" customFormat="1">
      <c r="A2688" s="40"/>
      <c r="B2688" s="41"/>
      <c r="C2688" s="42"/>
      <c r="D2688" s="231" t="s">
        <v>408</v>
      </c>
      <c r="E2688" s="42"/>
      <c r="F2688" s="232" t="s">
        <v>2392</v>
      </c>
      <c r="G2688" s="42"/>
      <c r="H2688" s="42"/>
      <c r="I2688" s="233"/>
      <c r="J2688" s="42"/>
      <c r="K2688" s="42"/>
      <c r="L2688" s="46"/>
      <c r="M2688" s="234"/>
      <c r="N2688" s="235"/>
      <c r="O2688" s="86"/>
      <c r="P2688" s="86"/>
      <c r="Q2688" s="86"/>
      <c r="R2688" s="86"/>
      <c r="S2688" s="86"/>
      <c r="T2688" s="87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T2688" s="19" t="s">
        <v>408</v>
      </c>
      <c r="AU2688" s="19" t="s">
        <v>87</v>
      </c>
    </row>
    <row r="2689" s="13" customFormat="1">
      <c r="A2689" s="13"/>
      <c r="B2689" s="236"/>
      <c r="C2689" s="237"/>
      <c r="D2689" s="238" t="s">
        <v>410</v>
      </c>
      <c r="E2689" s="239" t="s">
        <v>19</v>
      </c>
      <c r="F2689" s="240" t="s">
        <v>906</v>
      </c>
      <c r="G2689" s="237"/>
      <c r="H2689" s="239" t="s">
        <v>19</v>
      </c>
      <c r="I2689" s="241"/>
      <c r="J2689" s="237"/>
      <c r="K2689" s="237"/>
      <c r="L2689" s="242"/>
      <c r="M2689" s="243"/>
      <c r="N2689" s="244"/>
      <c r="O2689" s="244"/>
      <c r="P2689" s="244"/>
      <c r="Q2689" s="244"/>
      <c r="R2689" s="244"/>
      <c r="S2689" s="244"/>
      <c r="T2689" s="245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6" t="s">
        <v>410</v>
      </c>
      <c r="AU2689" s="246" t="s">
        <v>87</v>
      </c>
      <c r="AV2689" s="13" t="s">
        <v>85</v>
      </c>
      <c r="AW2689" s="13" t="s">
        <v>37</v>
      </c>
      <c r="AX2689" s="13" t="s">
        <v>78</v>
      </c>
      <c r="AY2689" s="246" t="s">
        <v>401</v>
      </c>
    </row>
    <row r="2690" s="13" customFormat="1">
      <c r="A2690" s="13"/>
      <c r="B2690" s="236"/>
      <c r="C2690" s="237"/>
      <c r="D2690" s="238" t="s">
        <v>410</v>
      </c>
      <c r="E2690" s="239" t="s">
        <v>19</v>
      </c>
      <c r="F2690" s="240" t="s">
        <v>594</v>
      </c>
      <c r="G2690" s="237"/>
      <c r="H2690" s="239" t="s">
        <v>19</v>
      </c>
      <c r="I2690" s="241"/>
      <c r="J2690" s="237"/>
      <c r="K2690" s="237"/>
      <c r="L2690" s="242"/>
      <c r="M2690" s="243"/>
      <c r="N2690" s="244"/>
      <c r="O2690" s="244"/>
      <c r="P2690" s="244"/>
      <c r="Q2690" s="244"/>
      <c r="R2690" s="244"/>
      <c r="S2690" s="244"/>
      <c r="T2690" s="245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6" t="s">
        <v>410</v>
      </c>
      <c r="AU2690" s="246" t="s">
        <v>87</v>
      </c>
      <c r="AV2690" s="13" t="s">
        <v>85</v>
      </c>
      <c r="AW2690" s="13" t="s">
        <v>37</v>
      </c>
      <c r="AX2690" s="13" t="s">
        <v>78</v>
      </c>
      <c r="AY2690" s="246" t="s">
        <v>401</v>
      </c>
    </row>
    <row r="2691" s="13" customFormat="1">
      <c r="A2691" s="13"/>
      <c r="B2691" s="236"/>
      <c r="C2691" s="237"/>
      <c r="D2691" s="238" t="s">
        <v>410</v>
      </c>
      <c r="E2691" s="239" t="s">
        <v>19</v>
      </c>
      <c r="F2691" s="240" t="s">
        <v>2393</v>
      </c>
      <c r="G2691" s="237"/>
      <c r="H2691" s="239" t="s">
        <v>19</v>
      </c>
      <c r="I2691" s="241"/>
      <c r="J2691" s="237"/>
      <c r="K2691" s="237"/>
      <c r="L2691" s="242"/>
      <c r="M2691" s="243"/>
      <c r="N2691" s="244"/>
      <c r="O2691" s="244"/>
      <c r="P2691" s="244"/>
      <c r="Q2691" s="244"/>
      <c r="R2691" s="244"/>
      <c r="S2691" s="244"/>
      <c r="T2691" s="245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6" t="s">
        <v>410</v>
      </c>
      <c r="AU2691" s="246" t="s">
        <v>87</v>
      </c>
      <c r="AV2691" s="13" t="s">
        <v>85</v>
      </c>
      <c r="AW2691" s="13" t="s">
        <v>37</v>
      </c>
      <c r="AX2691" s="13" t="s">
        <v>78</v>
      </c>
      <c r="AY2691" s="246" t="s">
        <v>401</v>
      </c>
    </row>
    <row r="2692" s="13" customFormat="1">
      <c r="A2692" s="13"/>
      <c r="B2692" s="236"/>
      <c r="C2692" s="237"/>
      <c r="D2692" s="238" t="s">
        <v>410</v>
      </c>
      <c r="E2692" s="239" t="s">
        <v>19</v>
      </c>
      <c r="F2692" s="240" t="s">
        <v>741</v>
      </c>
      <c r="G2692" s="237"/>
      <c r="H2692" s="239" t="s">
        <v>19</v>
      </c>
      <c r="I2692" s="241"/>
      <c r="J2692" s="237"/>
      <c r="K2692" s="237"/>
      <c r="L2692" s="242"/>
      <c r="M2692" s="243"/>
      <c r="N2692" s="244"/>
      <c r="O2692" s="244"/>
      <c r="P2692" s="244"/>
      <c r="Q2692" s="244"/>
      <c r="R2692" s="244"/>
      <c r="S2692" s="244"/>
      <c r="T2692" s="24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6" t="s">
        <v>410</v>
      </c>
      <c r="AU2692" s="246" t="s">
        <v>87</v>
      </c>
      <c r="AV2692" s="13" t="s">
        <v>85</v>
      </c>
      <c r="AW2692" s="13" t="s">
        <v>37</v>
      </c>
      <c r="AX2692" s="13" t="s">
        <v>78</v>
      </c>
      <c r="AY2692" s="246" t="s">
        <v>401</v>
      </c>
    </row>
    <row r="2693" s="14" customFormat="1">
      <c r="A2693" s="14"/>
      <c r="B2693" s="247"/>
      <c r="C2693" s="248"/>
      <c r="D2693" s="238" t="s">
        <v>410</v>
      </c>
      <c r="E2693" s="249" t="s">
        <v>19</v>
      </c>
      <c r="F2693" s="250" t="s">
        <v>2394</v>
      </c>
      <c r="G2693" s="248"/>
      <c r="H2693" s="251">
        <v>19.32</v>
      </c>
      <c r="I2693" s="252"/>
      <c r="J2693" s="248"/>
      <c r="K2693" s="248"/>
      <c r="L2693" s="253"/>
      <c r="M2693" s="254"/>
      <c r="N2693" s="255"/>
      <c r="O2693" s="255"/>
      <c r="P2693" s="255"/>
      <c r="Q2693" s="255"/>
      <c r="R2693" s="255"/>
      <c r="S2693" s="255"/>
      <c r="T2693" s="256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7" t="s">
        <v>410</v>
      </c>
      <c r="AU2693" s="257" t="s">
        <v>87</v>
      </c>
      <c r="AV2693" s="14" t="s">
        <v>87</v>
      </c>
      <c r="AW2693" s="14" t="s">
        <v>37</v>
      </c>
      <c r="AX2693" s="14" t="s">
        <v>78</v>
      </c>
      <c r="AY2693" s="257" t="s">
        <v>401</v>
      </c>
    </row>
    <row r="2694" s="14" customFormat="1">
      <c r="A2694" s="14"/>
      <c r="B2694" s="247"/>
      <c r="C2694" s="248"/>
      <c r="D2694" s="238" t="s">
        <v>410</v>
      </c>
      <c r="E2694" s="249" t="s">
        <v>19</v>
      </c>
      <c r="F2694" s="250" t="s">
        <v>2395</v>
      </c>
      <c r="G2694" s="248"/>
      <c r="H2694" s="251">
        <v>15.59</v>
      </c>
      <c r="I2694" s="252"/>
      <c r="J2694" s="248"/>
      <c r="K2694" s="248"/>
      <c r="L2694" s="253"/>
      <c r="M2694" s="254"/>
      <c r="N2694" s="255"/>
      <c r="O2694" s="255"/>
      <c r="P2694" s="255"/>
      <c r="Q2694" s="255"/>
      <c r="R2694" s="255"/>
      <c r="S2694" s="255"/>
      <c r="T2694" s="256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7" t="s">
        <v>410</v>
      </c>
      <c r="AU2694" s="257" t="s">
        <v>87</v>
      </c>
      <c r="AV2694" s="14" t="s">
        <v>87</v>
      </c>
      <c r="AW2694" s="14" t="s">
        <v>37</v>
      </c>
      <c r="AX2694" s="14" t="s">
        <v>78</v>
      </c>
      <c r="AY2694" s="257" t="s">
        <v>401</v>
      </c>
    </row>
    <row r="2695" s="14" customFormat="1">
      <c r="A2695" s="14"/>
      <c r="B2695" s="247"/>
      <c r="C2695" s="248"/>
      <c r="D2695" s="238" t="s">
        <v>410</v>
      </c>
      <c r="E2695" s="249" t="s">
        <v>19</v>
      </c>
      <c r="F2695" s="250" t="s">
        <v>2396</v>
      </c>
      <c r="G2695" s="248"/>
      <c r="H2695" s="251">
        <v>15.59</v>
      </c>
      <c r="I2695" s="252"/>
      <c r="J2695" s="248"/>
      <c r="K2695" s="248"/>
      <c r="L2695" s="253"/>
      <c r="M2695" s="254"/>
      <c r="N2695" s="255"/>
      <c r="O2695" s="255"/>
      <c r="P2695" s="255"/>
      <c r="Q2695" s="255"/>
      <c r="R2695" s="255"/>
      <c r="S2695" s="255"/>
      <c r="T2695" s="256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7" t="s">
        <v>410</v>
      </c>
      <c r="AU2695" s="257" t="s">
        <v>87</v>
      </c>
      <c r="AV2695" s="14" t="s">
        <v>87</v>
      </c>
      <c r="AW2695" s="14" t="s">
        <v>37</v>
      </c>
      <c r="AX2695" s="14" t="s">
        <v>78</v>
      </c>
      <c r="AY2695" s="257" t="s">
        <v>401</v>
      </c>
    </row>
    <row r="2696" s="14" customFormat="1">
      <c r="A2696" s="14"/>
      <c r="B2696" s="247"/>
      <c r="C2696" s="248"/>
      <c r="D2696" s="238" t="s">
        <v>410</v>
      </c>
      <c r="E2696" s="249" t="s">
        <v>19</v>
      </c>
      <c r="F2696" s="250" t="s">
        <v>2397</v>
      </c>
      <c r="G2696" s="248"/>
      <c r="H2696" s="251">
        <v>15.59</v>
      </c>
      <c r="I2696" s="252"/>
      <c r="J2696" s="248"/>
      <c r="K2696" s="248"/>
      <c r="L2696" s="253"/>
      <c r="M2696" s="254"/>
      <c r="N2696" s="255"/>
      <c r="O2696" s="255"/>
      <c r="P2696" s="255"/>
      <c r="Q2696" s="255"/>
      <c r="R2696" s="255"/>
      <c r="S2696" s="255"/>
      <c r="T2696" s="256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7" t="s">
        <v>410</v>
      </c>
      <c r="AU2696" s="257" t="s">
        <v>87</v>
      </c>
      <c r="AV2696" s="14" t="s">
        <v>87</v>
      </c>
      <c r="AW2696" s="14" t="s">
        <v>37</v>
      </c>
      <c r="AX2696" s="14" t="s">
        <v>78</v>
      </c>
      <c r="AY2696" s="257" t="s">
        <v>401</v>
      </c>
    </row>
    <row r="2697" s="14" customFormat="1">
      <c r="A2697" s="14"/>
      <c r="B2697" s="247"/>
      <c r="C2697" s="248"/>
      <c r="D2697" s="238" t="s">
        <v>410</v>
      </c>
      <c r="E2697" s="249" t="s">
        <v>19</v>
      </c>
      <c r="F2697" s="250" t="s">
        <v>2398</v>
      </c>
      <c r="G2697" s="248"/>
      <c r="H2697" s="251">
        <v>15.550000000000001</v>
      </c>
      <c r="I2697" s="252"/>
      <c r="J2697" s="248"/>
      <c r="K2697" s="248"/>
      <c r="L2697" s="253"/>
      <c r="M2697" s="254"/>
      <c r="N2697" s="255"/>
      <c r="O2697" s="255"/>
      <c r="P2697" s="255"/>
      <c r="Q2697" s="255"/>
      <c r="R2697" s="255"/>
      <c r="S2697" s="255"/>
      <c r="T2697" s="256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7" t="s">
        <v>410</v>
      </c>
      <c r="AU2697" s="257" t="s">
        <v>87</v>
      </c>
      <c r="AV2697" s="14" t="s">
        <v>87</v>
      </c>
      <c r="AW2697" s="14" t="s">
        <v>37</v>
      </c>
      <c r="AX2697" s="14" t="s">
        <v>78</v>
      </c>
      <c r="AY2697" s="257" t="s">
        <v>401</v>
      </c>
    </row>
    <row r="2698" s="14" customFormat="1">
      <c r="A2698" s="14"/>
      <c r="B2698" s="247"/>
      <c r="C2698" s="248"/>
      <c r="D2698" s="238" t="s">
        <v>410</v>
      </c>
      <c r="E2698" s="249" t="s">
        <v>19</v>
      </c>
      <c r="F2698" s="250" t="s">
        <v>2399</v>
      </c>
      <c r="G2698" s="248"/>
      <c r="H2698" s="251">
        <v>20.050000000000001</v>
      </c>
      <c r="I2698" s="252"/>
      <c r="J2698" s="248"/>
      <c r="K2698" s="248"/>
      <c r="L2698" s="253"/>
      <c r="M2698" s="254"/>
      <c r="N2698" s="255"/>
      <c r="O2698" s="255"/>
      <c r="P2698" s="255"/>
      <c r="Q2698" s="255"/>
      <c r="R2698" s="255"/>
      <c r="S2698" s="255"/>
      <c r="T2698" s="256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7" t="s">
        <v>410</v>
      </c>
      <c r="AU2698" s="257" t="s">
        <v>87</v>
      </c>
      <c r="AV2698" s="14" t="s">
        <v>87</v>
      </c>
      <c r="AW2698" s="14" t="s">
        <v>37</v>
      </c>
      <c r="AX2698" s="14" t="s">
        <v>78</v>
      </c>
      <c r="AY2698" s="257" t="s">
        <v>401</v>
      </c>
    </row>
    <row r="2699" s="14" customFormat="1">
      <c r="A2699" s="14"/>
      <c r="B2699" s="247"/>
      <c r="C2699" s="248"/>
      <c r="D2699" s="238" t="s">
        <v>410</v>
      </c>
      <c r="E2699" s="249" t="s">
        <v>19</v>
      </c>
      <c r="F2699" s="250" t="s">
        <v>2400</v>
      </c>
      <c r="G2699" s="248"/>
      <c r="H2699" s="251">
        <v>15.59</v>
      </c>
      <c r="I2699" s="252"/>
      <c r="J2699" s="248"/>
      <c r="K2699" s="248"/>
      <c r="L2699" s="253"/>
      <c r="M2699" s="254"/>
      <c r="N2699" s="255"/>
      <c r="O2699" s="255"/>
      <c r="P2699" s="255"/>
      <c r="Q2699" s="255"/>
      <c r="R2699" s="255"/>
      <c r="S2699" s="255"/>
      <c r="T2699" s="25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7" t="s">
        <v>410</v>
      </c>
      <c r="AU2699" s="257" t="s">
        <v>87</v>
      </c>
      <c r="AV2699" s="14" t="s">
        <v>87</v>
      </c>
      <c r="AW2699" s="14" t="s">
        <v>37</v>
      </c>
      <c r="AX2699" s="14" t="s">
        <v>78</v>
      </c>
      <c r="AY2699" s="257" t="s">
        <v>401</v>
      </c>
    </row>
    <row r="2700" s="14" customFormat="1">
      <c r="A2700" s="14"/>
      <c r="B2700" s="247"/>
      <c r="C2700" s="248"/>
      <c r="D2700" s="238" t="s">
        <v>410</v>
      </c>
      <c r="E2700" s="249" t="s">
        <v>19</v>
      </c>
      <c r="F2700" s="250" t="s">
        <v>2401</v>
      </c>
      <c r="G2700" s="248"/>
      <c r="H2700" s="251">
        <v>15.59</v>
      </c>
      <c r="I2700" s="252"/>
      <c r="J2700" s="248"/>
      <c r="K2700" s="248"/>
      <c r="L2700" s="253"/>
      <c r="M2700" s="254"/>
      <c r="N2700" s="255"/>
      <c r="O2700" s="255"/>
      <c r="P2700" s="255"/>
      <c r="Q2700" s="255"/>
      <c r="R2700" s="255"/>
      <c r="S2700" s="255"/>
      <c r="T2700" s="256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7" t="s">
        <v>410</v>
      </c>
      <c r="AU2700" s="257" t="s">
        <v>87</v>
      </c>
      <c r="AV2700" s="14" t="s">
        <v>87</v>
      </c>
      <c r="AW2700" s="14" t="s">
        <v>37</v>
      </c>
      <c r="AX2700" s="14" t="s">
        <v>78</v>
      </c>
      <c r="AY2700" s="257" t="s">
        <v>401</v>
      </c>
    </row>
    <row r="2701" s="14" customFormat="1">
      <c r="A2701" s="14"/>
      <c r="B2701" s="247"/>
      <c r="C2701" s="248"/>
      <c r="D2701" s="238" t="s">
        <v>410</v>
      </c>
      <c r="E2701" s="249" t="s">
        <v>19</v>
      </c>
      <c r="F2701" s="250" t="s">
        <v>2402</v>
      </c>
      <c r="G2701" s="248"/>
      <c r="H2701" s="251">
        <v>15.59</v>
      </c>
      <c r="I2701" s="252"/>
      <c r="J2701" s="248"/>
      <c r="K2701" s="248"/>
      <c r="L2701" s="253"/>
      <c r="M2701" s="254"/>
      <c r="N2701" s="255"/>
      <c r="O2701" s="255"/>
      <c r="P2701" s="255"/>
      <c r="Q2701" s="255"/>
      <c r="R2701" s="255"/>
      <c r="S2701" s="255"/>
      <c r="T2701" s="256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7" t="s">
        <v>410</v>
      </c>
      <c r="AU2701" s="257" t="s">
        <v>87</v>
      </c>
      <c r="AV2701" s="14" t="s">
        <v>87</v>
      </c>
      <c r="AW2701" s="14" t="s">
        <v>37</v>
      </c>
      <c r="AX2701" s="14" t="s">
        <v>78</v>
      </c>
      <c r="AY2701" s="257" t="s">
        <v>401</v>
      </c>
    </row>
    <row r="2702" s="14" customFormat="1">
      <c r="A2702" s="14"/>
      <c r="B2702" s="247"/>
      <c r="C2702" s="248"/>
      <c r="D2702" s="238" t="s">
        <v>410</v>
      </c>
      <c r="E2702" s="249" t="s">
        <v>19</v>
      </c>
      <c r="F2702" s="250" t="s">
        <v>2403</v>
      </c>
      <c r="G2702" s="248"/>
      <c r="H2702" s="251">
        <v>15.59</v>
      </c>
      <c r="I2702" s="252"/>
      <c r="J2702" s="248"/>
      <c r="K2702" s="248"/>
      <c r="L2702" s="253"/>
      <c r="M2702" s="254"/>
      <c r="N2702" s="255"/>
      <c r="O2702" s="255"/>
      <c r="P2702" s="255"/>
      <c r="Q2702" s="255"/>
      <c r="R2702" s="255"/>
      <c r="S2702" s="255"/>
      <c r="T2702" s="256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7" t="s">
        <v>410</v>
      </c>
      <c r="AU2702" s="257" t="s">
        <v>87</v>
      </c>
      <c r="AV2702" s="14" t="s">
        <v>87</v>
      </c>
      <c r="AW2702" s="14" t="s">
        <v>37</v>
      </c>
      <c r="AX2702" s="14" t="s">
        <v>78</v>
      </c>
      <c r="AY2702" s="257" t="s">
        <v>401</v>
      </c>
    </row>
    <row r="2703" s="14" customFormat="1">
      <c r="A2703" s="14"/>
      <c r="B2703" s="247"/>
      <c r="C2703" s="248"/>
      <c r="D2703" s="238" t="s">
        <v>410</v>
      </c>
      <c r="E2703" s="249" t="s">
        <v>19</v>
      </c>
      <c r="F2703" s="250" t="s">
        <v>2404</v>
      </c>
      <c r="G2703" s="248"/>
      <c r="H2703" s="251">
        <v>15.550000000000001</v>
      </c>
      <c r="I2703" s="252"/>
      <c r="J2703" s="248"/>
      <c r="K2703" s="248"/>
      <c r="L2703" s="253"/>
      <c r="M2703" s="254"/>
      <c r="N2703" s="255"/>
      <c r="O2703" s="255"/>
      <c r="P2703" s="255"/>
      <c r="Q2703" s="255"/>
      <c r="R2703" s="255"/>
      <c r="S2703" s="255"/>
      <c r="T2703" s="256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7" t="s">
        <v>410</v>
      </c>
      <c r="AU2703" s="257" t="s">
        <v>87</v>
      </c>
      <c r="AV2703" s="14" t="s">
        <v>87</v>
      </c>
      <c r="AW2703" s="14" t="s">
        <v>37</v>
      </c>
      <c r="AX2703" s="14" t="s">
        <v>78</v>
      </c>
      <c r="AY2703" s="257" t="s">
        <v>401</v>
      </c>
    </row>
    <row r="2704" s="14" customFormat="1">
      <c r="A2704" s="14"/>
      <c r="B2704" s="247"/>
      <c r="C2704" s="248"/>
      <c r="D2704" s="238" t="s">
        <v>410</v>
      </c>
      <c r="E2704" s="249" t="s">
        <v>19</v>
      </c>
      <c r="F2704" s="250" t="s">
        <v>2405</v>
      </c>
      <c r="G2704" s="248"/>
      <c r="H2704" s="251">
        <v>15.59</v>
      </c>
      <c r="I2704" s="252"/>
      <c r="J2704" s="248"/>
      <c r="K2704" s="248"/>
      <c r="L2704" s="253"/>
      <c r="M2704" s="254"/>
      <c r="N2704" s="255"/>
      <c r="O2704" s="255"/>
      <c r="P2704" s="255"/>
      <c r="Q2704" s="255"/>
      <c r="R2704" s="255"/>
      <c r="S2704" s="255"/>
      <c r="T2704" s="256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7" t="s">
        <v>410</v>
      </c>
      <c r="AU2704" s="257" t="s">
        <v>87</v>
      </c>
      <c r="AV2704" s="14" t="s">
        <v>87</v>
      </c>
      <c r="AW2704" s="14" t="s">
        <v>37</v>
      </c>
      <c r="AX2704" s="14" t="s">
        <v>78</v>
      </c>
      <c r="AY2704" s="257" t="s">
        <v>401</v>
      </c>
    </row>
    <row r="2705" s="14" customFormat="1">
      <c r="A2705" s="14"/>
      <c r="B2705" s="247"/>
      <c r="C2705" s="248"/>
      <c r="D2705" s="238" t="s">
        <v>410</v>
      </c>
      <c r="E2705" s="249" t="s">
        <v>19</v>
      </c>
      <c r="F2705" s="250" t="s">
        <v>2406</v>
      </c>
      <c r="G2705" s="248"/>
      <c r="H2705" s="251">
        <v>81.390000000000001</v>
      </c>
      <c r="I2705" s="252"/>
      <c r="J2705" s="248"/>
      <c r="K2705" s="248"/>
      <c r="L2705" s="253"/>
      <c r="M2705" s="254"/>
      <c r="N2705" s="255"/>
      <c r="O2705" s="255"/>
      <c r="P2705" s="255"/>
      <c r="Q2705" s="255"/>
      <c r="R2705" s="255"/>
      <c r="S2705" s="255"/>
      <c r="T2705" s="256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7" t="s">
        <v>410</v>
      </c>
      <c r="AU2705" s="257" t="s">
        <v>87</v>
      </c>
      <c r="AV2705" s="14" t="s">
        <v>87</v>
      </c>
      <c r="AW2705" s="14" t="s">
        <v>37</v>
      </c>
      <c r="AX2705" s="14" t="s">
        <v>78</v>
      </c>
      <c r="AY2705" s="257" t="s">
        <v>401</v>
      </c>
    </row>
    <row r="2706" s="14" customFormat="1">
      <c r="A2706" s="14"/>
      <c r="B2706" s="247"/>
      <c r="C2706" s="248"/>
      <c r="D2706" s="238" t="s">
        <v>410</v>
      </c>
      <c r="E2706" s="249" t="s">
        <v>19</v>
      </c>
      <c r="F2706" s="250" t="s">
        <v>2407</v>
      </c>
      <c r="G2706" s="248"/>
      <c r="H2706" s="251">
        <v>83.409999999999997</v>
      </c>
      <c r="I2706" s="252"/>
      <c r="J2706" s="248"/>
      <c r="K2706" s="248"/>
      <c r="L2706" s="253"/>
      <c r="M2706" s="254"/>
      <c r="N2706" s="255"/>
      <c r="O2706" s="255"/>
      <c r="P2706" s="255"/>
      <c r="Q2706" s="255"/>
      <c r="R2706" s="255"/>
      <c r="S2706" s="255"/>
      <c r="T2706" s="256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7" t="s">
        <v>410</v>
      </c>
      <c r="AU2706" s="257" t="s">
        <v>87</v>
      </c>
      <c r="AV2706" s="14" t="s">
        <v>87</v>
      </c>
      <c r="AW2706" s="14" t="s">
        <v>37</v>
      </c>
      <c r="AX2706" s="14" t="s">
        <v>78</v>
      </c>
      <c r="AY2706" s="257" t="s">
        <v>401</v>
      </c>
    </row>
    <row r="2707" s="14" customFormat="1">
      <c r="A2707" s="14"/>
      <c r="B2707" s="247"/>
      <c r="C2707" s="248"/>
      <c r="D2707" s="238" t="s">
        <v>410</v>
      </c>
      <c r="E2707" s="249" t="s">
        <v>19</v>
      </c>
      <c r="F2707" s="250" t="s">
        <v>2408</v>
      </c>
      <c r="G2707" s="248"/>
      <c r="H2707" s="251">
        <v>15.59</v>
      </c>
      <c r="I2707" s="252"/>
      <c r="J2707" s="248"/>
      <c r="K2707" s="248"/>
      <c r="L2707" s="253"/>
      <c r="M2707" s="254"/>
      <c r="N2707" s="255"/>
      <c r="O2707" s="255"/>
      <c r="P2707" s="255"/>
      <c r="Q2707" s="255"/>
      <c r="R2707" s="255"/>
      <c r="S2707" s="255"/>
      <c r="T2707" s="256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7" t="s">
        <v>410</v>
      </c>
      <c r="AU2707" s="257" t="s">
        <v>87</v>
      </c>
      <c r="AV2707" s="14" t="s">
        <v>87</v>
      </c>
      <c r="AW2707" s="14" t="s">
        <v>37</v>
      </c>
      <c r="AX2707" s="14" t="s">
        <v>78</v>
      </c>
      <c r="AY2707" s="257" t="s">
        <v>401</v>
      </c>
    </row>
    <row r="2708" s="14" customFormat="1">
      <c r="A2708" s="14"/>
      <c r="B2708" s="247"/>
      <c r="C2708" s="248"/>
      <c r="D2708" s="238" t="s">
        <v>410</v>
      </c>
      <c r="E2708" s="249" t="s">
        <v>19</v>
      </c>
      <c r="F2708" s="250" t="s">
        <v>2409</v>
      </c>
      <c r="G2708" s="248"/>
      <c r="H2708" s="251">
        <v>15.59</v>
      </c>
      <c r="I2708" s="252"/>
      <c r="J2708" s="248"/>
      <c r="K2708" s="248"/>
      <c r="L2708" s="253"/>
      <c r="M2708" s="254"/>
      <c r="N2708" s="255"/>
      <c r="O2708" s="255"/>
      <c r="P2708" s="255"/>
      <c r="Q2708" s="255"/>
      <c r="R2708" s="255"/>
      <c r="S2708" s="255"/>
      <c r="T2708" s="256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7" t="s">
        <v>410</v>
      </c>
      <c r="AU2708" s="257" t="s">
        <v>87</v>
      </c>
      <c r="AV2708" s="14" t="s">
        <v>87</v>
      </c>
      <c r="AW2708" s="14" t="s">
        <v>37</v>
      </c>
      <c r="AX2708" s="14" t="s">
        <v>78</v>
      </c>
      <c r="AY2708" s="257" t="s">
        <v>401</v>
      </c>
    </row>
    <row r="2709" s="14" customFormat="1">
      <c r="A2709" s="14"/>
      <c r="B2709" s="247"/>
      <c r="C2709" s="248"/>
      <c r="D2709" s="238" t="s">
        <v>410</v>
      </c>
      <c r="E2709" s="249" t="s">
        <v>19</v>
      </c>
      <c r="F2709" s="250" t="s">
        <v>2410</v>
      </c>
      <c r="G2709" s="248"/>
      <c r="H2709" s="251">
        <v>15.59</v>
      </c>
      <c r="I2709" s="252"/>
      <c r="J2709" s="248"/>
      <c r="K2709" s="248"/>
      <c r="L2709" s="253"/>
      <c r="M2709" s="254"/>
      <c r="N2709" s="255"/>
      <c r="O2709" s="255"/>
      <c r="P2709" s="255"/>
      <c r="Q2709" s="255"/>
      <c r="R2709" s="255"/>
      <c r="S2709" s="255"/>
      <c r="T2709" s="256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7" t="s">
        <v>410</v>
      </c>
      <c r="AU2709" s="257" t="s">
        <v>87</v>
      </c>
      <c r="AV2709" s="14" t="s">
        <v>87</v>
      </c>
      <c r="AW2709" s="14" t="s">
        <v>37</v>
      </c>
      <c r="AX2709" s="14" t="s">
        <v>78</v>
      </c>
      <c r="AY2709" s="257" t="s">
        <v>401</v>
      </c>
    </row>
    <row r="2710" s="14" customFormat="1">
      <c r="A2710" s="14"/>
      <c r="B2710" s="247"/>
      <c r="C2710" s="248"/>
      <c r="D2710" s="238" t="s">
        <v>410</v>
      </c>
      <c r="E2710" s="249" t="s">
        <v>19</v>
      </c>
      <c r="F2710" s="250" t="s">
        <v>2411</v>
      </c>
      <c r="G2710" s="248"/>
      <c r="H2710" s="251">
        <v>15.59</v>
      </c>
      <c r="I2710" s="252"/>
      <c r="J2710" s="248"/>
      <c r="K2710" s="248"/>
      <c r="L2710" s="253"/>
      <c r="M2710" s="254"/>
      <c r="N2710" s="255"/>
      <c r="O2710" s="255"/>
      <c r="P2710" s="255"/>
      <c r="Q2710" s="255"/>
      <c r="R2710" s="255"/>
      <c r="S2710" s="255"/>
      <c r="T2710" s="256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7" t="s">
        <v>410</v>
      </c>
      <c r="AU2710" s="257" t="s">
        <v>87</v>
      </c>
      <c r="AV2710" s="14" t="s">
        <v>87</v>
      </c>
      <c r="AW2710" s="14" t="s">
        <v>37</v>
      </c>
      <c r="AX2710" s="14" t="s">
        <v>78</v>
      </c>
      <c r="AY2710" s="257" t="s">
        <v>401</v>
      </c>
    </row>
    <row r="2711" s="14" customFormat="1">
      <c r="A2711" s="14"/>
      <c r="B2711" s="247"/>
      <c r="C2711" s="248"/>
      <c r="D2711" s="238" t="s">
        <v>410</v>
      </c>
      <c r="E2711" s="249" t="s">
        <v>19</v>
      </c>
      <c r="F2711" s="250" t="s">
        <v>2412</v>
      </c>
      <c r="G2711" s="248"/>
      <c r="H2711" s="251">
        <v>15.550000000000001</v>
      </c>
      <c r="I2711" s="252"/>
      <c r="J2711" s="248"/>
      <c r="K2711" s="248"/>
      <c r="L2711" s="253"/>
      <c r="M2711" s="254"/>
      <c r="N2711" s="255"/>
      <c r="O2711" s="255"/>
      <c r="P2711" s="255"/>
      <c r="Q2711" s="255"/>
      <c r="R2711" s="255"/>
      <c r="S2711" s="255"/>
      <c r="T2711" s="256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7" t="s">
        <v>410</v>
      </c>
      <c r="AU2711" s="257" t="s">
        <v>87</v>
      </c>
      <c r="AV2711" s="14" t="s">
        <v>87</v>
      </c>
      <c r="AW2711" s="14" t="s">
        <v>37</v>
      </c>
      <c r="AX2711" s="14" t="s">
        <v>78</v>
      </c>
      <c r="AY2711" s="257" t="s">
        <v>401</v>
      </c>
    </row>
    <row r="2712" s="14" customFormat="1">
      <c r="A2712" s="14"/>
      <c r="B2712" s="247"/>
      <c r="C2712" s="248"/>
      <c r="D2712" s="238" t="s">
        <v>410</v>
      </c>
      <c r="E2712" s="249" t="s">
        <v>19</v>
      </c>
      <c r="F2712" s="250" t="s">
        <v>2413</v>
      </c>
      <c r="G2712" s="248"/>
      <c r="H2712" s="251">
        <v>20.050000000000001</v>
      </c>
      <c r="I2712" s="252"/>
      <c r="J2712" s="248"/>
      <c r="K2712" s="248"/>
      <c r="L2712" s="253"/>
      <c r="M2712" s="254"/>
      <c r="N2712" s="255"/>
      <c r="O2712" s="255"/>
      <c r="P2712" s="255"/>
      <c r="Q2712" s="255"/>
      <c r="R2712" s="255"/>
      <c r="S2712" s="255"/>
      <c r="T2712" s="256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7" t="s">
        <v>410</v>
      </c>
      <c r="AU2712" s="257" t="s">
        <v>87</v>
      </c>
      <c r="AV2712" s="14" t="s">
        <v>87</v>
      </c>
      <c r="AW2712" s="14" t="s">
        <v>37</v>
      </c>
      <c r="AX2712" s="14" t="s">
        <v>78</v>
      </c>
      <c r="AY2712" s="257" t="s">
        <v>401</v>
      </c>
    </row>
    <row r="2713" s="14" customFormat="1">
      <c r="A2713" s="14"/>
      <c r="B2713" s="247"/>
      <c r="C2713" s="248"/>
      <c r="D2713" s="238" t="s">
        <v>410</v>
      </c>
      <c r="E2713" s="249" t="s">
        <v>19</v>
      </c>
      <c r="F2713" s="250" t="s">
        <v>2414</v>
      </c>
      <c r="G2713" s="248"/>
      <c r="H2713" s="251">
        <v>7.8700000000000001</v>
      </c>
      <c r="I2713" s="252"/>
      <c r="J2713" s="248"/>
      <c r="K2713" s="248"/>
      <c r="L2713" s="253"/>
      <c r="M2713" s="254"/>
      <c r="N2713" s="255"/>
      <c r="O2713" s="255"/>
      <c r="P2713" s="255"/>
      <c r="Q2713" s="255"/>
      <c r="R2713" s="255"/>
      <c r="S2713" s="255"/>
      <c r="T2713" s="256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7" t="s">
        <v>410</v>
      </c>
      <c r="AU2713" s="257" t="s">
        <v>87</v>
      </c>
      <c r="AV2713" s="14" t="s">
        <v>87</v>
      </c>
      <c r="AW2713" s="14" t="s">
        <v>37</v>
      </c>
      <c r="AX2713" s="14" t="s">
        <v>78</v>
      </c>
      <c r="AY2713" s="257" t="s">
        <v>401</v>
      </c>
    </row>
    <row r="2714" s="14" customFormat="1">
      <c r="A2714" s="14"/>
      <c r="B2714" s="247"/>
      <c r="C2714" s="248"/>
      <c r="D2714" s="238" t="s">
        <v>410</v>
      </c>
      <c r="E2714" s="249" t="s">
        <v>19</v>
      </c>
      <c r="F2714" s="250" t="s">
        <v>2415</v>
      </c>
      <c r="G2714" s="248"/>
      <c r="H2714" s="251">
        <v>58.460000000000001</v>
      </c>
      <c r="I2714" s="252"/>
      <c r="J2714" s="248"/>
      <c r="K2714" s="248"/>
      <c r="L2714" s="253"/>
      <c r="M2714" s="254"/>
      <c r="N2714" s="255"/>
      <c r="O2714" s="255"/>
      <c r="P2714" s="255"/>
      <c r="Q2714" s="255"/>
      <c r="R2714" s="255"/>
      <c r="S2714" s="255"/>
      <c r="T2714" s="256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7" t="s">
        <v>410</v>
      </c>
      <c r="AU2714" s="257" t="s">
        <v>87</v>
      </c>
      <c r="AV2714" s="14" t="s">
        <v>87</v>
      </c>
      <c r="AW2714" s="14" t="s">
        <v>37</v>
      </c>
      <c r="AX2714" s="14" t="s">
        <v>78</v>
      </c>
      <c r="AY2714" s="257" t="s">
        <v>401</v>
      </c>
    </row>
    <row r="2715" s="14" customFormat="1">
      <c r="A2715" s="14"/>
      <c r="B2715" s="247"/>
      <c r="C2715" s="248"/>
      <c r="D2715" s="238" t="s">
        <v>410</v>
      </c>
      <c r="E2715" s="249" t="s">
        <v>19</v>
      </c>
      <c r="F2715" s="250" t="s">
        <v>2416</v>
      </c>
      <c r="G2715" s="248"/>
      <c r="H2715" s="251">
        <v>7.3600000000000003</v>
      </c>
      <c r="I2715" s="252"/>
      <c r="J2715" s="248"/>
      <c r="K2715" s="248"/>
      <c r="L2715" s="253"/>
      <c r="M2715" s="254"/>
      <c r="N2715" s="255"/>
      <c r="O2715" s="255"/>
      <c r="P2715" s="255"/>
      <c r="Q2715" s="255"/>
      <c r="R2715" s="255"/>
      <c r="S2715" s="255"/>
      <c r="T2715" s="256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7" t="s">
        <v>410</v>
      </c>
      <c r="AU2715" s="257" t="s">
        <v>87</v>
      </c>
      <c r="AV2715" s="14" t="s">
        <v>87</v>
      </c>
      <c r="AW2715" s="14" t="s">
        <v>37</v>
      </c>
      <c r="AX2715" s="14" t="s">
        <v>78</v>
      </c>
      <c r="AY2715" s="257" t="s">
        <v>401</v>
      </c>
    </row>
    <row r="2716" s="14" customFormat="1">
      <c r="A2716" s="14"/>
      <c r="B2716" s="247"/>
      <c r="C2716" s="248"/>
      <c r="D2716" s="238" t="s">
        <v>410</v>
      </c>
      <c r="E2716" s="249" t="s">
        <v>19</v>
      </c>
      <c r="F2716" s="250" t="s">
        <v>2417</v>
      </c>
      <c r="G2716" s="248"/>
      <c r="H2716" s="251">
        <v>6.3700000000000001</v>
      </c>
      <c r="I2716" s="252"/>
      <c r="J2716" s="248"/>
      <c r="K2716" s="248"/>
      <c r="L2716" s="253"/>
      <c r="M2716" s="254"/>
      <c r="N2716" s="255"/>
      <c r="O2716" s="255"/>
      <c r="P2716" s="255"/>
      <c r="Q2716" s="255"/>
      <c r="R2716" s="255"/>
      <c r="S2716" s="255"/>
      <c r="T2716" s="256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7" t="s">
        <v>410</v>
      </c>
      <c r="AU2716" s="257" t="s">
        <v>87</v>
      </c>
      <c r="AV2716" s="14" t="s">
        <v>87</v>
      </c>
      <c r="AW2716" s="14" t="s">
        <v>37</v>
      </c>
      <c r="AX2716" s="14" t="s">
        <v>78</v>
      </c>
      <c r="AY2716" s="257" t="s">
        <v>401</v>
      </c>
    </row>
    <row r="2717" s="14" customFormat="1">
      <c r="A2717" s="14"/>
      <c r="B2717" s="247"/>
      <c r="C2717" s="248"/>
      <c r="D2717" s="238" t="s">
        <v>410</v>
      </c>
      <c r="E2717" s="249" t="s">
        <v>19</v>
      </c>
      <c r="F2717" s="250" t="s">
        <v>2418</v>
      </c>
      <c r="G2717" s="248"/>
      <c r="H2717" s="251">
        <v>14.369999999999999</v>
      </c>
      <c r="I2717" s="252"/>
      <c r="J2717" s="248"/>
      <c r="K2717" s="248"/>
      <c r="L2717" s="253"/>
      <c r="M2717" s="254"/>
      <c r="N2717" s="255"/>
      <c r="O2717" s="255"/>
      <c r="P2717" s="255"/>
      <c r="Q2717" s="255"/>
      <c r="R2717" s="255"/>
      <c r="S2717" s="255"/>
      <c r="T2717" s="256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7" t="s">
        <v>410</v>
      </c>
      <c r="AU2717" s="257" t="s">
        <v>87</v>
      </c>
      <c r="AV2717" s="14" t="s">
        <v>87</v>
      </c>
      <c r="AW2717" s="14" t="s">
        <v>37</v>
      </c>
      <c r="AX2717" s="14" t="s">
        <v>78</v>
      </c>
      <c r="AY2717" s="257" t="s">
        <v>401</v>
      </c>
    </row>
    <row r="2718" s="16" customFormat="1">
      <c r="A2718" s="16"/>
      <c r="B2718" s="269"/>
      <c r="C2718" s="270"/>
      <c r="D2718" s="238" t="s">
        <v>410</v>
      </c>
      <c r="E2718" s="271" t="s">
        <v>19</v>
      </c>
      <c r="F2718" s="272" t="s">
        <v>440</v>
      </c>
      <c r="G2718" s="270"/>
      <c r="H2718" s="273">
        <v>552.38</v>
      </c>
      <c r="I2718" s="274"/>
      <c r="J2718" s="270"/>
      <c r="K2718" s="270"/>
      <c r="L2718" s="275"/>
      <c r="M2718" s="276"/>
      <c r="N2718" s="277"/>
      <c r="O2718" s="277"/>
      <c r="P2718" s="277"/>
      <c r="Q2718" s="277"/>
      <c r="R2718" s="277"/>
      <c r="S2718" s="277"/>
      <c r="T2718" s="278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T2718" s="279" t="s">
        <v>410</v>
      </c>
      <c r="AU2718" s="279" t="s">
        <v>87</v>
      </c>
      <c r="AV2718" s="16" t="s">
        <v>95</v>
      </c>
      <c r="AW2718" s="16" t="s">
        <v>37</v>
      </c>
      <c r="AX2718" s="16" t="s">
        <v>78</v>
      </c>
      <c r="AY2718" s="279" t="s">
        <v>401</v>
      </c>
    </row>
    <row r="2719" s="13" customFormat="1">
      <c r="A2719" s="13"/>
      <c r="B2719" s="236"/>
      <c r="C2719" s="237"/>
      <c r="D2719" s="238" t="s">
        <v>410</v>
      </c>
      <c r="E2719" s="239" t="s">
        <v>19</v>
      </c>
      <c r="F2719" s="240" t="s">
        <v>745</v>
      </c>
      <c r="G2719" s="237"/>
      <c r="H2719" s="239" t="s">
        <v>19</v>
      </c>
      <c r="I2719" s="241"/>
      <c r="J2719" s="237"/>
      <c r="K2719" s="237"/>
      <c r="L2719" s="242"/>
      <c r="M2719" s="243"/>
      <c r="N2719" s="244"/>
      <c r="O2719" s="244"/>
      <c r="P2719" s="244"/>
      <c r="Q2719" s="244"/>
      <c r="R2719" s="244"/>
      <c r="S2719" s="244"/>
      <c r="T2719" s="245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6" t="s">
        <v>410</v>
      </c>
      <c r="AU2719" s="246" t="s">
        <v>87</v>
      </c>
      <c r="AV2719" s="13" t="s">
        <v>85</v>
      </c>
      <c r="AW2719" s="13" t="s">
        <v>37</v>
      </c>
      <c r="AX2719" s="13" t="s">
        <v>78</v>
      </c>
      <c r="AY2719" s="246" t="s">
        <v>401</v>
      </c>
    </row>
    <row r="2720" s="14" customFormat="1">
      <c r="A2720" s="14"/>
      <c r="B2720" s="247"/>
      <c r="C2720" s="248"/>
      <c r="D2720" s="238" t="s">
        <v>410</v>
      </c>
      <c r="E2720" s="249" t="s">
        <v>19</v>
      </c>
      <c r="F2720" s="250" t="s">
        <v>2419</v>
      </c>
      <c r="G2720" s="248"/>
      <c r="H2720" s="251">
        <v>1.9670000000000001</v>
      </c>
      <c r="I2720" s="252"/>
      <c r="J2720" s="248"/>
      <c r="K2720" s="248"/>
      <c r="L2720" s="253"/>
      <c r="M2720" s="254"/>
      <c r="N2720" s="255"/>
      <c r="O2720" s="255"/>
      <c r="P2720" s="255"/>
      <c r="Q2720" s="255"/>
      <c r="R2720" s="255"/>
      <c r="S2720" s="255"/>
      <c r="T2720" s="256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7" t="s">
        <v>410</v>
      </c>
      <c r="AU2720" s="257" t="s">
        <v>87</v>
      </c>
      <c r="AV2720" s="14" t="s">
        <v>87</v>
      </c>
      <c r="AW2720" s="14" t="s">
        <v>37</v>
      </c>
      <c r="AX2720" s="14" t="s">
        <v>78</v>
      </c>
      <c r="AY2720" s="257" t="s">
        <v>401</v>
      </c>
    </row>
    <row r="2721" s="14" customFormat="1">
      <c r="A2721" s="14"/>
      <c r="B2721" s="247"/>
      <c r="C2721" s="248"/>
      <c r="D2721" s="238" t="s">
        <v>410</v>
      </c>
      <c r="E2721" s="249" t="s">
        <v>19</v>
      </c>
      <c r="F2721" s="250" t="s">
        <v>2420</v>
      </c>
      <c r="G2721" s="248"/>
      <c r="H2721" s="251">
        <v>2.1400000000000001</v>
      </c>
      <c r="I2721" s="252"/>
      <c r="J2721" s="248"/>
      <c r="K2721" s="248"/>
      <c r="L2721" s="253"/>
      <c r="M2721" s="254"/>
      <c r="N2721" s="255"/>
      <c r="O2721" s="255"/>
      <c r="P2721" s="255"/>
      <c r="Q2721" s="255"/>
      <c r="R2721" s="255"/>
      <c r="S2721" s="255"/>
      <c r="T2721" s="256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7" t="s">
        <v>410</v>
      </c>
      <c r="AU2721" s="257" t="s">
        <v>87</v>
      </c>
      <c r="AV2721" s="14" t="s">
        <v>87</v>
      </c>
      <c r="AW2721" s="14" t="s">
        <v>37</v>
      </c>
      <c r="AX2721" s="14" t="s">
        <v>78</v>
      </c>
      <c r="AY2721" s="257" t="s">
        <v>401</v>
      </c>
    </row>
    <row r="2722" s="14" customFormat="1">
      <c r="A2722" s="14"/>
      <c r="B2722" s="247"/>
      <c r="C2722" s="248"/>
      <c r="D2722" s="238" t="s">
        <v>410</v>
      </c>
      <c r="E2722" s="249" t="s">
        <v>19</v>
      </c>
      <c r="F2722" s="250" t="s">
        <v>2421</v>
      </c>
      <c r="G2722" s="248"/>
      <c r="H2722" s="251">
        <v>1.72</v>
      </c>
      <c r="I2722" s="252"/>
      <c r="J2722" s="248"/>
      <c r="K2722" s="248"/>
      <c r="L2722" s="253"/>
      <c r="M2722" s="254"/>
      <c r="N2722" s="255"/>
      <c r="O2722" s="255"/>
      <c r="P2722" s="255"/>
      <c r="Q2722" s="255"/>
      <c r="R2722" s="255"/>
      <c r="S2722" s="255"/>
      <c r="T2722" s="256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7" t="s">
        <v>410</v>
      </c>
      <c r="AU2722" s="257" t="s">
        <v>87</v>
      </c>
      <c r="AV2722" s="14" t="s">
        <v>87</v>
      </c>
      <c r="AW2722" s="14" t="s">
        <v>37</v>
      </c>
      <c r="AX2722" s="14" t="s">
        <v>78</v>
      </c>
      <c r="AY2722" s="257" t="s">
        <v>401</v>
      </c>
    </row>
    <row r="2723" s="14" customFormat="1">
      <c r="A2723" s="14"/>
      <c r="B2723" s="247"/>
      <c r="C2723" s="248"/>
      <c r="D2723" s="238" t="s">
        <v>410</v>
      </c>
      <c r="E2723" s="249" t="s">
        <v>19</v>
      </c>
      <c r="F2723" s="250" t="s">
        <v>2422</v>
      </c>
      <c r="G2723" s="248"/>
      <c r="H2723" s="251">
        <v>3.4300000000000002</v>
      </c>
      <c r="I2723" s="252"/>
      <c r="J2723" s="248"/>
      <c r="K2723" s="248"/>
      <c r="L2723" s="253"/>
      <c r="M2723" s="254"/>
      <c r="N2723" s="255"/>
      <c r="O2723" s="255"/>
      <c r="P2723" s="255"/>
      <c r="Q2723" s="255"/>
      <c r="R2723" s="255"/>
      <c r="S2723" s="255"/>
      <c r="T2723" s="256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7" t="s">
        <v>410</v>
      </c>
      <c r="AU2723" s="257" t="s">
        <v>87</v>
      </c>
      <c r="AV2723" s="14" t="s">
        <v>87</v>
      </c>
      <c r="AW2723" s="14" t="s">
        <v>37</v>
      </c>
      <c r="AX2723" s="14" t="s">
        <v>78</v>
      </c>
      <c r="AY2723" s="257" t="s">
        <v>401</v>
      </c>
    </row>
    <row r="2724" s="14" customFormat="1">
      <c r="A2724" s="14"/>
      <c r="B2724" s="247"/>
      <c r="C2724" s="248"/>
      <c r="D2724" s="238" t="s">
        <v>410</v>
      </c>
      <c r="E2724" s="249" t="s">
        <v>19</v>
      </c>
      <c r="F2724" s="250" t="s">
        <v>2423</v>
      </c>
      <c r="G2724" s="248"/>
      <c r="H2724" s="251">
        <v>10.859999999999999</v>
      </c>
      <c r="I2724" s="252"/>
      <c r="J2724" s="248"/>
      <c r="K2724" s="248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7" t="s">
        <v>410</v>
      </c>
      <c r="AU2724" s="257" t="s">
        <v>87</v>
      </c>
      <c r="AV2724" s="14" t="s">
        <v>87</v>
      </c>
      <c r="AW2724" s="14" t="s">
        <v>37</v>
      </c>
      <c r="AX2724" s="14" t="s">
        <v>78</v>
      </c>
      <c r="AY2724" s="257" t="s">
        <v>401</v>
      </c>
    </row>
    <row r="2725" s="16" customFormat="1">
      <c r="A2725" s="16"/>
      <c r="B2725" s="269"/>
      <c r="C2725" s="270"/>
      <c r="D2725" s="238" t="s">
        <v>410</v>
      </c>
      <c r="E2725" s="271" t="s">
        <v>19</v>
      </c>
      <c r="F2725" s="272" t="s">
        <v>440</v>
      </c>
      <c r="G2725" s="270"/>
      <c r="H2725" s="273">
        <v>20.116999999999997</v>
      </c>
      <c r="I2725" s="274"/>
      <c r="J2725" s="270"/>
      <c r="K2725" s="270"/>
      <c r="L2725" s="275"/>
      <c r="M2725" s="276"/>
      <c r="N2725" s="277"/>
      <c r="O2725" s="277"/>
      <c r="P2725" s="277"/>
      <c r="Q2725" s="277"/>
      <c r="R2725" s="277"/>
      <c r="S2725" s="277"/>
      <c r="T2725" s="278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T2725" s="279" t="s">
        <v>410</v>
      </c>
      <c r="AU2725" s="279" t="s">
        <v>87</v>
      </c>
      <c r="AV2725" s="16" t="s">
        <v>95</v>
      </c>
      <c r="AW2725" s="16" t="s">
        <v>37</v>
      </c>
      <c r="AX2725" s="16" t="s">
        <v>78</v>
      </c>
      <c r="AY2725" s="279" t="s">
        <v>401</v>
      </c>
    </row>
    <row r="2726" s="15" customFormat="1">
      <c r="A2726" s="15"/>
      <c r="B2726" s="258"/>
      <c r="C2726" s="259"/>
      <c r="D2726" s="238" t="s">
        <v>410</v>
      </c>
      <c r="E2726" s="260" t="s">
        <v>285</v>
      </c>
      <c r="F2726" s="261" t="s">
        <v>414</v>
      </c>
      <c r="G2726" s="259"/>
      <c r="H2726" s="262">
        <v>572.49699999999996</v>
      </c>
      <c r="I2726" s="263"/>
      <c r="J2726" s="259"/>
      <c r="K2726" s="259"/>
      <c r="L2726" s="264"/>
      <c r="M2726" s="265"/>
      <c r="N2726" s="266"/>
      <c r="O2726" s="266"/>
      <c r="P2726" s="266"/>
      <c r="Q2726" s="266"/>
      <c r="R2726" s="266"/>
      <c r="S2726" s="266"/>
      <c r="T2726" s="267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8" t="s">
        <v>410</v>
      </c>
      <c r="AU2726" s="268" t="s">
        <v>87</v>
      </c>
      <c r="AV2726" s="15" t="s">
        <v>102</v>
      </c>
      <c r="AW2726" s="15" t="s">
        <v>37</v>
      </c>
      <c r="AX2726" s="15" t="s">
        <v>85</v>
      </c>
      <c r="AY2726" s="268" t="s">
        <v>401</v>
      </c>
    </row>
    <row r="2727" s="2" customFormat="1" ht="49.05" customHeight="1">
      <c r="A2727" s="40"/>
      <c r="B2727" s="41"/>
      <c r="C2727" s="218" t="s">
        <v>2424</v>
      </c>
      <c r="D2727" s="218" t="s">
        <v>403</v>
      </c>
      <c r="E2727" s="219" t="s">
        <v>2425</v>
      </c>
      <c r="F2727" s="220" t="s">
        <v>2426</v>
      </c>
      <c r="G2727" s="221" t="s">
        <v>178</v>
      </c>
      <c r="H2727" s="222">
        <v>91.560000000000002</v>
      </c>
      <c r="I2727" s="223"/>
      <c r="J2727" s="224">
        <f>ROUND(I2727*H2727,2)</f>
        <v>0</v>
      </c>
      <c r="K2727" s="220" t="s">
        <v>406</v>
      </c>
      <c r="L2727" s="46"/>
      <c r="M2727" s="225" t="s">
        <v>19</v>
      </c>
      <c r="N2727" s="226" t="s">
        <v>49</v>
      </c>
      <c r="O2727" s="86"/>
      <c r="P2727" s="227">
        <f>O2727*H2727</f>
        <v>0</v>
      </c>
      <c r="Q2727" s="227">
        <v>0.012588719999999999</v>
      </c>
      <c r="R2727" s="227">
        <f>Q2727*H2727</f>
        <v>1.1526232031999999</v>
      </c>
      <c r="S2727" s="227">
        <v>0</v>
      </c>
      <c r="T2727" s="228">
        <f>S2727*H2727</f>
        <v>0</v>
      </c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R2727" s="229" t="s">
        <v>545</v>
      </c>
      <c r="AT2727" s="229" t="s">
        <v>403</v>
      </c>
      <c r="AU2727" s="229" t="s">
        <v>87</v>
      </c>
      <c r="AY2727" s="19" t="s">
        <v>401</v>
      </c>
      <c r="BE2727" s="230">
        <f>IF(N2727="základní",J2727,0)</f>
        <v>0</v>
      </c>
      <c r="BF2727" s="230">
        <f>IF(N2727="snížená",J2727,0)</f>
        <v>0</v>
      </c>
      <c r="BG2727" s="230">
        <f>IF(N2727="zákl. přenesená",J2727,0)</f>
        <v>0</v>
      </c>
      <c r="BH2727" s="230">
        <f>IF(N2727="sníž. přenesená",J2727,0)</f>
        <v>0</v>
      </c>
      <c r="BI2727" s="230">
        <f>IF(N2727="nulová",J2727,0)</f>
        <v>0</v>
      </c>
      <c r="BJ2727" s="19" t="s">
        <v>85</v>
      </c>
      <c r="BK2727" s="230">
        <f>ROUND(I2727*H2727,2)</f>
        <v>0</v>
      </c>
      <c r="BL2727" s="19" t="s">
        <v>545</v>
      </c>
      <c r="BM2727" s="229" t="s">
        <v>2427</v>
      </c>
    </row>
    <row r="2728" s="2" customFormat="1">
      <c r="A2728" s="40"/>
      <c r="B2728" s="41"/>
      <c r="C2728" s="42"/>
      <c r="D2728" s="231" t="s">
        <v>408</v>
      </c>
      <c r="E2728" s="42"/>
      <c r="F2728" s="232" t="s">
        <v>2428</v>
      </c>
      <c r="G2728" s="42"/>
      <c r="H2728" s="42"/>
      <c r="I2728" s="233"/>
      <c r="J2728" s="42"/>
      <c r="K2728" s="42"/>
      <c r="L2728" s="46"/>
      <c r="M2728" s="234"/>
      <c r="N2728" s="235"/>
      <c r="O2728" s="86"/>
      <c r="P2728" s="86"/>
      <c r="Q2728" s="86"/>
      <c r="R2728" s="86"/>
      <c r="S2728" s="86"/>
      <c r="T2728" s="87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T2728" s="19" t="s">
        <v>408</v>
      </c>
      <c r="AU2728" s="19" t="s">
        <v>87</v>
      </c>
    </row>
    <row r="2729" s="13" customFormat="1">
      <c r="A2729" s="13"/>
      <c r="B2729" s="236"/>
      <c r="C2729" s="237"/>
      <c r="D2729" s="238" t="s">
        <v>410</v>
      </c>
      <c r="E2729" s="239" t="s">
        <v>19</v>
      </c>
      <c r="F2729" s="240" t="s">
        <v>906</v>
      </c>
      <c r="G2729" s="237"/>
      <c r="H2729" s="239" t="s">
        <v>19</v>
      </c>
      <c r="I2729" s="241"/>
      <c r="J2729" s="237"/>
      <c r="K2729" s="237"/>
      <c r="L2729" s="242"/>
      <c r="M2729" s="243"/>
      <c r="N2729" s="244"/>
      <c r="O2729" s="244"/>
      <c r="P2729" s="244"/>
      <c r="Q2729" s="244"/>
      <c r="R2729" s="244"/>
      <c r="S2729" s="244"/>
      <c r="T2729" s="24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6" t="s">
        <v>410</v>
      </c>
      <c r="AU2729" s="246" t="s">
        <v>87</v>
      </c>
      <c r="AV2729" s="13" t="s">
        <v>85</v>
      </c>
      <c r="AW2729" s="13" t="s">
        <v>37</v>
      </c>
      <c r="AX2729" s="13" t="s">
        <v>78</v>
      </c>
      <c r="AY2729" s="246" t="s">
        <v>401</v>
      </c>
    </row>
    <row r="2730" s="13" customFormat="1">
      <c r="A2730" s="13"/>
      <c r="B2730" s="236"/>
      <c r="C2730" s="237"/>
      <c r="D2730" s="238" t="s">
        <v>410</v>
      </c>
      <c r="E2730" s="239" t="s">
        <v>19</v>
      </c>
      <c r="F2730" s="240" t="s">
        <v>594</v>
      </c>
      <c r="G2730" s="237"/>
      <c r="H2730" s="239" t="s">
        <v>19</v>
      </c>
      <c r="I2730" s="241"/>
      <c r="J2730" s="237"/>
      <c r="K2730" s="237"/>
      <c r="L2730" s="242"/>
      <c r="M2730" s="243"/>
      <c r="N2730" s="244"/>
      <c r="O2730" s="244"/>
      <c r="P2730" s="244"/>
      <c r="Q2730" s="244"/>
      <c r="R2730" s="244"/>
      <c r="S2730" s="244"/>
      <c r="T2730" s="245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6" t="s">
        <v>410</v>
      </c>
      <c r="AU2730" s="246" t="s">
        <v>87</v>
      </c>
      <c r="AV2730" s="13" t="s">
        <v>85</v>
      </c>
      <c r="AW2730" s="13" t="s">
        <v>37</v>
      </c>
      <c r="AX2730" s="13" t="s">
        <v>78</v>
      </c>
      <c r="AY2730" s="246" t="s">
        <v>401</v>
      </c>
    </row>
    <row r="2731" s="13" customFormat="1">
      <c r="A2731" s="13"/>
      <c r="B2731" s="236"/>
      <c r="C2731" s="237"/>
      <c r="D2731" s="238" t="s">
        <v>410</v>
      </c>
      <c r="E2731" s="239" t="s">
        <v>19</v>
      </c>
      <c r="F2731" s="240" t="s">
        <v>2429</v>
      </c>
      <c r="G2731" s="237"/>
      <c r="H2731" s="239" t="s">
        <v>19</v>
      </c>
      <c r="I2731" s="241"/>
      <c r="J2731" s="237"/>
      <c r="K2731" s="237"/>
      <c r="L2731" s="242"/>
      <c r="M2731" s="243"/>
      <c r="N2731" s="244"/>
      <c r="O2731" s="244"/>
      <c r="P2731" s="244"/>
      <c r="Q2731" s="244"/>
      <c r="R2731" s="244"/>
      <c r="S2731" s="244"/>
      <c r="T2731" s="245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6" t="s">
        <v>410</v>
      </c>
      <c r="AU2731" s="246" t="s">
        <v>87</v>
      </c>
      <c r="AV2731" s="13" t="s">
        <v>85</v>
      </c>
      <c r="AW2731" s="13" t="s">
        <v>37</v>
      </c>
      <c r="AX2731" s="13" t="s">
        <v>78</v>
      </c>
      <c r="AY2731" s="246" t="s">
        <v>401</v>
      </c>
    </row>
    <row r="2732" s="13" customFormat="1">
      <c r="A2732" s="13"/>
      <c r="B2732" s="236"/>
      <c r="C2732" s="237"/>
      <c r="D2732" s="238" t="s">
        <v>410</v>
      </c>
      <c r="E2732" s="239" t="s">
        <v>19</v>
      </c>
      <c r="F2732" s="240" t="s">
        <v>741</v>
      </c>
      <c r="G2732" s="237"/>
      <c r="H2732" s="239" t="s">
        <v>19</v>
      </c>
      <c r="I2732" s="241"/>
      <c r="J2732" s="237"/>
      <c r="K2732" s="237"/>
      <c r="L2732" s="242"/>
      <c r="M2732" s="243"/>
      <c r="N2732" s="244"/>
      <c r="O2732" s="244"/>
      <c r="P2732" s="244"/>
      <c r="Q2732" s="244"/>
      <c r="R2732" s="244"/>
      <c r="S2732" s="244"/>
      <c r="T2732" s="24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6" t="s">
        <v>410</v>
      </c>
      <c r="AU2732" s="246" t="s">
        <v>87</v>
      </c>
      <c r="AV2732" s="13" t="s">
        <v>85</v>
      </c>
      <c r="AW2732" s="13" t="s">
        <v>37</v>
      </c>
      <c r="AX2732" s="13" t="s">
        <v>78</v>
      </c>
      <c r="AY2732" s="246" t="s">
        <v>401</v>
      </c>
    </row>
    <row r="2733" s="14" customFormat="1">
      <c r="A2733" s="14"/>
      <c r="B2733" s="247"/>
      <c r="C2733" s="248"/>
      <c r="D2733" s="238" t="s">
        <v>410</v>
      </c>
      <c r="E2733" s="249" t="s">
        <v>19</v>
      </c>
      <c r="F2733" s="250" t="s">
        <v>2430</v>
      </c>
      <c r="G2733" s="248"/>
      <c r="H2733" s="251">
        <v>5.46</v>
      </c>
      <c r="I2733" s="252"/>
      <c r="J2733" s="248"/>
      <c r="K2733" s="248"/>
      <c r="L2733" s="253"/>
      <c r="M2733" s="254"/>
      <c r="N2733" s="255"/>
      <c r="O2733" s="255"/>
      <c r="P2733" s="255"/>
      <c r="Q2733" s="255"/>
      <c r="R2733" s="255"/>
      <c r="S2733" s="255"/>
      <c r="T2733" s="256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7" t="s">
        <v>410</v>
      </c>
      <c r="AU2733" s="257" t="s">
        <v>87</v>
      </c>
      <c r="AV2733" s="14" t="s">
        <v>87</v>
      </c>
      <c r="AW2733" s="14" t="s">
        <v>37</v>
      </c>
      <c r="AX2733" s="14" t="s">
        <v>78</v>
      </c>
      <c r="AY2733" s="257" t="s">
        <v>401</v>
      </c>
    </row>
    <row r="2734" s="14" customFormat="1">
      <c r="A2734" s="14"/>
      <c r="B2734" s="247"/>
      <c r="C2734" s="248"/>
      <c r="D2734" s="238" t="s">
        <v>410</v>
      </c>
      <c r="E2734" s="249" t="s">
        <v>19</v>
      </c>
      <c r="F2734" s="250" t="s">
        <v>2431</v>
      </c>
      <c r="G2734" s="248"/>
      <c r="H2734" s="251">
        <v>5.1299999999999999</v>
      </c>
      <c r="I2734" s="252"/>
      <c r="J2734" s="248"/>
      <c r="K2734" s="248"/>
      <c r="L2734" s="253"/>
      <c r="M2734" s="254"/>
      <c r="N2734" s="255"/>
      <c r="O2734" s="255"/>
      <c r="P2734" s="255"/>
      <c r="Q2734" s="255"/>
      <c r="R2734" s="255"/>
      <c r="S2734" s="255"/>
      <c r="T2734" s="256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7" t="s">
        <v>410</v>
      </c>
      <c r="AU2734" s="257" t="s">
        <v>87</v>
      </c>
      <c r="AV2734" s="14" t="s">
        <v>87</v>
      </c>
      <c r="AW2734" s="14" t="s">
        <v>37</v>
      </c>
      <c r="AX2734" s="14" t="s">
        <v>78</v>
      </c>
      <c r="AY2734" s="257" t="s">
        <v>401</v>
      </c>
    </row>
    <row r="2735" s="14" customFormat="1">
      <c r="A2735" s="14"/>
      <c r="B2735" s="247"/>
      <c r="C2735" s="248"/>
      <c r="D2735" s="238" t="s">
        <v>410</v>
      </c>
      <c r="E2735" s="249" t="s">
        <v>19</v>
      </c>
      <c r="F2735" s="250" t="s">
        <v>2432</v>
      </c>
      <c r="G2735" s="248"/>
      <c r="H2735" s="251">
        <v>3.6800000000000002</v>
      </c>
      <c r="I2735" s="252"/>
      <c r="J2735" s="248"/>
      <c r="K2735" s="248"/>
      <c r="L2735" s="253"/>
      <c r="M2735" s="254"/>
      <c r="N2735" s="255"/>
      <c r="O2735" s="255"/>
      <c r="P2735" s="255"/>
      <c r="Q2735" s="255"/>
      <c r="R2735" s="255"/>
      <c r="S2735" s="255"/>
      <c r="T2735" s="25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7" t="s">
        <v>410</v>
      </c>
      <c r="AU2735" s="257" t="s">
        <v>87</v>
      </c>
      <c r="AV2735" s="14" t="s">
        <v>87</v>
      </c>
      <c r="AW2735" s="14" t="s">
        <v>37</v>
      </c>
      <c r="AX2735" s="14" t="s">
        <v>78</v>
      </c>
      <c r="AY2735" s="257" t="s">
        <v>401</v>
      </c>
    </row>
    <row r="2736" s="14" customFormat="1">
      <c r="A2736" s="14"/>
      <c r="B2736" s="247"/>
      <c r="C2736" s="248"/>
      <c r="D2736" s="238" t="s">
        <v>410</v>
      </c>
      <c r="E2736" s="249" t="s">
        <v>19</v>
      </c>
      <c r="F2736" s="250" t="s">
        <v>2433</v>
      </c>
      <c r="G2736" s="248"/>
      <c r="H2736" s="251">
        <v>4.7599999999999998</v>
      </c>
      <c r="I2736" s="252"/>
      <c r="J2736" s="248"/>
      <c r="K2736" s="248"/>
      <c r="L2736" s="253"/>
      <c r="M2736" s="254"/>
      <c r="N2736" s="255"/>
      <c r="O2736" s="255"/>
      <c r="P2736" s="255"/>
      <c r="Q2736" s="255"/>
      <c r="R2736" s="255"/>
      <c r="S2736" s="255"/>
      <c r="T2736" s="256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7" t="s">
        <v>410</v>
      </c>
      <c r="AU2736" s="257" t="s">
        <v>87</v>
      </c>
      <c r="AV2736" s="14" t="s">
        <v>87</v>
      </c>
      <c r="AW2736" s="14" t="s">
        <v>37</v>
      </c>
      <c r="AX2736" s="14" t="s">
        <v>78</v>
      </c>
      <c r="AY2736" s="257" t="s">
        <v>401</v>
      </c>
    </row>
    <row r="2737" s="14" customFormat="1">
      <c r="A2737" s="14"/>
      <c r="B2737" s="247"/>
      <c r="C2737" s="248"/>
      <c r="D2737" s="238" t="s">
        <v>410</v>
      </c>
      <c r="E2737" s="249" t="s">
        <v>19</v>
      </c>
      <c r="F2737" s="250" t="s">
        <v>2434</v>
      </c>
      <c r="G2737" s="248"/>
      <c r="H2737" s="251">
        <v>8.3900000000000006</v>
      </c>
      <c r="I2737" s="252"/>
      <c r="J2737" s="248"/>
      <c r="K2737" s="248"/>
      <c r="L2737" s="253"/>
      <c r="M2737" s="254"/>
      <c r="N2737" s="255"/>
      <c r="O2737" s="255"/>
      <c r="P2737" s="255"/>
      <c r="Q2737" s="255"/>
      <c r="R2737" s="255"/>
      <c r="S2737" s="255"/>
      <c r="T2737" s="256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7" t="s">
        <v>410</v>
      </c>
      <c r="AU2737" s="257" t="s">
        <v>87</v>
      </c>
      <c r="AV2737" s="14" t="s">
        <v>87</v>
      </c>
      <c r="AW2737" s="14" t="s">
        <v>37</v>
      </c>
      <c r="AX2737" s="14" t="s">
        <v>78</v>
      </c>
      <c r="AY2737" s="257" t="s">
        <v>401</v>
      </c>
    </row>
    <row r="2738" s="16" customFormat="1">
      <c r="A2738" s="16"/>
      <c r="B2738" s="269"/>
      <c r="C2738" s="270"/>
      <c r="D2738" s="238" t="s">
        <v>410</v>
      </c>
      <c r="E2738" s="271" t="s">
        <v>19</v>
      </c>
      <c r="F2738" s="272" t="s">
        <v>440</v>
      </c>
      <c r="G2738" s="270"/>
      <c r="H2738" s="273">
        <v>27.420000000000002</v>
      </c>
      <c r="I2738" s="274"/>
      <c r="J2738" s="270"/>
      <c r="K2738" s="270"/>
      <c r="L2738" s="275"/>
      <c r="M2738" s="276"/>
      <c r="N2738" s="277"/>
      <c r="O2738" s="277"/>
      <c r="P2738" s="277"/>
      <c r="Q2738" s="277"/>
      <c r="R2738" s="277"/>
      <c r="S2738" s="277"/>
      <c r="T2738" s="278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T2738" s="279" t="s">
        <v>410</v>
      </c>
      <c r="AU2738" s="279" t="s">
        <v>87</v>
      </c>
      <c r="AV2738" s="16" t="s">
        <v>95</v>
      </c>
      <c r="AW2738" s="16" t="s">
        <v>37</v>
      </c>
      <c r="AX2738" s="16" t="s">
        <v>78</v>
      </c>
      <c r="AY2738" s="279" t="s">
        <v>401</v>
      </c>
    </row>
    <row r="2739" s="13" customFormat="1">
      <c r="A2739" s="13"/>
      <c r="B2739" s="236"/>
      <c r="C2739" s="237"/>
      <c r="D2739" s="238" t="s">
        <v>410</v>
      </c>
      <c r="E2739" s="239" t="s">
        <v>19</v>
      </c>
      <c r="F2739" s="240" t="s">
        <v>745</v>
      </c>
      <c r="G2739" s="237"/>
      <c r="H2739" s="239" t="s">
        <v>19</v>
      </c>
      <c r="I2739" s="241"/>
      <c r="J2739" s="237"/>
      <c r="K2739" s="237"/>
      <c r="L2739" s="242"/>
      <c r="M2739" s="243"/>
      <c r="N2739" s="244"/>
      <c r="O2739" s="244"/>
      <c r="P2739" s="244"/>
      <c r="Q2739" s="244"/>
      <c r="R2739" s="244"/>
      <c r="S2739" s="244"/>
      <c r="T2739" s="24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6" t="s">
        <v>410</v>
      </c>
      <c r="AU2739" s="246" t="s">
        <v>87</v>
      </c>
      <c r="AV2739" s="13" t="s">
        <v>85</v>
      </c>
      <c r="AW2739" s="13" t="s">
        <v>37</v>
      </c>
      <c r="AX2739" s="13" t="s">
        <v>78</v>
      </c>
      <c r="AY2739" s="246" t="s">
        <v>401</v>
      </c>
    </row>
    <row r="2740" s="14" customFormat="1">
      <c r="A2740" s="14"/>
      <c r="B2740" s="247"/>
      <c r="C2740" s="248"/>
      <c r="D2740" s="238" t="s">
        <v>410</v>
      </c>
      <c r="E2740" s="249" t="s">
        <v>19</v>
      </c>
      <c r="F2740" s="250" t="s">
        <v>2435</v>
      </c>
      <c r="G2740" s="248"/>
      <c r="H2740" s="251">
        <v>7.3399999999999999</v>
      </c>
      <c r="I2740" s="252"/>
      <c r="J2740" s="248"/>
      <c r="K2740" s="248"/>
      <c r="L2740" s="253"/>
      <c r="M2740" s="254"/>
      <c r="N2740" s="255"/>
      <c r="O2740" s="255"/>
      <c r="P2740" s="255"/>
      <c r="Q2740" s="255"/>
      <c r="R2740" s="255"/>
      <c r="S2740" s="255"/>
      <c r="T2740" s="256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7" t="s">
        <v>410</v>
      </c>
      <c r="AU2740" s="257" t="s">
        <v>87</v>
      </c>
      <c r="AV2740" s="14" t="s">
        <v>87</v>
      </c>
      <c r="AW2740" s="14" t="s">
        <v>37</v>
      </c>
      <c r="AX2740" s="14" t="s">
        <v>78</v>
      </c>
      <c r="AY2740" s="257" t="s">
        <v>401</v>
      </c>
    </row>
    <row r="2741" s="14" customFormat="1">
      <c r="A2741" s="14"/>
      <c r="B2741" s="247"/>
      <c r="C2741" s="248"/>
      <c r="D2741" s="238" t="s">
        <v>410</v>
      </c>
      <c r="E2741" s="249" t="s">
        <v>19</v>
      </c>
      <c r="F2741" s="250" t="s">
        <v>2436</v>
      </c>
      <c r="G2741" s="248"/>
      <c r="H2741" s="251">
        <v>7.3399999999999999</v>
      </c>
      <c r="I2741" s="252"/>
      <c r="J2741" s="248"/>
      <c r="K2741" s="248"/>
      <c r="L2741" s="253"/>
      <c r="M2741" s="254"/>
      <c r="N2741" s="255"/>
      <c r="O2741" s="255"/>
      <c r="P2741" s="255"/>
      <c r="Q2741" s="255"/>
      <c r="R2741" s="255"/>
      <c r="S2741" s="255"/>
      <c r="T2741" s="256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7" t="s">
        <v>410</v>
      </c>
      <c r="AU2741" s="257" t="s">
        <v>87</v>
      </c>
      <c r="AV2741" s="14" t="s">
        <v>87</v>
      </c>
      <c r="AW2741" s="14" t="s">
        <v>37</v>
      </c>
      <c r="AX2741" s="14" t="s">
        <v>78</v>
      </c>
      <c r="AY2741" s="257" t="s">
        <v>401</v>
      </c>
    </row>
    <row r="2742" s="14" customFormat="1">
      <c r="A2742" s="14"/>
      <c r="B2742" s="247"/>
      <c r="C2742" s="248"/>
      <c r="D2742" s="238" t="s">
        <v>410</v>
      </c>
      <c r="E2742" s="249" t="s">
        <v>19</v>
      </c>
      <c r="F2742" s="250" t="s">
        <v>2437</v>
      </c>
      <c r="G2742" s="248"/>
      <c r="H2742" s="251">
        <v>6.1100000000000003</v>
      </c>
      <c r="I2742" s="252"/>
      <c r="J2742" s="248"/>
      <c r="K2742" s="248"/>
      <c r="L2742" s="253"/>
      <c r="M2742" s="254"/>
      <c r="N2742" s="255"/>
      <c r="O2742" s="255"/>
      <c r="P2742" s="255"/>
      <c r="Q2742" s="255"/>
      <c r="R2742" s="255"/>
      <c r="S2742" s="255"/>
      <c r="T2742" s="25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7" t="s">
        <v>410</v>
      </c>
      <c r="AU2742" s="257" t="s">
        <v>87</v>
      </c>
      <c r="AV2742" s="14" t="s">
        <v>87</v>
      </c>
      <c r="AW2742" s="14" t="s">
        <v>37</v>
      </c>
      <c r="AX2742" s="14" t="s">
        <v>78</v>
      </c>
      <c r="AY2742" s="257" t="s">
        <v>401</v>
      </c>
    </row>
    <row r="2743" s="14" customFormat="1">
      <c r="A2743" s="14"/>
      <c r="B2743" s="247"/>
      <c r="C2743" s="248"/>
      <c r="D2743" s="238" t="s">
        <v>410</v>
      </c>
      <c r="E2743" s="249" t="s">
        <v>19</v>
      </c>
      <c r="F2743" s="250" t="s">
        <v>2438</v>
      </c>
      <c r="G2743" s="248"/>
      <c r="H2743" s="251">
        <v>4.1500000000000004</v>
      </c>
      <c r="I2743" s="252"/>
      <c r="J2743" s="248"/>
      <c r="K2743" s="248"/>
      <c r="L2743" s="253"/>
      <c r="M2743" s="254"/>
      <c r="N2743" s="255"/>
      <c r="O2743" s="255"/>
      <c r="P2743" s="255"/>
      <c r="Q2743" s="255"/>
      <c r="R2743" s="255"/>
      <c r="S2743" s="255"/>
      <c r="T2743" s="256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7" t="s">
        <v>410</v>
      </c>
      <c r="AU2743" s="257" t="s">
        <v>87</v>
      </c>
      <c r="AV2743" s="14" t="s">
        <v>87</v>
      </c>
      <c r="AW2743" s="14" t="s">
        <v>37</v>
      </c>
      <c r="AX2743" s="14" t="s">
        <v>78</v>
      </c>
      <c r="AY2743" s="257" t="s">
        <v>401</v>
      </c>
    </row>
    <row r="2744" s="14" customFormat="1">
      <c r="A2744" s="14"/>
      <c r="B2744" s="247"/>
      <c r="C2744" s="248"/>
      <c r="D2744" s="238" t="s">
        <v>410</v>
      </c>
      <c r="E2744" s="249" t="s">
        <v>19</v>
      </c>
      <c r="F2744" s="250" t="s">
        <v>2439</v>
      </c>
      <c r="G2744" s="248"/>
      <c r="H2744" s="251">
        <v>7.3200000000000003</v>
      </c>
      <c r="I2744" s="252"/>
      <c r="J2744" s="248"/>
      <c r="K2744" s="248"/>
      <c r="L2744" s="253"/>
      <c r="M2744" s="254"/>
      <c r="N2744" s="255"/>
      <c r="O2744" s="255"/>
      <c r="P2744" s="255"/>
      <c r="Q2744" s="255"/>
      <c r="R2744" s="255"/>
      <c r="S2744" s="255"/>
      <c r="T2744" s="256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7" t="s">
        <v>410</v>
      </c>
      <c r="AU2744" s="257" t="s">
        <v>87</v>
      </c>
      <c r="AV2744" s="14" t="s">
        <v>87</v>
      </c>
      <c r="AW2744" s="14" t="s">
        <v>37</v>
      </c>
      <c r="AX2744" s="14" t="s">
        <v>78</v>
      </c>
      <c r="AY2744" s="257" t="s">
        <v>401</v>
      </c>
    </row>
    <row r="2745" s="14" customFormat="1">
      <c r="A2745" s="14"/>
      <c r="B2745" s="247"/>
      <c r="C2745" s="248"/>
      <c r="D2745" s="238" t="s">
        <v>410</v>
      </c>
      <c r="E2745" s="249" t="s">
        <v>19</v>
      </c>
      <c r="F2745" s="250" t="s">
        <v>2440</v>
      </c>
      <c r="G2745" s="248"/>
      <c r="H2745" s="251">
        <v>22.140000000000001</v>
      </c>
      <c r="I2745" s="252"/>
      <c r="J2745" s="248"/>
      <c r="K2745" s="248"/>
      <c r="L2745" s="253"/>
      <c r="M2745" s="254"/>
      <c r="N2745" s="255"/>
      <c r="O2745" s="255"/>
      <c r="P2745" s="255"/>
      <c r="Q2745" s="255"/>
      <c r="R2745" s="255"/>
      <c r="S2745" s="255"/>
      <c r="T2745" s="256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7" t="s">
        <v>410</v>
      </c>
      <c r="AU2745" s="257" t="s">
        <v>87</v>
      </c>
      <c r="AV2745" s="14" t="s">
        <v>87</v>
      </c>
      <c r="AW2745" s="14" t="s">
        <v>37</v>
      </c>
      <c r="AX2745" s="14" t="s">
        <v>78</v>
      </c>
      <c r="AY2745" s="257" t="s">
        <v>401</v>
      </c>
    </row>
    <row r="2746" s="14" customFormat="1">
      <c r="A2746" s="14"/>
      <c r="B2746" s="247"/>
      <c r="C2746" s="248"/>
      <c r="D2746" s="238" t="s">
        <v>410</v>
      </c>
      <c r="E2746" s="249" t="s">
        <v>19</v>
      </c>
      <c r="F2746" s="250" t="s">
        <v>2441</v>
      </c>
      <c r="G2746" s="248"/>
      <c r="H2746" s="251">
        <v>3.4300000000000002</v>
      </c>
      <c r="I2746" s="252"/>
      <c r="J2746" s="248"/>
      <c r="K2746" s="248"/>
      <c r="L2746" s="253"/>
      <c r="M2746" s="254"/>
      <c r="N2746" s="255"/>
      <c r="O2746" s="255"/>
      <c r="P2746" s="255"/>
      <c r="Q2746" s="255"/>
      <c r="R2746" s="255"/>
      <c r="S2746" s="255"/>
      <c r="T2746" s="25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7" t="s">
        <v>410</v>
      </c>
      <c r="AU2746" s="257" t="s">
        <v>87</v>
      </c>
      <c r="AV2746" s="14" t="s">
        <v>87</v>
      </c>
      <c r="AW2746" s="14" t="s">
        <v>37</v>
      </c>
      <c r="AX2746" s="14" t="s">
        <v>78</v>
      </c>
      <c r="AY2746" s="257" t="s">
        <v>401</v>
      </c>
    </row>
    <row r="2747" s="14" customFormat="1">
      <c r="A2747" s="14"/>
      <c r="B2747" s="247"/>
      <c r="C2747" s="248"/>
      <c r="D2747" s="238" t="s">
        <v>410</v>
      </c>
      <c r="E2747" s="249" t="s">
        <v>19</v>
      </c>
      <c r="F2747" s="250" t="s">
        <v>2442</v>
      </c>
      <c r="G2747" s="248"/>
      <c r="H2747" s="251">
        <v>6.3099999999999996</v>
      </c>
      <c r="I2747" s="252"/>
      <c r="J2747" s="248"/>
      <c r="K2747" s="248"/>
      <c r="L2747" s="253"/>
      <c r="M2747" s="254"/>
      <c r="N2747" s="255"/>
      <c r="O2747" s="255"/>
      <c r="P2747" s="255"/>
      <c r="Q2747" s="255"/>
      <c r="R2747" s="255"/>
      <c r="S2747" s="255"/>
      <c r="T2747" s="256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7" t="s">
        <v>410</v>
      </c>
      <c r="AU2747" s="257" t="s">
        <v>87</v>
      </c>
      <c r="AV2747" s="14" t="s">
        <v>87</v>
      </c>
      <c r="AW2747" s="14" t="s">
        <v>37</v>
      </c>
      <c r="AX2747" s="14" t="s">
        <v>78</v>
      </c>
      <c r="AY2747" s="257" t="s">
        <v>401</v>
      </c>
    </row>
    <row r="2748" s="16" customFormat="1">
      <c r="A2748" s="16"/>
      <c r="B2748" s="269"/>
      <c r="C2748" s="270"/>
      <c r="D2748" s="238" t="s">
        <v>410</v>
      </c>
      <c r="E2748" s="271" t="s">
        <v>19</v>
      </c>
      <c r="F2748" s="272" t="s">
        <v>440</v>
      </c>
      <c r="G2748" s="270"/>
      <c r="H2748" s="273">
        <v>64.140000000000001</v>
      </c>
      <c r="I2748" s="274"/>
      <c r="J2748" s="270"/>
      <c r="K2748" s="270"/>
      <c r="L2748" s="275"/>
      <c r="M2748" s="276"/>
      <c r="N2748" s="277"/>
      <c r="O2748" s="277"/>
      <c r="P2748" s="277"/>
      <c r="Q2748" s="277"/>
      <c r="R2748" s="277"/>
      <c r="S2748" s="277"/>
      <c r="T2748" s="278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T2748" s="279" t="s">
        <v>410</v>
      </c>
      <c r="AU2748" s="279" t="s">
        <v>87</v>
      </c>
      <c r="AV2748" s="16" t="s">
        <v>95</v>
      </c>
      <c r="AW2748" s="16" t="s">
        <v>37</v>
      </c>
      <c r="AX2748" s="16" t="s">
        <v>78</v>
      </c>
      <c r="AY2748" s="279" t="s">
        <v>401</v>
      </c>
    </row>
    <row r="2749" s="15" customFormat="1">
      <c r="A2749" s="15"/>
      <c r="B2749" s="258"/>
      <c r="C2749" s="259"/>
      <c r="D2749" s="238" t="s">
        <v>410</v>
      </c>
      <c r="E2749" s="260" t="s">
        <v>288</v>
      </c>
      <c r="F2749" s="261" t="s">
        <v>414</v>
      </c>
      <c r="G2749" s="259"/>
      <c r="H2749" s="262">
        <v>91.560000000000016</v>
      </c>
      <c r="I2749" s="263"/>
      <c r="J2749" s="259"/>
      <c r="K2749" s="259"/>
      <c r="L2749" s="264"/>
      <c r="M2749" s="265"/>
      <c r="N2749" s="266"/>
      <c r="O2749" s="266"/>
      <c r="P2749" s="266"/>
      <c r="Q2749" s="266"/>
      <c r="R2749" s="266"/>
      <c r="S2749" s="266"/>
      <c r="T2749" s="267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68" t="s">
        <v>410</v>
      </c>
      <c r="AU2749" s="268" t="s">
        <v>87</v>
      </c>
      <c r="AV2749" s="15" t="s">
        <v>102</v>
      </c>
      <c r="AW2749" s="15" t="s">
        <v>37</v>
      </c>
      <c r="AX2749" s="15" t="s">
        <v>85</v>
      </c>
      <c r="AY2749" s="268" t="s">
        <v>401</v>
      </c>
    </row>
    <row r="2750" s="2" customFormat="1" ht="37.8" customHeight="1">
      <c r="A2750" s="40"/>
      <c r="B2750" s="41"/>
      <c r="C2750" s="218" t="s">
        <v>2443</v>
      </c>
      <c r="D2750" s="218" t="s">
        <v>403</v>
      </c>
      <c r="E2750" s="219" t="s">
        <v>2444</v>
      </c>
      <c r="F2750" s="220" t="s">
        <v>2445</v>
      </c>
      <c r="G2750" s="221" t="s">
        <v>228</v>
      </c>
      <c r="H2750" s="222">
        <v>279.69999999999999</v>
      </c>
      <c r="I2750" s="223"/>
      <c r="J2750" s="224">
        <f>ROUND(I2750*H2750,2)</f>
        <v>0</v>
      </c>
      <c r="K2750" s="220" t="s">
        <v>406</v>
      </c>
      <c r="L2750" s="46"/>
      <c r="M2750" s="225" t="s">
        <v>19</v>
      </c>
      <c r="N2750" s="226" t="s">
        <v>49</v>
      </c>
      <c r="O2750" s="86"/>
      <c r="P2750" s="227">
        <f>O2750*H2750</f>
        <v>0</v>
      </c>
      <c r="Q2750" s="227">
        <v>1.0499999999999999E-05</v>
      </c>
      <c r="R2750" s="227">
        <f>Q2750*H2750</f>
        <v>0.0029368499999999995</v>
      </c>
      <c r="S2750" s="227">
        <v>0</v>
      </c>
      <c r="T2750" s="228">
        <f>S2750*H2750</f>
        <v>0</v>
      </c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R2750" s="229" t="s">
        <v>545</v>
      </c>
      <c r="AT2750" s="229" t="s">
        <v>403</v>
      </c>
      <c r="AU2750" s="229" t="s">
        <v>87</v>
      </c>
      <c r="AY2750" s="19" t="s">
        <v>401</v>
      </c>
      <c r="BE2750" s="230">
        <f>IF(N2750="základní",J2750,0)</f>
        <v>0</v>
      </c>
      <c r="BF2750" s="230">
        <f>IF(N2750="snížená",J2750,0)</f>
        <v>0</v>
      </c>
      <c r="BG2750" s="230">
        <f>IF(N2750="zákl. přenesená",J2750,0)</f>
        <v>0</v>
      </c>
      <c r="BH2750" s="230">
        <f>IF(N2750="sníž. přenesená",J2750,0)</f>
        <v>0</v>
      </c>
      <c r="BI2750" s="230">
        <f>IF(N2750="nulová",J2750,0)</f>
        <v>0</v>
      </c>
      <c r="BJ2750" s="19" t="s">
        <v>85</v>
      </c>
      <c r="BK2750" s="230">
        <f>ROUND(I2750*H2750,2)</f>
        <v>0</v>
      </c>
      <c r="BL2750" s="19" t="s">
        <v>545</v>
      </c>
      <c r="BM2750" s="229" t="s">
        <v>2446</v>
      </c>
    </row>
    <row r="2751" s="2" customFormat="1">
      <c r="A2751" s="40"/>
      <c r="B2751" s="41"/>
      <c r="C2751" s="42"/>
      <c r="D2751" s="231" t="s">
        <v>408</v>
      </c>
      <c r="E2751" s="42"/>
      <c r="F2751" s="232" t="s">
        <v>2447</v>
      </c>
      <c r="G2751" s="42"/>
      <c r="H2751" s="42"/>
      <c r="I2751" s="233"/>
      <c r="J2751" s="42"/>
      <c r="K2751" s="42"/>
      <c r="L2751" s="46"/>
      <c r="M2751" s="234"/>
      <c r="N2751" s="235"/>
      <c r="O2751" s="86"/>
      <c r="P2751" s="86"/>
      <c r="Q2751" s="86"/>
      <c r="R2751" s="86"/>
      <c r="S2751" s="86"/>
      <c r="T2751" s="87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T2751" s="19" t="s">
        <v>408</v>
      </c>
      <c r="AU2751" s="19" t="s">
        <v>87</v>
      </c>
    </row>
    <row r="2752" s="13" customFormat="1">
      <c r="A2752" s="13"/>
      <c r="B2752" s="236"/>
      <c r="C2752" s="237"/>
      <c r="D2752" s="238" t="s">
        <v>410</v>
      </c>
      <c r="E2752" s="239" t="s">
        <v>19</v>
      </c>
      <c r="F2752" s="240" t="s">
        <v>741</v>
      </c>
      <c r="G2752" s="237"/>
      <c r="H2752" s="239" t="s">
        <v>19</v>
      </c>
      <c r="I2752" s="241"/>
      <c r="J2752" s="237"/>
      <c r="K2752" s="237"/>
      <c r="L2752" s="242"/>
      <c r="M2752" s="243"/>
      <c r="N2752" s="244"/>
      <c r="O2752" s="244"/>
      <c r="P2752" s="244"/>
      <c r="Q2752" s="244"/>
      <c r="R2752" s="244"/>
      <c r="S2752" s="244"/>
      <c r="T2752" s="24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6" t="s">
        <v>410</v>
      </c>
      <c r="AU2752" s="246" t="s">
        <v>87</v>
      </c>
      <c r="AV2752" s="13" t="s">
        <v>85</v>
      </c>
      <c r="AW2752" s="13" t="s">
        <v>37</v>
      </c>
      <c r="AX2752" s="13" t="s">
        <v>78</v>
      </c>
      <c r="AY2752" s="246" t="s">
        <v>401</v>
      </c>
    </row>
    <row r="2753" s="14" customFormat="1">
      <c r="A2753" s="14"/>
      <c r="B2753" s="247"/>
      <c r="C2753" s="248"/>
      <c r="D2753" s="238" t="s">
        <v>410</v>
      </c>
      <c r="E2753" s="249" t="s">
        <v>19</v>
      </c>
      <c r="F2753" s="250" t="s">
        <v>2448</v>
      </c>
      <c r="G2753" s="248"/>
      <c r="H2753" s="251">
        <v>217.30000000000001</v>
      </c>
      <c r="I2753" s="252"/>
      <c r="J2753" s="248"/>
      <c r="K2753" s="248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7" t="s">
        <v>410</v>
      </c>
      <c r="AU2753" s="257" t="s">
        <v>87</v>
      </c>
      <c r="AV2753" s="14" t="s">
        <v>87</v>
      </c>
      <c r="AW2753" s="14" t="s">
        <v>37</v>
      </c>
      <c r="AX2753" s="14" t="s">
        <v>78</v>
      </c>
      <c r="AY2753" s="257" t="s">
        <v>401</v>
      </c>
    </row>
    <row r="2754" s="13" customFormat="1">
      <c r="A2754" s="13"/>
      <c r="B2754" s="236"/>
      <c r="C2754" s="237"/>
      <c r="D2754" s="238" t="s">
        <v>410</v>
      </c>
      <c r="E2754" s="239" t="s">
        <v>19</v>
      </c>
      <c r="F2754" s="240" t="s">
        <v>745</v>
      </c>
      <c r="G2754" s="237"/>
      <c r="H2754" s="239" t="s">
        <v>19</v>
      </c>
      <c r="I2754" s="241"/>
      <c r="J2754" s="237"/>
      <c r="K2754" s="237"/>
      <c r="L2754" s="242"/>
      <c r="M2754" s="243"/>
      <c r="N2754" s="244"/>
      <c r="O2754" s="244"/>
      <c r="P2754" s="244"/>
      <c r="Q2754" s="244"/>
      <c r="R2754" s="244"/>
      <c r="S2754" s="244"/>
      <c r="T2754" s="24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6" t="s">
        <v>410</v>
      </c>
      <c r="AU2754" s="246" t="s">
        <v>87</v>
      </c>
      <c r="AV2754" s="13" t="s">
        <v>85</v>
      </c>
      <c r="AW2754" s="13" t="s">
        <v>37</v>
      </c>
      <c r="AX2754" s="13" t="s">
        <v>78</v>
      </c>
      <c r="AY2754" s="246" t="s">
        <v>401</v>
      </c>
    </row>
    <row r="2755" s="14" customFormat="1">
      <c r="A2755" s="14"/>
      <c r="B2755" s="247"/>
      <c r="C2755" s="248"/>
      <c r="D2755" s="238" t="s">
        <v>410</v>
      </c>
      <c r="E2755" s="249" t="s">
        <v>19</v>
      </c>
      <c r="F2755" s="250" t="s">
        <v>2449</v>
      </c>
      <c r="G2755" s="248"/>
      <c r="H2755" s="251">
        <v>62.399999999999999</v>
      </c>
      <c r="I2755" s="252"/>
      <c r="J2755" s="248"/>
      <c r="K2755" s="248"/>
      <c r="L2755" s="253"/>
      <c r="M2755" s="254"/>
      <c r="N2755" s="255"/>
      <c r="O2755" s="255"/>
      <c r="P2755" s="255"/>
      <c r="Q2755" s="255"/>
      <c r="R2755" s="255"/>
      <c r="S2755" s="255"/>
      <c r="T2755" s="25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7" t="s">
        <v>410</v>
      </c>
      <c r="AU2755" s="257" t="s">
        <v>87</v>
      </c>
      <c r="AV2755" s="14" t="s">
        <v>87</v>
      </c>
      <c r="AW2755" s="14" t="s">
        <v>37</v>
      </c>
      <c r="AX2755" s="14" t="s">
        <v>78</v>
      </c>
      <c r="AY2755" s="257" t="s">
        <v>401</v>
      </c>
    </row>
    <row r="2756" s="15" customFormat="1">
      <c r="A2756" s="15"/>
      <c r="B2756" s="258"/>
      <c r="C2756" s="259"/>
      <c r="D2756" s="238" t="s">
        <v>410</v>
      </c>
      <c r="E2756" s="260" t="s">
        <v>19</v>
      </c>
      <c r="F2756" s="261" t="s">
        <v>414</v>
      </c>
      <c r="G2756" s="259"/>
      <c r="H2756" s="262">
        <v>279.69999999999999</v>
      </c>
      <c r="I2756" s="263"/>
      <c r="J2756" s="259"/>
      <c r="K2756" s="259"/>
      <c r="L2756" s="264"/>
      <c r="M2756" s="265"/>
      <c r="N2756" s="266"/>
      <c r="O2756" s="266"/>
      <c r="P2756" s="266"/>
      <c r="Q2756" s="266"/>
      <c r="R2756" s="266"/>
      <c r="S2756" s="266"/>
      <c r="T2756" s="267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8" t="s">
        <v>410</v>
      </c>
      <c r="AU2756" s="268" t="s">
        <v>87</v>
      </c>
      <c r="AV2756" s="15" t="s">
        <v>102</v>
      </c>
      <c r="AW2756" s="15" t="s">
        <v>37</v>
      </c>
      <c r="AX2756" s="15" t="s">
        <v>85</v>
      </c>
      <c r="AY2756" s="268" t="s">
        <v>401</v>
      </c>
    </row>
    <row r="2757" s="2" customFormat="1" ht="24.15" customHeight="1">
      <c r="A2757" s="40"/>
      <c r="B2757" s="41"/>
      <c r="C2757" s="218" t="s">
        <v>2450</v>
      </c>
      <c r="D2757" s="218" t="s">
        <v>403</v>
      </c>
      <c r="E2757" s="219" t="s">
        <v>2451</v>
      </c>
      <c r="F2757" s="220" t="s">
        <v>2452</v>
      </c>
      <c r="G2757" s="221" t="s">
        <v>653</v>
      </c>
      <c r="H2757" s="222">
        <v>21</v>
      </c>
      <c r="I2757" s="223"/>
      <c r="J2757" s="224">
        <f>ROUND(I2757*H2757,2)</f>
        <v>0</v>
      </c>
      <c r="K2757" s="220" t="s">
        <v>19</v>
      </c>
      <c r="L2757" s="46"/>
      <c r="M2757" s="225" t="s">
        <v>19</v>
      </c>
      <c r="N2757" s="226" t="s">
        <v>49</v>
      </c>
      <c r="O2757" s="86"/>
      <c r="P2757" s="227">
        <f>O2757*H2757</f>
        <v>0</v>
      </c>
      <c r="Q2757" s="227">
        <v>0.00012999999999999999</v>
      </c>
      <c r="R2757" s="227">
        <f>Q2757*H2757</f>
        <v>0.0027299999999999998</v>
      </c>
      <c r="S2757" s="227">
        <v>0</v>
      </c>
      <c r="T2757" s="228">
        <f>S2757*H2757</f>
        <v>0</v>
      </c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R2757" s="229" t="s">
        <v>545</v>
      </c>
      <c r="AT2757" s="229" t="s">
        <v>403</v>
      </c>
      <c r="AU2757" s="229" t="s">
        <v>87</v>
      </c>
      <c r="AY2757" s="19" t="s">
        <v>401</v>
      </c>
      <c r="BE2757" s="230">
        <f>IF(N2757="základní",J2757,0)</f>
        <v>0</v>
      </c>
      <c r="BF2757" s="230">
        <f>IF(N2757="snížená",J2757,0)</f>
        <v>0</v>
      </c>
      <c r="BG2757" s="230">
        <f>IF(N2757="zákl. přenesená",J2757,0)</f>
        <v>0</v>
      </c>
      <c r="BH2757" s="230">
        <f>IF(N2757="sníž. přenesená",J2757,0)</f>
        <v>0</v>
      </c>
      <c r="BI2757" s="230">
        <f>IF(N2757="nulová",J2757,0)</f>
        <v>0</v>
      </c>
      <c r="BJ2757" s="19" t="s">
        <v>85</v>
      </c>
      <c r="BK2757" s="230">
        <f>ROUND(I2757*H2757,2)</f>
        <v>0</v>
      </c>
      <c r="BL2757" s="19" t="s">
        <v>545</v>
      </c>
      <c r="BM2757" s="229" t="s">
        <v>2453</v>
      </c>
    </row>
    <row r="2758" s="13" customFormat="1">
      <c r="A2758" s="13"/>
      <c r="B2758" s="236"/>
      <c r="C2758" s="237"/>
      <c r="D2758" s="238" t="s">
        <v>410</v>
      </c>
      <c r="E2758" s="239" t="s">
        <v>19</v>
      </c>
      <c r="F2758" s="240" t="s">
        <v>741</v>
      </c>
      <c r="G2758" s="237"/>
      <c r="H2758" s="239" t="s">
        <v>19</v>
      </c>
      <c r="I2758" s="241"/>
      <c r="J2758" s="237"/>
      <c r="K2758" s="237"/>
      <c r="L2758" s="242"/>
      <c r="M2758" s="243"/>
      <c r="N2758" s="244"/>
      <c r="O2758" s="244"/>
      <c r="P2758" s="244"/>
      <c r="Q2758" s="244"/>
      <c r="R2758" s="244"/>
      <c r="S2758" s="244"/>
      <c r="T2758" s="245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6" t="s">
        <v>410</v>
      </c>
      <c r="AU2758" s="246" t="s">
        <v>87</v>
      </c>
      <c r="AV2758" s="13" t="s">
        <v>85</v>
      </c>
      <c r="AW2758" s="13" t="s">
        <v>37</v>
      </c>
      <c r="AX2758" s="13" t="s">
        <v>78</v>
      </c>
      <c r="AY2758" s="246" t="s">
        <v>401</v>
      </c>
    </row>
    <row r="2759" s="13" customFormat="1">
      <c r="A2759" s="13"/>
      <c r="B2759" s="236"/>
      <c r="C2759" s="237"/>
      <c r="D2759" s="238" t="s">
        <v>410</v>
      </c>
      <c r="E2759" s="239" t="s">
        <v>19</v>
      </c>
      <c r="F2759" s="240" t="s">
        <v>2454</v>
      </c>
      <c r="G2759" s="237"/>
      <c r="H2759" s="239" t="s">
        <v>19</v>
      </c>
      <c r="I2759" s="241"/>
      <c r="J2759" s="237"/>
      <c r="K2759" s="237"/>
      <c r="L2759" s="242"/>
      <c r="M2759" s="243"/>
      <c r="N2759" s="244"/>
      <c r="O2759" s="244"/>
      <c r="P2759" s="244"/>
      <c r="Q2759" s="244"/>
      <c r="R2759" s="244"/>
      <c r="S2759" s="244"/>
      <c r="T2759" s="245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6" t="s">
        <v>410</v>
      </c>
      <c r="AU2759" s="246" t="s">
        <v>87</v>
      </c>
      <c r="AV2759" s="13" t="s">
        <v>85</v>
      </c>
      <c r="AW2759" s="13" t="s">
        <v>37</v>
      </c>
      <c r="AX2759" s="13" t="s">
        <v>78</v>
      </c>
      <c r="AY2759" s="246" t="s">
        <v>401</v>
      </c>
    </row>
    <row r="2760" s="14" customFormat="1">
      <c r="A2760" s="14"/>
      <c r="B2760" s="247"/>
      <c r="C2760" s="248"/>
      <c r="D2760" s="238" t="s">
        <v>410</v>
      </c>
      <c r="E2760" s="249" t="s">
        <v>19</v>
      </c>
      <c r="F2760" s="250" t="s">
        <v>2455</v>
      </c>
      <c r="G2760" s="248"/>
      <c r="H2760" s="251">
        <v>21</v>
      </c>
      <c r="I2760" s="252"/>
      <c r="J2760" s="248"/>
      <c r="K2760" s="248"/>
      <c r="L2760" s="253"/>
      <c r="M2760" s="254"/>
      <c r="N2760" s="255"/>
      <c r="O2760" s="255"/>
      <c r="P2760" s="255"/>
      <c r="Q2760" s="255"/>
      <c r="R2760" s="255"/>
      <c r="S2760" s="255"/>
      <c r="T2760" s="256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7" t="s">
        <v>410</v>
      </c>
      <c r="AU2760" s="257" t="s">
        <v>87</v>
      </c>
      <c r="AV2760" s="14" t="s">
        <v>87</v>
      </c>
      <c r="AW2760" s="14" t="s">
        <v>37</v>
      </c>
      <c r="AX2760" s="14" t="s">
        <v>78</v>
      </c>
      <c r="AY2760" s="257" t="s">
        <v>401</v>
      </c>
    </row>
    <row r="2761" s="15" customFormat="1">
      <c r="A2761" s="15"/>
      <c r="B2761" s="258"/>
      <c r="C2761" s="259"/>
      <c r="D2761" s="238" t="s">
        <v>410</v>
      </c>
      <c r="E2761" s="260" t="s">
        <v>19</v>
      </c>
      <c r="F2761" s="261" t="s">
        <v>414</v>
      </c>
      <c r="G2761" s="259"/>
      <c r="H2761" s="262">
        <v>21</v>
      </c>
      <c r="I2761" s="263"/>
      <c r="J2761" s="259"/>
      <c r="K2761" s="259"/>
      <c r="L2761" s="264"/>
      <c r="M2761" s="265"/>
      <c r="N2761" s="266"/>
      <c r="O2761" s="266"/>
      <c r="P2761" s="266"/>
      <c r="Q2761" s="266"/>
      <c r="R2761" s="266"/>
      <c r="S2761" s="266"/>
      <c r="T2761" s="267"/>
      <c r="U2761" s="15"/>
      <c r="V2761" s="15"/>
      <c r="W2761" s="15"/>
      <c r="X2761" s="15"/>
      <c r="Y2761" s="15"/>
      <c r="Z2761" s="15"/>
      <c r="AA2761" s="15"/>
      <c r="AB2761" s="15"/>
      <c r="AC2761" s="15"/>
      <c r="AD2761" s="15"/>
      <c r="AE2761" s="15"/>
      <c r="AT2761" s="268" t="s">
        <v>410</v>
      </c>
      <c r="AU2761" s="268" t="s">
        <v>87</v>
      </c>
      <c r="AV2761" s="15" t="s">
        <v>102</v>
      </c>
      <c r="AW2761" s="15" t="s">
        <v>37</v>
      </c>
      <c r="AX2761" s="15" t="s">
        <v>85</v>
      </c>
      <c r="AY2761" s="268" t="s">
        <v>401</v>
      </c>
    </row>
    <row r="2762" s="2" customFormat="1" ht="37.8" customHeight="1">
      <c r="A2762" s="40"/>
      <c r="B2762" s="41"/>
      <c r="C2762" s="218" t="s">
        <v>2456</v>
      </c>
      <c r="D2762" s="218" t="s">
        <v>403</v>
      </c>
      <c r="E2762" s="219" t="s">
        <v>2457</v>
      </c>
      <c r="F2762" s="220" t="s">
        <v>2458</v>
      </c>
      <c r="G2762" s="221" t="s">
        <v>653</v>
      </c>
      <c r="H2762" s="222">
        <v>10</v>
      </c>
      <c r="I2762" s="223"/>
      <c r="J2762" s="224">
        <f>ROUND(I2762*H2762,2)</f>
        <v>0</v>
      </c>
      <c r="K2762" s="220" t="s">
        <v>406</v>
      </c>
      <c r="L2762" s="46"/>
      <c r="M2762" s="225" t="s">
        <v>19</v>
      </c>
      <c r="N2762" s="226" t="s">
        <v>49</v>
      </c>
      <c r="O2762" s="86"/>
      <c r="P2762" s="227">
        <f>O2762*H2762</f>
        <v>0</v>
      </c>
      <c r="Q2762" s="227">
        <v>2.5999999999999998E-05</v>
      </c>
      <c r="R2762" s="227">
        <f>Q2762*H2762</f>
        <v>0.00025999999999999998</v>
      </c>
      <c r="S2762" s="227">
        <v>0</v>
      </c>
      <c r="T2762" s="228">
        <f>S2762*H2762</f>
        <v>0</v>
      </c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R2762" s="229" t="s">
        <v>545</v>
      </c>
      <c r="AT2762" s="229" t="s">
        <v>403</v>
      </c>
      <c r="AU2762" s="229" t="s">
        <v>87</v>
      </c>
      <c r="AY2762" s="19" t="s">
        <v>401</v>
      </c>
      <c r="BE2762" s="230">
        <f>IF(N2762="základní",J2762,0)</f>
        <v>0</v>
      </c>
      <c r="BF2762" s="230">
        <f>IF(N2762="snížená",J2762,0)</f>
        <v>0</v>
      </c>
      <c r="BG2762" s="230">
        <f>IF(N2762="zákl. přenesená",J2762,0)</f>
        <v>0</v>
      </c>
      <c r="BH2762" s="230">
        <f>IF(N2762="sníž. přenesená",J2762,0)</f>
        <v>0</v>
      </c>
      <c r="BI2762" s="230">
        <f>IF(N2762="nulová",J2762,0)</f>
        <v>0</v>
      </c>
      <c r="BJ2762" s="19" t="s">
        <v>85</v>
      </c>
      <c r="BK2762" s="230">
        <f>ROUND(I2762*H2762,2)</f>
        <v>0</v>
      </c>
      <c r="BL2762" s="19" t="s">
        <v>545</v>
      </c>
      <c r="BM2762" s="229" t="s">
        <v>2459</v>
      </c>
    </row>
    <row r="2763" s="2" customFormat="1">
      <c r="A2763" s="40"/>
      <c r="B2763" s="41"/>
      <c r="C2763" s="42"/>
      <c r="D2763" s="231" t="s">
        <v>408</v>
      </c>
      <c r="E2763" s="42"/>
      <c r="F2763" s="232" t="s">
        <v>2460</v>
      </c>
      <c r="G2763" s="42"/>
      <c r="H2763" s="42"/>
      <c r="I2763" s="233"/>
      <c r="J2763" s="42"/>
      <c r="K2763" s="42"/>
      <c r="L2763" s="46"/>
      <c r="M2763" s="234"/>
      <c r="N2763" s="235"/>
      <c r="O2763" s="86"/>
      <c r="P2763" s="86"/>
      <c r="Q2763" s="86"/>
      <c r="R2763" s="86"/>
      <c r="S2763" s="86"/>
      <c r="T2763" s="87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T2763" s="19" t="s">
        <v>408</v>
      </c>
      <c r="AU2763" s="19" t="s">
        <v>87</v>
      </c>
    </row>
    <row r="2764" s="13" customFormat="1">
      <c r="A2764" s="13"/>
      <c r="B2764" s="236"/>
      <c r="C2764" s="237"/>
      <c r="D2764" s="238" t="s">
        <v>410</v>
      </c>
      <c r="E2764" s="239" t="s">
        <v>19</v>
      </c>
      <c r="F2764" s="240" t="s">
        <v>1696</v>
      </c>
      <c r="G2764" s="237"/>
      <c r="H2764" s="239" t="s">
        <v>19</v>
      </c>
      <c r="I2764" s="241"/>
      <c r="J2764" s="237"/>
      <c r="K2764" s="237"/>
      <c r="L2764" s="242"/>
      <c r="M2764" s="243"/>
      <c r="N2764" s="244"/>
      <c r="O2764" s="244"/>
      <c r="P2764" s="244"/>
      <c r="Q2764" s="244"/>
      <c r="R2764" s="244"/>
      <c r="S2764" s="244"/>
      <c r="T2764" s="245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6" t="s">
        <v>410</v>
      </c>
      <c r="AU2764" s="246" t="s">
        <v>87</v>
      </c>
      <c r="AV2764" s="13" t="s">
        <v>85</v>
      </c>
      <c r="AW2764" s="13" t="s">
        <v>37</v>
      </c>
      <c r="AX2764" s="13" t="s">
        <v>78</v>
      </c>
      <c r="AY2764" s="246" t="s">
        <v>401</v>
      </c>
    </row>
    <row r="2765" s="14" customFormat="1">
      <c r="A2765" s="14"/>
      <c r="B2765" s="247"/>
      <c r="C2765" s="248"/>
      <c r="D2765" s="238" t="s">
        <v>410</v>
      </c>
      <c r="E2765" s="249" t="s">
        <v>19</v>
      </c>
      <c r="F2765" s="250" t="s">
        <v>2461</v>
      </c>
      <c r="G2765" s="248"/>
      <c r="H2765" s="251">
        <v>9</v>
      </c>
      <c r="I2765" s="252"/>
      <c r="J2765" s="248"/>
      <c r="K2765" s="248"/>
      <c r="L2765" s="253"/>
      <c r="M2765" s="254"/>
      <c r="N2765" s="255"/>
      <c r="O2765" s="255"/>
      <c r="P2765" s="255"/>
      <c r="Q2765" s="255"/>
      <c r="R2765" s="255"/>
      <c r="S2765" s="255"/>
      <c r="T2765" s="256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7" t="s">
        <v>410</v>
      </c>
      <c r="AU2765" s="257" t="s">
        <v>87</v>
      </c>
      <c r="AV2765" s="14" t="s">
        <v>87</v>
      </c>
      <c r="AW2765" s="14" t="s">
        <v>37</v>
      </c>
      <c r="AX2765" s="14" t="s">
        <v>78</v>
      </c>
      <c r="AY2765" s="257" t="s">
        <v>401</v>
      </c>
    </row>
    <row r="2766" s="14" customFormat="1">
      <c r="A2766" s="14"/>
      <c r="B2766" s="247"/>
      <c r="C2766" s="248"/>
      <c r="D2766" s="238" t="s">
        <v>410</v>
      </c>
      <c r="E2766" s="249" t="s">
        <v>19</v>
      </c>
      <c r="F2766" s="250" t="s">
        <v>2462</v>
      </c>
      <c r="G2766" s="248"/>
      <c r="H2766" s="251">
        <v>1</v>
      </c>
      <c r="I2766" s="252"/>
      <c r="J2766" s="248"/>
      <c r="K2766" s="248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7" t="s">
        <v>410</v>
      </c>
      <c r="AU2766" s="257" t="s">
        <v>87</v>
      </c>
      <c r="AV2766" s="14" t="s">
        <v>87</v>
      </c>
      <c r="AW2766" s="14" t="s">
        <v>37</v>
      </c>
      <c r="AX2766" s="14" t="s">
        <v>78</v>
      </c>
      <c r="AY2766" s="257" t="s">
        <v>401</v>
      </c>
    </row>
    <row r="2767" s="15" customFormat="1">
      <c r="A2767" s="15"/>
      <c r="B2767" s="258"/>
      <c r="C2767" s="259"/>
      <c r="D2767" s="238" t="s">
        <v>410</v>
      </c>
      <c r="E2767" s="260" t="s">
        <v>19</v>
      </c>
      <c r="F2767" s="261" t="s">
        <v>414</v>
      </c>
      <c r="G2767" s="259"/>
      <c r="H2767" s="262">
        <v>10</v>
      </c>
      <c r="I2767" s="263"/>
      <c r="J2767" s="259"/>
      <c r="K2767" s="259"/>
      <c r="L2767" s="264"/>
      <c r="M2767" s="265"/>
      <c r="N2767" s="266"/>
      <c r="O2767" s="266"/>
      <c r="P2767" s="266"/>
      <c r="Q2767" s="266"/>
      <c r="R2767" s="266"/>
      <c r="S2767" s="266"/>
      <c r="T2767" s="267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68" t="s">
        <v>410</v>
      </c>
      <c r="AU2767" s="268" t="s">
        <v>87</v>
      </c>
      <c r="AV2767" s="15" t="s">
        <v>102</v>
      </c>
      <c r="AW2767" s="15" t="s">
        <v>37</v>
      </c>
      <c r="AX2767" s="15" t="s">
        <v>85</v>
      </c>
      <c r="AY2767" s="268" t="s">
        <v>401</v>
      </c>
    </row>
    <row r="2768" s="2" customFormat="1" ht="24.15" customHeight="1">
      <c r="A2768" s="40"/>
      <c r="B2768" s="41"/>
      <c r="C2768" s="280" t="s">
        <v>2463</v>
      </c>
      <c r="D2768" s="280" t="s">
        <v>808</v>
      </c>
      <c r="E2768" s="281" t="s">
        <v>2464</v>
      </c>
      <c r="F2768" s="282" t="s">
        <v>2465</v>
      </c>
      <c r="G2768" s="283" t="s">
        <v>653</v>
      </c>
      <c r="H2768" s="284">
        <v>10</v>
      </c>
      <c r="I2768" s="285"/>
      <c r="J2768" s="286">
        <f>ROUND(I2768*H2768,2)</f>
        <v>0</v>
      </c>
      <c r="K2768" s="282" t="s">
        <v>406</v>
      </c>
      <c r="L2768" s="287"/>
      <c r="M2768" s="288" t="s">
        <v>19</v>
      </c>
      <c r="N2768" s="289" t="s">
        <v>49</v>
      </c>
      <c r="O2768" s="86"/>
      <c r="P2768" s="227">
        <f>O2768*H2768</f>
        <v>0</v>
      </c>
      <c r="Q2768" s="227">
        <v>0.0011999999999999999</v>
      </c>
      <c r="R2768" s="227">
        <f>Q2768*H2768</f>
        <v>0.011999999999999999</v>
      </c>
      <c r="S2768" s="227">
        <v>0</v>
      </c>
      <c r="T2768" s="228">
        <f>S2768*H2768</f>
        <v>0</v>
      </c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R2768" s="229" t="s">
        <v>664</v>
      </c>
      <c r="AT2768" s="229" t="s">
        <v>808</v>
      </c>
      <c r="AU2768" s="229" t="s">
        <v>87</v>
      </c>
      <c r="AY2768" s="19" t="s">
        <v>401</v>
      </c>
      <c r="BE2768" s="230">
        <f>IF(N2768="základní",J2768,0)</f>
        <v>0</v>
      </c>
      <c r="BF2768" s="230">
        <f>IF(N2768="snížená",J2768,0)</f>
        <v>0</v>
      </c>
      <c r="BG2768" s="230">
        <f>IF(N2768="zákl. přenesená",J2768,0)</f>
        <v>0</v>
      </c>
      <c r="BH2768" s="230">
        <f>IF(N2768="sníž. přenesená",J2768,0)</f>
        <v>0</v>
      </c>
      <c r="BI2768" s="230">
        <f>IF(N2768="nulová",J2768,0)</f>
        <v>0</v>
      </c>
      <c r="BJ2768" s="19" t="s">
        <v>85</v>
      </c>
      <c r="BK2768" s="230">
        <f>ROUND(I2768*H2768,2)</f>
        <v>0</v>
      </c>
      <c r="BL2768" s="19" t="s">
        <v>545</v>
      </c>
      <c r="BM2768" s="229" t="s">
        <v>2466</v>
      </c>
    </row>
    <row r="2769" s="13" customFormat="1">
      <c r="A2769" s="13"/>
      <c r="B2769" s="236"/>
      <c r="C2769" s="237"/>
      <c r="D2769" s="238" t="s">
        <v>410</v>
      </c>
      <c r="E2769" s="239" t="s">
        <v>19</v>
      </c>
      <c r="F2769" s="240" t="s">
        <v>1696</v>
      </c>
      <c r="G2769" s="237"/>
      <c r="H2769" s="239" t="s">
        <v>19</v>
      </c>
      <c r="I2769" s="241"/>
      <c r="J2769" s="237"/>
      <c r="K2769" s="237"/>
      <c r="L2769" s="242"/>
      <c r="M2769" s="243"/>
      <c r="N2769" s="244"/>
      <c r="O2769" s="244"/>
      <c r="P2769" s="244"/>
      <c r="Q2769" s="244"/>
      <c r="R2769" s="244"/>
      <c r="S2769" s="244"/>
      <c r="T2769" s="24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6" t="s">
        <v>410</v>
      </c>
      <c r="AU2769" s="246" t="s">
        <v>87</v>
      </c>
      <c r="AV2769" s="13" t="s">
        <v>85</v>
      </c>
      <c r="AW2769" s="13" t="s">
        <v>37</v>
      </c>
      <c r="AX2769" s="13" t="s">
        <v>78</v>
      </c>
      <c r="AY2769" s="246" t="s">
        <v>401</v>
      </c>
    </row>
    <row r="2770" s="14" customFormat="1">
      <c r="A2770" s="14"/>
      <c r="B2770" s="247"/>
      <c r="C2770" s="248"/>
      <c r="D2770" s="238" t="s">
        <v>410</v>
      </c>
      <c r="E2770" s="249" t="s">
        <v>19</v>
      </c>
      <c r="F2770" s="250" t="s">
        <v>2461</v>
      </c>
      <c r="G2770" s="248"/>
      <c r="H2770" s="251">
        <v>9</v>
      </c>
      <c r="I2770" s="252"/>
      <c r="J2770" s="248"/>
      <c r="K2770" s="248"/>
      <c r="L2770" s="253"/>
      <c r="M2770" s="254"/>
      <c r="N2770" s="255"/>
      <c r="O2770" s="255"/>
      <c r="P2770" s="255"/>
      <c r="Q2770" s="255"/>
      <c r="R2770" s="255"/>
      <c r="S2770" s="255"/>
      <c r="T2770" s="256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7" t="s">
        <v>410</v>
      </c>
      <c r="AU2770" s="257" t="s">
        <v>87</v>
      </c>
      <c r="AV2770" s="14" t="s">
        <v>87</v>
      </c>
      <c r="AW2770" s="14" t="s">
        <v>37</v>
      </c>
      <c r="AX2770" s="14" t="s">
        <v>78</v>
      </c>
      <c r="AY2770" s="257" t="s">
        <v>401</v>
      </c>
    </row>
    <row r="2771" s="14" customFormat="1">
      <c r="A2771" s="14"/>
      <c r="B2771" s="247"/>
      <c r="C2771" s="248"/>
      <c r="D2771" s="238" t="s">
        <v>410</v>
      </c>
      <c r="E2771" s="249" t="s">
        <v>19</v>
      </c>
      <c r="F2771" s="250" t="s">
        <v>2462</v>
      </c>
      <c r="G2771" s="248"/>
      <c r="H2771" s="251">
        <v>1</v>
      </c>
      <c r="I2771" s="252"/>
      <c r="J2771" s="248"/>
      <c r="K2771" s="248"/>
      <c r="L2771" s="253"/>
      <c r="M2771" s="254"/>
      <c r="N2771" s="255"/>
      <c r="O2771" s="255"/>
      <c r="P2771" s="255"/>
      <c r="Q2771" s="255"/>
      <c r="R2771" s="255"/>
      <c r="S2771" s="255"/>
      <c r="T2771" s="256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7" t="s">
        <v>410</v>
      </c>
      <c r="AU2771" s="257" t="s">
        <v>87</v>
      </c>
      <c r="AV2771" s="14" t="s">
        <v>87</v>
      </c>
      <c r="AW2771" s="14" t="s">
        <v>37</v>
      </c>
      <c r="AX2771" s="14" t="s">
        <v>78</v>
      </c>
      <c r="AY2771" s="257" t="s">
        <v>401</v>
      </c>
    </row>
    <row r="2772" s="15" customFormat="1">
      <c r="A2772" s="15"/>
      <c r="B2772" s="258"/>
      <c r="C2772" s="259"/>
      <c r="D2772" s="238" t="s">
        <v>410</v>
      </c>
      <c r="E2772" s="260" t="s">
        <v>19</v>
      </c>
      <c r="F2772" s="261" t="s">
        <v>414</v>
      </c>
      <c r="G2772" s="259"/>
      <c r="H2772" s="262">
        <v>10</v>
      </c>
      <c r="I2772" s="263"/>
      <c r="J2772" s="259"/>
      <c r="K2772" s="259"/>
      <c r="L2772" s="264"/>
      <c r="M2772" s="265"/>
      <c r="N2772" s="266"/>
      <c r="O2772" s="266"/>
      <c r="P2772" s="266"/>
      <c r="Q2772" s="266"/>
      <c r="R2772" s="266"/>
      <c r="S2772" s="266"/>
      <c r="T2772" s="267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8" t="s">
        <v>410</v>
      </c>
      <c r="AU2772" s="268" t="s">
        <v>87</v>
      </c>
      <c r="AV2772" s="15" t="s">
        <v>102</v>
      </c>
      <c r="AW2772" s="15" t="s">
        <v>37</v>
      </c>
      <c r="AX2772" s="15" t="s">
        <v>85</v>
      </c>
      <c r="AY2772" s="268" t="s">
        <v>401</v>
      </c>
    </row>
    <row r="2773" s="2" customFormat="1" ht="37.8" customHeight="1">
      <c r="A2773" s="40"/>
      <c r="B2773" s="41"/>
      <c r="C2773" s="218" t="s">
        <v>2467</v>
      </c>
      <c r="D2773" s="218" t="s">
        <v>403</v>
      </c>
      <c r="E2773" s="219" t="s">
        <v>2468</v>
      </c>
      <c r="F2773" s="220" t="s">
        <v>2469</v>
      </c>
      <c r="G2773" s="221" t="s">
        <v>653</v>
      </c>
      <c r="H2773" s="222">
        <v>1</v>
      </c>
      <c r="I2773" s="223"/>
      <c r="J2773" s="224">
        <f>ROUND(I2773*H2773,2)</f>
        <v>0</v>
      </c>
      <c r="K2773" s="220" t="s">
        <v>406</v>
      </c>
      <c r="L2773" s="46"/>
      <c r="M2773" s="225" t="s">
        <v>19</v>
      </c>
      <c r="N2773" s="226" t="s">
        <v>49</v>
      </c>
      <c r="O2773" s="86"/>
      <c r="P2773" s="227">
        <f>O2773*H2773</f>
        <v>0</v>
      </c>
      <c r="Q2773" s="227">
        <v>2.5999999999999998E-05</v>
      </c>
      <c r="R2773" s="227">
        <f>Q2773*H2773</f>
        <v>2.5999999999999998E-05</v>
      </c>
      <c r="S2773" s="227">
        <v>0</v>
      </c>
      <c r="T2773" s="228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29" t="s">
        <v>545</v>
      </c>
      <c r="AT2773" s="229" t="s">
        <v>403</v>
      </c>
      <c r="AU2773" s="229" t="s">
        <v>87</v>
      </c>
      <c r="AY2773" s="19" t="s">
        <v>401</v>
      </c>
      <c r="BE2773" s="230">
        <f>IF(N2773="základní",J2773,0)</f>
        <v>0</v>
      </c>
      <c r="BF2773" s="230">
        <f>IF(N2773="snížená",J2773,0)</f>
        <v>0</v>
      </c>
      <c r="BG2773" s="230">
        <f>IF(N2773="zákl. přenesená",J2773,0)</f>
        <v>0</v>
      </c>
      <c r="BH2773" s="230">
        <f>IF(N2773="sníž. přenesená",J2773,0)</f>
        <v>0</v>
      </c>
      <c r="BI2773" s="230">
        <f>IF(N2773="nulová",J2773,0)</f>
        <v>0</v>
      </c>
      <c r="BJ2773" s="19" t="s">
        <v>85</v>
      </c>
      <c r="BK2773" s="230">
        <f>ROUND(I2773*H2773,2)</f>
        <v>0</v>
      </c>
      <c r="BL2773" s="19" t="s">
        <v>545</v>
      </c>
      <c r="BM2773" s="229" t="s">
        <v>2470</v>
      </c>
    </row>
    <row r="2774" s="2" customFormat="1">
      <c r="A2774" s="40"/>
      <c r="B2774" s="41"/>
      <c r="C2774" s="42"/>
      <c r="D2774" s="231" t="s">
        <v>408</v>
      </c>
      <c r="E2774" s="42"/>
      <c r="F2774" s="232" t="s">
        <v>2471</v>
      </c>
      <c r="G2774" s="42"/>
      <c r="H2774" s="42"/>
      <c r="I2774" s="233"/>
      <c r="J2774" s="42"/>
      <c r="K2774" s="42"/>
      <c r="L2774" s="46"/>
      <c r="M2774" s="234"/>
      <c r="N2774" s="235"/>
      <c r="O2774" s="86"/>
      <c r="P2774" s="86"/>
      <c r="Q2774" s="86"/>
      <c r="R2774" s="86"/>
      <c r="S2774" s="86"/>
      <c r="T2774" s="87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T2774" s="19" t="s">
        <v>408</v>
      </c>
      <c r="AU2774" s="19" t="s">
        <v>87</v>
      </c>
    </row>
    <row r="2775" s="13" customFormat="1">
      <c r="A2775" s="13"/>
      <c r="B2775" s="236"/>
      <c r="C2775" s="237"/>
      <c r="D2775" s="238" t="s">
        <v>410</v>
      </c>
      <c r="E2775" s="239" t="s">
        <v>19</v>
      </c>
      <c r="F2775" s="240" t="s">
        <v>1696</v>
      </c>
      <c r="G2775" s="237"/>
      <c r="H2775" s="239" t="s">
        <v>19</v>
      </c>
      <c r="I2775" s="241"/>
      <c r="J2775" s="237"/>
      <c r="K2775" s="237"/>
      <c r="L2775" s="242"/>
      <c r="M2775" s="243"/>
      <c r="N2775" s="244"/>
      <c r="O2775" s="244"/>
      <c r="P2775" s="244"/>
      <c r="Q2775" s="244"/>
      <c r="R2775" s="244"/>
      <c r="S2775" s="244"/>
      <c r="T2775" s="245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6" t="s">
        <v>410</v>
      </c>
      <c r="AU2775" s="246" t="s">
        <v>87</v>
      </c>
      <c r="AV2775" s="13" t="s">
        <v>85</v>
      </c>
      <c r="AW2775" s="13" t="s">
        <v>37</v>
      </c>
      <c r="AX2775" s="13" t="s">
        <v>78</v>
      </c>
      <c r="AY2775" s="246" t="s">
        <v>401</v>
      </c>
    </row>
    <row r="2776" s="14" customFormat="1">
      <c r="A2776" s="14"/>
      <c r="B2776" s="247"/>
      <c r="C2776" s="248"/>
      <c r="D2776" s="238" t="s">
        <v>410</v>
      </c>
      <c r="E2776" s="249" t="s">
        <v>19</v>
      </c>
      <c r="F2776" s="250" t="s">
        <v>2472</v>
      </c>
      <c r="G2776" s="248"/>
      <c r="H2776" s="251">
        <v>1</v>
      </c>
      <c r="I2776" s="252"/>
      <c r="J2776" s="248"/>
      <c r="K2776" s="248"/>
      <c r="L2776" s="253"/>
      <c r="M2776" s="254"/>
      <c r="N2776" s="255"/>
      <c r="O2776" s="255"/>
      <c r="P2776" s="255"/>
      <c r="Q2776" s="255"/>
      <c r="R2776" s="255"/>
      <c r="S2776" s="255"/>
      <c r="T2776" s="256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7" t="s">
        <v>410</v>
      </c>
      <c r="AU2776" s="257" t="s">
        <v>87</v>
      </c>
      <c r="AV2776" s="14" t="s">
        <v>87</v>
      </c>
      <c r="AW2776" s="14" t="s">
        <v>37</v>
      </c>
      <c r="AX2776" s="14" t="s">
        <v>78</v>
      </c>
      <c r="AY2776" s="257" t="s">
        <v>401</v>
      </c>
    </row>
    <row r="2777" s="15" customFormat="1">
      <c r="A2777" s="15"/>
      <c r="B2777" s="258"/>
      <c r="C2777" s="259"/>
      <c r="D2777" s="238" t="s">
        <v>410</v>
      </c>
      <c r="E2777" s="260" t="s">
        <v>19</v>
      </c>
      <c r="F2777" s="261" t="s">
        <v>414</v>
      </c>
      <c r="G2777" s="259"/>
      <c r="H2777" s="262">
        <v>1</v>
      </c>
      <c r="I2777" s="263"/>
      <c r="J2777" s="259"/>
      <c r="K2777" s="259"/>
      <c r="L2777" s="264"/>
      <c r="M2777" s="265"/>
      <c r="N2777" s="266"/>
      <c r="O2777" s="266"/>
      <c r="P2777" s="266"/>
      <c r="Q2777" s="266"/>
      <c r="R2777" s="266"/>
      <c r="S2777" s="266"/>
      <c r="T2777" s="267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8" t="s">
        <v>410</v>
      </c>
      <c r="AU2777" s="268" t="s">
        <v>87</v>
      </c>
      <c r="AV2777" s="15" t="s">
        <v>102</v>
      </c>
      <c r="AW2777" s="15" t="s">
        <v>37</v>
      </c>
      <c r="AX2777" s="15" t="s">
        <v>85</v>
      </c>
      <c r="AY2777" s="268" t="s">
        <v>401</v>
      </c>
    </row>
    <row r="2778" s="2" customFormat="1" ht="24.15" customHeight="1">
      <c r="A2778" s="40"/>
      <c r="B2778" s="41"/>
      <c r="C2778" s="280" t="s">
        <v>2473</v>
      </c>
      <c r="D2778" s="280" t="s">
        <v>808</v>
      </c>
      <c r="E2778" s="281" t="s">
        <v>2474</v>
      </c>
      <c r="F2778" s="282" t="s">
        <v>2475</v>
      </c>
      <c r="G2778" s="283" t="s">
        <v>653</v>
      </c>
      <c r="H2778" s="284">
        <v>1</v>
      </c>
      <c r="I2778" s="285"/>
      <c r="J2778" s="286">
        <f>ROUND(I2778*H2778,2)</f>
        <v>0</v>
      </c>
      <c r="K2778" s="282" t="s">
        <v>406</v>
      </c>
      <c r="L2778" s="287"/>
      <c r="M2778" s="288" t="s">
        <v>19</v>
      </c>
      <c r="N2778" s="289" t="s">
        <v>49</v>
      </c>
      <c r="O2778" s="86"/>
      <c r="P2778" s="227">
        <f>O2778*H2778</f>
        <v>0</v>
      </c>
      <c r="Q2778" s="227">
        <v>0.0014</v>
      </c>
      <c r="R2778" s="227">
        <f>Q2778*H2778</f>
        <v>0.0014</v>
      </c>
      <c r="S2778" s="227">
        <v>0</v>
      </c>
      <c r="T2778" s="228">
        <f>S2778*H2778</f>
        <v>0</v>
      </c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R2778" s="229" t="s">
        <v>664</v>
      </c>
      <c r="AT2778" s="229" t="s">
        <v>808</v>
      </c>
      <c r="AU2778" s="229" t="s">
        <v>87</v>
      </c>
      <c r="AY2778" s="19" t="s">
        <v>401</v>
      </c>
      <c r="BE2778" s="230">
        <f>IF(N2778="základní",J2778,0)</f>
        <v>0</v>
      </c>
      <c r="BF2778" s="230">
        <f>IF(N2778="snížená",J2778,0)</f>
        <v>0</v>
      </c>
      <c r="BG2778" s="230">
        <f>IF(N2778="zákl. přenesená",J2778,0)</f>
        <v>0</v>
      </c>
      <c r="BH2778" s="230">
        <f>IF(N2778="sníž. přenesená",J2778,0)</f>
        <v>0</v>
      </c>
      <c r="BI2778" s="230">
        <f>IF(N2778="nulová",J2778,0)</f>
        <v>0</v>
      </c>
      <c r="BJ2778" s="19" t="s">
        <v>85</v>
      </c>
      <c r="BK2778" s="230">
        <f>ROUND(I2778*H2778,2)</f>
        <v>0</v>
      </c>
      <c r="BL2778" s="19" t="s">
        <v>545</v>
      </c>
      <c r="BM2778" s="229" t="s">
        <v>2476</v>
      </c>
    </row>
    <row r="2779" s="2" customFormat="1" ht="55.5" customHeight="1">
      <c r="A2779" s="40"/>
      <c r="B2779" s="41"/>
      <c r="C2779" s="218" t="s">
        <v>2477</v>
      </c>
      <c r="D2779" s="218" t="s">
        <v>403</v>
      </c>
      <c r="E2779" s="219" t="s">
        <v>2478</v>
      </c>
      <c r="F2779" s="220" t="s">
        <v>2479</v>
      </c>
      <c r="G2779" s="221" t="s">
        <v>178</v>
      </c>
      <c r="H2779" s="222">
        <v>1.6499999999999999</v>
      </c>
      <c r="I2779" s="223"/>
      <c r="J2779" s="224">
        <f>ROUND(I2779*H2779,2)</f>
        <v>0</v>
      </c>
      <c r="K2779" s="220" t="s">
        <v>19</v>
      </c>
      <c r="L2779" s="46"/>
      <c r="M2779" s="225" t="s">
        <v>19</v>
      </c>
      <c r="N2779" s="226" t="s">
        <v>49</v>
      </c>
      <c r="O2779" s="86"/>
      <c r="P2779" s="227">
        <f>O2779*H2779</f>
        <v>0</v>
      </c>
      <c r="Q2779" s="227">
        <v>0.021180000000000001</v>
      </c>
      <c r="R2779" s="227">
        <f>Q2779*H2779</f>
        <v>0.034946999999999999</v>
      </c>
      <c r="S2779" s="227">
        <v>0</v>
      </c>
      <c r="T2779" s="228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9" t="s">
        <v>545</v>
      </c>
      <c r="AT2779" s="229" t="s">
        <v>403</v>
      </c>
      <c r="AU2779" s="229" t="s">
        <v>87</v>
      </c>
      <c r="AY2779" s="19" t="s">
        <v>401</v>
      </c>
      <c r="BE2779" s="230">
        <f>IF(N2779="základní",J2779,0)</f>
        <v>0</v>
      </c>
      <c r="BF2779" s="230">
        <f>IF(N2779="snížená",J2779,0)</f>
        <v>0</v>
      </c>
      <c r="BG2779" s="230">
        <f>IF(N2779="zákl. přenesená",J2779,0)</f>
        <v>0</v>
      </c>
      <c r="BH2779" s="230">
        <f>IF(N2779="sníž. přenesená",J2779,0)</f>
        <v>0</v>
      </c>
      <c r="BI2779" s="230">
        <f>IF(N2779="nulová",J2779,0)</f>
        <v>0</v>
      </c>
      <c r="BJ2779" s="19" t="s">
        <v>85</v>
      </c>
      <c r="BK2779" s="230">
        <f>ROUND(I2779*H2779,2)</f>
        <v>0</v>
      </c>
      <c r="BL2779" s="19" t="s">
        <v>545</v>
      </c>
      <c r="BM2779" s="229" t="s">
        <v>2480</v>
      </c>
    </row>
    <row r="2780" s="13" customFormat="1">
      <c r="A2780" s="13"/>
      <c r="B2780" s="236"/>
      <c r="C2780" s="237"/>
      <c r="D2780" s="238" t="s">
        <v>410</v>
      </c>
      <c r="E2780" s="239" t="s">
        <v>19</v>
      </c>
      <c r="F2780" s="240" t="s">
        <v>634</v>
      </c>
      <c r="G2780" s="237"/>
      <c r="H2780" s="239" t="s">
        <v>19</v>
      </c>
      <c r="I2780" s="241"/>
      <c r="J2780" s="237"/>
      <c r="K2780" s="237"/>
      <c r="L2780" s="242"/>
      <c r="M2780" s="243"/>
      <c r="N2780" s="244"/>
      <c r="O2780" s="244"/>
      <c r="P2780" s="244"/>
      <c r="Q2780" s="244"/>
      <c r="R2780" s="244"/>
      <c r="S2780" s="244"/>
      <c r="T2780" s="245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6" t="s">
        <v>410</v>
      </c>
      <c r="AU2780" s="246" t="s">
        <v>87</v>
      </c>
      <c r="AV2780" s="13" t="s">
        <v>85</v>
      </c>
      <c r="AW2780" s="13" t="s">
        <v>37</v>
      </c>
      <c r="AX2780" s="13" t="s">
        <v>78</v>
      </c>
      <c r="AY2780" s="246" t="s">
        <v>401</v>
      </c>
    </row>
    <row r="2781" s="13" customFormat="1">
      <c r="A2781" s="13"/>
      <c r="B2781" s="236"/>
      <c r="C2781" s="237"/>
      <c r="D2781" s="238" t="s">
        <v>410</v>
      </c>
      <c r="E2781" s="239" t="s">
        <v>19</v>
      </c>
      <c r="F2781" s="240" t="s">
        <v>594</v>
      </c>
      <c r="G2781" s="237"/>
      <c r="H2781" s="239" t="s">
        <v>19</v>
      </c>
      <c r="I2781" s="241"/>
      <c r="J2781" s="237"/>
      <c r="K2781" s="237"/>
      <c r="L2781" s="242"/>
      <c r="M2781" s="243"/>
      <c r="N2781" s="244"/>
      <c r="O2781" s="244"/>
      <c r="P2781" s="244"/>
      <c r="Q2781" s="244"/>
      <c r="R2781" s="244"/>
      <c r="S2781" s="244"/>
      <c r="T2781" s="24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6" t="s">
        <v>410</v>
      </c>
      <c r="AU2781" s="246" t="s">
        <v>87</v>
      </c>
      <c r="AV2781" s="13" t="s">
        <v>85</v>
      </c>
      <c r="AW2781" s="13" t="s">
        <v>37</v>
      </c>
      <c r="AX2781" s="13" t="s">
        <v>78</v>
      </c>
      <c r="AY2781" s="246" t="s">
        <v>401</v>
      </c>
    </row>
    <row r="2782" s="13" customFormat="1">
      <c r="A2782" s="13"/>
      <c r="B2782" s="236"/>
      <c r="C2782" s="237"/>
      <c r="D2782" s="238" t="s">
        <v>410</v>
      </c>
      <c r="E2782" s="239" t="s">
        <v>19</v>
      </c>
      <c r="F2782" s="240" t="s">
        <v>2481</v>
      </c>
      <c r="G2782" s="237"/>
      <c r="H2782" s="239" t="s">
        <v>19</v>
      </c>
      <c r="I2782" s="241"/>
      <c r="J2782" s="237"/>
      <c r="K2782" s="237"/>
      <c r="L2782" s="242"/>
      <c r="M2782" s="243"/>
      <c r="N2782" s="244"/>
      <c r="O2782" s="244"/>
      <c r="P2782" s="244"/>
      <c r="Q2782" s="244"/>
      <c r="R2782" s="244"/>
      <c r="S2782" s="244"/>
      <c r="T2782" s="245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6" t="s">
        <v>410</v>
      </c>
      <c r="AU2782" s="246" t="s">
        <v>87</v>
      </c>
      <c r="AV2782" s="13" t="s">
        <v>85</v>
      </c>
      <c r="AW2782" s="13" t="s">
        <v>37</v>
      </c>
      <c r="AX2782" s="13" t="s">
        <v>78</v>
      </c>
      <c r="AY2782" s="246" t="s">
        <v>401</v>
      </c>
    </row>
    <row r="2783" s="13" customFormat="1">
      <c r="A2783" s="13"/>
      <c r="B2783" s="236"/>
      <c r="C2783" s="237"/>
      <c r="D2783" s="238" t="s">
        <v>410</v>
      </c>
      <c r="E2783" s="239" t="s">
        <v>19</v>
      </c>
      <c r="F2783" s="240" t="s">
        <v>741</v>
      </c>
      <c r="G2783" s="237"/>
      <c r="H2783" s="239" t="s">
        <v>19</v>
      </c>
      <c r="I2783" s="241"/>
      <c r="J2783" s="237"/>
      <c r="K2783" s="237"/>
      <c r="L2783" s="242"/>
      <c r="M2783" s="243"/>
      <c r="N2783" s="244"/>
      <c r="O2783" s="244"/>
      <c r="P2783" s="244"/>
      <c r="Q2783" s="244"/>
      <c r="R2783" s="244"/>
      <c r="S2783" s="244"/>
      <c r="T2783" s="245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6" t="s">
        <v>410</v>
      </c>
      <c r="AU2783" s="246" t="s">
        <v>87</v>
      </c>
      <c r="AV2783" s="13" t="s">
        <v>85</v>
      </c>
      <c r="AW2783" s="13" t="s">
        <v>37</v>
      </c>
      <c r="AX2783" s="13" t="s">
        <v>78</v>
      </c>
      <c r="AY2783" s="246" t="s">
        <v>401</v>
      </c>
    </row>
    <row r="2784" s="14" customFormat="1">
      <c r="A2784" s="14"/>
      <c r="B2784" s="247"/>
      <c r="C2784" s="248"/>
      <c r="D2784" s="238" t="s">
        <v>410</v>
      </c>
      <c r="E2784" s="249" t="s">
        <v>19</v>
      </c>
      <c r="F2784" s="250" t="s">
        <v>2482</v>
      </c>
      <c r="G2784" s="248"/>
      <c r="H2784" s="251">
        <v>1.6499999999999999</v>
      </c>
      <c r="I2784" s="252"/>
      <c r="J2784" s="248"/>
      <c r="K2784" s="248"/>
      <c r="L2784" s="253"/>
      <c r="M2784" s="254"/>
      <c r="N2784" s="255"/>
      <c r="O2784" s="255"/>
      <c r="P2784" s="255"/>
      <c r="Q2784" s="255"/>
      <c r="R2784" s="255"/>
      <c r="S2784" s="255"/>
      <c r="T2784" s="256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7" t="s">
        <v>410</v>
      </c>
      <c r="AU2784" s="257" t="s">
        <v>87</v>
      </c>
      <c r="AV2784" s="14" t="s">
        <v>87</v>
      </c>
      <c r="AW2784" s="14" t="s">
        <v>37</v>
      </c>
      <c r="AX2784" s="14" t="s">
        <v>78</v>
      </c>
      <c r="AY2784" s="257" t="s">
        <v>401</v>
      </c>
    </row>
    <row r="2785" s="15" customFormat="1">
      <c r="A2785" s="15"/>
      <c r="B2785" s="258"/>
      <c r="C2785" s="259"/>
      <c r="D2785" s="238" t="s">
        <v>410</v>
      </c>
      <c r="E2785" s="260" t="s">
        <v>19</v>
      </c>
      <c r="F2785" s="261" t="s">
        <v>414</v>
      </c>
      <c r="G2785" s="259"/>
      <c r="H2785" s="262">
        <v>1.6499999999999999</v>
      </c>
      <c r="I2785" s="263"/>
      <c r="J2785" s="259"/>
      <c r="K2785" s="259"/>
      <c r="L2785" s="264"/>
      <c r="M2785" s="265"/>
      <c r="N2785" s="266"/>
      <c r="O2785" s="266"/>
      <c r="P2785" s="266"/>
      <c r="Q2785" s="266"/>
      <c r="R2785" s="266"/>
      <c r="S2785" s="266"/>
      <c r="T2785" s="267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8" t="s">
        <v>410</v>
      </c>
      <c r="AU2785" s="268" t="s">
        <v>87</v>
      </c>
      <c r="AV2785" s="15" t="s">
        <v>102</v>
      </c>
      <c r="AW2785" s="15" t="s">
        <v>37</v>
      </c>
      <c r="AX2785" s="15" t="s">
        <v>85</v>
      </c>
      <c r="AY2785" s="268" t="s">
        <v>401</v>
      </c>
    </row>
    <row r="2786" s="2" customFormat="1" ht="55.5" customHeight="1">
      <c r="A2786" s="40"/>
      <c r="B2786" s="41"/>
      <c r="C2786" s="218" t="s">
        <v>2483</v>
      </c>
      <c r="D2786" s="218" t="s">
        <v>403</v>
      </c>
      <c r="E2786" s="219" t="s">
        <v>2484</v>
      </c>
      <c r="F2786" s="220" t="s">
        <v>2485</v>
      </c>
      <c r="G2786" s="221" t="s">
        <v>178</v>
      </c>
      <c r="H2786" s="222">
        <v>93.269999999999996</v>
      </c>
      <c r="I2786" s="223"/>
      <c r="J2786" s="224">
        <f>ROUND(I2786*H2786,2)</f>
        <v>0</v>
      </c>
      <c r="K2786" s="220" t="s">
        <v>19</v>
      </c>
      <c r="L2786" s="46"/>
      <c r="M2786" s="225" t="s">
        <v>19</v>
      </c>
      <c r="N2786" s="226" t="s">
        <v>49</v>
      </c>
      <c r="O2786" s="86"/>
      <c r="P2786" s="227">
        <f>O2786*H2786</f>
        <v>0</v>
      </c>
      <c r="Q2786" s="227">
        <v>0.02145</v>
      </c>
      <c r="R2786" s="227">
        <f>Q2786*H2786</f>
        <v>2.0006415</v>
      </c>
      <c r="S2786" s="227">
        <v>0</v>
      </c>
      <c r="T2786" s="228">
        <f>S2786*H2786</f>
        <v>0</v>
      </c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R2786" s="229" t="s">
        <v>545</v>
      </c>
      <c r="AT2786" s="229" t="s">
        <v>403</v>
      </c>
      <c r="AU2786" s="229" t="s">
        <v>87</v>
      </c>
      <c r="AY2786" s="19" t="s">
        <v>401</v>
      </c>
      <c r="BE2786" s="230">
        <f>IF(N2786="základní",J2786,0)</f>
        <v>0</v>
      </c>
      <c r="BF2786" s="230">
        <f>IF(N2786="snížená",J2786,0)</f>
        <v>0</v>
      </c>
      <c r="BG2786" s="230">
        <f>IF(N2786="zákl. přenesená",J2786,0)</f>
        <v>0</v>
      </c>
      <c r="BH2786" s="230">
        <f>IF(N2786="sníž. přenesená",J2786,0)</f>
        <v>0</v>
      </c>
      <c r="BI2786" s="230">
        <f>IF(N2786="nulová",J2786,0)</f>
        <v>0</v>
      </c>
      <c r="BJ2786" s="19" t="s">
        <v>85</v>
      </c>
      <c r="BK2786" s="230">
        <f>ROUND(I2786*H2786,2)</f>
        <v>0</v>
      </c>
      <c r="BL2786" s="19" t="s">
        <v>545</v>
      </c>
      <c r="BM2786" s="229" t="s">
        <v>2486</v>
      </c>
    </row>
    <row r="2787" s="13" customFormat="1">
      <c r="A2787" s="13"/>
      <c r="B2787" s="236"/>
      <c r="C2787" s="237"/>
      <c r="D2787" s="238" t="s">
        <v>410</v>
      </c>
      <c r="E2787" s="239" t="s">
        <v>19</v>
      </c>
      <c r="F2787" s="240" t="s">
        <v>634</v>
      </c>
      <c r="G2787" s="237"/>
      <c r="H2787" s="239" t="s">
        <v>19</v>
      </c>
      <c r="I2787" s="241"/>
      <c r="J2787" s="237"/>
      <c r="K2787" s="237"/>
      <c r="L2787" s="242"/>
      <c r="M2787" s="243"/>
      <c r="N2787" s="244"/>
      <c r="O2787" s="244"/>
      <c r="P2787" s="244"/>
      <c r="Q2787" s="244"/>
      <c r="R2787" s="244"/>
      <c r="S2787" s="244"/>
      <c r="T2787" s="245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6" t="s">
        <v>410</v>
      </c>
      <c r="AU2787" s="246" t="s">
        <v>87</v>
      </c>
      <c r="AV2787" s="13" t="s">
        <v>85</v>
      </c>
      <c r="AW2787" s="13" t="s">
        <v>37</v>
      </c>
      <c r="AX2787" s="13" t="s">
        <v>78</v>
      </c>
      <c r="AY2787" s="246" t="s">
        <v>401</v>
      </c>
    </row>
    <row r="2788" s="13" customFormat="1">
      <c r="A2788" s="13"/>
      <c r="B2788" s="236"/>
      <c r="C2788" s="237"/>
      <c r="D2788" s="238" t="s">
        <v>410</v>
      </c>
      <c r="E2788" s="239" t="s">
        <v>19</v>
      </c>
      <c r="F2788" s="240" t="s">
        <v>594</v>
      </c>
      <c r="G2788" s="237"/>
      <c r="H2788" s="239" t="s">
        <v>19</v>
      </c>
      <c r="I2788" s="241"/>
      <c r="J2788" s="237"/>
      <c r="K2788" s="237"/>
      <c r="L2788" s="242"/>
      <c r="M2788" s="243"/>
      <c r="N2788" s="244"/>
      <c r="O2788" s="244"/>
      <c r="P2788" s="244"/>
      <c r="Q2788" s="244"/>
      <c r="R2788" s="244"/>
      <c r="S2788" s="244"/>
      <c r="T2788" s="24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6" t="s">
        <v>410</v>
      </c>
      <c r="AU2788" s="246" t="s">
        <v>87</v>
      </c>
      <c r="AV2788" s="13" t="s">
        <v>85</v>
      </c>
      <c r="AW2788" s="13" t="s">
        <v>37</v>
      </c>
      <c r="AX2788" s="13" t="s">
        <v>78</v>
      </c>
      <c r="AY2788" s="246" t="s">
        <v>401</v>
      </c>
    </row>
    <row r="2789" s="13" customFormat="1">
      <c r="A2789" s="13"/>
      <c r="B2789" s="236"/>
      <c r="C2789" s="237"/>
      <c r="D2789" s="238" t="s">
        <v>410</v>
      </c>
      <c r="E2789" s="239" t="s">
        <v>19</v>
      </c>
      <c r="F2789" s="240" t="s">
        <v>2487</v>
      </c>
      <c r="G2789" s="237"/>
      <c r="H2789" s="239" t="s">
        <v>19</v>
      </c>
      <c r="I2789" s="241"/>
      <c r="J2789" s="237"/>
      <c r="K2789" s="237"/>
      <c r="L2789" s="242"/>
      <c r="M2789" s="243"/>
      <c r="N2789" s="244"/>
      <c r="O2789" s="244"/>
      <c r="P2789" s="244"/>
      <c r="Q2789" s="244"/>
      <c r="R2789" s="244"/>
      <c r="S2789" s="244"/>
      <c r="T2789" s="245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6" t="s">
        <v>410</v>
      </c>
      <c r="AU2789" s="246" t="s">
        <v>87</v>
      </c>
      <c r="AV2789" s="13" t="s">
        <v>85</v>
      </c>
      <c r="AW2789" s="13" t="s">
        <v>37</v>
      </c>
      <c r="AX2789" s="13" t="s">
        <v>78</v>
      </c>
      <c r="AY2789" s="246" t="s">
        <v>401</v>
      </c>
    </row>
    <row r="2790" s="13" customFormat="1">
      <c r="A2790" s="13"/>
      <c r="B2790" s="236"/>
      <c r="C2790" s="237"/>
      <c r="D2790" s="238" t="s">
        <v>410</v>
      </c>
      <c r="E2790" s="239" t="s">
        <v>19</v>
      </c>
      <c r="F2790" s="240" t="s">
        <v>741</v>
      </c>
      <c r="G2790" s="237"/>
      <c r="H2790" s="239" t="s">
        <v>19</v>
      </c>
      <c r="I2790" s="241"/>
      <c r="J2790" s="237"/>
      <c r="K2790" s="237"/>
      <c r="L2790" s="242"/>
      <c r="M2790" s="243"/>
      <c r="N2790" s="244"/>
      <c r="O2790" s="244"/>
      <c r="P2790" s="244"/>
      <c r="Q2790" s="244"/>
      <c r="R2790" s="244"/>
      <c r="S2790" s="244"/>
      <c r="T2790" s="245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6" t="s">
        <v>410</v>
      </c>
      <c r="AU2790" s="246" t="s">
        <v>87</v>
      </c>
      <c r="AV2790" s="13" t="s">
        <v>85</v>
      </c>
      <c r="AW2790" s="13" t="s">
        <v>37</v>
      </c>
      <c r="AX2790" s="13" t="s">
        <v>78</v>
      </c>
      <c r="AY2790" s="246" t="s">
        <v>401</v>
      </c>
    </row>
    <row r="2791" s="14" customFormat="1">
      <c r="A2791" s="14"/>
      <c r="B2791" s="247"/>
      <c r="C2791" s="248"/>
      <c r="D2791" s="238" t="s">
        <v>410</v>
      </c>
      <c r="E2791" s="249" t="s">
        <v>19</v>
      </c>
      <c r="F2791" s="250" t="s">
        <v>2488</v>
      </c>
      <c r="G2791" s="248"/>
      <c r="H2791" s="251">
        <v>8.6999999999999993</v>
      </c>
      <c r="I2791" s="252"/>
      <c r="J2791" s="248"/>
      <c r="K2791" s="248"/>
      <c r="L2791" s="253"/>
      <c r="M2791" s="254"/>
      <c r="N2791" s="255"/>
      <c r="O2791" s="255"/>
      <c r="P2791" s="255"/>
      <c r="Q2791" s="255"/>
      <c r="R2791" s="255"/>
      <c r="S2791" s="255"/>
      <c r="T2791" s="256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7" t="s">
        <v>410</v>
      </c>
      <c r="AU2791" s="257" t="s">
        <v>87</v>
      </c>
      <c r="AV2791" s="14" t="s">
        <v>87</v>
      </c>
      <c r="AW2791" s="14" t="s">
        <v>37</v>
      </c>
      <c r="AX2791" s="14" t="s">
        <v>78</v>
      </c>
      <c r="AY2791" s="257" t="s">
        <v>401</v>
      </c>
    </row>
    <row r="2792" s="14" customFormat="1">
      <c r="A2792" s="14"/>
      <c r="B2792" s="247"/>
      <c r="C2792" s="248"/>
      <c r="D2792" s="238" t="s">
        <v>410</v>
      </c>
      <c r="E2792" s="249" t="s">
        <v>19</v>
      </c>
      <c r="F2792" s="250" t="s">
        <v>2489</v>
      </c>
      <c r="G2792" s="248"/>
      <c r="H2792" s="251">
        <v>6</v>
      </c>
      <c r="I2792" s="252"/>
      <c r="J2792" s="248"/>
      <c r="K2792" s="248"/>
      <c r="L2792" s="253"/>
      <c r="M2792" s="254"/>
      <c r="N2792" s="255"/>
      <c r="O2792" s="255"/>
      <c r="P2792" s="255"/>
      <c r="Q2792" s="255"/>
      <c r="R2792" s="255"/>
      <c r="S2792" s="255"/>
      <c r="T2792" s="256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7" t="s">
        <v>410</v>
      </c>
      <c r="AU2792" s="257" t="s">
        <v>87</v>
      </c>
      <c r="AV2792" s="14" t="s">
        <v>87</v>
      </c>
      <c r="AW2792" s="14" t="s">
        <v>37</v>
      </c>
      <c r="AX2792" s="14" t="s">
        <v>78</v>
      </c>
      <c r="AY2792" s="257" t="s">
        <v>401</v>
      </c>
    </row>
    <row r="2793" s="14" customFormat="1">
      <c r="A2793" s="14"/>
      <c r="B2793" s="247"/>
      <c r="C2793" s="248"/>
      <c r="D2793" s="238" t="s">
        <v>410</v>
      </c>
      <c r="E2793" s="249" t="s">
        <v>19</v>
      </c>
      <c r="F2793" s="250" t="s">
        <v>2490</v>
      </c>
      <c r="G2793" s="248"/>
      <c r="H2793" s="251">
        <v>5.7000000000000002</v>
      </c>
      <c r="I2793" s="252"/>
      <c r="J2793" s="248"/>
      <c r="K2793" s="248"/>
      <c r="L2793" s="253"/>
      <c r="M2793" s="254"/>
      <c r="N2793" s="255"/>
      <c r="O2793" s="255"/>
      <c r="P2793" s="255"/>
      <c r="Q2793" s="255"/>
      <c r="R2793" s="255"/>
      <c r="S2793" s="255"/>
      <c r="T2793" s="256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7" t="s">
        <v>410</v>
      </c>
      <c r="AU2793" s="257" t="s">
        <v>87</v>
      </c>
      <c r="AV2793" s="14" t="s">
        <v>87</v>
      </c>
      <c r="AW2793" s="14" t="s">
        <v>37</v>
      </c>
      <c r="AX2793" s="14" t="s">
        <v>78</v>
      </c>
      <c r="AY2793" s="257" t="s">
        <v>401</v>
      </c>
    </row>
    <row r="2794" s="14" customFormat="1">
      <c r="A2794" s="14"/>
      <c r="B2794" s="247"/>
      <c r="C2794" s="248"/>
      <c r="D2794" s="238" t="s">
        <v>410</v>
      </c>
      <c r="E2794" s="249" t="s">
        <v>19</v>
      </c>
      <c r="F2794" s="250" t="s">
        <v>2491</v>
      </c>
      <c r="G2794" s="248"/>
      <c r="H2794" s="251">
        <v>4.29</v>
      </c>
      <c r="I2794" s="252"/>
      <c r="J2794" s="248"/>
      <c r="K2794" s="248"/>
      <c r="L2794" s="253"/>
      <c r="M2794" s="254"/>
      <c r="N2794" s="255"/>
      <c r="O2794" s="255"/>
      <c r="P2794" s="255"/>
      <c r="Q2794" s="255"/>
      <c r="R2794" s="255"/>
      <c r="S2794" s="255"/>
      <c r="T2794" s="256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7" t="s">
        <v>410</v>
      </c>
      <c r="AU2794" s="257" t="s">
        <v>87</v>
      </c>
      <c r="AV2794" s="14" t="s">
        <v>87</v>
      </c>
      <c r="AW2794" s="14" t="s">
        <v>37</v>
      </c>
      <c r="AX2794" s="14" t="s">
        <v>78</v>
      </c>
      <c r="AY2794" s="257" t="s">
        <v>401</v>
      </c>
    </row>
    <row r="2795" s="14" customFormat="1">
      <c r="A2795" s="14"/>
      <c r="B2795" s="247"/>
      <c r="C2795" s="248"/>
      <c r="D2795" s="238" t="s">
        <v>410</v>
      </c>
      <c r="E2795" s="249" t="s">
        <v>19</v>
      </c>
      <c r="F2795" s="250" t="s">
        <v>2492</v>
      </c>
      <c r="G2795" s="248"/>
      <c r="H2795" s="251">
        <v>3.7650000000000001</v>
      </c>
      <c r="I2795" s="252"/>
      <c r="J2795" s="248"/>
      <c r="K2795" s="248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7" t="s">
        <v>410</v>
      </c>
      <c r="AU2795" s="257" t="s">
        <v>87</v>
      </c>
      <c r="AV2795" s="14" t="s">
        <v>87</v>
      </c>
      <c r="AW2795" s="14" t="s">
        <v>37</v>
      </c>
      <c r="AX2795" s="14" t="s">
        <v>78</v>
      </c>
      <c r="AY2795" s="257" t="s">
        <v>401</v>
      </c>
    </row>
    <row r="2796" s="14" customFormat="1">
      <c r="A2796" s="14"/>
      <c r="B2796" s="247"/>
      <c r="C2796" s="248"/>
      <c r="D2796" s="238" t="s">
        <v>410</v>
      </c>
      <c r="E2796" s="249" t="s">
        <v>19</v>
      </c>
      <c r="F2796" s="250" t="s">
        <v>2493</v>
      </c>
      <c r="G2796" s="248"/>
      <c r="H2796" s="251">
        <v>10.904999999999999</v>
      </c>
      <c r="I2796" s="252"/>
      <c r="J2796" s="248"/>
      <c r="K2796" s="248"/>
      <c r="L2796" s="253"/>
      <c r="M2796" s="254"/>
      <c r="N2796" s="255"/>
      <c r="O2796" s="255"/>
      <c r="P2796" s="255"/>
      <c r="Q2796" s="255"/>
      <c r="R2796" s="255"/>
      <c r="S2796" s="255"/>
      <c r="T2796" s="256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7" t="s">
        <v>410</v>
      </c>
      <c r="AU2796" s="257" t="s">
        <v>87</v>
      </c>
      <c r="AV2796" s="14" t="s">
        <v>87</v>
      </c>
      <c r="AW2796" s="14" t="s">
        <v>37</v>
      </c>
      <c r="AX2796" s="14" t="s">
        <v>78</v>
      </c>
      <c r="AY2796" s="257" t="s">
        <v>401</v>
      </c>
    </row>
    <row r="2797" s="14" customFormat="1">
      <c r="A2797" s="14"/>
      <c r="B2797" s="247"/>
      <c r="C2797" s="248"/>
      <c r="D2797" s="238" t="s">
        <v>410</v>
      </c>
      <c r="E2797" s="249" t="s">
        <v>19</v>
      </c>
      <c r="F2797" s="250" t="s">
        <v>2494</v>
      </c>
      <c r="G2797" s="248"/>
      <c r="H2797" s="251">
        <v>4.9199999999999999</v>
      </c>
      <c r="I2797" s="252"/>
      <c r="J2797" s="248"/>
      <c r="K2797" s="248"/>
      <c r="L2797" s="253"/>
      <c r="M2797" s="254"/>
      <c r="N2797" s="255"/>
      <c r="O2797" s="255"/>
      <c r="P2797" s="255"/>
      <c r="Q2797" s="255"/>
      <c r="R2797" s="255"/>
      <c r="S2797" s="255"/>
      <c r="T2797" s="256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7" t="s">
        <v>410</v>
      </c>
      <c r="AU2797" s="257" t="s">
        <v>87</v>
      </c>
      <c r="AV2797" s="14" t="s">
        <v>87</v>
      </c>
      <c r="AW2797" s="14" t="s">
        <v>37</v>
      </c>
      <c r="AX2797" s="14" t="s">
        <v>78</v>
      </c>
      <c r="AY2797" s="257" t="s">
        <v>401</v>
      </c>
    </row>
    <row r="2798" s="14" customFormat="1">
      <c r="A2798" s="14"/>
      <c r="B2798" s="247"/>
      <c r="C2798" s="248"/>
      <c r="D2798" s="238" t="s">
        <v>410</v>
      </c>
      <c r="E2798" s="249" t="s">
        <v>19</v>
      </c>
      <c r="F2798" s="250" t="s">
        <v>2495</v>
      </c>
      <c r="G2798" s="248"/>
      <c r="H2798" s="251">
        <v>6.8849999999999998</v>
      </c>
      <c r="I2798" s="252"/>
      <c r="J2798" s="248"/>
      <c r="K2798" s="248"/>
      <c r="L2798" s="253"/>
      <c r="M2798" s="254"/>
      <c r="N2798" s="255"/>
      <c r="O2798" s="255"/>
      <c r="P2798" s="255"/>
      <c r="Q2798" s="255"/>
      <c r="R2798" s="255"/>
      <c r="S2798" s="255"/>
      <c r="T2798" s="256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7" t="s">
        <v>410</v>
      </c>
      <c r="AU2798" s="257" t="s">
        <v>87</v>
      </c>
      <c r="AV2798" s="14" t="s">
        <v>87</v>
      </c>
      <c r="AW2798" s="14" t="s">
        <v>37</v>
      </c>
      <c r="AX2798" s="14" t="s">
        <v>78</v>
      </c>
      <c r="AY2798" s="257" t="s">
        <v>401</v>
      </c>
    </row>
    <row r="2799" s="14" customFormat="1">
      <c r="A2799" s="14"/>
      <c r="B2799" s="247"/>
      <c r="C2799" s="248"/>
      <c r="D2799" s="238" t="s">
        <v>410</v>
      </c>
      <c r="E2799" s="249" t="s">
        <v>19</v>
      </c>
      <c r="F2799" s="250" t="s">
        <v>2496</v>
      </c>
      <c r="G2799" s="248"/>
      <c r="H2799" s="251">
        <v>10.859999999999999</v>
      </c>
      <c r="I2799" s="252"/>
      <c r="J2799" s="248"/>
      <c r="K2799" s="248"/>
      <c r="L2799" s="253"/>
      <c r="M2799" s="254"/>
      <c r="N2799" s="255"/>
      <c r="O2799" s="255"/>
      <c r="P2799" s="255"/>
      <c r="Q2799" s="255"/>
      <c r="R2799" s="255"/>
      <c r="S2799" s="255"/>
      <c r="T2799" s="256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7" t="s">
        <v>410</v>
      </c>
      <c r="AU2799" s="257" t="s">
        <v>87</v>
      </c>
      <c r="AV2799" s="14" t="s">
        <v>87</v>
      </c>
      <c r="AW2799" s="14" t="s">
        <v>37</v>
      </c>
      <c r="AX2799" s="14" t="s">
        <v>78</v>
      </c>
      <c r="AY2799" s="257" t="s">
        <v>401</v>
      </c>
    </row>
    <row r="2800" s="14" customFormat="1">
      <c r="A2800" s="14"/>
      <c r="B2800" s="247"/>
      <c r="C2800" s="248"/>
      <c r="D2800" s="238" t="s">
        <v>410</v>
      </c>
      <c r="E2800" s="249" t="s">
        <v>19</v>
      </c>
      <c r="F2800" s="250" t="s">
        <v>2497</v>
      </c>
      <c r="G2800" s="248"/>
      <c r="H2800" s="251">
        <v>10.904999999999999</v>
      </c>
      <c r="I2800" s="252"/>
      <c r="J2800" s="248"/>
      <c r="K2800" s="248"/>
      <c r="L2800" s="253"/>
      <c r="M2800" s="254"/>
      <c r="N2800" s="255"/>
      <c r="O2800" s="255"/>
      <c r="P2800" s="255"/>
      <c r="Q2800" s="255"/>
      <c r="R2800" s="255"/>
      <c r="S2800" s="255"/>
      <c r="T2800" s="256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7" t="s">
        <v>410</v>
      </c>
      <c r="AU2800" s="257" t="s">
        <v>87</v>
      </c>
      <c r="AV2800" s="14" t="s">
        <v>87</v>
      </c>
      <c r="AW2800" s="14" t="s">
        <v>37</v>
      </c>
      <c r="AX2800" s="14" t="s">
        <v>78</v>
      </c>
      <c r="AY2800" s="257" t="s">
        <v>401</v>
      </c>
    </row>
    <row r="2801" s="14" customFormat="1">
      <c r="A2801" s="14"/>
      <c r="B2801" s="247"/>
      <c r="C2801" s="248"/>
      <c r="D2801" s="238" t="s">
        <v>410</v>
      </c>
      <c r="E2801" s="249" t="s">
        <v>19</v>
      </c>
      <c r="F2801" s="250" t="s">
        <v>2498</v>
      </c>
      <c r="G2801" s="248"/>
      <c r="H2801" s="251">
        <v>6.8099999999999996</v>
      </c>
      <c r="I2801" s="252"/>
      <c r="J2801" s="248"/>
      <c r="K2801" s="248"/>
      <c r="L2801" s="253"/>
      <c r="M2801" s="254"/>
      <c r="N2801" s="255"/>
      <c r="O2801" s="255"/>
      <c r="P2801" s="255"/>
      <c r="Q2801" s="255"/>
      <c r="R2801" s="255"/>
      <c r="S2801" s="255"/>
      <c r="T2801" s="256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7" t="s">
        <v>410</v>
      </c>
      <c r="AU2801" s="257" t="s">
        <v>87</v>
      </c>
      <c r="AV2801" s="14" t="s">
        <v>87</v>
      </c>
      <c r="AW2801" s="14" t="s">
        <v>37</v>
      </c>
      <c r="AX2801" s="14" t="s">
        <v>78</v>
      </c>
      <c r="AY2801" s="257" t="s">
        <v>401</v>
      </c>
    </row>
    <row r="2802" s="16" customFormat="1">
      <c r="A2802" s="16"/>
      <c r="B2802" s="269"/>
      <c r="C2802" s="270"/>
      <c r="D2802" s="238" t="s">
        <v>410</v>
      </c>
      <c r="E2802" s="271" t="s">
        <v>19</v>
      </c>
      <c r="F2802" s="272" t="s">
        <v>440</v>
      </c>
      <c r="G2802" s="270"/>
      <c r="H2802" s="273">
        <v>79.739999999999995</v>
      </c>
      <c r="I2802" s="274"/>
      <c r="J2802" s="270"/>
      <c r="K2802" s="270"/>
      <c r="L2802" s="275"/>
      <c r="M2802" s="276"/>
      <c r="N2802" s="277"/>
      <c r="O2802" s="277"/>
      <c r="P2802" s="277"/>
      <c r="Q2802" s="277"/>
      <c r="R2802" s="277"/>
      <c r="S2802" s="277"/>
      <c r="T2802" s="278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T2802" s="279" t="s">
        <v>410</v>
      </c>
      <c r="AU2802" s="279" t="s">
        <v>87</v>
      </c>
      <c r="AV2802" s="16" t="s">
        <v>95</v>
      </c>
      <c r="AW2802" s="16" t="s">
        <v>37</v>
      </c>
      <c r="AX2802" s="16" t="s">
        <v>78</v>
      </c>
      <c r="AY2802" s="279" t="s">
        <v>401</v>
      </c>
    </row>
    <row r="2803" s="13" customFormat="1">
      <c r="A2803" s="13"/>
      <c r="B2803" s="236"/>
      <c r="C2803" s="237"/>
      <c r="D2803" s="238" t="s">
        <v>410</v>
      </c>
      <c r="E2803" s="239" t="s">
        <v>19</v>
      </c>
      <c r="F2803" s="240" t="s">
        <v>745</v>
      </c>
      <c r="G2803" s="237"/>
      <c r="H2803" s="239" t="s">
        <v>19</v>
      </c>
      <c r="I2803" s="241"/>
      <c r="J2803" s="237"/>
      <c r="K2803" s="237"/>
      <c r="L2803" s="242"/>
      <c r="M2803" s="243"/>
      <c r="N2803" s="244"/>
      <c r="O2803" s="244"/>
      <c r="P2803" s="244"/>
      <c r="Q2803" s="244"/>
      <c r="R2803" s="244"/>
      <c r="S2803" s="244"/>
      <c r="T2803" s="245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46" t="s">
        <v>410</v>
      </c>
      <c r="AU2803" s="246" t="s">
        <v>87</v>
      </c>
      <c r="AV2803" s="13" t="s">
        <v>85</v>
      </c>
      <c r="AW2803" s="13" t="s">
        <v>37</v>
      </c>
      <c r="AX2803" s="13" t="s">
        <v>78</v>
      </c>
      <c r="AY2803" s="246" t="s">
        <v>401</v>
      </c>
    </row>
    <row r="2804" s="14" customFormat="1">
      <c r="A2804" s="14"/>
      <c r="B2804" s="247"/>
      <c r="C2804" s="248"/>
      <c r="D2804" s="238" t="s">
        <v>410</v>
      </c>
      <c r="E2804" s="249" t="s">
        <v>19</v>
      </c>
      <c r="F2804" s="250" t="s">
        <v>2499</v>
      </c>
      <c r="G2804" s="248"/>
      <c r="H2804" s="251">
        <v>5.7300000000000004</v>
      </c>
      <c r="I2804" s="252"/>
      <c r="J2804" s="248"/>
      <c r="K2804" s="248"/>
      <c r="L2804" s="253"/>
      <c r="M2804" s="254"/>
      <c r="N2804" s="255"/>
      <c r="O2804" s="255"/>
      <c r="P2804" s="255"/>
      <c r="Q2804" s="255"/>
      <c r="R2804" s="255"/>
      <c r="S2804" s="255"/>
      <c r="T2804" s="256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7" t="s">
        <v>410</v>
      </c>
      <c r="AU2804" s="257" t="s">
        <v>87</v>
      </c>
      <c r="AV2804" s="14" t="s">
        <v>87</v>
      </c>
      <c r="AW2804" s="14" t="s">
        <v>37</v>
      </c>
      <c r="AX2804" s="14" t="s">
        <v>78</v>
      </c>
      <c r="AY2804" s="257" t="s">
        <v>401</v>
      </c>
    </row>
    <row r="2805" s="14" customFormat="1">
      <c r="A2805" s="14"/>
      <c r="B2805" s="247"/>
      <c r="C2805" s="248"/>
      <c r="D2805" s="238" t="s">
        <v>410</v>
      </c>
      <c r="E2805" s="249" t="s">
        <v>19</v>
      </c>
      <c r="F2805" s="250" t="s">
        <v>2500</v>
      </c>
      <c r="G2805" s="248"/>
      <c r="H2805" s="251">
        <v>4.0650000000000004</v>
      </c>
      <c r="I2805" s="252"/>
      <c r="J2805" s="248"/>
      <c r="K2805" s="248"/>
      <c r="L2805" s="253"/>
      <c r="M2805" s="254"/>
      <c r="N2805" s="255"/>
      <c r="O2805" s="255"/>
      <c r="P2805" s="255"/>
      <c r="Q2805" s="255"/>
      <c r="R2805" s="255"/>
      <c r="S2805" s="255"/>
      <c r="T2805" s="256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7" t="s">
        <v>410</v>
      </c>
      <c r="AU2805" s="257" t="s">
        <v>87</v>
      </c>
      <c r="AV2805" s="14" t="s">
        <v>87</v>
      </c>
      <c r="AW2805" s="14" t="s">
        <v>37</v>
      </c>
      <c r="AX2805" s="14" t="s">
        <v>78</v>
      </c>
      <c r="AY2805" s="257" t="s">
        <v>401</v>
      </c>
    </row>
    <row r="2806" s="14" customFormat="1">
      <c r="A2806" s="14"/>
      <c r="B2806" s="247"/>
      <c r="C2806" s="248"/>
      <c r="D2806" s="238" t="s">
        <v>410</v>
      </c>
      <c r="E2806" s="249" t="s">
        <v>19</v>
      </c>
      <c r="F2806" s="250" t="s">
        <v>2501</v>
      </c>
      <c r="G2806" s="248"/>
      <c r="H2806" s="251">
        <v>3.7349999999999999</v>
      </c>
      <c r="I2806" s="252"/>
      <c r="J2806" s="248"/>
      <c r="K2806" s="248"/>
      <c r="L2806" s="253"/>
      <c r="M2806" s="254"/>
      <c r="N2806" s="255"/>
      <c r="O2806" s="255"/>
      <c r="P2806" s="255"/>
      <c r="Q2806" s="255"/>
      <c r="R2806" s="255"/>
      <c r="S2806" s="255"/>
      <c r="T2806" s="256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7" t="s">
        <v>410</v>
      </c>
      <c r="AU2806" s="257" t="s">
        <v>87</v>
      </c>
      <c r="AV2806" s="14" t="s">
        <v>87</v>
      </c>
      <c r="AW2806" s="14" t="s">
        <v>37</v>
      </c>
      <c r="AX2806" s="14" t="s">
        <v>78</v>
      </c>
      <c r="AY2806" s="257" t="s">
        <v>401</v>
      </c>
    </row>
    <row r="2807" s="16" customFormat="1">
      <c r="A2807" s="16"/>
      <c r="B2807" s="269"/>
      <c r="C2807" s="270"/>
      <c r="D2807" s="238" t="s">
        <v>410</v>
      </c>
      <c r="E2807" s="271" t="s">
        <v>19</v>
      </c>
      <c r="F2807" s="272" t="s">
        <v>440</v>
      </c>
      <c r="G2807" s="270"/>
      <c r="H2807" s="273">
        <v>13.530000000000001</v>
      </c>
      <c r="I2807" s="274"/>
      <c r="J2807" s="270"/>
      <c r="K2807" s="270"/>
      <c r="L2807" s="275"/>
      <c r="M2807" s="276"/>
      <c r="N2807" s="277"/>
      <c r="O2807" s="277"/>
      <c r="P2807" s="277"/>
      <c r="Q2807" s="277"/>
      <c r="R2807" s="277"/>
      <c r="S2807" s="277"/>
      <c r="T2807" s="278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79" t="s">
        <v>410</v>
      </c>
      <c r="AU2807" s="279" t="s">
        <v>87</v>
      </c>
      <c r="AV2807" s="16" t="s">
        <v>95</v>
      </c>
      <c r="AW2807" s="16" t="s">
        <v>37</v>
      </c>
      <c r="AX2807" s="16" t="s">
        <v>78</v>
      </c>
      <c r="AY2807" s="279" t="s">
        <v>401</v>
      </c>
    </row>
    <row r="2808" s="15" customFormat="1">
      <c r="A2808" s="15"/>
      <c r="B2808" s="258"/>
      <c r="C2808" s="259"/>
      <c r="D2808" s="238" t="s">
        <v>410</v>
      </c>
      <c r="E2808" s="260" t="s">
        <v>19</v>
      </c>
      <c r="F2808" s="261" t="s">
        <v>414</v>
      </c>
      <c r="G2808" s="259"/>
      <c r="H2808" s="262">
        <v>93.269999999999996</v>
      </c>
      <c r="I2808" s="263"/>
      <c r="J2808" s="259"/>
      <c r="K2808" s="259"/>
      <c r="L2808" s="264"/>
      <c r="M2808" s="265"/>
      <c r="N2808" s="266"/>
      <c r="O2808" s="266"/>
      <c r="P2808" s="266"/>
      <c r="Q2808" s="266"/>
      <c r="R2808" s="266"/>
      <c r="S2808" s="266"/>
      <c r="T2808" s="267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8" t="s">
        <v>410</v>
      </c>
      <c r="AU2808" s="268" t="s">
        <v>87</v>
      </c>
      <c r="AV2808" s="15" t="s">
        <v>102</v>
      </c>
      <c r="AW2808" s="15" t="s">
        <v>37</v>
      </c>
      <c r="AX2808" s="15" t="s">
        <v>85</v>
      </c>
      <c r="AY2808" s="268" t="s">
        <v>401</v>
      </c>
    </row>
    <row r="2809" s="2" customFormat="1" ht="49.05" customHeight="1">
      <c r="A2809" s="40"/>
      <c r="B2809" s="41"/>
      <c r="C2809" s="218" t="s">
        <v>2502</v>
      </c>
      <c r="D2809" s="218" t="s">
        <v>403</v>
      </c>
      <c r="E2809" s="219" t="s">
        <v>2503</v>
      </c>
      <c r="F2809" s="220" t="s">
        <v>2504</v>
      </c>
      <c r="G2809" s="221" t="s">
        <v>178</v>
      </c>
      <c r="H2809" s="222">
        <v>17.963000000000001</v>
      </c>
      <c r="I2809" s="223"/>
      <c r="J2809" s="224">
        <f>ROUND(I2809*H2809,2)</f>
        <v>0</v>
      </c>
      <c r="K2809" s="220" t="s">
        <v>406</v>
      </c>
      <c r="L2809" s="46"/>
      <c r="M2809" s="225" t="s">
        <v>19</v>
      </c>
      <c r="N2809" s="226" t="s">
        <v>49</v>
      </c>
      <c r="O2809" s="86"/>
      <c r="P2809" s="227">
        <f>O2809*H2809</f>
        <v>0</v>
      </c>
      <c r="Q2809" s="227">
        <v>0.016270445500000001</v>
      </c>
      <c r="R2809" s="227">
        <f>Q2809*H2809</f>
        <v>0.29226601251650003</v>
      </c>
      <c r="S2809" s="227">
        <v>0</v>
      </c>
      <c r="T2809" s="228">
        <f>S2809*H2809</f>
        <v>0</v>
      </c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R2809" s="229" t="s">
        <v>545</v>
      </c>
      <c r="AT2809" s="229" t="s">
        <v>403</v>
      </c>
      <c r="AU2809" s="229" t="s">
        <v>87</v>
      </c>
      <c r="AY2809" s="19" t="s">
        <v>401</v>
      </c>
      <c r="BE2809" s="230">
        <f>IF(N2809="základní",J2809,0)</f>
        <v>0</v>
      </c>
      <c r="BF2809" s="230">
        <f>IF(N2809="snížená",J2809,0)</f>
        <v>0</v>
      </c>
      <c r="BG2809" s="230">
        <f>IF(N2809="zákl. přenesená",J2809,0)</f>
        <v>0</v>
      </c>
      <c r="BH2809" s="230">
        <f>IF(N2809="sníž. přenesená",J2809,0)</f>
        <v>0</v>
      </c>
      <c r="BI2809" s="230">
        <f>IF(N2809="nulová",J2809,0)</f>
        <v>0</v>
      </c>
      <c r="BJ2809" s="19" t="s">
        <v>85</v>
      </c>
      <c r="BK2809" s="230">
        <f>ROUND(I2809*H2809,2)</f>
        <v>0</v>
      </c>
      <c r="BL2809" s="19" t="s">
        <v>545</v>
      </c>
      <c r="BM2809" s="229" t="s">
        <v>2505</v>
      </c>
    </row>
    <row r="2810" s="2" customFormat="1">
      <c r="A2810" s="40"/>
      <c r="B2810" s="41"/>
      <c r="C2810" s="42"/>
      <c r="D2810" s="231" t="s">
        <v>408</v>
      </c>
      <c r="E2810" s="42"/>
      <c r="F2810" s="232" t="s">
        <v>2506</v>
      </c>
      <c r="G2810" s="42"/>
      <c r="H2810" s="42"/>
      <c r="I2810" s="233"/>
      <c r="J2810" s="42"/>
      <c r="K2810" s="42"/>
      <c r="L2810" s="46"/>
      <c r="M2810" s="234"/>
      <c r="N2810" s="235"/>
      <c r="O2810" s="86"/>
      <c r="P2810" s="86"/>
      <c r="Q2810" s="86"/>
      <c r="R2810" s="86"/>
      <c r="S2810" s="86"/>
      <c r="T2810" s="87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T2810" s="19" t="s">
        <v>408</v>
      </c>
      <c r="AU2810" s="19" t="s">
        <v>87</v>
      </c>
    </row>
    <row r="2811" s="13" customFormat="1">
      <c r="A2811" s="13"/>
      <c r="B2811" s="236"/>
      <c r="C2811" s="237"/>
      <c r="D2811" s="238" t="s">
        <v>410</v>
      </c>
      <c r="E2811" s="239" t="s">
        <v>19</v>
      </c>
      <c r="F2811" s="240" t="s">
        <v>634</v>
      </c>
      <c r="G2811" s="237"/>
      <c r="H2811" s="239" t="s">
        <v>19</v>
      </c>
      <c r="I2811" s="241"/>
      <c r="J2811" s="237"/>
      <c r="K2811" s="237"/>
      <c r="L2811" s="242"/>
      <c r="M2811" s="243"/>
      <c r="N2811" s="244"/>
      <c r="O2811" s="244"/>
      <c r="P2811" s="244"/>
      <c r="Q2811" s="244"/>
      <c r="R2811" s="244"/>
      <c r="S2811" s="244"/>
      <c r="T2811" s="24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6" t="s">
        <v>410</v>
      </c>
      <c r="AU2811" s="246" t="s">
        <v>87</v>
      </c>
      <c r="AV2811" s="13" t="s">
        <v>85</v>
      </c>
      <c r="AW2811" s="13" t="s">
        <v>37</v>
      </c>
      <c r="AX2811" s="13" t="s">
        <v>78</v>
      </c>
      <c r="AY2811" s="246" t="s">
        <v>401</v>
      </c>
    </row>
    <row r="2812" s="13" customFormat="1">
      <c r="A2812" s="13"/>
      <c r="B2812" s="236"/>
      <c r="C2812" s="237"/>
      <c r="D2812" s="238" t="s">
        <v>410</v>
      </c>
      <c r="E2812" s="239" t="s">
        <v>19</v>
      </c>
      <c r="F2812" s="240" t="s">
        <v>594</v>
      </c>
      <c r="G2812" s="237"/>
      <c r="H2812" s="239" t="s">
        <v>19</v>
      </c>
      <c r="I2812" s="241"/>
      <c r="J2812" s="237"/>
      <c r="K2812" s="237"/>
      <c r="L2812" s="242"/>
      <c r="M2812" s="243"/>
      <c r="N2812" s="244"/>
      <c r="O2812" s="244"/>
      <c r="P2812" s="244"/>
      <c r="Q2812" s="244"/>
      <c r="R2812" s="244"/>
      <c r="S2812" s="244"/>
      <c r="T2812" s="245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6" t="s">
        <v>410</v>
      </c>
      <c r="AU2812" s="246" t="s">
        <v>87</v>
      </c>
      <c r="AV2812" s="13" t="s">
        <v>85</v>
      </c>
      <c r="AW2812" s="13" t="s">
        <v>37</v>
      </c>
      <c r="AX2812" s="13" t="s">
        <v>78</v>
      </c>
      <c r="AY2812" s="246" t="s">
        <v>401</v>
      </c>
    </row>
    <row r="2813" s="13" customFormat="1">
      <c r="A2813" s="13"/>
      <c r="B2813" s="236"/>
      <c r="C2813" s="237"/>
      <c r="D2813" s="238" t="s">
        <v>410</v>
      </c>
      <c r="E2813" s="239" t="s">
        <v>19</v>
      </c>
      <c r="F2813" s="240" t="s">
        <v>741</v>
      </c>
      <c r="G2813" s="237"/>
      <c r="H2813" s="239" t="s">
        <v>19</v>
      </c>
      <c r="I2813" s="241"/>
      <c r="J2813" s="237"/>
      <c r="K2813" s="237"/>
      <c r="L2813" s="242"/>
      <c r="M2813" s="243"/>
      <c r="N2813" s="244"/>
      <c r="O2813" s="244"/>
      <c r="P2813" s="244"/>
      <c r="Q2813" s="244"/>
      <c r="R2813" s="244"/>
      <c r="S2813" s="244"/>
      <c r="T2813" s="245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6" t="s">
        <v>410</v>
      </c>
      <c r="AU2813" s="246" t="s">
        <v>87</v>
      </c>
      <c r="AV2813" s="13" t="s">
        <v>85</v>
      </c>
      <c r="AW2813" s="13" t="s">
        <v>37</v>
      </c>
      <c r="AX2813" s="13" t="s">
        <v>78</v>
      </c>
      <c r="AY2813" s="246" t="s">
        <v>401</v>
      </c>
    </row>
    <row r="2814" s="13" customFormat="1">
      <c r="A2814" s="13"/>
      <c r="B2814" s="236"/>
      <c r="C2814" s="237"/>
      <c r="D2814" s="238" t="s">
        <v>410</v>
      </c>
      <c r="E2814" s="239" t="s">
        <v>19</v>
      </c>
      <c r="F2814" s="240" t="s">
        <v>298</v>
      </c>
      <c r="G2814" s="237"/>
      <c r="H2814" s="239" t="s">
        <v>19</v>
      </c>
      <c r="I2814" s="241"/>
      <c r="J2814" s="237"/>
      <c r="K2814" s="237"/>
      <c r="L2814" s="242"/>
      <c r="M2814" s="243"/>
      <c r="N2814" s="244"/>
      <c r="O2814" s="244"/>
      <c r="P2814" s="244"/>
      <c r="Q2814" s="244"/>
      <c r="R2814" s="244"/>
      <c r="S2814" s="244"/>
      <c r="T2814" s="245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6" t="s">
        <v>410</v>
      </c>
      <c r="AU2814" s="246" t="s">
        <v>87</v>
      </c>
      <c r="AV2814" s="13" t="s">
        <v>85</v>
      </c>
      <c r="AW2814" s="13" t="s">
        <v>37</v>
      </c>
      <c r="AX2814" s="13" t="s">
        <v>78</v>
      </c>
      <c r="AY2814" s="246" t="s">
        <v>401</v>
      </c>
    </row>
    <row r="2815" s="14" customFormat="1">
      <c r="A2815" s="14"/>
      <c r="B2815" s="247"/>
      <c r="C2815" s="248"/>
      <c r="D2815" s="238" t="s">
        <v>410</v>
      </c>
      <c r="E2815" s="249" t="s">
        <v>297</v>
      </c>
      <c r="F2815" s="250" t="s">
        <v>2507</v>
      </c>
      <c r="G2815" s="248"/>
      <c r="H2815" s="251">
        <v>17.963000000000001</v>
      </c>
      <c r="I2815" s="252"/>
      <c r="J2815" s="248"/>
      <c r="K2815" s="248"/>
      <c r="L2815" s="253"/>
      <c r="M2815" s="254"/>
      <c r="N2815" s="255"/>
      <c r="O2815" s="255"/>
      <c r="P2815" s="255"/>
      <c r="Q2815" s="255"/>
      <c r="R2815" s="255"/>
      <c r="S2815" s="255"/>
      <c r="T2815" s="256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7" t="s">
        <v>410</v>
      </c>
      <c r="AU2815" s="257" t="s">
        <v>87</v>
      </c>
      <c r="AV2815" s="14" t="s">
        <v>87</v>
      </c>
      <c r="AW2815" s="14" t="s">
        <v>37</v>
      </c>
      <c r="AX2815" s="14" t="s">
        <v>78</v>
      </c>
      <c r="AY2815" s="257" t="s">
        <v>401</v>
      </c>
    </row>
    <row r="2816" s="15" customFormat="1">
      <c r="A2816" s="15"/>
      <c r="B2816" s="258"/>
      <c r="C2816" s="259"/>
      <c r="D2816" s="238" t="s">
        <v>410</v>
      </c>
      <c r="E2816" s="260" t="s">
        <v>19</v>
      </c>
      <c r="F2816" s="261" t="s">
        <v>414</v>
      </c>
      <c r="G2816" s="259"/>
      <c r="H2816" s="262">
        <v>17.963000000000001</v>
      </c>
      <c r="I2816" s="263"/>
      <c r="J2816" s="259"/>
      <c r="K2816" s="259"/>
      <c r="L2816" s="264"/>
      <c r="M2816" s="265"/>
      <c r="N2816" s="266"/>
      <c r="O2816" s="266"/>
      <c r="P2816" s="266"/>
      <c r="Q2816" s="266"/>
      <c r="R2816" s="266"/>
      <c r="S2816" s="266"/>
      <c r="T2816" s="267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68" t="s">
        <v>410</v>
      </c>
      <c r="AU2816" s="268" t="s">
        <v>87</v>
      </c>
      <c r="AV2816" s="15" t="s">
        <v>102</v>
      </c>
      <c r="AW2816" s="15" t="s">
        <v>37</v>
      </c>
      <c r="AX2816" s="15" t="s">
        <v>85</v>
      </c>
      <c r="AY2816" s="268" t="s">
        <v>401</v>
      </c>
    </row>
    <row r="2817" s="2" customFormat="1" ht="55.5" customHeight="1">
      <c r="A2817" s="40"/>
      <c r="B2817" s="41"/>
      <c r="C2817" s="218" t="s">
        <v>2508</v>
      </c>
      <c r="D2817" s="218" t="s">
        <v>403</v>
      </c>
      <c r="E2817" s="219" t="s">
        <v>2509</v>
      </c>
      <c r="F2817" s="220" t="s">
        <v>2510</v>
      </c>
      <c r="G2817" s="221" t="s">
        <v>178</v>
      </c>
      <c r="H2817" s="222">
        <v>72.494</v>
      </c>
      <c r="I2817" s="223"/>
      <c r="J2817" s="224">
        <f>ROUND(I2817*H2817,2)</f>
        <v>0</v>
      </c>
      <c r="K2817" s="220" t="s">
        <v>19</v>
      </c>
      <c r="L2817" s="46"/>
      <c r="M2817" s="225" t="s">
        <v>19</v>
      </c>
      <c r="N2817" s="226" t="s">
        <v>49</v>
      </c>
      <c r="O2817" s="86"/>
      <c r="P2817" s="227">
        <f>O2817*H2817</f>
        <v>0</v>
      </c>
      <c r="Q2817" s="227">
        <v>0.032039999999999999</v>
      </c>
      <c r="R2817" s="227">
        <f>Q2817*H2817</f>
        <v>2.3227077600000001</v>
      </c>
      <c r="S2817" s="227">
        <v>0</v>
      </c>
      <c r="T2817" s="228">
        <f>S2817*H2817</f>
        <v>0</v>
      </c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R2817" s="229" t="s">
        <v>545</v>
      </c>
      <c r="AT2817" s="229" t="s">
        <v>403</v>
      </c>
      <c r="AU2817" s="229" t="s">
        <v>87</v>
      </c>
      <c r="AY2817" s="19" t="s">
        <v>401</v>
      </c>
      <c r="BE2817" s="230">
        <f>IF(N2817="základní",J2817,0)</f>
        <v>0</v>
      </c>
      <c r="BF2817" s="230">
        <f>IF(N2817="snížená",J2817,0)</f>
        <v>0</v>
      </c>
      <c r="BG2817" s="230">
        <f>IF(N2817="zákl. přenesená",J2817,0)</f>
        <v>0</v>
      </c>
      <c r="BH2817" s="230">
        <f>IF(N2817="sníž. přenesená",J2817,0)</f>
        <v>0</v>
      </c>
      <c r="BI2817" s="230">
        <f>IF(N2817="nulová",J2817,0)</f>
        <v>0</v>
      </c>
      <c r="BJ2817" s="19" t="s">
        <v>85</v>
      </c>
      <c r="BK2817" s="230">
        <f>ROUND(I2817*H2817,2)</f>
        <v>0</v>
      </c>
      <c r="BL2817" s="19" t="s">
        <v>545</v>
      </c>
      <c r="BM2817" s="229" t="s">
        <v>2511</v>
      </c>
    </row>
    <row r="2818" s="13" customFormat="1">
      <c r="A2818" s="13"/>
      <c r="B2818" s="236"/>
      <c r="C2818" s="237"/>
      <c r="D2818" s="238" t="s">
        <v>410</v>
      </c>
      <c r="E2818" s="239" t="s">
        <v>19</v>
      </c>
      <c r="F2818" s="240" t="s">
        <v>634</v>
      </c>
      <c r="G2818" s="237"/>
      <c r="H2818" s="239" t="s">
        <v>19</v>
      </c>
      <c r="I2818" s="241"/>
      <c r="J2818" s="237"/>
      <c r="K2818" s="237"/>
      <c r="L2818" s="242"/>
      <c r="M2818" s="243"/>
      <c r="N2818" s="244"/>
      <c r="O2818" s="244"/>
      <c r="P2818" s="244"/>
      <c r="Q2818" s="244"/>
      <c r="R2818" s="244"/>
      <c r="S2818" s="244"/>
      <c r="T2818" s="24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6" t="s">
        <v>410</v>
      </c>
      <c r="AU2818" s="246" t="s">
        <v>87</v>
      </c>
      <c r="AV2818" s="13" t="s">
        <v>85</v>
      </c>
      <c r="AW2818" s="13" t="s">
        <v>37</v>
      </c>
      <c r="AX2818" s="13" t="s">
        <v>78</v>
      </c>
      <c r="AY2818" s="246" t="s">
        <v>401</v>
      </c>
    </row>
    <row r="2819" s="13" customFormat="1">
      <c r="A2819" s="13"/>
      <c r="B2819" s="236"/>
      <c r="C2819" s="237"/>
      <c r="D2819" s="238" t="s">
        <v>410</v>
      </c>
      <c r="E2819" s="239" t="s">
        <v>19</v>
      </c>
      <c r="F2819" s="240" t="s">
        <v>594</v>
      </c>
      <c r="G2819" s="237"/>
      <c r="H2819" s="239" t="s">
        <v>19</v>
      </c>
      <c r="I2819" s="241"/>
      <c r="J2819" s="237"/>
      <c r="K2819" s="237"/>
      <c r="L2819" s="242"/>
      <c r="M2819" s="243"/>
      <c r="N2819" s="244"/>
      <c r="O2819" s="244"/>
      <c r="P2819" s="244"/>
      <c r="Q2819" s="244"/>
      <c r="R2819" s="244"/>
      <c r="S2819" s="244"/>
      <c r="T2819" s="24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6" t="s">
        <v>410</v>
      </c>
      <c r="AU2819" s="246" t="s">
        <v>87</v>
      </c>
      <c r="AV2819" s="13" t="s">
        <v>85</v>
      </c>
      <c r="AW2819" s="13" t="s">
        <v>37</v>
      </c>
      <c r="AX2819" s="13" t="s">
        <v>78</v>
      </c>
      <c r="AY2819" s="246" t="s">
        <v>401</v>
      </c>
    </row>
    <row r="2820" s="13" customFormat="1">
      <c r="A2820" s="13"/>
      <c r="B2820" s="236"/>
      <c r="C2820" s="237"/>
      <c r="D2820" s="238" t="s">
        <v>410</v>
      </c>
      <c r="E2820" s="239" t="s">
        <v>19</v>
      </c>
      <c r="F2820" s="240" t="s">
        <v>741</v>
      </c>
      <c r="G2820" s="237"/>
      <c r="H2820" s="239" t="s">
        <v>19</v>
      </c>
      <c r="I2820" s="241"/>
      <c r="J2820" s="237"/>
      <c r="K2820" s="237"/>
      <c r="L2820" s="242"/>
      <c r="M2820" s="243"/>
      <c r="N2820" s="244"/>
      <c r="O2820" s="244"/>
      <c r="P2820" s="244"/>
      <c r="Q2820" s="244"/>
      <c r="R2820" s="244"/>
      <c r="S2820" s="244"/>
      <c r="T2820" s="24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6" t="s">
        <v>410</v>
      </c>
      <c r="AU2820" s="246" t="s">
        <v>87</v>
      </c>
      <c r="AV2820" s="13" t="s">
        <v>85</v>
      </c>
      <c r="AW2820" s="13" t="s">
        <v>37</v>
      </c>
      <c r="AX2820" s="13" t="s">
        <v>78</v>
      </c>
      <c r="AY2820" s="246" t="s">
        <v>401</v>
      </c>
    </row>
    <row r="2821" s="13" customFormat="1">
      <c r="A2821" s="13"/>
      <c r="B2821" s="236"/>
      <c r="C2821" s="237"/>
      <c r="D2821" s="238" t="s">
        <v>410</v>
      </c>
      <c r="E2821" s="239" t="s">
        <v>19</v>
      </c>
      <c r="F2821" s="240" t="s">
        <v>301</v>
      </c>
      <c r="G2821" s="237"/>
      <c r="H2821" s="239" t="s">
        <v>19</v>
      </c>
      <c r="I2821" s="241"/>
      <c r="J2821" s="237"/>
      <c r="K2821" s="237"/>
      <c r="L2821" s="242"/>
      <c r="M2821" s="243"/>
      <c r="N2821" s="244"/>
      <c r="O2821" s="244"/>
      <c r="P2821" s="244"/>
      <c r="Q2821" s="244"/>
      <c r="R2821" s="244"/>
      <c r="S2821" s="244"/>
      <c r="T2821" s="24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6" t="s">
        <v>410</v>
      </c>
      <c r="AU2821" s="246" t="s">
        <v>87</v>
      </c>
      <c r="AV2821" s="13" t="s">
        <v>85</v>
      </c>
      <c r="AW2821" s="13" t="s">
        <v>37</v>
      </c>
      <c r="AX2821" s="13" t="s">
        <v>78</v>
      </c>
      <c r="AY2821" s="246" t="s">
        <v>401</v>
      </c>
    </row>
    <row r="2822" s="14" customFormat="1">
      <c r="A2822" s="14"/>
      <c r="B2822" s="247"/>
      <c r="C2822" s="248"/>
      <c r="D2822" s="238" t="s">
        <v>410</v>
      </c>
      <c r="E2822" s="249" t="s">
        <v>300</v>
      </c>
      <c r="F2822" s="250" t="s">
        <v>2512</v>
      </c>
      <c r="G2822" s="248"/>
      <c r="H2822" s="251">
        <v>72.494</v>
      </c>
      <c r="I2822" s="252"/>
      <c r="J2822" s="248"/>
      <c r="K2822" s="248"/>
      <c r="L2822" s="253"/>
      <c r="M2822" s="254"/>
      <c r="N2822" s="255"/>
      <c r="O2822" s="255"/>
      <c r="P2822" s="255"/>
      <c r="Q2822" s="255"/>
      <c r="R2822" s="255"/>
      <c r="S2822" s="255"/>
      <c r="T2822" s="256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7" t="s">
        <v>410</v>
      </c>
      <c r="AU2822" s="257" t="s">
        <v>87</v>
      </c>
      <c r="AV2822" s="14" t="s">
        <v>87</v>
      </c>
      <c r="AW2822" s="14" t="s">
        <v>37</v>
      </c>
      <c r="AX2822" s="14" t="s">
        <v>78</v>
      </c>
      <c r="AY2822" s="257" t="s">
        <v>401</v>
      </c>
    </row>
    <row r="2823" s="15" customFormat="1">
      <c r="A2823" s="15"/>
      <c r="B2823" s="258"/>
      <c r="C2823" s="259"/>
      <c r="D2823" s="238" t="s">
        <v>410</v>
      </c>
      <c r="E2823" s="260" t="s">
        <v>19</v>
      </c>
      <c r="F2823" s="261" t="s">
        <v>414</v>
      </c>
      <c r="G2823" s="259"/>
      <c r="H2823" s="262">
        <v>72.494</v>
      </c>
      <c r="I2823" s="263"/>
      <c r="J2823" s="259"/>
      <c r="K2823" s="259"/>
      <c r="L2823" s="264"/>
      <c r="M2823" s="265"/>
      <c r="N2823" s="266"/>
      <c r="O2823" s="266"/>
      <c r="P2823" s="266"/>
      <c r="Q2823" s="266"/>
      <c r="R2823" s="266"/>
      <c r="S2823" s="266"/>
      <c r="T2823" s="267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68" t="s">
        <v>410</v>
      </c>
      <c r="AU2823" s="268" t="s">
        <v>87</v>
      </c>
      <c r="AV2823" s="15" t="s">
        <v>102</v>
      </c>
      <c r="AW2823" s="15" t="s">
        <v>37</v>
      </c>
      <c r="AX2823" s="15" t="s">
        <v>85</v>
      </c>
      <c r="AY2823" s="268" t="s">
        <v>401</v>
      </c>
    </row>
    <row r="2824" s="2" customFormat="1" ht="37.8" customHeight="1">
      <c r="A2824" s="40"/>
      <c r="B2824" s="41"/>
      <c r="C2824" s="218" t="s">
        <v>2513</v>
      </c>
      <c r="D2824" s="218" t="s">
        <v>403</v>
      </c>
      <c r="E2824" s="219" t="s">
        <v>2514</v>
      </c>
      <c r="F2824" s="220" t="s">
        <v>2515</v>
      </c>
      <c r="G2824" s="221" t="s">
        <v>178</v>
      </c>
      <c r="H2824" s="222">
        <v>694.04999999999995</v>
      </c>
      <c r="I2824" s="223"/>
      <c r="J2824" s="224">
        <f>ROUND(I2824*H2824,2)</f>
        <v>0</v>
      </c>
      <c r="K2824" s="220" t="s">
        <v>406</v>
      </c>
      <c r="L2824" s="46"/>
      <c r="M2824" s="225" t="s">
        <v>19</v>
      </c>
      <c r="N2824" s="226" t="s">
        <v>49</v>
      </c>
      <c r="O2824" s="86"/>
      <c r="P2824" s="227">
        <f>O2824*H2824</f>
        <v>0</v>
      </c>
      <c r="Q2824" s="227">
        <v>0.00117</v>
      </c>
      <c r="R2824" s="227">
        <f>Q2824*H2824</f>
        <v>0.8120385</v>
      </c>
      <c r="S2824" s="227">
        <v>0</v>
      </c>
      <c r="T2824" s="228">
        <f>S2824*H2824</f>
        <v>0</v>
      </c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R2824" s="229" t="s">
        <v>545</v>
      </c>
      <c r="AT2824" s="229" t="s">
        <v>403</v>
      </c>
      <c r="AU2824" s="229" t="s">
        <v>87</v>
      </c>
      <c r="AY2824" s="19" t="s">
        <v>401</v>
      </c>
      <c r="BE2824" s="230">
        <f>IF(N2824="základní",J2824,0)</f>
        <v>0</v>
      </c>
      <c r="BF2824" s="230">
        <f>IF(N2824="snížená",J2824,0)</f>
        <v>0</v>
      </c>
      <c r="BG2824" s="230">
        <f>IF(N2824="zákl. přenesená",J2824,0)</f>
        <v>0</v>
      </c>
      <c r="BH2824" s="230">
        <f>IF(N2824="sníž. přenesená",J2824,0)</f>
        <v>0</v>
      </c>
      <c r="BI2824" s="230">
        <f>IF(N2824="nulová",J2824,0)</f>
        <v>0</v>
      </c>
      <c r="BJ2824" s="19" t="s">
        <v>85</v>
      </c>
      <c r="BK2824" s="230">
        <f>ROUND(I2824*H2824,2)</f>
        <v>0</v>
      </c>
      <c r="BL2824" s="19" t="s">
        <v>545</v>
      </c>
      <c r="BM2824" s="229" t="s">
        <v>2516</v>
      </c>
    </row>
    <row r="2825" s="2" customFormat="1">
      <c r="A2825" s="40"/>
      <c r="B2825" s="41"/>
      <c r="C2825" s="42"/>
      <c r="D2825" s="231" t="s">
        <v>408</v>
      </c>
      <c r="E2825" s="42"/>
      <c r="F2825" s="232" t="s">
        <v>2517</v>
      </c>
      <c r="G2825" s="42"/>
      <c r="H2825" s="42"/>
      <c r="I2825" s="233"/>
      <c r="J2825" s="42"/>
      <c r="K2825" s="42"/>
      <c r="L2825" s="46"/>
      <c r="M2825" s="234"/>
      <c r="N2825" s="235"/>
      <c r="O2825" s="86"/>
      <c r="P2825" s="86"/>
      <c r="Q2825" s="86"/>
      <c r="R2825" s="86"/>
      <c r="S2825" s="86"/>
      <c r="T2825" s="87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T2825" s="19" t="s">
        <v>408</v>
      </c>
      <c r="AU2825" s="19" t="s">
        <v>87</v>
      </c>
    </row>
    <row r="2826" s="14" customFormat="1">
      <c r="A2826" s="14"/>
      <c r="B2826" s="247"/>
      <c r="C2826" s="248"/>
      <c r="D2826" s="238" t="s">
        <v>410</v>
      </c>
      <c r="E2826" s="249" t="s">
        <v>19</v>
      </c>
      <c r="F2826" s="250" t="s">
        <v>291</v>
      </c>
      <c r="G2826" s="248"/>
      <c r="H2826" s="251">
        <v>569.90999999999997</v>
      </c>
      <c r="I2826" s="252"/>
      <c r="J2826" s="248"/>
      <c r="K2826" s="248"/>
      <c r="L2826" s="253"/>
      <c r="M2826" s="254"/>
      <c r="N2826" s="255"/>
      <c r="O2826" s="255"/>
      <c r="P2826" s="255"/>
      <c r="Q2826" s="255"/>
      <c r="R2826" s="255"/>
      <c r="S2826" s="255"/>
      <c r="T2826" s="256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7" t="s">
        <v>410</v>
      </c>
      <c r="AU2826" s="257" t="s">
        <v>87</v>
      </c>
      <c r="AV2826" s="14" t="s">
        <v>87</v>
      </c>
      <c r="AW2826" s="14" t="s">
        <v>37</v>
      </c>
      <c r="AX2826" s="14" t="s">
        <v>78</v>
      </c>
      <c r="AY2826" s="257" t="s">
        <v>401</v>
      </c>
    </row>
    <row r="2827" s="14" customFormat="1">
      <c r="A2827" s="14"/>
      <c r="B2827" s="247"/>
      <c r="C2827" s="248"/>
      <c r="D2827" s="238" t="s">
        <v>410</v>
      </c>
      <c r="E2827" s="249" t="s">
        <v>19</v>
      </c>
      <c r="F2827" s="250" t="s">
        <v>294</v>
      </c>
      <c r="G2827" s="248"/>
      <c r="H2827" s="251">
        <v>124.14</v>
      </c>
      <c r="I2827" s="252"/>
      <c r="J2827" s="248"/>
      <c r="K2827" s="248"/>
      <c r="L2827" s="253"/>
      <c r="M2827" s="254"/>
      <c r="N2827" s="255"/>
      <c r="O2827" s="255"/>
      <c r="P2827" s="255"/>
      <c r="Q2827" s="255"/>
      <c r="R2827" s="255"/>
      <c r="S2827" s="255"/>
      <c r="T2827" s="256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7" t="s">
        <v>410</v>
      </c>
      <c r="AU2827" s="257" t="s">
        <v>87</v>
      </c>
      <c r="AV2827" s="14" t="s">
        <v>87</v>
      </c>
      <c r="AW2827" s="14" t="s">
        <v>37</v>
      </c>
      <c r="AX2827" s="14" t="s">
        <v>78</v>
      </c>
      <c r="AY2827" s="257" t="s">
        <v>401</v>
      </c>
    </row>
    <row r="2828" s="15" customFormat="1">
      <c r="A2828" s="15"/>
      <c r="B2828" s="258"/>
      <c r="C2828" s="259"/>
      <c r="D2828" s="238" t="s">
        <v>410</v>
      </c>
      <c r="E2828" s="260" t="s">
        <v>19</v>
      </c>
      <c r="F2828" s="261" t="s">
        <v>414</v>
      </c>
      <c r="G2828" s="259"/>
      <c r="H2828" s="262">
        <v>694.04999999999995</v>
      </c>
      <c r="I2828" s="263"/>
      <c r="J2828" s="259"/>
      <c r="K2828" s="259"/>
      <c r="L2828" s="264"/>
      <c r="M2828" s="265"/>
      <c r="N2828" s="266"/>
      <c r="O2828" s="266"/>
      <c r="P2828" s="266"/>
      <c r="Q2828" s="266"/>
      <c r="R2828" s="266"/>
      <c r="S2828" s="266"/>
      <c r="T2828" s="267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68" t="s">
        <v>410</v>
      </c>
      <c r="AU2828" s="268" t="s">
        <v>87</v>
      </c>
      <c r="AV2828" s="15" t="s">
        <v>102</v>
      </c>
      <c r="AW2828" s="15" t="s">
        <v>37</v>
      </c>
      <c r="AX2828" s="15" t="s">
        <v>85</v>
      </c>
      <c r="AY2828" s="268" t="s">
        <v>401</v>
      </c>
    </row>
    <row r="2829" s="2" customFormat="1" ht="24.15" customHeight="1">
      <c r="A2829" s="40"/>
      <c r="B2829" s="41"/>
      <c r="C2829" s="280" t="s">
        <v>2518</v>
      </c>
      <c r="D2829" s="280" t="s">
        <v>808</v>
      </c>
      <c r="E2829" s="281" t="s">
        <v>2519</v>
      </c>
      <c r="F2829" s="282" t="s">
        <v>2520</v>
      </c>
      <c r="G2829" s="283" t="s">
        <v>178</v>
      </c>
      <c r="H2829" s="284">
        <v>569.90999999999997</v>
      </c>
      <c r="I2829" s="285"/>
      <c r="J2829" s="286">
        <f>ROUND(I2829*H2829,2)</f>
        <v>0</v>
      </c>
      <c r="K2829" s="282" t="s">
        <v>406</v>
      </c>
      <c r="L2829" s="287"/>
      <c r="M2829" s="288" t="s">
        <v>19</v>
      </c>
      <c r="N2829" s="289" t="s">
        <v>49</v>
      </c>
      <c r="O2829" s="86"/>
      <c r="P2829" s="227">
        <f>O2829*H2829</f>
        <v>0</v>
      </c>
      <c r="Q2829" s="227">
        <v>0.0040000000000000001</v>
      </c>
      <c r="R2829" s="227">
        <f>Q2829*H2829</f>
        <v>2.2796400000000001</v>
      </c>
      <c r="S2829" s="227">
        <v>0</v>
      </c>
      <c r="T2829" s="228">
        <f>S2829*H2829</f>
        <v>0</v>
      </c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R2829" s="229" t="s">
        <v>664</v>
      </c>
      <c r="AT2829" s="229" t="s">
        <v>808</v>
      </c>
      <c r="AU2829" s="229" t="s">
        <v>87</v>
      </c>
      <c r="AY2829" s="19" t="s">
        <v>401</v>
      </c>
      <c r="BE2829" s="230">
        <f>IF(N2829="základní",J2829,0)</f>
        <v>0</v>
      </c>
      <c r="BF2829" s="230">
        <f>IF(N2829="snížená",J2829,0)</f>
        <v>0</v>
      </c>
      <c r="BG2829" s="230">
        <f>IF(N2829="zákl. přenesená",J2829,0)</f>
        <v>0</v>
      </c>
      <c r="BH2829" s="230">
        <f>IF(N2829="sníž. přenesená",J2829,0)</f>
        <v>0</v>
      </c>
      <c r="BI2829" s="230">
        <f>IF(N2829="nulová",J2829,0)</f>
        <v>0</v>
      </c>
      <c r="BJ2829" s="19" t="s">
        <v>85</v>
      </c>
      <c r="BK2829" s="230">
        <f>ROUND(I2829*H2829,2)</f>
        <v>0</v>
      </c>
      <c r="BL2829" s="19" t="s">
        <v>545</v>
      </c>
      <c r="BM2829" s="229" t="s">
        <v>2521</v>
      </c>
    </row>
    <row r="2830" s="13" customFormat="1">
      <c r="A2830" s="13"/>
      <c r="B2830" s="236"/>
      <c r="C2830" s="237"/>
      <c r="D2830" s="238" t="s">
        <v>410</v>
      </c>
      <c r="E2830" s="239" t="s">
        <v>19</v>
      </c>
      <c r="F2830" s="240" t="s">
        <v>906</v>
      </c>
      <c r="G2830" s="237"/>
      <c r="H2830" s="239" t="s">
        <v>19</v>
      </c>
      <c r="I2830" s="241"/>
      <c r="J2830" s="237"/>
      <c r="K2830" s="237"/>
      <c r="L2830" s="242"/>
      <c r="M2830" s="243"/>
      <c r="N2830" s="244"/>
      <c r="O2830" s="244"/>
      <c r="P2830" s="244"/>
      <c r="Q2830" s="244"/>
      <c r="R2830" s="244"/>
      <c r="S2830" s="244"/>
      <c r="T2830" s="24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6" t="s">
        <v>410</v>
      </c>
      <c r="AU2830" s="246" t="s">
        <v>87</v>
      </c>
      <c r="AV2830" s="13" t="s">
        <v>85</v>
      </c>
      <c r="AW2830" s="13" t="s">
        <v>37</v>
      </c>
      <c r="AX2830" s="13" t="s">
        <v>78</v>
      </c>
      <c r="AY2830" s="246" t="s">
        <v>401</v>
      </c>
    </row>
    <row r="2831" s="13" customFormat="1">
      <c r="A2831" s="13"/>
      <c r="B2831" s="236"/>
      <c r="C2831" s="237"/>
      <c r="D2831" s="238" t="s">
        <v>410</v>
      </c>
      <c r="E2831" s="239" t="s">
        <v>19</v>
      </c>
      <c r="F2831" s="240" t="s">
        <v>594</v>
      </c>
      <c r="G2831" s="237"/>
      <c r="H2831" s="239" t="s">
        <v>19</v>
      </c>
      <c r="I2831" s="241"/>
      <c r="J2831" s="237"/>
      <c r="K2831" s="237"/>
      <c r="L2831" s="242"/>
      <c r="M2831" s="243"/>
      <c r="N2831" s="244"/>
      <c r="O2831" s="244"/>
      <c r="P2831" s="244"/>
      <c r="Q2831" s="244"/>
      <c r="R2831" s="244"/>
      <c r="S2831" s="244"/>
      <c r="T2831" s="24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6" t="s">
        <v>410</v>
      </c>
      <c r="AU2831" s="246" t="s">
        <v>87</v>
      </c>
      <c r="AV2831" s="13" t="s">
        <v>85</v>
      </c>
      <c r="AW2831" s="13" t="s">
        <v>37</v>
      </c>
      <c r="AX2831" s="13" t="s">
        <v>78</v>
      </c>
      <c r="AY2831" s="246" t="s">
        <v>401</v>
      </c>
    </row>
    <row r="2832" s="13" customFormat="1">
      <c r="A2832" s="13"/>
      <c r="B2832" s="236"/>
      <c r="C2832" s="237"/>
      <c r="D2832" s="238" t="s">
        <v>410</v>
      </c>
      <c r="E2832" s="239" t="s">
        <v>19</v>
      </c>
      <c r="F2832" s="240" t="s">
        <v>2522</v>
      </c>
      <c r="G2832" s="237"/>
      <c r="H2832" s="239" t="s">
        <v>19</v>
      </c>
      <c r="I2832" s="241"/>
      <c r="J2832" s="237"/>
      <c r="K2832" s="237"/>
      <c r="L2832" s="242"/>
      <c r="M2832" s="243"/>
      <c r="N2832" s="244"/>
      <c r="O2832" s="244"/>
      <c r="P2832" s="244"/>
      <c r="Q2832" s="244"/>
      <c r="R2832" s="244"/>
      <c r="S2832" s="244"/>
      <c r="T2832" s="24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6" t="s">
        <v>410</v>
      </c>
      <c r="AU2832" s="246" t="s">
        <v>87</v>
      </c>
      <c r="AV2832" s="13" t="s">
        <v>85</v>
      </c>
      <c r="AW2832" s="13" t="s">
        <v>37</v>
      </c>
      <c r="AX2832" s="13" t="s">
        <v>78</v>
      </c>
      <c r="AY2832" s="246" t="s">
        <v>401</v>
      </c>
    </row>
    <row r="2833" s="13" customFormat="1">
      <c r="A2833" s="13"/>
      <c r="B2833" s="236"/>
      <c r="C2833" s="237"/>
      <c r="D2833" s="238" t="s">
        <v>410</v>
      </c>
      <c r="E2833" s="239" t="s">
        <v>19</v>
      </c>
      <c r="F2833" s="240" t="s">
        <v>741</v>
      </c>
      <c r="G2833" s="237"/>
      <c r="H2833" s="239" t="s">
        <v>19</v>
      </c>
      <c r="I2833" s="241"/>
      <c r="J2833" s="237"/>
      <c r="K2833" s="237"/>
      <c r="L2833" s="242"/>
      <c r="M2833" s="243"/>
      <c r="N2833" s="244"/>
      <c r="O2833" s="244"/>
      <c r="P2833" s="244"/>
      <c r="Q2833" s="244"/>
      <c r="R2833" s="244"/>
      <c r="S2833" s="244"/>
      <c r="T2833" s="24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6" t="s">
        <v>410</v>
      </c>
      <c r="AU2833" s="246" t="s">
        <v>87</v>
      </c>
      <c r="AV2833" s="13" t="s">
        <v>85</v>
      </c>
      <c r="AW2833" s="13" t="s">
        <v>37</v>
      </c>
      <c r="AX2833" s="13" t="s">
        <v>78</v>
      </c>
      <c r="AY2833" s="246" t="s">
        <v>401</v>
      </c>
    </row>
    <row r="2834" s="14" customFormat="1">
      <c r="A2834" s="14"/>
      <c r="B2834" s="247"/>
      <c r="C2834" s="248"/>
      <c r="D2834" s="238" t="s">
        <v>410</v>
      </c>
      <c r="E2834" s="249" t="s">
        <v>19</v>
      </c>
      <c r="F2834" s="250" t="s">
        <v>2523</v>
      </c>
      <c r="G2834" s="248"/>
      <c r="H2834" s="251">
        <v>52.390000000000001</v>
      </c>
      <c r="I2834" s="252"/>
      <c r="J2834" s="248"/>
      <c r="K2834" s="248"/>
      <c r="L2834" s="253"/>
      <c r="M2834" s="254"/>
      <c r="N2834" s="255"/>
      <c r="O2834" s="255"/>
      <c r="P2834" s="255"/>
      <c r="Q2834" s="255"/>
      <c r="R2834" s="255"/>
      <c r="S2834" s="255"/>
      <c r="T2834" s="256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7" t="s">
        <v>410</v>
      </c>
      <c r="AU2834" s="257" t="s">
        <v>87</v>
      </c>
      <c r="AV2834" s="14" t="s">
        <v>87</v>
      </c>
      <c r="AW2834" s="14" t="s">
        <v>37</v>
      </c>
      <c r="AX2834" s="14" t="s">
        <v>78</v>
      </c>
      <c r="AY2834" s="257" t="s">
        <v>401</v>
      </c>
    </row>
    <row r="2835" s="14" customFormat="1">
      <c r="A2835" s="14"/>
      <c r="B2835" s="247"/>
      <c r="C2835" s="248"/>
      <c r="D2835" s="238" t="s">
        <v>410</v>
      </c>
      <c r="E2835" s="249" t="s">
        <v>19</v>
      </c>
      <c r="F2835" s="250" t="s">
        <v>2524</v>
      </c>
      <c r="G2835" s="248"/>
      <c r="H2835" s="251">
        <v>2.8900000000000001</v>
      </c>
      <c r="I2835" s="252"/>
      <c r="J2835" s="248"/>
      <c r="K2835" s="248"/>
      <c r="L2835" s="253"/>
      <c r="M2835" s="254"/>
      <c r="N2835" s="255"/>
      <c r="O2835" s="255"/>
      <c r="P2835" s="255"/>
      <c r="Q2835" s="255"/>
      <c r="R2835" s="255"/>
      <c r="S2835" s="255"/>
      <c r="T2835" s="256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7" t="s">
        <v>410</v>
      </c>
      <c r="AU2835" s="257" t="s">
        <v>87</v>
      </c>
      <c r="AV2835" s="14" t="s">
        <v>87</v>
      </c>
      <c r="AW2835" s="14" t="s">
        <v>37</v>
      </c>
      <c r="AX2835" s="14" t="s">
        <v>78</v>
      </c>
      <c r="AY2835" s="257" t="s">
        <v>401</v>
      </c>
    </row>
    <row r="2836" s="14" customFormat="1">
      <c r="A2836" s="14"/>
      <c r="B2836" s="247"/>
      <c r="C2836" s="248"/>
      <c r="D2836" s="238" t="s">
        <v>410</v>
      </c>
      <c r="E2836" s="249" t="s">
        <v>19</v>
      </c>
      <c r="F2836" s="250" t="s">
        <v>2525</v>
      </c>
      <c r="G2836" s="248"/>
      <c r="H2836" s="251">
        <v>4.9800000000000004</v>
      </c>
      <c r="I2836" s="252"/>
      <c r="J2836" s="248"/>
      <c r="K2836" s="248"/>
      <c r="L2836" s="253"/>
      <c r="M2836" s="254"/>
      <c r="N2836" s="255"/>
      <c r="O2836" s="255"/>
      <c r="P2836" s="255"/>
      <c r="Q2836" s="255"/>
      <c r="R2836" s="255"/>
      <c r="S2836" s="255"/>
      <c r="T2836" s="256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7" t="s">
        <v>410</v>
      </c>
      <c r="AU2836" s="257" t="s">
        <v>87</v>
      </c>
      <c r="AV2836" s="14" t="s">
        <v>87</v>
      </c>
      <c r="AW2836" s="14" t="s">
        <v>37</v>
      </c>
      <c r="AX2836" s="14" t="s">
        <v>78</v>
      </c>
      <c r="AY2836" s="257" t="s">
        <v>401</v>
      </c>
    </row>
    <row r="2837" s="14" customFormat="1">
      <c r="A2837" s="14"/>
      <c r="B2837" s="247"/>
      <c r="C2837" s="248"/>
      <c r="D2837" s="238" t="s">
        <v>410</v>
      </c>
      <c r="E2837" s="249" t="s">
        <v>19</v>
      </c>
      <c r="F2837" s="250" t="s">
        <v>2526</v>
      </c>
      <c r="G2837" s="248"/>
      <c r="H2837" s="251">
        <v>2.1400000000000001</v>
      </c>
      <c r="I2837" s="252"/>
      <c r="J2837" s="248"/>
      <c r="K2837" s="248"/>
      <c r="L2837" s="253"/>
      <c r="M2837" s="254"/>
      <c r="N2837" s="255"/>
      <c r="O2837" s="255"/>
      <c r="P2837" s="255"/>
      <c r="Q2837" s="255"/>
      <c r="R2837" s="255"/>
      <c r="S2837" s="255"/>
      <c r="T2837" s="256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7" t="s">
        <v>410</v>
      </c>
      <c r="AU2837" s="257" t="s">
        <v>87</v>
      </c>
      <c r="AV2837" s="14" t="s">
        <v>87</v>
      </c>
      <c r="AW2837" s="14" t="s">
        <v>37</v>
      </c>
      <c r="AX2837" s="14" t="s">
        <v>78</v>
      </c>
      <c r="AY2837" s="257" t="s">
        <v>401</v>
      </c>
    </row>
    <row r="2838" s="14" customFormat="1">
      <c r="A2838" s="14"/>
      <c r="B2838" s="247"/>
      <c r="C2838" s="248"/>
      <c r="D2838" s="238" t="s">
        <v>410</v>
      </c>
      <c r="E2838" s="249" t="s">
        <v>19</v>
      </c>
      <c r="F2838" s="250" t="s">
        <v>2527</v>
      </c>
      <c r="G2838" s="248"/>
      <c r="H2838" s="251">
        <v>63.5</v>
      </c>
      <c r="I2838" s="252"/>
      <c r="J2838" s="248"/>
      <c r="K2838" s="248"/>
      <c r="L2838" s="253"/>
      <c r="M2838" s="254"/>
      <c r="N2838" s="255"/>
      <c r="O2838" s="255"/>
      <c r="P2838" s="255"/>
      <c r="Q2838" s="255"/>
      <c r="R2838" s="255"/>
      <c r="S2838" s="255"/>
      <c r="T2838" s="256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7" t="s">
        <v>410</v>
      </c>
      <c r="AU2838" s="257" t="s">
        <v>87</v>
      </c>
      <c r="AV2838" s="14" t="s">
        <v>87</v>
      </c>
      <c r="AW2838" s="14" t="s">
        <v>37</v>
      </c>
      <c r="AX2838" s="14" t="s">
        <v>78</v>
      </c>
      <c r="AY2838" s="257" t="s">
        <v>401</v>
      </c>
    </row>
    <row r="2839" s="14" customFormat="1">
      <c r="A2839" s="14"/>
      <c r="B2839" s="247"/>
      <c r="C2839" s="248"/>
      <c r="D2839" s="238" t="s">
        <v>410</v>
      </c>
      <c r="E2839" s="249" t="s">
        <v>19</v>
      </c>
      <c r="F2839" s="250" t="s">
        <v>2528</v>
      </c>
      <c r="G2839" s="248"/>
      <c r="H2839" s="251">
        <v>5.1600000000000001</v>
      </c>
      <c r="I2839" s="252"/>
      <c r="J2839" s="248"/>
      <c r="K2839" s="248"/>
      <c r="L2839" s="253"/>
      <c r="M2839" s="254"/>
      <c r="N2839" s="255"/>
      <c r="O2839" s="255"/>
      <c r="P2839" s="255"/>
      <c r="Q2839" s="255"/>
      <c r="R2839" s="255"/>
      <c r="S2839" s="255"/>
      <c r="T2839" s="256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7" t="s">
        <v>410</v>
      </c>
      <c r="AU2839" s="257" t="s">
        <v>87</v>
      </c>
      <c r="AV2839" s="14" t="s">
        <v>87</v>
      </c>
      <c r="AW2839" s="14" t="s">
        <v>37</v>
      </c>
      <c r="AX2839" s="14" t="s">
        <v>78</v>
      </c>
      <c r="AY2839" s="257" t="s">
        <v>401</v>
      </c>
    </row>
    <row r="2840" s="14" customFormat="1">
      <c r="A2840" s="14"/>
      <c r="B2840" s="247"/>
      <c r="C2840" s="248"/>
      <c r="D2840" s="238" t="s">
        <v>410</v>
      </c>
      <c r="E2840" s="249" t="s">
        <v>19</v>
      </c>
      <c r="F2840" s="250" t="s">
        <v>2529</v>
      </c>
      <c r="G2840" s="248"/>
      <c r="H2840" s="251">
        <v>2.25</v>
      </c>
      <c r="I2840" s="252"/>
      <c r="J2840" s="248"/>
      <c r="K2840" s="248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7" t="s">
        <v>410</v>
      </c>
      <c r="AU2840" s="257" t="s">
        <v>87</v>
      </c>
      <c r="AV2840" s="14" t="s">
        <v>87</v>
      </c>
      <c r="AW2840" s="14" t="s">
        <v>37</v>
      </c>
      <c r="AX2840" s="14" t="s">
        <v>78</v>
      </c>
      <c r="AY2840" s="257" t="s">
        <v>401</v>
      </c>
    </row>
    <row r="2841" s="14" customFormat="1">
      <c r="A2841" s="14"/>
      <c r="B2841" s="247"/>
      <c r="C2841" s="248"/>
      <c r="D2841" s="238" t="s">
        <v>410</v>
      </c>
      <c r="E2841" s="249" t="s">
        <v>19</v>
      </c>
      <c r="F2841" s="250" t="s">
        <v>2530</v>
      </c>
      <c r="G2841" s="248"/>
      <c r="H2841" s="251">
        <v>2.54</v>
      </c>
      <c r="I2841" s="252"/>
      <c r="J2841" s="248"/>
      <c r="K2841" s="248"/>
      <c r="L2841" s="253"/>
      <c r="M2841" s="254"/>
      <c r="N2841" s="255"/>
      <c r="O2841" s="255"/>
      <c r="P2841" s="255"/>
      <c r="Q2841" s="255"/>
      <c r="R2841" s="255"/>
      <c r="S2841" s="255"/>
      <c r="T2841" s="256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7" t="s">
        <v>410</v>
      </c>
      <c r="AU2841" s="257" t="s">
        <v>87</v>
      </c>
      <c r="AV2841" s="14" t="s">
        <v>87</v>
      </c>
      <c r="AW2841" s="14" t="s">
        <v>37</v>
      </c>
      <c r="AX2841" s="14" t="s">
        <v>78</v>
      </c>
      <c r="AY2841" s="257" t="s">
        <v>401</v>
      </c>
    </row>
    <row r="2842" s="14" customFormat="1">
      <c r="A2842" s="14"/>
      <c r="B2842" s="247"/>
      <c r="C2842" s="248"/>
      <c r="D2842" s="238" t="s">
        <v>410</v>
      </c>
      <c r="E2842" s="249" t="s">
        <v>19</v>
      </c>
      <c r="F2842" s="250" t="s">
        <v>2531</v>
      </c>
      <c r="G2842" s="248"/>
      <c r="H2842" s="251">
        <v>8.0800000000000001</v>
      </c>
      <c r="I2842" s="252"/>
      <c r="J2842" s="248"/>
      <c r="K2842" s="248"/>
      <c r="L2842" s="253"/>
      <c r="M2842" s="254"/>
      <c r="N2842" s="255"/>
      <c r="O2842" s="255"/>
      <c r="P2842" s="255"/>
      <c r="Q2842" s="255"/>
      <c r="R2842" s="255"/>
      <c r="S2842" s="255"/>
      <c r="T2842" s="256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7" t="s">
        <v>410</v>
      </c>
      <c r="AU2842" s="257" t="s">
        <v>87</v>
      </c>
      <c r="AV2842" s="14" t="s">
        <v>87</v>
      </c>
      <c r="AW2842" s="14" t="s">
        <v>37</v>
      </c>
      <c r="AX2842" s="14" t="s">
        <v>78</v>
      </c>
      <c r="AY2842" s="257" t="s">
        <v>401</v>
      </c>
    </row>
    <row r="2843" s="14" customFormat="1">
      <c r="A2843" s="14"/>
      <c r="B2843" s="247"/>
      <c r="C2843" s="248"/>
      <c r="D2843" s="238" t="s">
        <v>410</v>
      </c>
      <c r="E2843" s="249" t="s">
        <v>19</v>
      </c>
      <c r="F2843" s="250" t="s">
        <v>2532</v>
      </c>
      <c r="G2843" s="248"/>
      <c r="H2843" s="251">
        <v>56.07</v>
      </c>
      <c r="I2843" s="252"/>
      <c r="J2843" s="248"/>
      <c r="K2843" s="248"/>
      <c r="L2843" s="253"/>
      <c r="M2843" s="254"/>
      <c r="N2843" s="255"/>
      <c r="O2843" s="255"/>
      <c r="P2843" s="255"/>
      <c r="Q2843" s="255"/>
      <c r="R2843" s="255"/>
      <c r="S2843" s="255"/>
      <c r="T2843" s="256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7" t="s">
        <v>410</v>
      </c>
      <c r="AU2843" s="257" t="s">
        <v>87</v>
      </c>
      <c r="AV2843" s="14" t="s">
        <v>87</v>
      </c>
      <c r="AW2843" s="14" t="s">
        <v>37</v>
      </c>
      <c r="AX2843" s="14" t="s">
        <v>78</v>
      </c>
      <c r="AY2843" s="257" t="s">
        <v>401</v>
      </c>
    </row>
    <row r="2844" s="14" customFormat="1">
      <c r="A2844" s="14"/>
      <c r="B2844" s="247"/>
      <c r="C2844" s="248"/>
      <c r="D2844" s="238" t="s">
        <v>410</v>
      </c>
      <c r="E2844" s="249" t="s">
        <v>19</v>
      </c>
      <c r="F2844" s="250" t="s">
        <v>2533</v>
      </c>
      <c r="G2844" s="248"/>
      <c r="H2844" s="251">
        <v>8.0399999999999991</v>
      </c>
      <c r="I2844" s="252"/>
      <c r="J2844" s="248"/>
      <c r="K2844" s="248"/>
      <c r="L2844" s="253"/>
      <c r="M2844" s="254"/>
      <c r="N2844" s="255"/>
      <c r="O2844" s="255"/>
      <c r="P2844" s="255"/>
      <c r="Q2844" s="255"/>
      <c r="R2844" s="255"/>
      <c r="S2844" s="255"/>
      <c r="T2844" s="256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7" t="s">
        <v>410</v>
      </c>
      <c r="AU2844" s="257" t="s">
        <v>87</v>
      </c>
      <c r="AV2844" s="14" t="s">
        <v>87</v>
      </c>
      <c r="AW2844" s="14" t="s">
        <v>37</v>
      </c>
      <c r="AX2844" s="14" t="s">
        <v>78</v>
      </c>
      <c r="AY2844" s="257" t="s">
        <v>401</v>
      </c>
    </row>
    <row r="2845" s="14" customFormat="1">
      <c r="A2845" s="14"/>
      <c r="B2845" s="247"/>
      <c r="C2845" s="248"/>
      <c r="D2845" s="238" t="s">
        <v>410</v>
      </c>
      <c r="E2845" s="249" t="s">
        <v>19</v>
      </c>
      <c r="F2845" s="250" t="s">
        <v>2534</v>
      </c>
      <c r="G2845" s="248"/>
      <c r="H2845" s="251">
        <v>2.7200000000000002</v>
      </c>
      <c r="I2845" s="252"/>
      <c r="J2845" s="248"/>
      <c r="K2845" s="248"/>
      <c r="L2845" s="253"/>
      <c r="M2845" s="254"/>
      <c r="N2845" s="255"/>
      <c r="O2845" s="255"/>
      <c r="P2845" s="255"/>
      <c r="Q2845" s="255"/>
      <c r="R2845" s="255"/>
      <c r="S2845" s="255"/>
      <c r="T2845" s="256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7" t="s">
        <v>410</v>
      </c>
      <c r="AU2845" s="257" t="s">
        <v>87</v>
      </c>
      <c r="AV2845" s="14" t="s">
        <v>87</v>
      </c>
      <c r="AW2845" s="14" t="s">
        <v>37</v>
      </c>
      <c r="AX2845" s="14" t="s">
        <v>78</v>
      </c>
      <c r="AY2845" s="257" t="s">
        <v>401</v>
      </c>
    </row>
    <row r="2846" s="14" customFormat="1">
      <c r="A2846" s="14"/>
      <c r="B2846" s="247"/>
      <c r="C2846" s="248"/>
      <c r="D2846" s="238" t="s">
        <v>410</v>
      </c>
      <c r="E2846" s="249" t="s">
        <v>19</v>
      </c>
      <c r="F2846" s="250" t="s">
        <v>2535</v>
      </c>
      <c r="G2846" s="248"/>
      <c r="H2846" s="251">
        <v>2.3399999999999999</v>
      </c>
      <c r="I2846" s="252"/>
      <c r="J2846" s="248"/>
      <c r="K2846" s="248"/>
      <c r="L2846" s="253"/>
      <c r="M2846" s="254"/>
      <c r="N2846" s="255"/>
      <c r="O2846" s="255"/>
      <c r="P2846" s="255"/>
      <c r="Q2846" s="255"/>
      <c r="R2846" s="255"/>
      <c r="S2846" s="255"/>
      <c r="T2846" s="256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7" t="s">
        <v>410</v>
      </c>
      <c r="AU2846" s="257" t="s">
        <v>87</v>
      </c>
      <c r="AV2846" s="14" t="s">
        <v>87</v>
      </c>
      <c r="AW2846" s="14" t="s">
        <v>37</v>
      </c>
      <c r="AX2846" s="14" t="s">
        <v>78</v>
      </c>
      <c r="AY2846" s="257" t="s">
        <v>401</v>
      </c>
    </row>
    <row r="2847" s="14" customFormat="1">
      <c r="A2847" s="14"/>
      <c r="B2847" s="247"/>
      <c r="C2847" s="248"/>
      <c r="D2847" s="238" t="s">
        <v>410</v>
      </c>
      <c r="E2847" s="249" t="s">
        <v>19</v>
      </c>
      <c r="F2847" s="250" t="s">
        <v>2536</v>
      </c>
      <c r="G2847" s="248"/>
      <c r="H2847" s="251">
        <v>11.880000000000001</v>
      </c>
      <c r="I2847" s="252"/>
      <c r="J2847" s="248"/>
      <c r="K2847" s="248"/>
      <c r="L2847" s="253"/>
      <c r="M2847" s="254"/>
      <c r="N2847" s="255"/>
      <c r="O2847" s="255"/>
      <c r="P2847" s="255"/>
      <c r="Q2847" s="255"/>
      <c r="R2847" s="255"/>
      <c r="S2847" s="255"/>
      <c r="T2847" s="256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7" t="s">
        <v>410</v>
      </c>
      <c r="AU2847" s="257" t="s">
        <v>87</v>
      </c>
      <c r="AV2847" s="14" t="s">
        <v>87</v>
      </c>
      <c r="AW2847" s="14" t="s">
        <v>37</v>
      </c>
      <c r="AX2847" s="14" t="s">
        <v>78</v>
      </c>
      <c r="AY2847" s="257" t="s">
        <v>401</v>
      </c>
    </row>
    <row r="2848" s="14" customFormat="1">
      <c r="A2848" s="14"/>
      <c r="B2848" s="247"/>
      <c r="C2848" s="248"/>
      <c r="D2848" s="238" t="s">
        <v>410</v>
      </c>
      <c r="E2848" s="249" t="s">
        <v>19</v>
      </c>
      <c r="F2848" s="250" t="s">
        <v>2537</v>
      </c>
      <c r="G2848" s="248"/>
      <c r="H2848" s="251">
        <v>78.480000000000004</v>
      </c>
      <c r="I2848" s="252"/>
      <c r="J2848" s="248"/>
      <c r="K2848" s="248"/>
      <c r="L2848" s="253"/>
      <c r="M2848" s="254"/>
      <c r="N2848" s="255"/>
      <c r="O2848" s="255"/>
      <c r="P2848" s="255"/>
      <c r="Q2848" s="255"/>
      <c r="R2848" s="255"/>
      <c r="S2848" s="255"/>
      <c r="T2848" s="256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7" t="s">
        <v>410</v>
      </c>
      <c r="AU2848" s="257" t="s">
        <v>87</v>
      </c>
      <c r="AV2848" s="14" t="s">
        <v>87</v>
      </c>
      <c r="AW2848" s="14" t="s">
        <v>37</v>
      </c>
      <c r="AX2848" s="14" t="s">
        <v>78</v>
      </c>
      <c r="AY2848" s="257" t="s">
        <v>401</v>
      </c>
    </row>
    <row r="2849" s="14" customFormat="1">
      <c r="A2849" s="14"/>
      <c r="B2849" s="247"/>
      <c r="C2849" s="248"/>
      <c r="D2849" s="238" t="s">
        <v>410</v>
      </c>
      <c r="E2849" s="249" t="s">
        <v>19</v>
      </c>
      <c r="F2849" s="250" t="s">
        <v>2538</v>
      </c>
      <c r="G2849" s="248"/>
      <c r="H2849" s="251">
        <v>6.6600000000000001</v>
      </c>
      <c r="I2849" s="252"/>
      <c r="J2849" s="248"/>
      <c r="K2849" s="248"/>
      <c r="L2849" s="253"/>
      <c r="M2849" s="254"/>
      <c r="N2849" s="255"/>
      <c r="O2849" s="255"/>
      <c r="P2849" s="255"/>
      <c r="Q2849" s="255"/>
      <c r="R2849" s="255"/>
      <c r="S2849" s="255"/>
      <c r="T2849" s="256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7" t="s">
        <v>410</v>
      </c>
      <c r="AU2849" s="257" t="s">
        <v>87</v>
      </c>
      <c r="AV2849" s="14" t="s">
        <v>87</v>
      </c>
      <c r="AW2849" s="14" t="s">
        <v>37</v>
      </c>
      <c r="AX2849" s="14" t="s">
        <v>78</v>
      </c>
      <c r="AY2849" s="257" t="s">
        <v>401</v>
      </c>
    </row>
    <row r="2850" s="14" customFormat="1">
      <c r="A2850" s="14"/>
      <c r="B2850" s="247"/>
      <c r="C2850" s="248"/>
      <c r="D2850" s="238" t="s">
        <v>410</v>
      </c>
      <c r="E2850" s="249" t="s">
        <v>19</v>
      </c>
      <c r="F2850" s="250" t="s">
        <v>2539</v>
      </c>
      <c r="G2850" s="248"/>
      <c r="H2850" s="251">
        <v>16.670000000000002</v>
      </c>
      <c r="I2850" s="252"/>
      <c r="J2850" s="248"/>
      <c r="K2850" s="248"/>
      <c r="L2850" s="253"/>
      <c r="M2850" s="254"/>
      <c r="N2850" s="255"/>
      <c r="O2850" s="255"/>
      <c r="P2850" s="255"/>
      <c r="Q2850" s="255"/>
      <c r="R2850" s="255"/>
      <c r="S2850" s="255"/>
      <c r="T2850" s="256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7" t="s">
        <v>410</v>
      </c>
      <c r="AU2850" s="257" t="s">
        <v>87</v>
      </c>
      <c r="AV2850" s="14" t="s">
        <v>87</v>
      </c>
      <c r="AW2850" s="14" t="s">
        <v>37</v>
      </c>
      <c r="AX2850" s="14" t="s">
        <v>78</v>
      </c>
      <c r="AY2850" s="257" t="s">
        <v>401</v>
      </c>
    </row>
    <row r="2851" s="14" customFormat="1">
      <c r="A2851" s="14"/>
      <c r="B2851" s="247"/>
      <c r="C2851" s="248"/>
      <c r="D2851" s="238" t="s">
        <v>410</v>
      </c>
      <c r="E2851" s="249" t="s">
        <v>19</v>
      </c>
      <c r="F2851" s="250" t="s">
        <v>2540</v>
      </c>
      <c r="G2851" s="248"/>
      <c r="H2851" s="251">
        <v>48.700000000000003</v>
      </c>
      <c r="I2851" s="252"/>
      <c r="J2851" s="248"/>
      <c r="K2851" s="248"/>
      <c r="L2851" s="253"/>
      <c r="M2851" s="254"/>
      <c r="N2851" s="255"/>
      <c r="O2851" s="255"/>
      <c r="P2851" s="255"/>
      <c r="Q2851" s="255"/>
      <c r="R2851" s="255"/>
      <c r="S2851" s="255"/>
      <c r="T2851" s="256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7" t="s">
        <v>410</v>
      </c>
      <c r="AU2851" s="257" t="s">
        <v>87</v>
      </c>
      <c r="AV2851" s="14" t="s">
        <v>87</v>
      </c>
      <c r="AW2851" s="14" t="s">
        <v>37</v>
      </c>
      <c r="AX2851" s="14" t="s">
        <v>78</v>
      </c>
      <c r="AY2851" s="257" t="s">
        <v>401</v>
      </c>
    </row>
    <row r="2852" s="14" customFormat="1">
      <c r="A2852" s="14"/>
      <c r="B2852" s="247"/>
      <c r="C2852" s="248"/>
      <c r="D2852" s="238" t="s">
        <v>410</v>
      </c>
      <c r="E2852" s="249" t="s">
        <v>19</v>
      </c>
      <c r="F2852" s="250" t="s">
        <v>2541</v>
      </c>
      <c r="G2852" s="248"/>
      <c r="H2852" s="251">
        <v>47.520000000000003</v>
      </c>
      <c r="I2852" s="252"/>
      <c r="J2852" s="248"/>
      <c r="K2852" s="248"/>
      <c r="L2852" s="253"/>
      <c r="M2852" s="254"/>
      <c r="N2852" s="255"/>
      <c r="O2852" s="255"/>
      <c r="P2852" s="255"/>
      <c r="Q2852" s="255"/>
      <c r="R2852" s="255"/>
      <c r="S2852" s="255"/>
      <c r="T2852" s="256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7" t="s">
        <v>410</v>
      </c>
      <c r="AU2852" s="257" t="s">
        <v>87</v>
      </c>
      <c r="AV2852" s="14" t="s">
        <v>87</v>
      </c>
      <c r="AW2852" s="14" t="s">
        <v>37</v>
      </c>
      <c r="AX2852" s="14" t="s">
        <v>78</v>
      </c>
      <c r="AY2852" s="257" t="s">
        <v>401</v>
      </c>
    </row>
    <row r="2853" s="14" customFormat="1">
      <c r="A2853" s="14"/>
      <c r="B2853" s="247"/>
      <c r="C2853" s="248"/>
      <c r="D2853" s="238" t="s">
        <v>410</v>
      </c>
      <c r="E2853" s="249" t="s">
        <v>19</v>
      </c>
      <c r="F2853" s="250" t="s">
        <v>2542</v>
      </c>
      <c r="G2853" s="248"/>
      <c r="H2853" s="251">
        <v>5.9400000000000004</v>
      </c>
      <c r="I2853" s="252"/>
      <c r="J2853" s="248"/>
      <c r="K2853" s="248"/>
      <c r="L2853" s="253"/>
      <c r="M2853" s="254"/>
      <c r="N2853" s="255"/>
      <c r="O2853" s="255"/>
      <c r="P2853" s="255"/>
      <c r="Q2853" s="255"/>
      <c r="R2853" s="255"/>
      <c r="S2853" s="255"/>
      <c r="T2853" s="256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7" t="s">
        <v>410</v>
      </c>
      <c r="AU2853" s="257" t="s">
        <v>87</v>
      </c>
      <c r="AV2853" s="14" t="s">
        <v>87</v>
      </c>
      <c r="AW2853" s="14" t="s">
        <v>37</v>
      </c>
      <c r="AX2853" s="14" t="s">
        <v>78</v>
      </c>
      <c r="AY2853" s="257" t="s">
        <v>401</v>
      </c>
    </row>
    <row r="2854" s="14" customFormat="1">
      <c r="A2854" s="14"/>
      <c r="B2854" s="247"/>
      <c r="C2854" s="248"/>
      <c r="D2854" s="238" t="s">
        <v>410</v>
      </c>
      <c r="E2854" s="249" t="s">
        <v>19</v>
      </c>
      <c r="F2854" s="250" t="s">
        <v>2543</v>
      </c>
      <c r="G2854" s="248"/>
      <c r="H2854" s="251">
        <v>50.399999999999999</v>
      </c>
      <c r="I2854" s="252"/>
      <c r="J2854" s="248"/>
      <c r="K2854" s="248"/>
      <c r="L2854" s="253"/>
      <c r="M2854" s="254"/>
      <c r="N2854" s="255"/>
      <c r="O2854" s="255"/>
      <c r="P2854" s="255"/>
      <c r="Q2854" s="255"/>
      <c r="R2854" s="255"/>
      <c r="S2854" s="255"/>
      <c r="T2854" s="256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7" t="s">
        <v>410</v>
      </c>
      <c r="AU2854" s="257" t="s">
        <v>87</v>
      </c>
      <c r="AV2854" s="14" t="s">
        <v>87</v>
      </c>
      <c r="AW2854" s="14" t="s">
        <v>37</v>
      </c>
      <c r="AX2854" s="14" t="s">
        <v>78</v>
      </c>
      <c r="AY2854" s="257" t="s">
        <v>401</v>
      </c>
    </row>
    <row r="2855" s="14" customFormat="1">
      <c r="A2855" s="14"/>
      <c r="B2855" s="247"/>
      <c r="C2855" s="248"/>
      <c r="D2855" s="238" t="s">
        <v>410</v>
      </c>
      <c r="E2855" s="249" t="s">
        <v>19</v>
      </c>
      <c r="F2855" s="250" t="s">
        <v>2544</v>
      </c>
      <c r="G2855" s="248"/>
      <c r="H2855" s="251">
        <v>4.25</v>
      </c>
      <c r="I2855" s="252"/>
      <c r="J2855" s="248"/>
      <c r="K2855" s="248"/>
      <c r="L2855" s="253"/>
      <c r="M2855" s="254"/>
      <c r="N2855" s="255"/>
      <c r="O2855" s="255"/>
      <c r="P2855" s="255"/>
      <c r="Q2855" s="255"/>
      <c r="R2855" s="255"/>
      <c r="S2855" s="255"/>
      <c r="T2855" s="256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7" t="s">
        <v>410</v>
      </c>
      <c r="AU2855" s="257" t="s">
        <v>87</v>
      </c>
      <c r="AV2855" s="14" t="s">
        <v>87</v>
      </c>
      <c r="AW2855" s="14" t="s">
        <v>37</v>
      </c>
      <c r="AX2855" s="14" t="s">
        <v>78</v>
      </c>
      <c r="AY2855" s="257" t="s">
        <v>401</v>
      </c>
    </row>
    <row r="2856" s="16" customFormat="1">
      <c r="A2856" s="16"/>
      <c r="B2856" s="269"/>
      <c r="C2856" s="270"/>
      <c r="D2856" s="238" t="s">
        <v>410</v>
      </c>
      <c r="E2856" s="271" t="s">
        <v>19</v>
      </c>
      <c r="F2856" s="272" t="s">
        <v>440</v>
      </c>
      <c r="G2856" s="270"/>
      <c r="H2856" s="273">
        <v>483.59999999999997</v>
      </c>
      <c r="I2856" s="274"/>
      <c r="J2856" s="270"/>
      <c r="K2856" s="270"/>
      <c r="L2856" s="275"/>
      <c r="M2856" s="276"/>
      <c r="N2856" s="277"/>
      <c r="O2856" s="277"/>
      <c r="P2856" s="277"/>
      <c r="Q2856" s="277"/>
      <c r="R2856" s="277"/>
      <c r="S2856" s="277"/>
      <c r="T2856" s="278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T2856" s="279" t="s">
        <v>410</v>
      </c>
      <c r="AU2856" s="279" t="s">
        <v>87</v>
      </c>
      <c r="AV2856" s="16" t="s">
        <v>95</v>
      </c>
      <c r="AW2856" s="16" t="s">
        <v>37</v>
      </c>
      <c r="AX2856" s="16" t="s">
        <v>78</v>
      </c>
      <c r="AY2856" s="279" t="s">
        <v>401</v>
      </c>
    </row>
    <row r="2857" s="13" customFormat="1">
      <c r="A2857" s="13"/>
      <c r="B2857" s="236"/>
      <c r="C2857" s="237"/>
      <c r="D2857" s="238" t="s">
        <v>410</v>
      </c>
      <c r="E2857" s="239" t="s">
        <v>19</v>
      </c>
      <c r="F2857" s="240" t="s">
        <v>745</v>
      </c>
      <c r="G2857" s="237"/>
      <c r="H2857" s="239" t="s">
        <v>19</v>
      </c>
      <c r="I2857" s="241"/>
      <c r="J2857" s="237"/>
      <c r="K2857" s="237"/>
      <c r="L2857" s="242"/>
      <c r="M2857" s="243"/>
      <c r="N2857" s="244"/>
      <c r="O2857" s="244"/>
      <c r="P2857" s="244"/>
      <c r="Q2857" s="244"/>
      <c r="R2857" s="244"/>
      <c r="S2857" s="244"/>
      <c r="T2857" s="24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6" t="s">
        <v>410</v>
      </c>
      <c r="AU2857" s="246" t="s">
        <v>87</v>
      </c>
      <c r="AV2857" s="13" t="s">
        <v>85</v>
      </c>
      <c r="AW2857" s="13" t="s">
        <v>37</v>
      </c>
      <c r="AX2857" s="13" t="s">
        <v>78</v>
      </c>
      <c r="AY2857" s="246" t="s">
        <v>401</v>
      </c>
    </row>
    <row r="2858" s="14" customFormat="1">
      <c r="A2858" s="14"/>
      <c r="B2858" s="247"/>
      <c r="C2858" s="248"/>
      <c r="D2858" s="238" t="s">
        <v>410</v>
      </c>
      <c r="E2858" s="249" t="s">
        <v>19</v>
      </c>
      <c r="F2858" s="250" t="s">
        <v>2545</v>
      </c>
      <c r="G2858" s="248"/>
      <c r="H2858" s="251">
        <v>19.800000000000001</v>
      </c>
      <c r="I2858" s="252"/>
      <c r="J2858" s="248"/>
      <c r="K2858" s="248"/>
      <c r="L2858" s="253"/>
      <c r="M2858" s="254"/>
      <c r="N2858" s="255"/>
      <c r="O2858" s="255"/>
      <c r="P2858" s="255"/>
      <c r="Q2858" s="255"/>
      <c r="R2858" s="255"/>
      <c r="S2858" s="255"/>
      <c r="T2858" s="256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7" t="s">
        <v>410</v>
      </c>
      <c r="AU2858" s="257" t="s">
        <v>87</v>
      </c>
      <c r="AV2858" s="14" t="s">
        <v>87</v>
      </c>
      <c r="AW2858" s="14" t="s">
        <v>37</v>
      </c>
      <c r="AX2858" s="14" t="s">
        <v>78</v>
      </c>
      <c r="AY2858" s="257" t="s">
        <v>401</v>
      </c>
    </row>
    <row r="2859" s="14" customFormat="1">
      <c r="A2859" s="14"/>
      <c r="B2859" s="247"/>
      <c r="C2859" s="248"/>
      <c r="D2859" s="238" t="s">
        <v>410</v>
      </c>
      <c r="E2859" s="249" t="s">
        <v>19</v>
      </c>
      <c r="F2859" s="250" t="s">
        <v>2546</v>
      </c>
      <c r="G2859" s="248"/>
      <c r="H2859" s="251">
        <v>28.710000000000001</v>
      </c>
      <c r="I2859" s="252"/>
      <c r="J2859" s="248"/>
      <c r="K2859" s="248"/>
      <c r="L2859" s="253"/>
      <c r="M2859" s="254"/>
      <c r="N2859" s="255"/>
      <c r="O2859" s="255"/>
      <c r="P2859" s="255"/>
      <c r="Q2859" s="255"/>
      <c r="R2859" s="255"/>
      <c r="S2859" s="255"/>
      <c r="T2859" s="256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7" t="s">
        <v>410</v>
      </c>
      <c r="AU2859" s="257" t="s">
        <v>87</v>
      </c>
      <c r="AV2859" s="14" t="s">
        <v>87</v>
      </c>
      <c r="AW2859" s="14" t="s">
        <v>37</v>
      </c>
      <c r="AX2859" s="14" t="s">
        <v>78</v>
      </c>
      <c r="AY2859" s="257" t="s">
        <v>401</v>
      </c>
    </row>
    <row r="2860" s="14" customFormat="1">
      <c r="A2860" s="14"/>
      <c r="B2860" s="247"/>
      <c r="C2860" s="248"/>
      <c r="D2860" s="238" t="s">
        <v>410</v>
      </c>
      <c r="E2860" s="249" t="s">
        <v>19</v>
      </c>
      <c r="F2860" s="250" t="s">
        <v>2547</v>
      </c>
      <c r="G2860" s="248"/>
      <c r="H2860" s="251">
        <v>9</v>
      </c>
      <c r="I2860" s="252"/>
      <c r="J2860" s="248"/>
      <c r="K2860" s="248"/>
      <c r="L2860" s="253"/>
      <c r="M2860" s="254"/>
      <c r="N2860" s="255"/>
      <c r="O2860" s="255"/>
      <c r="P2860" s="255"/>
      <c r="Q2860" s="255"/>
      <c r="R2860" s="255"/>
      <c r="S2860" s="255"/>
      <c r="T2860" s="256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7" t="s">
        <v>410</v>
      </c>
      <c r="AU2860" s="257" t="s">
        <v>87</v>
      </c>
      <c r="AV2860" s="14" t="s">
        <v>87</v>
      </c>
      <c r="AW2860" s="14" t="s">
        <v>37</v>
      </c>
      <c r="AX2860" s="14" t="s">
        <v>78</v>
      </c>
      <c r="AY2860" s="257" t="s">
        <v>401</v>
      </c>
    </row>
    <row r="2861" s="14" customFormat="1">
      <c r="A2861" s="14"/>
      <c r="B2861" s="247"/>
      <c r="C2861" s="248"/>
      <c r="D2861" s="238" t="s">
        <v>410</v>
      </c>
      <c r="E2861" s="249" t="s">
        <v>19</v>
      </c>
      <c r="F2861" s="250" t="s">
        <v>2548</v>
      </c>
      <c r="G2861" s="248"/>
      <c r="H2861" s="251">
        <v>9</v>
      </c>
      <c r="I2861" s="252"/>
      <c r="J2861" s="248"/>
      <c r="K2861" s="248"/>
      <c r="L2861" s="253"/>
      <c r="M2861" s="254"/>
      <c r="N2861" s="255"/>
      <c r="O2861" s="255"/>
      <c r="P2861" s="255"/>
      <c r="Q2861" s="255"/>
      <c r="R2861" s="255"/>
      <c r="S2861" s="255"/>
      <c r="T2861" s="256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7" t="s">
        <v>410</v>
      </c>
      <c r="AU2861" s="257" t="s">
        <v>87</v>
      </c>
      <c r="AV2861" s="14" t="s">
        <v>87</v>
      </c>
      <c r="AW2861" s="14" t="s">
        <v>37</v>
      </c>
      <c r="AX2861" s="14" t="s">
        <v>78</v>
      </c>
      <c r="AY2861" s="257" t="s">
        <v>401</v>
      </c>
    </row>
    <row r="2862" s="14" customFormat="1">
      <c r="A2862" s="14"/>
      <c r="B2862" s="247"/>
      <c r="C2862" s="248"/>
      <c r="D2862" s="238" t="s">
        <v>410</v>
      </c>
      <c r="E2862" s="249" t="s">
        <v>19</v>
      </c>
      <c r="F2862" s="250" t="s">
        <v>2549</v>
      </c>
      <c r="G2862" s="248"/>
      <c r="H2862" s="251">
        <v>19.800000000000001</v>
      </c>
      <c r="I2862" s="252"/>
      <c r="J2862" s="248"/>
      <c r="K2862" s="248"/>
      <c r="L2862" s="253"/>
      <c r="M2862" s="254"/>
      <c r="N2862" s="255"/>
      <c r="O2862" s="255"/>
      <c r="P2862" s="255"/>
      <c r="Q2862" s="255"/>
      <c r="R2862" s="255"/>
      <c r="S2862" s="255"/>
      <c r="T2862" s="256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7" t="s">
        <v>410</v>
      </c>
      <c r="AU2862" s="257" t="s">
        <v>87</v>
      </c>
      <c r="AV2862" s="14" t="s">
        <v>87</v>
      </c>
      <c r="AW2862" s="14" t="s">
        <v>37</v>
      </c>
      <c r="AX2862" s="14" t="s">
        <v>78</v>
      </c>
      <c r="AY2862" s="257" t="s">
        <v>401</v>
      </c>
    </row>
    <row r="2863" s="16" customFormat="1">
      <c r="A2863" s="16"/>
      <c r="B2863" s="269"/>
      <c r="C2863" s="270"/>
      <c r="D2863" s="238" t="s">
        <v>410</v>
      </c>
      <c r="E2863" s="271" t="s">
        <v>19</v>
      </c>
      <c r="F2863" s="272" t="s">
        <v>440</v>
      </c>
      <c r="G2863" s="270"/>
      <c r="H2863" s="273">
        <v>86.310000000000002</v>
      </c>
      <c r="I2863" s="274"/>
      <c r="J2863" s="270"/>
      <c r="K2863" s="270"/>
      <c r="L2863" s="275"/>
      <c r="M2863" s="276"/>
      <c r="N2863" s="277"/>
      <c r="O2863" s="277"/>
      <c r="P2863" s="277"/>
      <c r="Q2863" s="277"/>
      <c r="R2863" s="277"/>
      <c r="S2863" s="277"/>
      <c r="T2863" s="278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79" t="s">
        <v>410</v>
      </c>
      <c r="AU2863" s="279" t="s">
        <v>87</v>
      </c>
      <c r="AV2863" s="16" t="s">
        <v>95</v>
      </c>
      <c r="AW2863" s="16" t="s">
        <v>37</v>
      </c>
      <c r="AX2863" s="16" t="s">
        <v>78</v>
      </c>
      <c r="AY2863" s="279" t="s">
        <v>401</v>
      </c>
    </row>
    <row r="2864" s="15" customFormat="1">
      <c r="A2864" s="15"/>
      <c r="B2864" s="258"/>
      <c r="C2864" s="259"/>
      <c r="D2864" s="238" t="s">
        <v>410</v>
      </c>
      <c r="E2864" s="260" t="s">
        <v>291</v>
      </c>
      <c r="F2864" s="261" t="s">
        <v>414</v>
      </c>
      <c r="G2864" s="259"/>
      <c r="H2864" s="262">
        <v>569.90999999999997</v>
      </c>
      <c r="I2864" s="263"/>
      <c r="J2864" s="259"/>
      <c r="K2864" s="259"/>
      <c r="L2864" s="264"/>
      <c r="M2864" s="265"/>
      <c r="N2864" s="266"/>
      <c r="O2864" s="266"/>
      <c r="P2864" s="266"/>
      <c r="Q2864" s="266"/>
      <c r="R2864" s="266"/>
      <c r="S2864" s="266"/>
      <c r="T2864" s="267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68" t="s">
        <v>410</v>
      </c>
      <c r="AU2864" s="268" t="s">
        <v>87</v>
      </c>
      <c r="AV2864" s="15" t="s">
        <v>102</v>
      </c>
      <c r="AW2864" s="15" t="s">
        <v>37</v>
      </c>
      <c r="AX2864" s="15" t="s">
        <v>85</v>
      </c>
      <c r="AY2864" s="268" t="s">
        <v>401</v>
      </c>
    </row>
    <row r="2865" s="2" customFormat="1" ht="37.8" customHeight="1">
      <c r="A2865" s="40"/>
      <c r="B2865" s="41"/>
      <c r="C2865" s="280" t="s">
        <v>2550</v>
      </c>
      <c r="D2865" s="280" t="s">
        <v>808</v>
      </c>
      <c r="E2865" s="281" t="s">
        <v>2551</v>
      </c>
      <c r="F2865" s="282" t="s">
        <v>2552</v>
      </c>
      <c r="G2865" s="283" t="s">
        <v>178</v>
      </c>
      <c r="H2865" s="284">
        <v>124.14</v>
      </c>
      <c r="I2865" s="285"/>
      <c r="J2865" s="286">
        <f>ROUND(I2865*H2865,2)</f>
        <v>0</v>
      </c>
      <c r="K2865" s="282" t="s">
        <v>19</v>
      </c>
      <c r="L2865" s="287"/>
      <c r="M2865" s="288" t="s">
        <v>19</v>
      </c>
      <c r="N2865" s="289" t="s">
        <v>49</v>
      </c>
      <c r="O2865" s="86"/>
      <c r="P2865" s="227">
        <f>O2865*H2865</f>
        <v>0</v>
      </c>
      <c r="Q2865" s="227">
        <v>0.0040000000000000001</v>
      </c>
      <c r="R2865" s="227">
        <f>Q2865*H2865</f>
        <v>0.49656</v>
      </c>
      <c r="S2865" s="227">
        <v>0</v>
      </c>
      <c r="T2865" s="228">
        <f>S2865*H2865</f>
        <v>0</v>
      </c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R2865" s="229" t="s">
        <v>664</v>
      </c>
      <c r="AT2865" s="229" t="s">
        <v>808</v>
      </c>
      <c r="AU2865" s="229" t="s">
        <v>87</v>
      </c>
      <c r="AY2865" s="19" t="s">
        <v>401</v>
      </c>
      <c r="BE2865" s="230">
        <f>IF(N2865="základní",J2865,0)</f>
        <v>0</v>
      </c>
      <c r="BF2865" s="230">
        <f>IF(N2865="snížená",J2865,0)</f>
        <v>0</v>
      </c>
      <c r="BG2865" s="230">
        <f>IF(N2865="zákl. přenesená",J2865,0)</f>
        <v>0</v>
      </c>
      <c r="BH2865" s="230">
        <f>IF(N2865="sníž. přenesená",J2865,0)</f>
        <v>0</v>
      </c>
      <c r="BI2865" s="230">
        <f>IF(N2865="nulová",J2865,0)</f>
        <v>0</v>
      </c>
      <c r="BJ2865" s="19" t="s">
        <v>85</v>
      </c>
      <c r="BK2865" s="230">
        <f>ROUND(I2865*H2865,2)</f>
        <v>0</v>
      </c>
      <c r="BL2865" s="19" t="s">
        <v>545</v>
      </c>
      <c r="BM2865" s="229" t="s">
        <v>2553</v>
      </c>
    </row>
    <row r="2866" s="13" customFormat="1">
      <c r="A2866" s="13"/>
      <c r="B2866" s="236"/>
      <c r="C2866" s="237"/>
      <c r="D2866" s="238" t="s">
        <v>410</v>
      </c>
      <c r="E2866" s="239" t="s">
        <v>19</v>
      </c>
      <c r="F2866" s="240" t="s">
        <v>906</v>
      </c>
      <c r="G2866" s="237"/>
      <c r="H2866" s="239" t="s">
        <v>19</v>
      </c>
      <c r="I2866" s="241"/>
      <c r="J2866" s="237"/>
      <c r="K2866" s="237"/>
      <c r="L2866" s="242"/>
      <c r="M2866" s="243"/>
      <c r="N2866" s="244"/>
      <c r="O2866" s="244"/>
      <c r="P2866" s="244"/>
      <c r="Q2866" s="244"/>
      <c r="R2866" s="244"/>
      <c r="S2866" s="244"/>
      <c r="T2866" s="24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6" t="s">
        <v>410</v>
      </c>
      <c r="AU2866" s="246" t="s">
        <v>87</v>
      </c>
      <c r="AV2866" s="13" t="s">
        <v>85</v>
      </c>
      <c r="AW2866" s="13" t="s">
        <v>37</v>
      </c>
      <c r="AX2866" s="13" t="s">
        <v>78</v>
      </c>
      <c r="AY2866" s="246" t="s">
        <v>401</v>
      </c>
    </row>
    <row r="2867" s="13" customFormat="1">
      <c r="A2867" s="13"/>
      <c r="B2867" s="236"/>
      <c r="C2867" s="237"/>
      <c r="D2867" s="238" t="s">
        <v>410</v>
      </c>
      <c r="E2867" s="239" t="s">
        <v>19</v>
      </c>
      <c r="F2867" s="240" t="s">
        <v>594</v>
      </c>
      <c r="G2867" s="237"/>
      <c r="H2867" s="239" t="s">
        <v>19</v>
      </c>
      <c r="I2867" s="241"/>
      <c r="J2867" s="237"/>
      <c r="K2867" s="237"/>
      <c r="L2867" s="242"/>
      <c r="M2867" s="243"/>
      <c r="N2867" s="244"/>
      <c r="O2867" s="244"/>
      <c r="P2867" s="244"/>
      <c r="Q2867" s="244"/>
      <c r="R2867" s="244"/>
      <c r="S2867" s="244"/>
      <c r="T2867" s="24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6" t="s">
        <v>410</v>
      </c>
      <c r="AU2867" s="246" t="s">
        <v>87</v>
      </c>
      <c r="AV2867" s="13" t="s">
        <v>85</v>
      </c>
      <c r="AW2867" s="13" t="s">
        <v>37</v>
      </c>
      <c r="AX2867" s="13" t="s">
        <v>78</v>
      </c>
      <c r="AY2867" s="246" t="s">
        <v>401</v>
      </c>
    </row>
    <row r="2868" s="13" customFormat="1">
      <c r="A2868" s="13"/>
      <c r="B2868" s="236"/>
      <c r="C2868" s="237"/>
      <c r="D2868" s="238" t="s">
        <v>410</v>
      </c>
      <c r="E2868" s="239" t="s">
        <v>19</v>
      </c>
      <c r="F2868" s="240" t="s">
        <v>2554</v>
      </c>
      <c r="G2868" s="237"/>
      <c r="H2868" s="239" t="s">
        <v>19</v>
      </c>
      <c r="I2868" s="241"/>
      <c r="J2868" s="237"/>
      <c r="K2868" s="237"/>
      <c r="L2868" s="242"/>
      <c r="M2868" s="243"/>
      <c r="N2868" s="244"/>
      <c r="O2868" s="244"/>
      <c r="P2868" s="244"/>
      <c r="Q2868" s="244"/>
      <c r="R2868" s="244"/>
      <c r="S2868" s="244"/>
      <c r="T2868" s="245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6" t="s">
        <v>410</v>
      </c>
      <c r="AU2868" s="246" t="s">
        <v>87</v>
      </c>
      <c r="AV2868" s="13" t="s">
        <v>85</v>
      </c>
      <c r="AW2868" s="13" t="s">
        <v>37</v>
      </c>
      <c r="AX2868" s="13" t="s">
        <v>78</v>
      </c>
      <c r="AY2868" s="246" t="s">
        <v>401</v>
      </c>
    </row>
    <row r="2869" s="13" customFormat="1">
      <c r="A2869" s="13"/>
      <c r="B2869" s="236"/>
      <c r="C2869" s="237"/>
      <c r="D2869" s="238" t="s">
        <v>410</v>
      </c>
      <c r="E2869" s="239" t="s">
        <v>19</v>
      </c>
      <c r="F2869" s="240" t="s">
        <v>741</v>
      </c>
      <c r="G2869" s="237"/>
      <c r="H2869" s="239" t="s">
        <v>19</v>
      </c>
      <c r="I2869" s="241"/>
      <c r="J2869" s="237"/>
      <c r="K2869" s="237"/>
      <c r="L2869" s="242"/>
      <c r="M2869" s="243"/>
      <c r="N2869" s="244"/>
      <c r="O2869" s="244"/>
      <c r="P2869" s="244"/>
      <c r="Q2869" s="244"/>
      <c r="R2869" s="244"/>
      <c r="S2869" s="244"/>
      <c r="T2869" s="245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6" t="s">
        <v>410</v>
      </c>
      <c r="AU2869" s="246" t="s">
        <v>87</v>
      </c>
      <c r="AV2869" s="13" t="s">
        <v>85</v>
      </c>
      <c r="AW2869" s="13" t="s">
        <v>37</v>
      </c>
      <c r="AX2869" s="13" t="s">
        <v>78</v>
      </c>
      <c r="AY2869" s="246" t="s">
        <v>401</v>
      </c>
    </row>
    <row r="2870" s="14" customFormat="1">
      <c r="A2870" s="14"/>
      <c r="B2870" s="247"/>
      <c r="C2870" s="248"/>
      <c r="D2870" s="238" t="s">
        <v>410</v>
      </c>
      <c r="E2870" s="249" t="s">
        <v>19</v>
      </c>
      <c r="F2870" s="250" t="s">
        <v>2555</v>
      </c>
      <c r="G2870" s="248"/>
      <c r="H2870" s="251">
        <v>16.879999999999999</v>
      </c>
      <c r="I2870" s="252"/>
      <c r="J2870" s="248"/>
      <c r="K2870" s="248"/>
      <c r="L2870" s="253"/>
      <c r="M2870" s="254"/>
      <c r="N2870" s="255"/>
      <c r="O2870" s="255"/>
      <c r="P2870" s="255"/>
      <c r="Q2870" s="255"/>
      <c r="R2870" s="255"/>
      <c r="S2870" s="255"/>
      <c r="T2870" s="256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7" t="s">
        <v>410</v>
      </c>
      <c r="AU2870" s="257" t="s">
        <v>87</v>
      </c>
      <c r="AV2870" s="14" t="s">
        <v>87</v>
      </c>
      <c r="AW2870" s="14" t="s">
        <v>37</v>
      </c>
      <c r="AX2870" s="14" t="s">
        <v>78</v>
      </c>
      <c r="AY2870" s="257" t="s">
        <v>401</v>
      </c>
    </row>
    <row r="2871" s="14" customFormat="1">
      <c r="A2871" s="14"/>
      <c r="B2871" s="247"/>
      <c r="C2871" s="248"/>
      <c r="D2871" s="238" t="s">
        <v>410</v>
      </c>
      <c r="E2871" s="249" t="s">
        <v>19</v>
      </c>
      <c r="F2871" s="250" t="s">
        <v>2556</v>
      </c>
      <c r="G2871" s="248"/>
      <c r="H2871" s="251">
        <v>12</v>
      </c>
      <c r="I2871" s="252"/>
      <c r="J2871" s="248"/>
      <c r="K2871" s="248"/>
      <c r="L2871" s="253"/>
      <c r="M2871" s="254"/>
      <c r="N2871" s="255"/>
      <c r="O2871" s="255"/>
      <c r="P2871" s="255"/>
      <c r="Q2871" s="255"/>
      <c r="R2871" s="255"/>
      <c r="S2871" s="255"/>
      <c r="T2871" s="256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7" t="s">
        <v>410</v>
      </c>
      <c r="AU2871" s="257" t="s">
        <v>87</v>
      </c>
      <c r="AV2871" s="14" t="s">
        <v>87</v>
      </c>
      <c r="AW2871" s="14" t="s">
        <v>37</v>
      </c>
      <c r="AX2871" s="14" t="s">
        <v>78</v>
      </c>
      <c r="AY2871" s="257" t="s">
        <v>401</v>
      </c>
    </row>
    <row r="2872" s="14" customFormat="1">
      <c r="A2872" s="14"/>
      <c r="B2872" s="247"/>
      <c r="C2872" s="248"/>
      <c r="D2872" s="238" t="s">
        <v>410</v>
      </c>
      <c r="E2872" s="249" t="s">
        <v>19</v>
      </c>
      <c r="F2872" s="250" t="s">
        <v>2557</v>
      </c>
      <c r="G2872" s="248"/>
      <c r="H2872" s="251">
        <v>2.6699999999999999</v>
      </c>
      <c r="I2872" s="252"/>
      <c r="J2872" s="248"/>
      <c r="K2872" s="248"/>
      <c r="L2872" s="253"/>
      <c r="M2872" s="254"/>
      <c r="N2872" s="255"/>
      <c r="O2872" s="255"/>
      <c r="P2872" s="255"/>
      <c r="Q2872" s="255"/>
      <c r="R2872" s="255"/>
      <c r="S2872" s="255"/>
      <c r="T2872" s="256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7" t="s">
        <v>410</v>
      </c>
      <c r="AU2872" s="257" t="s">
        <v>87</v>
      </c>
      <c r="AV2872" s="14" t="s">
        <v>87</v>
      </c>
      <c r="AW2872" s="14" t="s">
        <v>37</v>
      </c>
      <c r="AX2872" s="14" t="s">
        <v>78</v>
      </c>
      <c r="AY2872" s="257" t="s">
        <v>401</v>
      </c>
    </row>
    <row r="2873" s="14" customFormat="1">
      <c r="A2873" s="14"/>
      <c r="B2873" s="247"/>
      <c r="C2873" s="248"/>
      <c r="D2873" s="238" t="s">
        <v>410</v>
      </c>
      <c r="E2873" s="249" t="s">
        <v>19</v>
      </c>
      <c r="F2873" s="250" t="s">
        <v>2558</v>
      </c>
      <c r="G2873" s="248"/>
      <c r="H2873" s="251">
        <v>7.5899999999999999</v>
      </c>
      <c r="I2873" s="252"/>
      <c r="J2873" s="248"/>
      <c r="K2873" s="248"/>
      <c r="L2873" s="253"/>
      <c r="M2873" s="254"/>
      <c r="N2873" s="255"/>
      <c r="O2873" s="255"/>
      <c r="P2873" s="255"/>
      <c r="Q2873" s="255"/>
      <c r="R2873" s="255"/>
      <c r="S2873" s="255"/>
      <c r="T2873" s="256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7" t="s">
        <v>410</v>
      </c>
      <c r="AU2873" s="257" t="s">
        <v>87</v>
      </c>
      <c r="AV2873" s="14" t="s">
        <v>87</v>
      </c>
      <c r="AW2873" s="14" t="s">
        <v>37</v>
      </c>
      <c r="AX2873" s="14" t="s">
        <v>78</v>
      </c>
      <c r="AY2873" s="257" t="s">
        <v>401</v>
      </c>
    </row>
    <row r="2874" s="14" customFormat="1">
      <c r="A2874" s="14"/>
      <c r="B2874" s="247"/>
      <c r="C2874" s="248"/>
      <c r="D2874" s="238" t="s">
        <v>410</v>
      </c>
      <c r="E2874" s="249" t="s">
        <v>19</v>
      </c>
      <c r="F2874" s="250" t="s">
        <v>2559</v>
      </c>
      <c r="G2874" s="248"/>
      <c r="H2874" s="251">
        <v>3.21</v>
      </c>
      <c r="I2874" s="252"/>
      <c r="J2874" s="248"/>
      <c r="K2874" s="248"/>
      <c r="L2874" s="253"/>
      <c r="M2874" s="254"/>
      <c r="N2874" s="255"/>
      <c r="O2874" s="255"/>
      <c r="P2874" s="255"/>
      <c r="Q2874" s="255"/>
      <c r="R2874" s="255"/>
      <c r="S2874" s="255"/>
      <c r="T2874" s="256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7" t="s">
        <v>410</v>
      </c>
      <c r="AU2874" s="257" t="s">
        <v>87</v>
      </c>
      <c r="AV2874" s="14" t="s">
        <v>87</v>
      </c>
      <c r="AW2874" s="14" t="s">
        <v>37</v>
      </c>
      <c r="AX2874" s="14" t="s">
        <v>78</v>
      </c>
      <c r="AY2874" s="257" t="s">
        <v>401</v>
      </c>
    </row>
    <row r="2875" s="14" customFormat="1">
      <c r="A2875" s="14"/>
      <c r="B2875" s="247"/>
      <c r="C2875" s="248"/>
      <c r="D2875" s="238" t="s">
        <v>410</v>
      </c>
      <c r="E2875" s="249" t="s">
        <v>19</v>
      </c>
      <c r="F2875" s="250" t="s">
        <v>2560</v>
      </c>
      <c r="G2875" s="248"/>
      <c r="H2875" s="251">
        <v>5.1399999999999997</v>
      </c>
      <c r="I2875" s="252"/>
      <c r="J2875" s="248"/>
      <c r="K2875" s="248"/>
      <c r="L2875" s="253"/>
      <c r="M2875" s="254"/>
      <c r="N2875" s="255"/>
      <c r="O2875" s="255"/>
      <c r="P2875" s="255"/>
      <c r="Q2875" s="255"/>
      <c r="R2875" s="255"/>
      <c r="S2875" s="255"/>
      <c r="T2875" s="256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7" t="s">
        <v>410</v>
      </c>
      <c r="AU2875" s="257" t="s">
        <v>87</v>
      </c>
      <c r="AV2875" s="14" t="s">
        <v>87</v>
      </c>
      <c r="AW2875" s="14" t="s">
        <v>37</v>
      </c>
      <c r="AX2875" s="14" t="s">
        <v>78</v>
      </c>
      <c r="AY2875" s="257" t="s">
        <v>401</v>
      </c>
    </row>
    <row r="2876" s="14" customFormat="1">
      <c r="A2876" s="14"/>
      <c r="B2876" s="247"/>
      <c r="C2876" s="248"/>
      <c r="D2876" s="238" t="s">
        <v>410</v>
      </c>
      <c r="E2876" s="249" t="s">
        <v>19</v>
      </c>
      <c r="F2876" s="250" t="s">
        <v>2561</v>
      </c>
      <c r="G2876" s="248"/>
      <c r="H2876" s="251">
        <v>2.9100000000000001</v>
      </c>
      <c r="I2876" s="252"/>
      <c r="J2876" s="248"/>
      <c r="K2876" s="248"/>
      <c r="L2876" s="253"/>
      <c r="M2876" s="254"/>
      <c r="N2876" s="255"/>
      <c r="O2876" s="255"/>
      <c r="P2876" s="255"/>
      <c r="Q2876" s="255"/>
      <c r="R2876" s="255"/>
      <c r="S2876" s="255"/>
      <c r="T2876" s="256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7" t="s">
        <v>410</v>
      </c>
      <c r="AU2876" s="257" t="s">
        <v>87</v>
      </c>
      <c r="AV2876" s="14" t="s">
        <v>87</v>
      </c>
      <c r="AW2876" s="14" t="s">
        <v>37</v>
      </c>
      <c r="AX2876" s="14" t="s">
        <v>78</v>
      </c>
      <c r="AY2876" s="257" t="s">
        <v>401</v>
      </c>
    </row>
    <row r="2877" s="14" customFormat="1">
      <c r="A2877" s="14"/>
      <c r="B2877" s="247"/>
      <c r="C2877" s="248"/>
      <c r="D2877" s="238" t="s">
        <v>410</v>
      </c>
      <c r="E2877" s="249" t="s">
        <v>19</v>
      </c>
      <c r="F2877" s="250" t="s">
        <v>2562</v>
      </c>
      <c r="G2877" s="248"/>
      <c r="H2877" s="251">
        <v>11.08</v>
      </c>
      <c r="I2877" s="252"/>
      <c r="J2877" s="248"/>
      <c r="K2877" s="248"/>
      <c r="L2877" s="253"/>
      <c r="M2877" s="254"/>
      <c r="N2877" s="255"/>
      <c r="O2877" s="255"/>
      <c r="P2877" s="255"/>
      <c r="Q2877" s="255"/>
      <c r="R2877" s="255"/>
      <c r="S2877" s="255"/>
      <c r="T2877" s="256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7" t="s">
        <v>410</v>
      </c>
      <c r="AU2877" s="257" t="s">
        <v>87</v>
      </c>
      <c r="AV2877" s="14" t="s">
        <v>87</v>
      </c>
      <c r="AW2877" s="14" t="s">
        <v>37</v>
      </c>
      <c r="AX2877" s="14" t="s">
        <v>78</v>
      </c>
      <c r="AY2877" s="257" t="s">
        <v>401</v>
      </c>
    </row>
    <row r="2878" s="14" customFormat="1">
      <c r="A2878" s="14"/>
      <c r="B2878" s="247"/>
      <c r="C2878" s="248"/>
      <c r="D2878" s="238" t="s">
        <v>410</v>
      </c>
      <c r="E2878" s="249" t="s">
        <v>19</v>
      </c>
      <c r="F2878" s="250" t="s">
        <v>2563</v>
      </c>
      <c r="G2878" s="248"/>
      <c r="H2878" s="251">
        <v>16.879999999999999</v>
      </c>
      <c r="I2878" s="252"/>
      <c r="J2878" s="248"/>
      <c r="K2878" s="248"/>
      <c r="L2878" s="253"/>
      <c r="M2878" s="254"/>
      <c r="N2878" s="255"/>
      <c r="O2878" s="255"/>
      <c r="P2878" s="255"/>
      <c r="Q2878" s="255"/>
      <c r="R2878" s="255"/>
      <c r="S2878" s="255"/>
      <c r="T2878" s="256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7" t="s">
        <v>410</v>
      </c>
      <c r="AU2878" s="257" t="s">
        <v>87</v>
      </c>
      <c r="AV2878" s="14" t="s">
        <v>87</v>
      </c>
      <c r="AW2878" s="14" t="s">
        <v>37</v>
      </c>
      <c r="AX2878" s="14" t="s">
        <v>78</v>
      </c>
      <c r="AY2878" s="257" t="s">
        <v>401</v>
      </c>
    </row>
    <row r="2879" s="14" customFormat="1">
      <c r="A2879" s="14"/>
      <c r="B2879" s="247"/>
      <c r="C2879" s="248"/>
      <c r="D2879" s="238" t="s">
        <v>410</v>
      </c>
      <c r="E2879" s="249" t="s">
        <v>19</v>
      </c>
      <c r="F2879" s="250" t="s">
        <v>2564</v>
      </c>
      <c r="G2879" s="248"/>
      <c r="H2879" s="251">
        <v>16.879999999999999</v>
      </c>
      <c r="I2879" s="252"/>
      <c r="J2879" s="248"/>
      <c r="K2879" s="248"/>
      <c r="L2879" s="253"/>
      <c r="M2879" s="254"/>
      <c r="N2879" s="255"/>
      <c r="O2879" s="255"/>
      <c r="P2879" s="255"/>
      <c r="Q2879" s="255"/>
      <c r="R2879" s="255"/>
      <c r="S2879" s="255"/>
      <c r="T2879" s="256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7" t="s">
        <v>410</v>
      </c>
      <c r="AU2879" s="257" t="s">
        <v>87</v>
      </c>
      <c r="AV2879" s="14" t="s">
        <v>87</v>
      </c>
      <c r="AW2879" s="14" t="s">
        <v>37</v>
      </c>
      <c r="AX2879" s="14" t="s">
        <v>78</v>
      </c>
      <c r="AY2879" s="257" t="s">
        <v>401</v>
      </c>
    </row>
    <row r="2880" s="14" customFormat="1">
      <c r="A2880" s="14"/>
      <c r="B2880" s="247"/>
      <c r="C2880" s="248"/>
      <c r="D2880" s="238" t="s">
        <v>410</v>
      </c>
      <c r="E2880" s="249" t="s">
        <v>19</v>
      </c>
      <c r="F2880" s="250" t="s">
        <v>2565</v>
      </c>
      <c r="G2880" s="248"/>
      <c r="H2880" s="251">
        <v>11.08</v>
      </c>
      <c r="I2880" s="252"/>
      <c r="J2880" s="248"/>
      <c r="K2880" s="248"/>
      <c r="L2880" s="253"/>
      <c r="M2880" s="254"/>
      <c r="N2880" s="255"/>
      <c r="O2880" s="255"/>
      <c r="P2880" s="255"/>
      <c r="Q2880" s="255"/>
      <c r="R2880" s="255"/>
      <c r="S2880" s="255"/>
      <c r="T2880" s="256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7" t="s">
        <v>410</v>
      </c>
      <c r="AU2880" s="257" t="s">
        <v>87</v>
      </c>
      <c r="AV2880" s="14" t="s">
        <v>87</v>
      </c>
      <c r="AW2880" s="14" t="s">
        <v>37</v>
      </c>
      <c r="AX2880" s="14" t="s">
        <v>78</v>
      </c>
      <c r="AY2880" s="257" t="s">
        <v>401</v>
      </c>
    </row>
    <row r="2881" s="14" customFormat="1">
      <c r="A2881" s="14"/>
      <c r="B2881" s="247"/>
      <c r="C2881" s="248"/>
      <c r="D2881" s="238" t="s">
        <v>410</v>
      </c>
      <c r="E2881" s="249" t="s">
        <v>19</v>
      </c>
      <c r="F2881" s="250" t="s">
        <v>2566</v>
      </c>
      <c r="G2881" s="248"/>
      <c r="H2881" s="251">
        <v>5.1799999999999997</v>
      </c>
      <c r="I2881" s="252"/>
      <c r="J2881" s="248"/>
      <c r="K2881" s="248"/>
      <c r="L2881" s="253"/>
      <c r="M2881" s="254"/>
      <c r="N2881" s="255"/>
      <c r="O2881" s="255"/>
      <c r="P2881" s="255"/>
      <c r="Q2881" s="255"/>
      <c r="R2881" s="255"/>
      <c r="S2881" s="255"/>
      <c r="T2881" s="256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7" t="s">
        <v>410</v>
      </c>
      <c r="AU2881" s="257" t="s">
        <v>87</v>
      </c>
      <c r="AV2881" s="14" t="s">
        <v>87</v>
      </c>
      <c r="AW2881" s="14" t="s">
        <v>37</v>
      </c>
      <c r="AX2881" s="14" t="s">
        <v>78</v>
      </c>
      <c r="AY2881" s="257" t="s">
        <v>401</v>
      </c>
    </row>
    <row r="2882" s="14" customFormat="1">
      <c r="A2882" s="14"/>
      <c r="B2882" s="247"/>
      <c r="C2882" s="248"/>
      <c r="D2882" s="238" t="s">
        <v>410</v>
      </c>
      <c r="E2882" s="249" t="s">
        <v>19</v>
      </c>
      <c r="F2882" s="250" t="s">
        <v>2567</v>
      </c>
      <c r="G2882" s="248"/>
      <c r="H2882" s="251">
        <v>2.27</v>
      </c>
      <c r="I2882" s="252"/>
      <c r="J2882" s="248"/>
      <c r="K2882" s="248"/>
      <c r="L2882" s="253"/>
      <c r="M2882" s="254"/>
      <c r="N2882" s="255"/>
      <c r="O2882" s="255"/>
      <c r="P2882" s="255"/>
      <c r="Q2882" s="255"/>
      <c r="R2882" s="255"/>
      <c r="S2882" s="255"/>
      <c r="T2882" s="256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7" t="s">
        <v>410</v>
      </c>
      <c r="AU2882" s="257" t="s">
        <v>87</v>
      </c>
      <c r="AV2882" s="14" t="s">
        <v>87</v>
      </c>
      <c r="AW2882" s="14" t="s">
        <v>37</v>
      </c>
      <c r="AX2882" s="14" t="s">
        <v>78</v>
      </c>
      <c r="AY2882" s="257" t="s">
        <v>401</v>
      </c>
    </row>
    <row r="2883" s="14" customFormat="1">
      <c r="A2883" s="14"/>
      <c r="B2883" s="247"/>
      <c r="C2883" s="248"/>
      <c r="D2883" s="238" t="s">
        <v>410</v>
      </c>
      <c r="E2883" s="249" t="s">
        <v>19</v>
      </c>
      <c r="F2883" s="250" t="s">
        <v>2568</v>
      </c>
      <c r="G2883" s="248"/>
      <c r="H2883" s="251">
        <v>3.3500000000000001</v>
      </c>
      <c r="I2883" s="252"/>
      <c r="J2883" s="248"/>
      <c r="K2883" s="248"/>
      <c r="L2883" s="253"/>
      <c r="M2883" s="254"/>
      <c r="N2883" s="255"/>
      <c r="O2883" s="255"/>
      <c r="P2883" s="255"/>
      <c r="Q2883" s="255"/>
      <c r="R2883" s="255"/>
      <c r="S2883" s="255"/>
      <c r="T2883" s="256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7" t="s">
        <v>410</v>
      </c>
      <c r="AU2883" s="257" t="s">
        <v>87</v>
      </c>
      <c r="AV2883" s="14" t="s">
        <v>87</v>
      </c>
      <c r="AW2883" s="14" t="s">
        <v>37</v>
      </c>
      <c r="AX2883" s="14" t="s">
        <v>78</v>
      </c>
      <c r="AY2883" s="257" t="s">
        <v>401</v>
      </c>
    </row>
    <row r="2884" s="14" customFormat="1">
      <c r="A2884" s="14"/>
      <c r="B2884" s="247"/>
      <c r="C2884" s="248"/>
      <c r="D2884" s="238" t="s">
        <v>410</v>
      </c>
      <c r="E2884" s="249" t="s">
        <v>19</v>
      </c>
      <c r="F2884" s="250" t="s">
        <v>2569</v>
      </c>
      <c r="G2884" s="248"/>
      <c r="H2884" s="251">
        <v>7.0199999999999996</v>
      </c>
      <c r="I2884" s="252"/>
      <c r="J2884" s="248"/>
      <c r="K2884" s="248"/>
      <c r="L2884" s="253"/>
      <c r="M2884" s="254"/>
      <c r="N2884" s="255"/>
      <c r="O2884" s="255"/>
      <c r="P2884" s="255"/>
      <c r="Q2884" s="255"/>
      <c r="R2884" s="255"/>
      <c r="S2884" s="255"/>
      <c r="T2884" s="256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7" t="s">
        <v>410</v>
      </c>
      <c r="AU2884" s="257" t="s">
        <v>87</v>
      </c>
      <c r="AV2884" s="14" t="s">
        <v>87</v>
      </c>
      <c r="AW2884" s="14" t="s">
        <v>37</v>
      </c>
      <c r="AX2884" s="14" t="s">
        <v>78</v>
      </c>
      <c r="AY2884" s="257" t="s">
        <v>401</v>
      </c>
    </row>
    <row r="2885" s="16" customFormat="1">
      <c r="A2885" s="16"/>
      <c r="B2885" s="269"/>
      <c r="C2885" s="270"/>
      <c r="D2885" s="238" t="s">
        <v>410</v>
      </c>
      <c r="E2885" s="271" t="s">
        <v>19</v>
      </c>
      <c r="F2885" s="272" t="s">
        <v>440</v>
      </c>
      <c r="G2885" s="270"/>
      <c r="H2885" s="273">
        <v>124.13999999999999</v>
      </c>
      <c r="I2885" s="274"/>
      <c r="J2885" s="270"/>
      <c r="K2885" s="270"/>
      <c r="L2885" s="275"/>
      <c r="M2885" s="276"/>
      <c r="N2885" s="277"/>
      <c r="O2885" s="277"/>
      <c r="P2885" s="277"/>
      <c r="Q2885" s="277"/>
      <c r="R2885" s="277"/>
      <c r="S2885" s="277"/>
      <c r="T2885" s="278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T2885" s="279" t="s">
        <v>410</v>
      </c>
      <c r="AU2885" s="279" t="s">
        <v>87</v>
      </c>
      <c r="AV2885" s="16" t="s">
        <v>95</v>
      </c>
      <c r="AW2885" s="16" t="s">
        <v>37</v>
      </c>
      <c r="AX2885" s="16" t="s">
        <v>78</v>
      </c>
      <c r="AY2885" s="279" t="s">
        <v>401</v>
      </c>
    </row>
    <row r="2886" s="15" customFormat="1">
      <c r="A2886" s="15"/>
      <c r="B2886" s="258"/>
      <c r="C2886" s="259"/>
      <c r="D2886" s="238" t="s">
        <v>410</v>
      </c>
      <c r="E2886" s="260" t="s">
        <v>294</v>
      </c>
      <c r="F2886" s="261" t="s">
        <v>414</v>
      </c>
      <c r="G2886" s="259"/>
      <c r="H2886" s="262">
        <v>124.13999999999999</v>
      </c>
      <c r="I2886" s="263"/>
      <c r="J2886" s="259"/>
      <c r="K2886" s="259"/>
      <c r="L2886" s="264"/>
      <c r="M2886" s="265"/>
      <c r="N2886" s="266"/>
      <c r="O2886" s="266"/>
      <c r="P2886" s="266"/>
      <c r="Q2886" s="266"/>
      <c r="R2886" s="266"/>
      <c r="S2886" s="266"/>
      <c r="T2886" s="267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T2886" s="268" t="s">
        <v>410</v>
      </c>
      <c r="AU2886" s="268" t="s">
        <v>87</v>
      </c>
      <c r="AV2886" s="15" t="s">
        <v>102</v>
      </c>
      <c r="AW2886" s="15" t="s">
        <v>37</v>
      </c>
      <c r="AX2886" s="15" t="s">
        <v>85</v>
      </c>
      <c r="AY2886" s="268" t="s">
        <v>401</v>
      </c>
    </row>
    <row r="2887" s="2" customFormat="1" ht="24.15" customHeight="1">
      <c r="A2887" s="40"/>
      <c r="B2887" s="41"/>
      <c r="C2887" s="218" t="s">
        <v>2570</v>
      </c>
      <c r="D2887" s="218" t="s">
        <v>403</v>
      </c>
      <c r="E2887" s="219" t="s">
        <v>2571</v>
      </c>
      <c r="F2887" s="220" t="s">
        <v>2572</v>
      </c>
      <c r="G2887" s="221" t="s">
        <v>228</v>
      </c>
      <c r="H2887" s="222">
        <v>490.51999999999998</v>
      </c>
      <c r="I2887" s="223"/>
      <c r="J2887" s="224">
        <f>ROUND(I2887*H2887,2)</f>
        <v>0</v>
      </c>
      <c r="K2887" s="220" t="s">
        <v>406</v>
      </c>
      <c r="L2887" s="46"/>
      <c r="M2887" s="225" t="s">
        <v>19</v>
      </c>
      <c r="N2887" s="226" t="s">
        <v>49</v>
      </c>
      <c r="O2887" s="86"/>
      <c r="P2887" s="227">
        <f>O2887*H2887</f>
        <v>0</v>
      </c>
      <c r="Q2887" s="227">
        <v>0.0001995</v>
      </c>
      <c r="R2887" s="227">
        <f>Q2887*H2887</f>
        <v>0.09785874</v>
      </c>
      <c r="S2887" s="227">
        <v>0</v>
      </c>
      <c r="T2887" s="228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29" t="s">
        <v>545</v>
      </c>
      <c r="AT2887" s="229" t="s">
        <v>403</v>
      </c>
      <c r="AU2887" s="229" t="s">
        <v>87</v>
      </c>
      <c r="AY2887" s="19" t="s">
        <v>401</v>
      </c>
      <c r="BE2887" s="230">
        <f>IF(N2887="základní",J2887,0)</f>
        <v>0</v>
      </c>
      <c r="BF2887" s="230">
        <f>IF(N2887="snížená",J2887,0)</f>
        <v>0</v>
      </c>
      <c r="BG2887" s="230">
        <f>IF(N2887="zákl. přenesená",J2887,0)</f>
        <v>0</v>
      </c>
      <c r="BH2887" s="230">
        <f>IF(N2887="sníž. přenesená",J2887,0)</f>
        <v>0</v>
      </c>
      <c r="BI2887" s="230">
        <f>IF(N2887="nulová",J2887,0)</f>
        <v>0</v>
      </c>
      <c r="BJ2887" s="19" t="s">
        <v>85</v>
      </c>
      <c r="BK2887" s="230">
        <f>ROUND(I2887*H2887,2)</f>
        <v>0</v>
      </c>
      <c r="BL2887" s="19" t="s">
        <v>545</v>
      </c>
      <c r="BM2887" s="229" t="s">
        <v>2573</v>
      </c>
    </row>
    <row r="2888" s="2" customFormat="1">
      <c r="A2888" s="40"/>
      <c r="B2888" s="41"/>
      <c r="C2888" s="42"/>
      <c r="D2888" s="231" t="s">
        <v>408</v>
      </c>
      <c r="E2888" s="42"/>
      <c r="F2888" s="232" t="s">
        <v>2574</v>
      </c>
      <c r="G2888" s="42"/>
      <c r="H2888" s="42"/>
      <c r="I2888" s="233"/>
      <c r="J2888" s="42"/>
      <c r="K2888" s="42"/>
      <c r="L2888" s="46"/>
      <c r="M2888" s="234"/>
      <c r="N2888" s="235"/>
      <c r="O2888" s="86"/>
      <c r="P2888" s="86"/>
      <c r="Q2888" s="86"/>
      <c r="R2888" s="86"/>
      <c r="S2888" s="86"/>
      <c r="T2888" s="87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T2888" s="19" t="s">
        <v>408</v>
      </c>
      <c r="AU2888" s="19" t="s">
        <v>87</v>
      </c>
    </row>
    <row r="2889" s="13" customFormat="1">
      <c r="A2889" s="13"/>
      <c r="B2889" s="236"/>
      <c r="C2889" s="237"/>
      <c r="D2889" s="238" t="s">
        <v>410</v>
      </c>
      <c r="E2889" s="239" t="s">
        <v>19</v>
      </c>
      <c r="F2889" s="240" t="s">
        <v>741</v>
      </c>
      <c r="G2889" s="237"/>
      <c r="H2889" s="239" t="s">
        <v>19</v>
      </c>
      <c r="I2889" s="241"/>
      <c r="J2889" s="237"/>
      <c r="K2889" s="237"/>
      <c r="L2889" s="242"/>
      <c r="M2889" s="243"/>
      <c r="N2889" s="244"/>
      <c r="O2889" s="244"/>
      <c r="P2889" s="244"/>
      <c r="Q2889" s="244"/>
      <c r="R2889" s="244"/>
      <c r="S2889" s="244"/>
      <c r="T2889" s="24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6" t="s">
        <v>410</v>
      </c>
      <c r="AU2889" s="246" t="s">
        <v>87</v>
      </c>
      <c r="AV2889" s="13" t="s">
        <v>85</v>
      </c>
      <c r="AW2889" s="13" t="s">
        <v>37</v>
      </c>
      <c r="AX2889" s="13" t="s">
        <v>78</v>
      </c>
      <c r="AY2889" s="246" t="s">
        <v>401</v>
      </c>
    </row>
    <row r="2890" s="14" customFormat="1">
      <c r="A2890" s="14"/>
      <c r="B2890" s="247"/>
      <c r="C2890" s="248"/>
      <c r="D2890" s="238" t="s">
        <v>410</v>
      </c>
      <c r="E2890" s="249" t="s">
        <v>19</v>
      </c>
      <c r="F2890" s="250" t="s">
        <v>2575</v>
      </c>
      <c r="G2890" s="248"/>
      <c r="H2890" s="251">
        <v>451.19999999999999</v>
      </c>
      <c r="I2890" s="252"/>
      <c r="J2890" s="248"/>
      <c r="K2890" s="248"/>
      <c r="L2890" s="253"/>
      <c r="M2890" s="254"/>
      <c r="N2890" s="255"/>
      <c r="O2890" s="255"/>
      <c r="P2890" s="255"/>
      <c r="Q2890" s="255"/>
      <c r="R2890" s="255"/>
      <c r="S2890" s="255"/>
      <c r="T2890" s="256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7" t="s">
        <v>410</v>
      </c>
      <c r="AU2890" s="257" t="s">
        <v>87</v>
      </c>
      <c r="AV2890" s="14" t="s">
        <v>87</v>
      </c>
      <c r="AW2890" s="14" t="s">
        <v>37</v>
      </c>
      <c r="AX2890" s="14" t="s">
        <v>78</v>
      </c>
      <c r="AY2890" s="257" t="s">
        <v>401</v>
      </c>
    </row>
    <row r="2891" s="13" customFormat="1">
      <c r="A2891" s="13"/>
      <c r="B2891" s="236"/>
      <c r="C2891" s="237"/>
      <c r="D2891" s="238" t="s">
        <v>410</v>
      </c>
      <c r="E2891" s="239" t="s">
        <v>19</v>
      </c>
      <c r="F2891" s="240" t="s">
        <v>745</v>
      </c>
      <c r="G2891" s="237"/>
      <c r="H2891" s="239" t="s">
        <v>19</v>
      </c>
      <c r="I2891" s="241"/>
      <c r="J2891" s="237"/>
      <c r="K2891" s="237"/>
      <c r="L2891" s="242"/>
      <c r="M2891" s="243"/>
      <c r="N2891" s="244"/>
      <c r="O2891" s="244"/>
      <c r="P2891" s="244"/>
      <c r="Q2891" s="244"/>
      <c r="R2891" s="244"/>
      <c r="S2891" s="244"/>
      <c r="T2891" s="245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6" t="s">
        <v>410</v>
      </c>
      <c r="AU2891" s="246" t="s">
        <v>87</v>
      </c>
      <c r="AV2891" s="13" t="s">
        <v>85</v>
      </c>
      <c r="AW2891" s="13" t="s">
        <v>37</v>
      </c>
      <c r="AX2891" s="13" t="s">
        <v>78</v>
      </c>
      <c r="AY2891" s="246" t="s">
        <v>401</v>
      </c>
    </row>
    <row r="2892" s="14" customFormat="1">
      <c r="A2892" s="14"/>
      <c r="B2892" s="247"/>
      <c r="C2892" s="248"/>
      <c r="D2892" s="238" t="s">
        <v>410</v>
      </c>
      <c r="E2892" s="249" t="s">
        <v>19</v>
      </c>
      <c r="F2892" s="250" t="s">
        <v>2576</v>
      </c>
      <c r="G2892" s="248"/>
      <c r="H2892" s="251">
        <v>39.32</v>
      </c>
      <c r="I2892" s="252"/>
      <c r="J2892" s="248"/>
      <c r="K2892" s="248"/>
      <c r="L2892" s="253"/>
      <c r="M2892" s="254"/>
      <c r="N2892" s="255"/>
      <c r="O2892" s="255"/>
      <c r="P2892" s="255"/>
      <c r="Q2892" s="255"/>
      <c r="R2892" s="255"/>
      <c r="S2892" s="255"/>
      <c r="T2892" s="256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7" t="s">
        <v>410</v>
      </c>
      <c r="AU2892" s="257" t="s">
        <v>87</v>
      </c>
      <c r="AV2892" s="14" t="s">
        <v>87</v>
      </c>
      <c r="AW2892" s="14" t="s">
        <v>37</v>
      </c>
      <c r="AX2892" s="14" t="s">
        <v>78</v>
      </c>
      <c r="AY2892" s="257" t="s">
        <v>401</v>
      </c>
    </row>
    <row r="2893" s="15" customFormat="1">
      <c r="A2893" s="15"/>
      <c r="B2893" s="258"/>
      <c r="C2893" s="259"/>
      <c r="D2893" s="238" t="s">
        <v>410</v>
      </c>
      <c r="E2893" s="260" t="s">
        <v>19</v>
      </c>
      <c r="F2893" s="261" t="s">
        <v>414</v>
      </c>
      <c r="G2893" s="259"/>
      <c r="H2893" s="262">
        <v>490.51999999999998</v>
      </c>
      <c r="I2893" s="263"/>
      <c r="J2893" s="259"/>
      <c r="K2893" s="259"/>
      <c r="L2893" s="264"/>
      <c r="M2893" s="265"/>
      <c r="N2893" s="266"/>
      <c r="O2893" s="266"/>
      <c r="P2893" s="266"/>
      <c r="Q2893" s="266"/>
      <c r="R2893" s="266"/>
      <c r="S2893" s="266"/>
      <c r="T2893" s="267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8" t="s">
        <v>410</v>
      </c>
      <c r="AU2893" s="268" t="s">
        <v>87</v>
      </c>
      <c r="AV2893" s="15" t="s">
        <v>102</v>
      </c>
      <c r="AW2893" s="15" t="s">
        <v>37</v>
      </c>
      <c r="AX2893" s="15" t="s">
        <v>85</v>
      </c>
      <c r="AY2893" s="268" t="s">
        <v>401</v>
      </c>
    </row>
    <row r="2894" s="2" customFormat="1" ht="49.05" customHeight="1">
      <c r="A2894" s="40"/>
      <c r="B2894" s="41"/>
      <c r="C2894" s="218" t="s">
        <v>2577</v>
      </c>
      <c r="D2894" s="218" t="s">
        <v>403</v>
      </c>
      <c r="E2894" s="219" t="s">
        <v>2578</v>
      </c>
      <c r="F2894" s="220" t="s">
        <v>2579</v>
      </c>
      <c r="G2894" s="221" t="s">
        <v>1909</v>
      </c>
      <c r="H2894" s="290"/>
      <c r="I2894" s="223"/>
      <c r="J2894" s="224">
        <f>ROUND(I2894*H2894,2)</f>
        <v>0</v>
      </c>
      <c r="K2894" s="220" t="s">
        <v>406</v>
      </c>
      <c r="L2894" s="46"/>
      <c r="M2894" s="225" t="s">
        <v>19</v>
      </c>
      <c r="N2894" s="226" t="s">
        <v>49</v>
      </c>
      <c r="O2894" s="86"/>
      <c r="P2894" s="227">
        <f>O2894*H2894</f>
        <v>0</v>
      </c>
      <c r="Q2894" s="227">
        <v>0</v>
      </c>
      <c r="R2894" s="227">
        <f>Q2894*H2894</f>
        <v>0</v>
      </c>
      <c r="S2894" s="227">
        <v>0</v>
      </c>
      <c r="T2894" s="228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9" t="s">
        <v>545</v>
      </c>
      <c r="AT2894" s="229" t="s">
        <v>403</v>
      </c>
      <c r="AU2894" s="229" t="s">
        <v>87</v>
      </c>
      <c r="AY2894" s="19" t="s">
        <v>401</v>
      </c>
      <c r="BE2894" s="230">
        <f>IF(N2894="základní",J2894,0)</f>
        <v>0</v>
      </c>
      <c r="BF2894" s="230">
        <f>IF(N2894="snížená",J2894,0)</f>
        <v>0</v>
      </c>
      <c r="BG2894" s="230">
        <f>IF(N2894="zákl. přenesená",J2894,0)</f>
        <v>0</v>
      </c>
      <c r="BH2894" s="230">
        <f>IF(N2894="sníž. přenesená",J2894,0)</f>
        <v>0</v>
      </c>
      <c r="BI2894" s="230">
        <f>IF(N2894="nulová",J2894,0)</f>
        <v>0</v>
      </c>
      <c r="BJ2894" s="19" t="s">
        <v>85</v>
      </c>
      <c r="BK2894" s="230">
        <f>ROUND(I2894*H2894,2)</f>
        <v>0</v>
      </c>
      <c r="BL2894" s="19" t="s">
        <v>545</v>
      </c>
      <c r="BM2894" s="229" t="s">
        <v>2580</v>
      </c>
    </row>
    <row r="2895" s="2" customFormat="1">
      <c r="A2895" s="40"/>
      <c r="B2895" s="41"/>
      <c r="C2895" s="42"/>
      <c r="D2895" s="231" t="s">
        <v>408</v>
      </c>
      <c r="E2895" s="42"/>
      <c r="F2895" s="232" t="s">
        <v>2581</v>
      </c>
      <c r="G2895" s="42"/>
      <c r="H2895" s="42"/>
      <c r="I2895" s="233"/>
      <c r="J2895" s="42"/>
      <c r="K2895" s="42"/>
      <c r="L2895" s="46"/>
      <c r="M2895" s="234"/>
      <c r="N2895" s="235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408</v>
      </c>
      <c r="AU2895" s="19" t="s">
        <v>87</v>
      </c>
    </row>
    <row r="2896" s="12" customFormat="1" ht="22.8" customHeight="1">
      <c r="A2896" s="12"/>
      <c r="B2896" s="202"/>
      <c r="C2896" s="203"/>
      <c r="D2896" s="204" t="s">
        <v>77</v>
      </c>
      <c r="E2896" s="216" t="s">
        <v>2582</v>
      </c>
      <c r="F2896" s="216" t="s">
        <v>2583</v>
      </c>
      <c r="G2896" s="203"/>
      <c r="H2896" s="203"/>
      <c r="I2896" s="206"/>
      <c r="J2896" s="217">
        <f>BK2896</f>
        <v>0</v>
      </c>
      <c r="K2896" s="203"/>
      <c r="L2896" s="208"/>
      <c r="M2896" s="209"/>
      <c r="N2896" s="210"/>
      <c r="O2896" s="210"/>
      <c r="P2896" s="211">
        <f>SUM(P2897:P2950)</f>
        <v>0</v>
      </c>
      <c r="Q2896" s="210"/>
      <c r="R2896" s="211">
        <f>SUM(R2897:R2950)</f>
        <v>0.13465350000000001</v>
      </c>
      <c r="S2896" s="210"/>
      <c r="T2896" s="212">
        <f>SUM(T2897:T2950)</f>
        <v>0</v>
      </c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R2896" s="213" t="s">
        <v>87</v>
      </c>
      <c r="AT2896" s="214" t="s">
        <v>77</v>
      </c>
      <c r="AU2896" s="214" t="s">
        <v>85</v>
      </c>
      <c r="AY2896" s="213" t="s">
        <v>401</v>
      </c>
      <c r="BK2896" s="215">
        <f>SUM(BK2897:BK2950)</f>
        <v>0</v>
      </c>
    </row>
    <row r="2897" s="2" customFormat="1" ht="44.25" customHeight="1">
      <c r="A2897" s="40"/>
      <c r="B2897" s="41"/>
      <c r="C2897" s="218" t="s">
        <v>2584</v>
      </c>
      <c r="D2897" s="218" t="s">
        <v>403</v>
      </c>
      <c r="E2897" s="219" t="s">
        <v>2585</v>
      </c>
      <c r="F2897" s="220" t="s">
        <v>2586</v>
      </c>
      <c r="G2897" s="221" t="s">
        <v>653</v>
      </c>
      <c r="H2897" s="222">
        <v>1</v>
      </c>
      <c r="I2897" s="223"/>
      <c r="J2897" s="224">
        <f>ROUND(I2897*H2897,2)</f>
        <v>0</v>
      </c>
      <c r="K2897" s="220" t="s">
        <v>19</v>
      </c>
      <c r="L2897" s="46"/>
      <c r="M2897" s="225" t="s">
        <v>19</v>
      </c>
      <c r="N2897" s="226" t="s">
        <v>49</v>
      </c>
      <c r="O2897" s="86"/>
      <c r="P2897" s="227">
        <f>O2897*H2897</f>
        <v>0</v>
      </c>
      <c r="Q2897" s="227">
        <v>0</v>
      </c>
      <c r="R2897" s="227">
        <f>Q2897*H2897</f>
        <v>0</v>
      </c>
      <c r="S2897" s="227">
        <v>0</v>
      </c>
      <c r="T2897" s="228">
        <f>S2897*H2897</f>
        <v>0</v>
      </c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R2897" s="229" t="s">
        <v>545</v>
      </c>
      <c r="AT2897" s="229" t="s">
        <v>403</v>
      </c>
      <c r="AU2897" s="229" t="s">
        <v>87</v>
      </c>
      <c r="AY2897" s="19" t="s">
        <v>401</v>
      </c>
      <c r="BE2897" s="230">
        <f>IF(N2897="základní",J2897,0)</f>
        <v>0</v>
      </c>
      <c r="BF2897" s="230">
        <f>IF(N2897="snížená",J2897,0)</f>
        <v>0</v>
      </c>
      <c r="BG2897" s="230">
        <f>IF(N2897="zákl. přenesená",J2897,0)</f>
        <v>0</v>
      </c>
      <c r="BH2897" s="230">
        <f>IF(N2897="sníž. přenesená",J2897,0)</f>
        <v>0</v>
      </c>
      <c r="BI2897" s="230">
        <f>IF(N2897="nulová",J2897,0)</f>
        <v>0</v>
      </c>
      <c r="BJ2897" s="19" t="s">
        <v>85</v>
      </c>
      <c r="BK2897" s="230">
        <f>ROUND(I2897*H2897,2)</f>
        <v>0</v>
      </c>
      <c r="BL2897" s="19" t="s">
        <v>545</v>
      </c>
      <c r="BM2897" s="229" t="s">
        <v>2587</v>
      </c>
    </row>
    <row r="2898" s="13" customFormat="1">
      <c r="A2898" s="13"/>
      <c r="B2898" s="236"/>
      <c r="C2898" s="237"/>
      <c r="D2898" s="238" t="s">
        <v>410</v>
      </c>
      <c r="E2898" s="239" t="s">
        <v>19</v>
      </c>
      <c r="F2898" s="240" t="s">
        <v>906</v>
      </c>
      <c r="G2898" s="237"/>
      <c r="H2898" s="239" t="s">
        <v>19</v>
      </c>
      <c r="I2898" s="241"/>
      <c r="J2898" s="237"/>
      <c r="K2898" s="237"/>
      <c r="L2898" s="242"/>
      <c r="M2898" s="243"/>
      <c r="N2898" s="244"/>
      <c r="O2898" s="244"/>
      <c r="P2898" s="244"/>
      <c r="Q2898" s="244"/>
      <c r="R2898" s="244"/>
      <c r="S2898" s="244"/>
      <c r="T2898" s="245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6" t="s">
        <v>410</v>
      </c>
      <c r="AU2898" s="246" t="s">
        <v>87</v>
      </c>
      <c r="AV2898" s="13" t="s">
        <v>85</v>
      </c>
      <c r="AW2898" s="13" t="s">
        <v>37</v>
      </c>
      <c r="AX2898" s="13" t="s">
        <v>78</v>
      </c>
      <c r="AY2898" s="246" t="s">
        <v>401</v>
      </c>
    </row>
    <row r="2899" s="13" customFormat="1">
      <c r="A2899" s="13"/>
      <c r="B2899" s="236"/>
      <c r="C2899" s="237"/>
      <c r="D2899" s="238" t="s">
        <v>410</v>
      </c>
      <c r="E2899" s="239" t="s">
        <v>19</v>
      </c>
      <c r="F2899" s="240" t="s">
        <v>1591</v>
      </c>
      <c r="G2899" s="237"/>
      <c r="H2899" s="239" t="s">
        <v>19</v>
      </c>
      <c r="I2899" s="241"/>
      <c r="J2899" s="237"/>
      <c r="K2899" s="237"/>
      <c r="L2899" s="242"/>
      <c r="M2899" s="243"/>
      <c r="N2899" s="244"/>
      <c r="O2899" s="244"/>
      <c r="P2899" s="244"/>
      <c r="Q2899" s="244"/>
      <c r="R2899" s="244"/>
      <c r="S2899" s="244"/>
      <c r="T2899" s="24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6" t="s">
        <v>410</v>
      </c>
      <c r="AU2899" s="246" t="s">
        <v>87</v>
      </c>
      <c r="AV2899" s="13" t="s">
        <v>85</v>
      </c>
      <c r="AW2899" s="13" t="s">
        <v>37</v>
      </c>
      <c r="AX2899" s="13" t="s">
        <v>78</v>
      </c>
      <c r="AY2899" s="246" t="s">
        <v>401</v>
      </c>
    </row>
    <row r="2900" s="13" customFormat="1">
      <c r="A2900" s="13"/>
      <c r="B2900" s="236"/>
      <c r="C2900" s="237"/>
      <c r="D2900" s="238" t="s">
        <v>410</v>
      </c>
      <c r="E2900" s="239" t="s">
        <v>19</v>
      </c>
      <c r="F2900" s="240" t="s">
        <v>2000</v>
      </c>
      <c r="G2900" s="237"/>
      <c r="H2900" s="239" t="s">
        <v>19</v>
      </c>
      <c r="I2900" s="241"/>
      <c r="J2900" s="237"/>
      <c r="K2900" s="237"/>
      <c r="L2900" s="242"/>
      <c r="M2900" s="243"/>
      <c r="N2900" s="244"/>
      <c r="O2900" s="244"/>
      <c r="P2900" s="244"/>
      <c r="Q2900" s="244"/>
      <c r="R2900" s="244"/>
      <c r="S2900" s="244"/>
      <c r="T2900" s="245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6" t="s">
        <v>410</v>
      </c>
      <c r="AU2900" s="246" t="s">
        <v>87</v>
      </c>
      <c r="AV2900" s="13" t="s">
        <v>85</v>
      </c>
      <c r="AW2900" s="13" t="s">
        <v>37</v>
      </c>
      <c r="AX2900" s="13" t="s">
        <v>78</v>
      </c>
      <c r="AY2900" s="246" t="s">
        <v>401</v>
      </c>
    </row>
    <row r="2901" s="14" customFormat="1">
      <c r="A2901" s="14"/>
      <c r="B2901" s="247"/>
      <c r="C2901" s="248"/>
      <c r="D2901" s="238" t="s">
        <v>410</v>
      </c>
      <c r="E2901" s="249" t="s">
        <v>19</v>
      </c>
      <c r="F2901" s="250" t="s">
        <v>2588</v>
      </c>
      <c r="G2901" s="248"/>
      <c r="H2901" s="251">
        <v>1</v>
      </c>
      <c r="I2901" s="252"/>
      <c r="J2901" s="248"/>
      <c r="K2901" s="248"/>
      <c r="L2901" s="253"/>
      <c r="M2901" s="254"/>
      <c r="N2901" s="255"/>
      <c r="O2901" s="255"/>
      <c r="P2901" s="255"/>
      <c r="Q2901" s="255"/>
      <c r="R2901" s="255"/>
      <c r="S2901" s="255"/>
      <c r="T2901" s="256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7" t="s">
        <v>410</v>
      </c>
      <c r="AU2901" s="257" t="s">
        <v>87</v>
      </c>
      <c r="AV2901" s="14" t="s">
        <v>87</v>
      </c>
      <c r="AW2901" s="14" t="s">
        <v>37</v>
      </c>
      <c r="AX2901" s="14" t="s">
        <v>78</v>
      </c>
      <c r="AY2901" s="257" t="s">
        <v>401</v>
      </c>
    </row>
    <row r="2902" s="15" customFormat="1">
      <c r="A2902" s="15"/>
      <c r="B2902" s="258"/>
      <c r="C2902" s="259"/>
      <c r="D2902" s="238" t="s">
        <v>410</v>
      </c>
      <c r="E2902" s="260" t="s">
        <v>19</v>
      </c>
      <c r="F2902" s="261" t="s">
        <v>414</v>
      </c>
      <c r="G2902" s="259"/>
      <c r="H2902" s="262">
        <v>1</v>
      </c>
      <c r="I2902" s="263"/>
      <c r="J2902" s="259"/>
      <c r="K2902" s="259"/>
      <c r="L2902" s="264"/>
      <c r="M2902" s="265"/>
      <c r="N2902" s="266"/>
      <c r="O2902" s="266"/>
      <c r="P2902" s="266"/>
      <c r="Q2902" s="266"/>
      <c r="R2902" s="266"/>
      <c r="S2902" s="266"/>
      <c r="T2902" s="267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68" t="s">
        <v>410</v>
      </c>
      <c r="AU2902" s="268" t="s">
        <v>87</v>
      </c>
      <c r="AV2902" s="15" t="s">
        <v>102</v>
      </c>
      <c r="AW2902" s="15" t="s">
        <v>37</v>
      </c>
      <c r="AX2902" s="15" t="s">
        <v>85</v>
      </c>
      <c r="AY2902" s="268" t="s">
        <v>401</v>
      </c>
    </row>
    <row r="2903" s="2" customFormat="1" ht="33" customHeight="1">
      <c r="A2903" s="40"/>
      <c r="B2903" s="41"/>
      <c r="C2903" s="218" t="s">
        <v>2589</v>
      </c>
      <c r="D2903" s="218" t="s">
        <v>403</v>
      </c>
      <c r="E2903" s="219" t="s">
        <v>2590</v>
      </c>
      <c r="F2903" s="220" t="s">
        <v>2591</v>
      </c>
      <c r="G2903" s="221" t="s">
        <v>228</v>
      </c>
      <c r="H2903" s="222">
        <v>1.1699999999999999</v>
      </c>
      <c r="I2903" s="223"/>
      <c r="J2903" s="224">
        <f>ROUND(I2903*H2903,2)</f>
        <v>0</v>
      </c>
      <c r="K2903" s="220" t="s">
        <v>19</v>
      </c>
      <c r="L2903" s="46"/>
      <c r="M2903" s="225" t="s">
        <v>19</v>
      </c>
      <c r="N2903" s="226" t="s">
        <v>49</v>
      </c>
      <c r="O2903" s="86"/>
      <c r="P2903" s="227">
        <f>O2903*H2903</f>
        <v>0</v>
      </c>
      <c r="Q2903" s="227">
        <v>0.0014599999999999999</v>
      </c>
      <c r="R2903" s="227">
        <f>Q2903*H2903</f>
        <v>0.0017081999999999998</v>
      </c>
      <c r="S2903" s="227">
        <v>0</v>
      </c>
      <c r="T2903" s="228">
        <f>S2903*H2903</f>
        <v>0</v>
      </c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R2903" s="229" t="s">
        <v>545</v>
      </c>
      <c r="AT2903" s="229" t="s">
        <v>403</v>
      </c>
      <c r="AU2903" s="229" t="s">
        <v>87</v>
      </c>
      <c r="AY2903" s="19" t="s">
        <v>401</v>
      </c>
      <c r="BE2903" s="230">
        <f>IF(N2903="základní",J2903,0)</f>
        <v>0</v>
      </c>
      <c r="BF2903" s="230">
        <f>IF(N2903="snížená",J2903,0)</f>
        <v>0</v>
      </c>
      <c r="BG2903" s="230">
        <f>IF(N2903="zákl. přenesená",J2903,0)</f>
        <v>0</v>
      </c>
      <c r="BH2903" s="230">
        <f>IF(N2903="sníž. přenesená",J2903,0)</f>
        <v>0</v>
      </c>
      <c r="BI2903" s="230">
        <f>IF(N2903="nulová",J2903,0)</f>
        <v>0</v>
      </c>
      <c r="BJ2903" s="19" t="s">
        <v>85</v>
      </c>
      <c r="BK2903" s="230">
        <f>ROUND(I2903*H2903,2)</f>
        <v>0</v>
      </c>
      <c r="BL2903" s="19" t="s">
        <v>545</v>
      </c>
      <c r="BM2903" s="229" t="s">
        <v>2592</v>
      </c>
    </row>
    <row r="2904" s="13" customFormat="1">
      <c r="A2904" s="13"/>
      <c r="B2904" s="236"/>
      <c r="C2904" s="237"/>
      <c r="D2904" s="238" t="s">
        <v>410</v>
      </c>
      <c r="E2904" s="239" t="s">
        <v>19</v>
      </c>
      <c r="F2904" s="240" t="s">
        <v>906</v>
      </c>
      <c r="G2904" s="237"/>
      <c r="H2904" s="239" t="s">
        <v>19</v>
      </c>
      <c r="I2904" s="241"/>
      <c r="J2904" s="237"/>
      <c r="K2904" s="237"/>
      <c r="L2904" s="242"/>
      <c r="M2904" s="243"/>
      <c r="N2904" s="244"/>
      <c r="O2904" s="244"/>
      <c r="P2904" s="244"/>
      <c r="Q2904" s="244"/>
      <c r="R2904" s="244"/>
      <c r="S2904" s="244"/>
      <c r="T2904" s="245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6" t="s">
        <v>410</v>
      </c>
      <c r="AU2904" s="246" t="s">
        <v>87</v>
      </c>
      <c r="AV2904" s="13" t="s">
        <v>85</v>
      </c>
      <c r="AW2904" s="13" t="s">
        <v>37</v>
      </c>
      <c r="AX2904" s="13" t="s">
        <v>78</v>
      </c>
      <c r="AY2904" s="246" t="s">
        <v>401</v>
      </c>
    </row>
    <row r="2905" s="13" customFormat="1">
      <c r="A2905" s="13"/>
      <c r="B2905" s="236"/>
      <c r="C2905" s="237"/>
      <c r="D2905" s="238" t="s">
        <v>410</v>
      </c>
      <c r="E2905" s="239" t="s">
        <v>19</v>
      </c>
      <c r="F2905" s="240" t="s">
        <v>1591</v>
      </c>
      <c r="G2905" s="237"/>
      <c r="H2905" s="239" t="s">
        <v>19</v>
      </c>
      <c r="I2905" s="241"/>
      <c r="J2905" s="237"/>
      <c r="K2905" s="237"/>
      <c r="L2905" s="242"/>
      <c r="M2905" s="243"/>
      <c r="N2905" s="244"/>
      <c r="O2905" s="244"/>
      <c r="P2905" s="244"/>
      <c r="Q2905" s="244"/>
      <c r="R2905" s="244"/>
      <c r="S2905" s="244"/>
      <c r="T2905" s="245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6" t="s">
        <v>410</v>
      </c>
      <c r="AU2905" s="246" t="s">
        <v>87</v>
      </c>
      <c r="AV2905" s="13" t="s">
        <v>85</v>
      </c>
      <c r="AW2905" s="13" t="s">
        <v>37</v>
      </c>
      <c r="AX2905" s="13" t="s">
        <v>78</v>
      </c>
      <c r="AY2905" s="246" t="s">
        <v>401</v>
      </c>
    </row>
    <row r="2906" s="13" customFormat="1">
      <c r="A2906" s="13"/>
      <c r="B2906" s="236"/>
      <c r="C2906" s="237"/>
      <c r="D2906" s="238" t="s">
        <v>410</v>
      </c>
      <c r="E2906" s="239" t="s">
        <v>19</v>
      </c>
      <c r="F2906" s="240" t="s">
        <v>2000</v>
      </c>
      <c r="G2906" s="237"/>
      <c r="H2906" s="239" t="s">
        <v>19</v>
      </c>
      <c r="I2906" s="241"/>
      <c r="J2906" s="237"/>
      <c r="K2906" s="237"/>
      <c r="L2906" s="242"/>
      <c r="M2906" s="243"/>
      <c r="N2906" s="244"/>
      <c r="O2906" s="244"/>
      <c r="P2906" s="244"/>
      <c r="Q2906" s="244"/>
      <c r="R2906" s="244"/>
      <c r="S2906" s="244"/>
      <c r="T2906" s="245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6" t="s">
        <v>410</v>
      </c>
      <c r="AU2906" s="246" t="s">
        <v>87</v>
      </c>
      <c r="AV2906" s="13" t="s">
        <v>85</v>
      </c>
      <c r="AW2906" s="13" t="s">
        <v>37</v>
      </c>
      <c r="AX2906" s="13" t="s">
        <v>78</v>
      </c>
      <c r="AY2906" s="246" t="s">
        <v>401</v>
      </c>
    </row>
    <row r="2907" s="14" customFormat="1">
      <c r="A2907" s="14"/>
      <c r="B2907" s="247"/>
      <c r="C2907" s="248"/>
      <c r="D2907" s="238" t="s">
        <v>410</v>
      </c>
      <c r="E2907" s="249" t="s">
        <v>19</v>
      </c>
      <c r="F2907" s="250" t="s">
        <v>2593</v>
      </c>
      <c r="G2907" s="248"/>
      <c r="H2907" s="251">
        <v>1.1699999999999999</v>
      </c>
      <c r="I2907" s="252"/>
      <c r="J2907" s="248"/>
      <c r="K2907" s="248"/>
      <c r="L2907" s="253"/>
      <c r="M2907" s="254"/>
      <c r="N2907" s="255"/>
      <c r="O2907" s="255"/>
      <c r="P2907" s="255"/>
      <c r="Q2907" s="255"/>
      <c r="R2907" s="255"/>
      <c r="S2907" s="255"/>
      <c r="T2907" s="256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7" t="s">
        <v>410</v>
      </c>
      <c r="AU2907" s="257" t="s">
        <v>87</v>
      </c>
      <c r="AV2907" s="14" t="s">
        <v>87</v>
      </c>
      <c r="AW2907" s="14" t="s">
        <v>37</v>
      </c>
      <c r="AX2907" s="14" t="s">
        <v>78</v>
      </c>
      <c r="AY2907" s="257" t="s">
        <v>401</v>
      </c>
    </row>
    <row r="2908" s="15" customFormat="1">
      <c r="A2908" s="15"/>
      <c r="B2908" s="258"/>
      <c r="C2908" s="259"/>
      <c r="D2908" s="238" t="s">
        <v>410</v>
      </c>
      <c r="E2908" s="260" t="s">
        <v>19</v>
      </c>
      <c r="F2908" s="261" t="s">
        <v>414</v>
      </c>
      <c r="G2908" s="259"/>
      <c r="H2908" s="262">
        <v>1.1699999999999999</v>
      </c>
      <c r="I2908" s="263"/>
      <c r="J2908" s="259"/>
      <c r="K2908" s="259"/>
      <c r="L2908" s="264"/>
      <c r="M2908" s="265"/>
      <c r="N2908" s="266"/>
      <c r="O2908" s="266"/>
      <c r="P2908" s="266"/>
      <c r="Q2908" s="266"/>
      <c r="R2908" s="266"/>
      <c r="S2908" s="266"/>
      <c r="T2908" s="267"/>
      <c r="U2908" s="15"/>
      <c r="V2908" s="15"/>
      <c r="W2908" s="15"/>
      <c r="X2908" s="15"/>
      <c r="Y2908" s="15"/>
      <c r="Z2908" s="15"/>
      <c r="AA2908" s="15"/>
      <c r="AB2908" s="15"/>
      <c r="AC2908" s="15"/>
      <c r="AD2908" s="15"/>
      <c r="AE2908" s="15"/>
      <c r="AT2908" s="268" t="s">
        <v>410</v>
      </c>
      <c r="AU2908" s="268" t="s">
        <v>87</v>
      </c>
      <c r="AV2908" s="15" t="s">
        <v>102</v>
      </c>
      <c r="AW2908" s="15" t="s">
        <v>37</v>
      </c>
      <c r="AX2908" s="15" t="s">
        <v>85</v>
      </c>
      <c r="AY2908" s="268" t="s">
        <v>401</v>
      </c>
    </row>
    <row r="2909" s="2" customFormat="1" ht="33" customHeight="1">
      <c r="A2909" s="40"/>
      <c r="B2909" s="41"/>
      <c r="C2909" s="218" t="s">
        <v>2594</v>
      </c>
      <c r="D2909" s="218" t="s">
        <v>403</v>
      </c>
      <c r="E2909" s="219" t="s">
        <v>2595</v>
      </c>
      <c r="F2909" s="220" t="s">
        <v>2596</v>
      </c>
      <c r="G2909" s="221" t="s">
        <v>228</v>
      </c>
      <c r="H2909" s="222">
        <v>34.094999999999999</v>
      </c>
      <c r="I2909" s="223"/>
      <c r="J2909" s="224">
        <f>ROUND(I2909*H2909,2)</f>
        <v>0</v>
      </c>
      <c r="K2909" s="220" t="s">
        <v>19</v>
      </c>
      <c r="L2909" s="46"/>
      <c r="M2909" s="225" t="s">
        <v>19</v>
      </c>
      <c r="N2909" s="226" t="s">
        <v>49</v>
      </c>
      <c r="O2909" s="86"/>
      <c r="P2909" s="227">
        <f>O2909*H2909</f>
        <v>0</v>
      </c>
      <c r="Q2909" s="227">
        <v>0.0017099999999999999</v>
      </c>
      <c r="R2909" s="227">
        <f>Q2909*H2909</f>
        <v>0.058302449999999999</v>
      </c>
      <c r="S2909" s="227">
        <v>0</v>
      </c>
      <c r="T2909" s="228">
        <f>S2909*H2909</f>
        <v>0</v>
      </c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R2909" s="229" t="s">
        <v>545</v>
      </c>
      <c r="AT2909" s="229" t="s">
        <v>403</v>
      </c>
      <c r="AU2909" s="229" t="s">
        <v>87</v>
      </c>
      <c r="AY2909" s="19" t="s">
        <v>401</v>
      </c>
      <c r="BE2909" s="230">
        <f>IF(N2909="základní",J2909,0)</f>
        <v>0</v>
      </c>
      <c r="BF2909" s="230">
        <f>IF(N2909="snížená",J2909,0)</f>
        <v>0</v>
      </c>
      <c r="BG2909" s="230">
        <f>IF(N2909="zákl. přenesená",J2909,0)</f>
        <v>0</v>
      </c>
      <c r="BH2909" s="230">
        <f>IF(N2909="sníž. přenesená",J2909,0)</f>
        <v>0</v>
      </c>
      <c r="BI2909" s="230">
        <f>IF(N2909="nulová",J2909,0)</f>
        <v>0</v>
      </c>
      <c r="BJ2909" s="19" t="s">
        <v>85</v>
      </c>
      <c r="BK2909" s="230">
        <f>ROUND(I2909*H2909,2)</f>
        <v>0</v>
      </c>
      <c r="BL2909" s="19" t="s">
        <v>545</v>
      </c>
      <c r="BM2909" s="229" t="s">
        <v>2597</v>
      </c>
    </row>
    <row r="2910" s="13" customFormat="1">
      <c r="A2910" s="13"/>
      <c r="B2910" s="236"/>
      <c r="C2910" s="237"/>
      <c r="D2910" s="238" t="s">
        <v>410</v>
      </c>
      <c r="E2910" s="239" t="s">
        <v>19</v>
      </c>
      <c r="F2910" s="240" t="s">
        <v>906</v>
      </c>
      <c r="G2910" s="237"/>
      <c r="H2910" s="239" t="s">
        <v>19</v>
      </c>
      <c r="I2910" s="241"/>
      <c r="J2910" s="237"/>
      <c r="K2910" s="237"/>
      <c r="L2910" s="242"/>
      <c r="M2910" s="243"/>
      <c r="N2910" s="244"/>
      <c r="O2910" s="244"/>
      <c r="P2910" s="244"/>
      <c r="Q2910" s="244"/>
      <c r="R2910" s="244"/>
      <c r="S2910" s="244"/>
      <c r="T2910" s="245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6" t="s">
        <v>410</v>
      </c>
      <c r="AU2910" s="246" t="s">
        <v>87</v>
      </c>
      <c r="AV2910" s="13" t="s">
        <v>85</v>
      </c>
      <c r="AW2910" s="13" t="s">
        <v>37</v>
      </c>
      <c r="AX2910" s="13" t="s">
        <v>78</v>
      </c>
      <c r="AY2910" s="246" t="s">
        <v>401</v>
      </c>
    </row>
    <row r="2911" s="13" customFormat="1">
      <c r="A2911" s="13"/>
      <c r="B2911" s="236"/>
      <c r="C2911" s="237"/>
      <c r="D2911" s="238" t="s">
        <v>410</v>
      </c>
      <c r="E2911" s="239" t="s">
        <v>19</v>
      </c>
      <c r="F2911" s="240" t="s">
        <v>1591</v>
      </c>
      <c r="G2911" s="237"/>
      <c r="H2911" s="239" t="s">
        <v>19</v>
      </c>
      <c r="I2911" s="241"/>
      <c r="J2911" s="237"/>
      <c r="K2911" s="237"/>
      <c r="L2911" s="242"/>
      <c r="M2911" s="243"/>
      <c r="N2911" s="244"/>
      <c r="O2911" s="244"/>
      <c r="P2911" s="244"/>
      <c r="Q2911" s="244"/>
      <c r="R2911" s="244"/>
      <c r="S2911" s="244"/>
      <c r="T2911" s="245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6" t="s">
        <v>410</v>
      </c>
      <c r="AU2911" s="246" t="s">
        <v>87</v>
      </c>
      <c r="AV2911" s="13" t="s">
        <v>85</v>
      </c>
      <c r="AW2911" s="13" t="s">
        <v>37</v>
      </c>
      <c r="AX2911" s="13" t="s">
        <v>78</v>
      </c>
      <c r="AY2911" s="246" t="s">
        <v>401</v>
      </c>
    </row>
    <row r="2912" s="13" customFormat="1">
      <c r="A2912" s="13"/>
      <c r="B2912" s="236"/>
      <c r="C2912" s="237"/>
      <c r="D2912" s="238" t="s">
        <v>410</v>
      </c>
      <c r="E2912" s="239" t="s">
        <v>19</v>
      </c>
      <c r="F2912" s="240" t="s">
        <v>2000</v>
      </c>
      <c r="G2912" s="237"/>
      <c r="H2912" s="239" t="s">
        <v>19</v>
      </c>
      <c r="I2912" s="241"/>
      <c r="J2912" s="237"/>
      <c r="K2912" s="237"/>
      <c r="L2912" s="242"/>
      <c r="M2912" s="243"/>
      <c r="N2912" s="244"/>
      <c r="O2912" s="244"/>
      <c r="P2912" s="244"/>
      <c r="Q2912" s="244"/>
      <c r="R2912" s="244"/>
      <c r="S2912" s="244"/>
      <c r="T2912" s="245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6" t="s">
        <v>410</v>
      </c>
      <c r="AU2912" s="246" t="s">
        <v>87</v>
      </c>
      <c r="AV2912" s="13" t="s">
        <v>85</v>
      </c>
      <c r="AW2912" s="13" t="s">
        <v>37</v>
      </c>
      <c r="AX2912" s="13" t="s">
        <v>78</v>
      </c>
      <c r="AY2912" s="246" t="s">
        <v>401</v>
      </c>
    </row>
    <row r="2913" s="14" customFormat="1">
      <c r="A2913" s="14"/>
      <c r="B2913" s="247"/>
      <c r="C2913" s="248"/>
      <c r="D2913" s="238" t="s">
        <v>410</v>
      </c>
      <c r="E2913" s="249" t="s">
        <v>19</v>
      </c>
      <c r="F2913" s="250" t="s">
        <v>2598</v>
      </c>
      <c r="G2913" s="248"/>
      <c r="H2913" s="251">
        <v>2.4700000000000002</v>
      </c>
      <c r="I2913" s="252"/>
      <c r="J2913" s="248"/>
      <c r="K2913" s="248"/>
      <c r="L2913" s="253"/>
      <c r="M2913" s="254"/>
      <c r="N2913" s="255"/>
      <c r="O2913" s="255"/>
      <c r="P2913" s="255"/>
      <c r="Q2913" s="255"/>
      <c r="R2913" s="255"/>
      <c r="S2913" s="255"/>
      <c r="T2913" s="256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7" t="s">
        <v>410</v>
      </c>
      <c r="AU2913" s="257" t="s">
        <v>87</v>
      </c>
      <c r="AV2913" s="14" t="s">
        <v>87</v>
      </c>
      <c r="AW2913" s="14" t="s">
        <v>37</v>
      </c>
      <c r="AX2913" s="14" t="s">
        <v>78</v>
      </c>
      <c r="AY2913" s="257" t="s">
        <v>401</v>
      </c>
    </row>
    <row r="2914" s="14" customFormat="1">
      <c r="A2914" s="14"/>
      <c r="B2914" s="247"/>
      <c r="C2914" s="248"/>
      <c r="D2914" s="238" t="s">
        <v>410</v>
      </c>
      <c r="E2914" s="249" t="s">
        <v>19</v>
      </c>
      <c r="F2914" s="250" t="s">
        <v>2599</v>
      </c>
      <c r="G2914" s="248"/>
      <c r="H2914" s="251">
        <v>1.065</v>
      </c>
      <c r="I2914" s="252"/>
      <c r="J2914" s="248"/>
      <c r="K2914" s="248"/>
      <c r="L2914" s="253"/>
      <c r="M2914" s="254"/>
      <c r="N2914" s="255"/>
      <c r="O2914" s="255"/>
      <c r="P2914" s="255"/>
      <c r="Q2914" s="255"/>
      <c r="R2914" s="255"/>
      <c r="S2914" s="255"/>
      <c r="T2914" s="256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7" t="s">
        <v>410</v>
      </c>
      <c r="AU2914" s="257" t="s">
        <v>87</v>
      </c>
      <c r="AV2914" s="14" t="s">
        <v>87</v>
      </c>
      <c r="AW2914" s="14" t="s">
        <v>37</v>
      </c>
      <c r="AX2914" s="14" t="s">
        <v>78</v>
      </c>
      <c r="AY2914" s="257" t="s">
        <v>401</v>
      </c>
    </row>
    <row r="2915" s="14" customFormat="1">
      <c r="A2915" s="14"/>
      <c r="B2915" s="247"/>
      <c r="C2915" s="248"/>
      <c r="D2915" s="238" t="s">
        <v>410</v>
      </c>
      <c r="E2915" s="249" t="s">
        <v>19</v>
      </c>
      <c r="F2915" s="250" t="s">
        <v>2600</v>
      </c>
      <c r="G2915" s="248"/>
      <c r="H2915" s="251">
        <v>24.300000000000001</v>
      </c>
      <c r="I2915" s="252"/>
      <c r="J2915" s="248"/>
      <c r="K2915" s="248"/>
      <c r="L2915" s="253"/>
      <c r="M2915" s="254"/>
      <c r="N2915" s="255"/>
      <c r="O2915" s="255"/>
      <c r="P2915" s="255"/>
      <c r="Q2915" s="255"/>
      <c r="R2915" s="255"/>
      <c r="S2915" s="255"/>
      <c r="T2915" s="256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7" t="s">
        <v>410</v>
      </c>
      <c r="AU2915" s="257" t="s">
        <v>87</v>
      </c>
      <c r="AV2915" s="14" t="s">
        <v>87</v>
      </c>
      <c r="AW2915" s="14" t="s">
        <v>37</v>
      </c>
      <c r="AX2915" s="14" t="s">
        <v>78</v>
      </c>
      <c r="AY2915" s="257" t="s">
        <v>401</v>
      </c>
    </row>
    <row r="2916" s="14" customFormat="1">
      <c r="A2916" s="14"/>
      <c r="B2916" s="247"/>
      <c r="C2916" s="248"/>
      <c r="D2916" s="238" t="s">
        <v>410</v>
      </c>
      <c r="E2916" s="249" t="s">
        <v>19</v>
      </c>
      <c r="F2916" s="250" t="s">
        <v>2601</v>
      </c>
      <c r="G2916" s="248"/>
      <c r="H2916" s="251">
        <v>3.8399999999999999</v>
      </c>
      <c r="I2916" s="252"/>
      <c r="J2916" s="248"/>
      <c r="K2916" s="248"/>
      <c r="L2916" s="253"/>
      <c r="M2916" s="254"/>
      <c r="N2916" s="255"/>
      <c r="O2916" s="255"/>
      <c r="P2916" s="255"/>
      <c r="Q2916" s="255"/>
      <c r="R2916" s="255"/>
      <c r="S2916" s="255"/>
      <c r="T2916" s="256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7" t="s">
        <v>410</v>
      </c>
      <c r="AU2916" s="257" t="s">
        <v>87</v>
      </c>
      <c r="AV2916" s="14" t="s">
        <v>87</v>
      </c>
      <c r="AW2916" s="14" t="s">
        <v>37</v>
      </c>
      <c r="AX2916" s="14" t="s">
        <v>78</v>
      </c>
      <c r="AY2916" s="257" t="s">
        <v>401</v>
      </c>
    </row>
    <row r="2917" s="14" customFormat="1">
      <c r="A2917" s="14"/>
      <c r="B2917" s="247"/>
      <c r="C2917" s="248"/>
      <c r="D2917" s="238" t="s">
        <v>410</v>
      </c>
      <c r="E2917" s="249" t="s">
        <v>19</v>
      </c>
      <c r="F2917" s="250" t="s">
        <v>2602</v>
      </c>
      <c r="G2917" s="248"/>
      <c r="H2917" s="251">
        <v>2.4199999999999999</v>
      </c>
      <c r="I2917" s="252"/>
      <c r="J2917" s="248"/>
      <c r="K2917" s="248"/>
      <c r="L2917" s="253"/>
      <c r="M2917" s="254"/>
      <c r="N2917" s="255"/>
      <c r="O2917" s="255"/>
      <c r="P2917" s="255"/>
      <c r="Q2917" s="255"/>
      <c r="R2917" s="255"/>
      <c r="S2917" s="255"/>
      <c r="T2917" s="256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7" t="s">
        <v>410</v>
      </c>
      <c r="AU2917" s="257" t="s">
        <v>87</v>
      </c>
      <c r="AV2917" s="14" t="s">
        <v>87</v>
      </c>
      <c r="AW2917" s="14" t="s">
        <v>37</v>
      </c>
      <c r="AX2917" s="14" t="s">
        <v>78</v>
      </c>
      <c r="AY2917" s="257" t="s">
        <v>401</v>
      </c>
    </row>
    <row r="2918" s="15" customFormat="1">
      <c r="A2918" s="15"/>
      <c r="B2918" s="258"/>
      <c r="C2918" s="259"/>
      <c r="D2918" s="238" t="s">
        <v>410</v>
      </c>
      <c r="E2918" s="260" t="s">
        <v>19</v>
      </c>
      <c r="F2918" s="261" t="s">
        <v>414</v>
      </c>
      <c r="G2918" s="259"/>
      <c r="H2918" s="262">
        <v>34.094999999999999</v>
      </c>
      <c r="I2918" s="263"/>
      <c r="J2918" s="259"/>
      <c r="K2918" s="259"/>
      <c r="L2918" s="264"/>
      <c r="M2918" s="265"/>
      <c r="N2918" s="266"/>
      <c r="O2918" s="266"/>
      <c r="P2918" s="266"/>
      <c r="Q2918" s="266"/>
      <c r="R2918" s="266"/>
      <c r="S2918" s="266"/>
      <c r="T2918" s="267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68" t="s">
        <v>410</v>
      </c>
      <c r="AU2918" s="268" t="s">
        <v>87</v>
      </c>
      <c r="AV2918" s="15" t="s">
        <v>102</v>
      </c>
      <c r="AW2918" s="15" t="s">
        <v>37</v>
      </c>
      <c r="AX2918" s="15" t="s">
        <v>85</v>
      </c>
      <c r="AY2918" s="268" t="s">
        <v>401</v>
      </c>
    </row>
    <row r="2919" s="2" customFormat="1" ht="49.05" customHeight="1">
      <c r="A2919" s="40"/>
      <c r="B2919" s="41"/>
      <c r="C2919" s="218" t="s">
        <v>2603</v>
      </c>
      <c r="D2919" s="218" t="s">
        <v>403</v>
      </c>
      <c r="E2919" s="219" t="s">
        <v>2604</v>
      </c>
      <c r="F2919" s="220" t="s">
        <v>2605</v>
      </c>
      <c r="G2919" s="221" t="s">
        <v>653</v>
      </c>
      <c r="H2919" s="222">
        <v>32</v>
      </c>
      <c r="I2919" s="223"/>
      <c r="J2919" s="224">
        <f>ROUND(I2919*H2919,2)</f>
        <v>0</v>
      </c>
      <c r="K2919" s="220" t="s">
        <v>406</v>
      </c>
      <c r="L2919" s="46"/>
      <c r="M2919" s="225" t="s">
        <v>19</v>
      </c>
      <c r="N2919" s="226" t="s">
        <v>49</v>
      </c>
      <c r="O2919" s="86"/>
      <c r="P2919" s="227">
        <f>O2919*H2919</f>
        <v>0</v>
      </c>
      <c r="Q2919" s="227">
        <v>0</v>
      </c>
      <c r="R2919" s="227">
        <f>Q2919*H2919</f>
        <v>0</v>
      </c>
      <c r="S2919" s="227">
        <v>0</v>
      </c>
      <c r="T2919" s="228">
        <f>S2919*H2919</f>
        <v>0</v>
      </c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R2919" s="229" t="s">
        <v>545</v>
      </c>
      <c r="AT2919" s="229" t="s">
        <v>403</v>
      </c>
      <c r="AU2919" s="229" t="s">
        <v>87</v>
      </c>
      <c r="AY2919" s="19" t="s">
        <v>401</v>
      </c>
      <c r="BE2919" s="230">
        <f>IF(N2919="základní",J2919,0)</f>
        <v>0</v>
      </c>
      <c r="BF2919" s="230">
        <f>IF(N2919="snížená",J2919,0)</f>
        <v>0</v>
      </c>
      <c r="BG2919" s="230">
        <f>IF(N2919="zákl. přenesená",J2919,0)</f>
        <v>0</v>
      </c>
      <c r="BH2919" s="230">
        <f>IF(N2919="sníž. přenesená",J2919,0)</f>
        <v>0</v>
      </c>
      <c r="BI2919" s="230">
        <f>IF(N2919="nulová",J2919,0)</f>
        <v>0</v>
      </c>
      <c r="BJ2919" s="19" t="s">
        <v>85</v>
      </c>
      <c r="BK2919" s="230">
        <f>ROUND(I2919*H2919,2)</f>
        <v>0</v>
      </c>
      <c r="BL2919" s="19" t="s">
        <v>545</v>
      </c>
      <c r="BM2919" s="229" t="s">
        <v>2606</v>
      </c>
    </row>
    <row r="2920" s="2" customFormat="1">
      <c r="A2920" s="40"/>
      <c r="B2920" s="41"/>
      <c r="C2920" s="42"/>
      <c r="D2920" s="231" t="s">
        <v>408</v>
      </c>
      <c r="E2920" s="42"/>
      <c r="F2920" s="232" t="s">
        <v>2607</v>
      </c>
      <c r="G2920" s="42"/>
      <c r="H2920" s="42"/>
      <c r="I2920" s="233"/>
      <c r="J2920" s="42"/>
      <c r="K2920" s="42"/>
      <c r="L2920" s="46"/>
      <c r="M2920" s="234"/>
      <c r="N2920" s="235"/>
      <c r="O2920" s="86"/>
      <c r="P2920" s="86"/>
      <c r="Q2920" s="86"/>
      <c r="R2920" s="86"/>
      <c r="S2920" s="86"/>
      <c r="T2920" s="87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T2920" s="19" t="s">
        <v>408</v>
      </c>
      <c r="AU2920" s="19" t="s">
        <v>87</v>
      </c>
    </row>
    <row r="2921" s="2" customFormat="1" ht="16.5" customHeight="1">
      <c r="A2921" s="40"/>
      <c r="B2921" s="41"/>
      <c r="C2921" s="218" t="s">
        <v>2608</v>
      </c>
      <c r="D2921" s="218" t="s">
        <v>403</v>
      </c>
      <c r="E2921" s="219" t="s">
        <v>2609</v>
      </c>
      <c r="F2921" s="220" t="s">
        <v>2610</v>
      </c>
      <c r="G2921" s="221" t="s">
        <v>653</v>
      </c>
      <c r="H2921" s="222">
        <v>12</v>
      </c>
      <c r="I2921" s="223"/>
      <c r="J2921" s="224">
        <f>ROUND(I2921*H2921,2)</f>
        <v>0</v>
      </c>
      <c r="K2921" s="220" t="s">
        <v>406</v>
      </c>
      <c r="L2921" s="46"/>
      <c r="M2921" s="225" t="s">
        <v>19</v>
      </c>
      <c r="N2921" s="226" t="s">
        <v>49</v>
      </c>
      <c r="O2921" s="86"/>
      <c r="P2921" s="227">
        <f>O2921*H2921</f>
        <v>0</v>
      </c>
      <c r="Q2921" s="227">
        <v>0</v>
      </c>
      <c r="R2921" s="227">
        <f>Q2921*H2921</f>
        <v>0</v>
      </c>
      <c r="S2921" s="227">
        <v>0</v>
      </c>
      <c r="T2921" s="228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29" t="s">
        <v>545</v>
      </c>
      <c r="AT2921" s="229" t="s">
        <v>403</v>
      </c>
      <c r="AU2921" s="229" t="s">
        <v>87</v>
      </c>
      <c r="AY2921" s="19" t="s">
        <v>401</v>
      </c>
      <c r="BE2921" s="230">
        <f>IF(N2921="základní",J2921,0)</f>
        <v>0</v>
      </c>
      <c r="BF2921" s="230">
        <f>IF(N2921="snížená",J2921,0)</f>
        <v>0</v>
      </c>
      <c r="BG2921" s="230">
        <f>IF(N2921="zákl. přenesená",J2921,0)</f>
        <v>0</v>
      </c>
      <c r="BH2921" s="230">
        <f>IF(N2921="sníž. přenesená",J2921,0)</f>
        <v>0</v>
      </c>
      <c r="BI2921" s="230">
        <f>IF(N2921="nulová",J2921,0)</f>
        <v>0</v>
      </c>
      <c r="BJ2921" s="19" t="s">
        <v>85</v>
      </c>
      <c r="BK2921" s="230">
        <f>ROUND(I2921*H2921,2)</f>
        <v>0</v>
      </c>
      <c r="BL2921" s="19" t="s">
        <v>545</v>
      </c>
      <c r="BM2921" s="229" t="s">
        <v>2611</v>
      </c>
    </row>
    <row r="2922" s="2" customFormat="1">
      <c r="A2922" s="40"/>
      <c r="B2922" s="41"/>
      <c r="C2922" s="42"/>
      <c r="D2922" s="231" t="s">
        <v>408</v>
      </c>
      <c r="E2922" s="42"/>
      <c r="F2922" s="232" t="s">
        <v>2612</v>
      </c>
      <c r="G2922" s="42"/>
      <c r="H2922" s="42"/>
      <c r="I2922" s="233"/>
      <c r="J2922" s="42"/>
      <c r="K2922" s="42"/>
      <c r="L2922" s="46"/>
      <c r="M2922" s="234"/>
      <c r="N2922" s="235"/>
      <c r="O2922" s="86"/>
      <c r="P2922" s="86"/>
      <c r="Q2922" s="86"/>
      <c r="R2922" s="86"/>
      <c r="S2922" s="86"/>
      <c r="T2922" s="87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T2922" s="19" t="s">
        <v>408</v>
      </c>
      <c r="AU2922" s="19" t="s">
        <v>87</v>
      </c>
    </row>
    <row r="2923" s="13" customFormat="1">
      <c r="A2923" s="13"/>
      <c r="B2923" s="236"/>
      <c r="C2923" s="237"/>
      <c r="D2923" s="238" t="s">
        <v>410</v>
      </c>
      <c r="E2923" s="239" t="s">
        <v>19</v>
      </c>
      <c r="F2923" s="240" t="s">
        <v>906</v>
      </c>
      <c r="G2923" s="237"/>
      <c r="H2923" s="239" t="s">
        <v>19</v>
      </c>
      <c r="I2923" s="241"/>
      <c r="J2923" s="237"/>
      <c r="K2923" s="237"/>
      <c r="L2923" s="242"/>
      <c r="M2923" s="243"/>
      <c r="N2923" s="244"/>
      <c r="O2923" s="244"/>
      <c r="P2923" s="244"/>
      <c r="Q2923" s="244"/>
      <c r="R2923" s="244"/>
      <c r="S2923" s="244"/>
      <c r="T2923" s="24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6" t="s">
        <v>410</v>
      </c>
      <c r="AU2923" s="246" t="s">
        <v>87</v>
      </c>
      <c r="AV2923" s="13" t="s">
        <v>85</v>
      </c>
      <c r="AW2923" s="13" t="s">
        <v>37</v>
      </c>
      <c r="AX2923" s="13" t="s">
        <v>78</v>
      </c>
      <c r="AY2923" s="246" t="s">
        <v>401</v>
      </c>
    </row>
    <row r="2924" s="13" customFormat="1">
      <c r="A2924" s="13"/>
      <c r="B2924" s="236"/>
      <c r="C2924" s="237"/>
      <c r="D2924" s="238" t="s">
        <v>410</v>
      </c>
      <c r="E2924" s="239" t="s">
        <v>19</v>
      </c>
      <c r="F2924" s="240" t="s">
        <v>1591</v>
      </c>
      <c r="G2924" s="237"/>
      <c r="H2924" s="239" t="s">
        <v>19</v>
      </c>
      <c r="I2924" s="241"/>
      <c r="J2924" s="237"/>
      <c r="K2924" s="237"/>
      <c r="L2924" s="242"/>
      <c r="M2924" s="243"/>
      <c r="N2924" s="244"/>
      <c r="O2924" s="244"/>
      <c r="P2924" s="244"/>
      <c r="Q2924" s="244"/>
      <c r="R2924" s="244"/>
      <c r="S2924" s="244"/>
      <c r="T2924" s="24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6" t="s">
        <v>410</v>
      </c>
      <c r="AU2924" s="246" t="s">
        <v>87</v>
      </c>
      <c r="AV2924" s="13" t="s">
        <v>85</v>
      </c>
      <c r="AW2924" s="13" t="s">
        <v>37</v>
      </c>
      <c r="AX2924" s="13" t="s">
        <v>78</v>
      </c>
      <c r="AY2924" s="246" t="s">
        <v>401</v>
      </c>
    </row>
    <row r="2925" s="13" customFormat="1">
      <c r="A2925" s="13"/>
      <c r="B2925" s="236"/>
      <c r="C2925" s="237"/>
      <c r="D2925" s="238" t="s">
        <v>410</v>
      </c>
      <c r="E2925" s="239" t="s">
        <v>19</v>
      </c>
      <c r="F2925" s="240" t="s">
        <v>2000</v>
      </c>
      <c r="G2925" s="237"/>
      <c r="H2925" s="239" t="s">
        <v>19</v>
      </c>
      <c r="I2925" s="241"/>
      <c r="J2925" s="237"/>
      <c r="K2925" s="237"/>
      <c r="L2925" s="242"/>
      <c r="M2925" s="243"/>
      <c r="N2925" s="244"/>
      <c r="O2925" s="244"/>
      <c r="P2925" s="244"/>
      <c r="Q2925" s="244"/>
      <c r="R2925" s="244"/>
      <c r="S2925" s="244"/>
      <c r="T2925" s="245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6" t="s">
        <v>410</v>
      </c>
      <c r="AU2925" s="246" t="s">
        <v>87</v>
      </c>
      <c r="AV2925" s="13" t="s">
        <v>85</v>
      </c>
      <c r="AW2925" s="13" t="s">
        <v>37</v>
      </c>
      <c r="AX2925" s="13" t="s">
        <v>78</v>
      </c>
      <c r="AY2925" s="246" t="s">
        <v>401</v>
      </c>
    </row>
    <row r="2926" s="14" customFormat="1">
      <c r="A2926" s="14"/>
      <c r="B2926" s="247"/>
      <c r="C2926" s="248"/>
      <c r="D2926" s="238" t="s">
        <v>410</v>
      </c>
      <c r="E2926" s="249" t="s">
        <v>19</v>
      </c>
      <c r="F2926" s="250" t="s">
        <v>2613</v>
      </c>
      <c r="G2926" s="248"/>
      <c r="H2926" s="251">
        <v>12</v>
      </c>
      <c r="I2926" s="252"/>
      <c r="J2926" s="248"/>
      <c r="K2926" s="248"/>
      <c r="L2926" s="253"/>
      <c r="M2926" s="254"/>
      <c r="N2926" s="255"/>
      <c r="O2926" s="255"/>
      <c r="P2926" s="255"/>
      <c r="Q2926" s="255"/>
      <c r="R2926" s="255"/>
      <c r="S2926" s="255"/>
      <c r="T2926" s="256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7" t="s">
        <v>410</v>
      </c>
      <c r="AU2926" s="257" t="s">
        <v>87</v>
      </c>
      <c r="AV2926" s="14" t="s">
        <v>87</v>
      </c>
      <c r="AW2926" s="14" t="s">
        <v>37</v>
      </c>
      <c r="AX2926" s="14" t="s">
        <v>78</v>
      </c>
      <c r="AY2926" s="257" t="s">
        <v>401</v>
      </c>
    </row>
    <row r="2927" s="15" customFormat="1">
      <c r="A2927" s="15"/>
      <c r="B2927" s="258"/>
      <c r="C2927" s="259"/>
      <c r="D2927" s="238" t="s">
        <v>410</v>
      </c>
      <c r="E2927" s="260" t="s">
        <v>19</v>
      </c>
      <c r="F2927" s="261" t="s">
        <v>414</v>
      </c>
      <c r="G2927" s="259"/>
      <c r="H2927" s="262">
        <v>12</v>
      </c>
      <c r="I2927" s="263"/>
      <c r="J2927" s="259"/>
      <c r="K2927" s="259"/>
      <c r="L2927" s="264"/>
      <c r="M2927" s="265"/>
      <c r="N2927" s="266"/>
      <c r="O2927" s="266"/>
      <c r="P2927" s="266"/>
      <c r="Q2927" s="266"/>
      <c r="R2927" s="266"/>
      <c r="S2927" s="266"/>
      <c r="T2927" s="267"/>
      <c r="U2927" s="15"/>
      <c r="V2927" s="15"/>
      <c r="W2927" s="15"/>
      <c r="X2927" s="15"/>
      <c r="Y2927" s="15"/>
      <c r="Z2927" s="15"/>
      <c r="AA2927" s="15"/>
      <c r="AB2927" s="15"/>
      <c r="AC2927" s="15"/>
      <c r="AD2927" s="15"/>
      <c r="AE2927" s="15"/>
      <c r="AT2927" s="268" t="s">
        <v>410</v>
      </c>
      <c r="AU2927" s="268" t="s">
        <v>87</v>
      </c>
      <c r="AV2927" s="15" t="s">
        <v>102</v>
      </c>
      <c r="AW2927" s="15" t="s">
        <v>37</v>
      </c>
      <c r="AX2927" s="15" t="s">
        <v>85</v>
      </c>
      <c r="AY2927" s="268" t="s">
        <v>401</v>
      </c>
    </row>
    <row r="2928" s="2" customFormat="1" ht="21.75" customHeight="1">
      <c r="A2928" s="40"/>
      <c r="B2928" s="41"/>
      <c r="C2928" s="280" t="s">
        <v>2614</v>
      </c>
      <c r="D2928" s="280" t="s">
        <v>808</v>
      </c>
      <c r="E2928" s="281" t="s">
        <v>2615</v>
      </c>
      <c r="F2928" s="282" t="s">
        <v>2616</v>
      </c>
      <c r="G2928" s="283" t="s">
        <v>653</v>
      </c>
      <c r="H2928" s="284">
        <v>12</v>
      </c>
      <c r="I2928" s="285"/>
      <c r="J2928" s="286">
        <f>ROUND(I2928*H2928,2)</f>
        <v>0</v>
      </c>
      <c r="K2928" s="282" t="s">
        <v>406</v>
      </c>
      <c r="L2928" s="287"/>
      <c r="M2928" s="288" t="s">
        <v>19</v>
      </c>
      <c r="N2928" s="289" t="s">
        <v>49</v>
      </c>
      <c r="O2928" s="86"/>
      <c r="P2928" s="227">
        <f>O2928*H2928</f>
        <v>0</v>
      </c>
      <c r="Q2928" s="227">
        <v>0.00029999999999999997</v>
      </c>
      <c r="R2928" s="227">
        <f>Q2928*H2928</f>
        <v>0.0035999999999999999</v>
      </c>
      <c r="S2928" s="227">
        <v>0</v>
      </c>
      <c r="T2928" s="228">
        <f>S2928*H2928</f>
        <v>0</v>
      </c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R2928" s="229" t="s">
        <v>664</v>
      </c>
      <c r="AT2928" s="229" t="s">
        <v>808</v>
      </c>
      <c r="AU2928" s="229" t="s">
        <v>87</v>
      </c>
      <c r="AY2928" s="19" t="s">
        <v>401</v>
      </c>
      <c r="BE2928" s="230">
        <f>IF(N2928="základní",J2928,0)</f>
        <v>0</v>
      </c>
      <c r="BF2928" s="230">
        <f>IF(N2928="snížená",J2928,0)</f>
        <v>0</v>
      </c>
      <c r="BG2928" s="230">
        <f>IF(N2928="zákl. přenesená",J2928,0)</f>
        <v>0</v>
      </c>
      <c r="BH2928" s="230">
        <f>IF(N2928="sníž. přenesená",J2928,0)</f>
        <v>0</v>
      </c>
      <c r="BI2928" s="230">
        <f>IF(N2928="nulová",J2928,0)</f>
        <v>0</v>
      </c>
      <c r="BJ2928" s="19" t="s">
        <v>85</v>
      </c>
      <c r="BK2928" s="230">
        <f>ROUND(I2928*H2928,2)</f>
        <v>0</v>
      </c>
      <c r="BL2928" s="19" t="s">
        <v>545</v>
      </c>
      <c r="BM2928" s="229" t="s">
        <v>2617</v>
      </c>
    </row>
    <row r="2929" s="13" customFormat="1">
      <c r="A2929" s="13"/>
      <c r="B2929" s="236"/>
      <c r="C2929" s="237"/>
      <c r="D2929" s="238" t="s">
        <v>410</v>
      </c>
      <c r="E2929" s="239" t="s">
        <v>19</v>
      </c>
      <c r="F2929" s="240" t="s">
        <v>906</v>
      </c>
      <c r="G2929" s="237"/>
      <c r="H2929" s="239" t="s">
        <v>19</v>
      </c>
      <c r="I2929" s="241"/>
      <c r="J2929" s="237"/>
      <c r="K2929" s="237"/>
      <c r="L2929" s="242"/>
      <c r="M2929" s="243"/>
      <c r="N2929" s="244"/>
      <c r="O2929" s="244"/>
      <c r="P2929" s="244"/>
      <c r="Q2929" s="244"/>
      <c r="R2929" s="244"/>
      <c r="S2929" s="244"/>
      <c r="T2929" s="245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6" t="s">
        <v>410</v>
      </c>
      <c r="AU2929" s="246" t="s">
        <v>87</v>
      </c>
      <c r="AV2929" s="13" t="s">
        <v>85</v>
      </c>
      <c r="AW2929" s="13" t="s">
        <v>37</v>
      </c>
      <c r="AX2929" s="13" t="s">
        <v>78</v>
      </c>
      <c r="AY2929" s="246" t="s">
        <v>401</v>
      </c>
    </row>
    <row r="2930" s="13" customFormat="1">
      <c r="A2930" s="13"/>
      <c r="B2930" s="236"/>
      <c r="C2930" s="237"/>
      <c r="D2930" s="238" t="s">
        <v>410</v>
      </c>
      <c r="E2930" s="239" t="s">
        <v>19</v>
      </c>
      <c r="F2930" s="240" t="s">
        <v>1591</v>
      </c>
      <c r="G2930" s="237"/>
      <c r="H2930" s="239" t="s">
        <v>19</v>
      </c>
      <c r="I2930" s="241"/>
      <c r="J2930" s="237"/>
      <c r="K2930" s="237"/>
      <c r="L2930" s="242"/>
      <c r="M2930" s="243"/>
      <c r="N2930" s="244"/>
      <c r="O2930" s="244"/>
      <c r="P2930" s="244"/>
      <c r="Q2930" s="244"/>
      <c r="R2930" s="244"/>
      <c r="S2930" s="244"/>
      <c r="T2930" s="245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6" t="s">
        <v>410</v>
      </c>
      <c r="AU2930" s="246" t="s">
        <v>87</v>
      </c>
      <c r="AV2930" s="13" t="s">
        <v>85</v>
      </c>
      <c r="AW2930" s="13" t="s">
        <v>37</v>
      </c>
      <c r="AX2930" s="13" t="s">
        <v>78</v>
      </c>
      <c r="AY2930" s="246" t="s">
        <v>401</v>
      </c>
    </row>
    <row r="2931" s="13" customFormat="1">
      <c r="A2931" s="13"/>
      <c r="B2931" s="236"/>
      <c r="C2931" s="237"/>
      <c r="D2931" s="238" t="s">
        <v>410</v>
      </c>
      <c r="E2931" s="239" t="s">
        <v>19</v>
      </c>
      <c r="F2931" s="240" t="s">
        <v>2000</v>
      </c>
      <c r="G2931" s="237"/>
      <c r="H2931" s="239" t="s">
        <v>19</v>
      </c>
      <c r="I2931" s="241"/>
      <c r="J2931" s="237"/>
      <c r="K2931" s="237"/>
      <c r="L2931" s="242"/>
      <c r="M2931" s="243"/>
      <c r="N2931" s="244"/>
      <c r="O2931" s="244"/>
      <c r="P2931" s="244"/>
      <c r="Q2931" s="244"/>
      <c r="R2931" s="244"/>
      <c r="S2931" s="244"/>
      <c r="T2931" s="245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6" t="s">
        <v>410</v>
      </c>
      <c r="AU2931" s="246" t="s">
        <v>87</v>
      </c>
      <c r="AV2931" s="13" t="s">
        <v>85</v>
      </c>
      <c r="AW2931" s="13" t="s">
        <v>37</v>
      </c>
      <c r="AX2931" s="13" t="s">
        <v>78</v>
      </c>
      <c r="AY2931" s="246" t="s">
        <v>401</v>
      </c>
    </row>
    <row r="2932" s="14" customFormat="1">
      <c r="A2932" s="14"/>
      <c r="B2932" s="247"/>
      <c r="C2932" s="248"/>
      <c r="D2932" s="238" t="s">
        <v>410</v>
      </c>
      <c r="E2932" s="249" t="s">
        <v>19</v>
      </c>
      <c r="F2932" s="250" t="s">
        <v>2613</v>
      </c>
      <c r="G2932" s="248"/>
      <c r="H2932" s="251">
        <v>12</v>
      </c>
      <c r="I2932" s="252"/>
      <c r="J2932" s="248"/>
      <c r="K2932" s="248"/>
      <c r="L2932" s="253"/>
      <c r="M2932" s="254"/>
      <c r="N2932" s="255"/>
      <c r="O2932" s="255"/>
      <c r="P2932" s="255"/>
      <c r="Q2932" s="255"/>
      <c r="R2932" s="255"/>
      <c r="S2932" s="255"/>
      <c r="T2932" s="256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7" t="s">
        <v>410</v>
      </c>
      <c r="AU2932" s="257" t="s">
        <v>87</v>
      </c>
      <c r="AV2932" s="14" t="s">
        <v>87</v>
      </c>
      <c r="AW2932" s="14" t="s">
        <v>37</v>
      </c>
      <c r="AX2932" s="14" t="s">
        <v>78</v>
      </c>
      <c r="AY2932" s="257" t="s">
        <v>401</v>
      </c>
    </row>
    <row r="2933" s="15" customFormat="1">
      <c r="A2933" s="15"/>
      <c r="B2933" s="258"/>
      <c r="C2933" s="259"/>
      <c r="D2933" s="238" t="s">
        <v>410</v>
      </c>
      <c r="E2933" s="260" t="s">
        <v>19</v>
      </c>
      <c r="F2933" s="261" t="s">
        <v>414</v>
      </c>
      <c r="G2933" s="259"/>
      <c r="H2933" s="262">
        <v>12</v>
      </c>
      <c r="I2933" s="263"/>
      <c r="J2933" s="259"/>
      <c r="K2933" s="259"/>
      <c r="L2933" s="264"/>
      <c r="M2933" s="265"/>
      <c r="N2933" s="266"/>
      <c r="O2933" s="266"/>
      <c r="P2933" s="266"/>
      <c r="Q2933" s="266"/>
      <c r="R2933" s="266"/>
      <c r="S2933" s="266"/>
      <c r="T2933" s="267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8" t="s">
        <v>410</v>
      </c>
      <c r="AU2933" s="268" t="s">
        <v>87</v>
      </c>
      <c r="AV2933" s="15" t="s">
        <v>102</v>
      </c>
      <c r="AW2933" s="15" t="s">
        <v>37</v>
      </c>
      <c r="AX2933" s="15" t="s">
        <v>85</v>
      </c>
      <c r="AY2933" s="268" t="s">
        <v>401</v>
      </c>
    </row>
    <row r="2934" s="2" customFormat="1" ht="24.15" customHeight="1">
      <c r="A2934" s="40"/>
      <c r="B2934" s="41"/>
      <c r="C2934" s="218" t="s">
        <v>2618</v>
      </c>
      <c r="D2934" s="218" t="s">
        <v>403</v>
      </c>
      <c r="E2934" s="219" t="s">
        <v>2619</v>
      </c>
      <c r="F2934" s="220" t="s">
        <v>2620</v>
      </c>
      <c r="G2934" s="221" t="s">
        <v>228</v>
      </c>
      <c r="H2934" s="222">
        <v>44.700000000000003</v>
      </c>
      <c r="I2934" s="223"/>
      <c r="J2934" s="224">
        <f>ROUND(I2934*H2934,2)</f>
        <v>0</v>
      </c>
      <c r="K2934" s="220" t="s">
        <v>406</v>
      </c>
      <c r="L2934" s="46"/>
      <c r="M2934" s="225" t="s">
        <v>19</v>
      </c>
      <c r="N2934" s="226" t="s">
        <v>49</v>
      </c>
      <c r="O2934" s="86"/>
      <c r="P2934" s="227">
        <f>O2934*H2934</f>
        <v>0</v>
      </c>
      <c r="Q2934" s="227">
        <v>0.0015154999999999999</v>
      </c>
      <c r="R2934" s="227">
        <f>Q2934*H2934</f>
        <v>0.067742850000000007</v>
      </c>
      <c r="S2934" s="227">
        <v>0</v>
      </c>
      <c r="T2934" s="228">
        <f>S2934*H2934</f>
        <v>0</v>
      </c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R2934" s="229" t="s">
        <v>545</v>
      </c>
      <c r="AT2934" s="229" t="s">
        <v>403</v>
      </c>
      <c r="AU2934" s="229" t="s">
        <v>87</v>
      </c>
      <c r="AY2934" s="19" t="s">
        <v>401</v>
      </c>
      <c r="BE2934" s="230">
        <f>IF(N2934="základní",J2934,0)</f>
        <v>0</v>
      </c>
      <c r="BF2934" s="230">
        <f>IF(N2934="snížená",J2934,0)</f>
        <v>0</v>
      </c>
      <c r="BG2934" s="230">
        <f>IF(N2934="zákl. přenesená",J2934,0)</f>
        <v>0</v>
      </c>
      <c r="BH2934" s="230">
        <f>IF(N2934="sníž. přenesená",J2934,0)</f>
        <v>0</v>
      </c>
      <c r="BI2934" s="230">
        <f>IF(N2934="nulová",J2934,0)</f>
        <v>0</v>
      </c>
      <c r="BJ2934" s="19" t="s">
        <v>85</v>
      </c>
      <c r="BK2934" s="230">
        <f>ROUND(I2934*H2934,2)</f>
        <v>0</v>
      </c>
      <c r="BL2934" s="19" t="s">
        <v>545</v>
      </c>
      <c r="BM2934" s="229" t="s">
        <v>2621</v>
      </c>
    </row>
    <row r="2935" s="2" customFormat="1">
      <c r="A2935" s="40"/>
      <c r="B2935" s="41"/>
      <c r="C2935" s="42"/>
      <c r="D2935" s="231" t="s">
        <v>408</v>
      </c>
      <c r="E2935" s="42"/>
      <c r="F2935" s="232" t="s">
        <v>2622</v>
      </c>
      <c r="G2935" s="42"/>
      <c r="H2935" s="42"/>
      <c r="I2935" s="233"/>
      <c r="J2935" s="42"/>
      <c r="K2935" s="42"/>
      <c r="L2935" s="46"/>
      <c r="M2935" s="234"/>
      <c r="N2935" s="235"/>
      <c r="O2935" s="86"/>
      <c r="P2935" s="86"/>
      <c r="Q2935" s="86"/>
      <c r="R2935" s="86"/>
      <c r="S2935" s="86"/>
      <c r="T2935" s="87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T2935" s="19" t="s">
        <v>408</v>
      </c>
      <c r="AU2935" s="19" t="s">
        <v>87</v>
      </c>
    </row>
    <row r="2936" s="13" customFormat="1">
      <c r="A2936" s="13"/>
      <c r="B2936" s="236"/>
      <c r="C2936" s="237"/>
      <c r="D2936" s="238" t="s">
        <v>410</v>
      </c>
      <c r="E2936" s="239" t="s">
        <v>19</v>
      </c>
      <c r="F2936" s="240" t="s">
        <v>906</v>
      </c>
      <c r="G2936" s="237"/>
      <c r="H2936" s="239" t="s">
        <v>19</v>
      </c>
      <c r="I2936" s="241"/>
      <c r="J2936" s="237"/>
      <c r="K2936" s="237"/>
      <c r="L2936" s="242"/>
      <c r="M2936" s="243"/>
      <c r="N2936" s="244"/>
      <c r="O2936" s="244"/>
      <c r="P2936" s="244"/>
      <c r="Q2936" s="244"/>
      <c r="R2936" s="244"/>
      <c r="S2936" s="244"/>
      <c r="T2936" s="245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6" t="s">
        <v>410</v>
      </c>
      <c r="AU2936" s="246" t="s">
        <v>87</v>
      </c>
      <c r="AV2936" s="13" t="s">
        <v>85</v>
      </c>
      <c r="AW2936" s="13" t="s">
        <v>37</v>
      </c>
      <c r="AX2936" s="13" t="s">
        <v>78</v>
      </c>
      <c r="AY2936" s="246" t="s">
        <v>401</v>
      </c>
    </row>
    <row r="2937" s="13" customFormat="1">
      <c r="A2937" s="13"/>
      <c r="B2937" s="236"/>
      <c r="C2937" s="237"/>
      <c r="D2937" s="238" t="s">
        <v>410</v>
      </c>
      <c r="E2937" s="239" t="s">
        <v>19</v>
      </c>
      <c r="F2937" s="240" t="s">
        <v>1591</v>
      </c>
      <c r="G2937" s="237"/>
      <c r="H2937" s="239" t="s">
        <v>19</v>
      </c>
      <c r="I2937" s="241"/>
      <c r="J2937" s="237"/>
      <c r="K2937" s="237"/>
      <c r="L2937" s="242"/>
      <c r="M2937" s="243"/>
      <c r="N2937" s="244"/>
      <c r="O2937" s="244"/>
      <c r="P2937" s="244"/>
      <c r="Q2937" s="244"/>
      <c r="R2937" s="244"/>
      <c r="S2937" s="244"/>
      <c r="T2937" s="24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6" t="s">
        <v>410</v>
      </c>
      <c r="AU2937" s="246" t="s">
        <v>87</v>
      </c>
      <c r="AV2937" s="13" t="s">
        <v>85</v>
      </c>
      <c r="AW2937" s="13" t="s">
        <v>37</v>
      </c>
      <c r="AX2937" s="13" t="s">
        <v>78</v>
      </c>
      <c r="AY2937" s="246" t="s">
        <v>401</v>
      </c>
    </row>
    <row r="2938" s="13" customFormat="1">
      <c r="A2938" s="13"/>
      <c r="B2938" s="236"/>
      <c r="C2938" s="237"/>
      <c r="D2938" s="238" t="s">
        <v>410</v>
      </c>
      <c r="E2938" s="239" t="s">
        <v>19</v>
      </c>
      <c r="F2938" s="240" t="s">
        <v>2000</v>
      </c>
      <c r="G2938" s="237"/>
      <c r="H2938" s="239" t="s">
        <v>19</v>
      </c>
      <c r="I2938" s="241"/>
      <c r="J2938" s="237"/>
      <c r="K2938" s="237"/>
      <c r="L2938" s="242"/>
      <c r="M2938" s="243"/>
      <c r="N2938" s="244"/>
      <c r="O2938" s="244"/>
      <c r="P2938" s="244"/>
      <c r="Q2938" s="244"/>
      <c r="R2938" s="244"/>
      <c r="S2938" s="244"/>
      <c r="T2938" s="24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6" t="s">
        <v>410</v>
      </c>
      <c r="AU2938" s="246" t="s">
        <v>87</v>
      </c>
      <c r="AV2938" s="13" t="s">
        <v>85</v>
      </c>
      <c r="AW2938" s="13" t="s">
        <v>37</v>
      </c>
      <c r="AX2938" s="13" t="s">
        <v>78</v>
      </c>
      <c r="AY2938" s="246" t="s">
        <v>401</v>
      </c>
    </row>
    <row r="2939" s="14" customFormat="1">
      <c r="A2939" s="14"/>
      <c r="B2939" s="247"/>
      <c r="C2939" s="248"/>
      <c r="D2939" s="238" t="s">
        <v>410</v>
      </c>
      <c r="E2939" s="249" t="s">
        <v>19</v>
      </c>
      <c r="F2939" s="250" t="s">
        <v>2623</v>
      </c>
      <c r="G2939" s="248"/>
      <c r="H2939" s="251">
        <v>35</v>
      </c>
      <c r="I2939" s="252"/>
      <c r="J2939" s="248"/>
      <c r="K2939" s="248"/>
      <c r="L2939" s="253"/>
      <c r="M2939" s="254"/>
      <c r="N2939" s="255"/>
      <c r="O2939" s="255"/>
      <c r="P2939" s="255"/>
      <c r="Q2939" s="255"/>
      <c r="R2939" s="255"/>
      <c r="S2939" s="255"/>
      <c r="T2939" s="256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7" t="s">
        <v>410</v>
      </c>
      <c r="AU2939" s="257" t="s">
        <v>87</v>
      </c>
      <c r="AV2939" s="14" t="s">
        <v>87</v>
      </c>
      <c r="AW2939" s="14" t="s">
        <v>37</v>
      </c>
      <c r="AX2939" s="14" t="s">
        <v>78</v>
      </c>
      <c r="AY2939" s="257" t="s">
        <v>401</v>
      </c>
    </row>
    <row r="2940" s="14" customFormat="1">
      <c r="A2940" s="14"/>
      <c r="B2940" s="247"/>
      <c r="C2940" s="248"/>
      <c r="D2940" s="238" t="s">
        <v>410</v>
      </c>
      <c r="E2940" s="249" t="s">
        <v>19</v>
      </c>
      <c r="F2940" s="250" t="s">
        <v>2624</v>
      </c>
      <c r="G2940" s="248"/>
      <c r="H2940" s="251">
        <v>6.7000000000000002</v>
      </c>
      <c r="I2940" s="252"/>
      <c r="J2940" s="248"/>
      <c r="K2940" s="248"/>
      <c r="L2940" s="253"/>
      <c r="M2940" s="254"/>
      <c r="N2940" s="255"/>
      <c r="O2940" s="255"/>
      <c r="P2940" s="255"/>
      <c r="Q2940" s="255"/>
      <c r="R2940" s="255"/>
      <c r="S2940" s="255"/>
      <c r="T2940" s="256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7" t="s">
        <v>410</v>
      </c>
      <c r="AU2940" s="257" t="s">
        <v>87</v>
      </c>
      <c r="AV2940" s="14" t="s">
        <v>87</v>
      </c>
      <c r="AW2940" s="14" t="s">
        <v>37</v>
      </c>
      <c r="AX2940" s="14" t="s">
        <v>78</v>
      </c>
      <c r="AY2940" s="257" t="s">
        <v>401</v>
      </c>
    </row>
    <row r="2941" s="14" customFormat="1">
      <c r="A2941" s="14"/>
      <c r="B2941" s="247"/>
      <c r="C2941" s="248"/>
      <c r="D2941" s="238" t="s">
        <v>410</v>
      </c>
      <c r="E2941" s="249" t="s">
        <v>19</v>
      </c>
      <c r="F2941" s="250" t="s">
        <v>2625</v>
      </c>
      <c r="G2941" s="248"/>
      <c r="H2941" s="251">
        <v>3</v>
      </c>
      <c r="I2941" s="252"/>
      <c r="J2941" s="248"/>
      <c r="K2941" s="248"/>
      <c r="L2941" s="253"/>
      <c r="M2941" s="254"/>
      <c r="N2941" s="255"/>
      <c r="O2941" s="255"/>
      <c r="P2941" s="255"/>
      <c r="Q2941" s="255"/>
      <c r="R2941" s="255"/>
      <c r="S2941" s="255"/>
      <c r="T2941" s="256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7" t="s">
        <v>410</v>
      </c>
      <c r="AU2941" s="257" t="s">
        <v>87</v>
      </c>
      <c r="AV2941" s="14" t="s">
        <v>87</v>
      </c>
      <c r="AW2941" s="14" t="s">
        <v>37</v>
      </c>
      <c r="AX2941" s="14" t="s">
        <v>78</v>
      </c>
      <c r="AY2941" s="257" t="s">
        <v>401</v>
      </c>
    </row>
    <row r="2942" s="15" customFormat="1">
      <c r="A2942" s="15"/>
      <c r="B2942" s="258"/>
      <c r="C2942" s="259"/>
      <c r="D2942" s="238" t="s">
        <v>410</v>
      </c>
      <c r="E2942" s="260" t="s">
        <v>19</v>
      </c>
      <c r="F2942" s="261" t="s">
        <v>414</v>
      </c>
      <c r="G2942" s="259"/>
      <c r="H2942" s="262">
        <v>44.700000000000003</v>
      </c>
      <c r="I2942" s="263"/>
      <c r="J2942" s="259"/>
      <c r="K2942" s="259"/>
      <c r="L2942" s="264"/>
      <c r="M2942" s="265"/>
      <c r="N2942" s="266"/>
      <c r="O2942" s="266"/>
      <c r="P2942" s="266"/>
      <c r="Q2942" s="266"/>
      <c r="R2942" s="266"/>
      <c r="S2942" s="266"/>
      <c r="T2942" s="267"/>
      <c r="U2942" s="15"/>
      <c r="V2942" s="15"/>
      <c r="W2942" s="15"/>
      <c r="X2942" s="15"/>
      <c r="Y2942" s="15"/>
      <c r="Z2942" s="15"/>
      <c r="AA2942" s="15"/>
      <c r="AB2942" s="15"/>
      <c r="AC2942" s="15"/>
      <c r="AD2942" s="15"/>
      <c r="AE2942" s="15"/>
      <c r="AT2942" s="268" t="s">
        <v>410</v>
      </c>
      <c r="AU2942" s="268" t="s">
        <v>87</v>
      </c>
      <c r="AV2942" s="15" t="s">
        <v>102</v>
      </c>
      <c r="AW2942" s="15" t="s">
        <v>37</v>
      </c>
      <c r="AX2942" s="15" t="s">
        <v>85</v>
      </c>
      <c r="AY2942" s="268" t="s">
        <v>401</v>
      </c>
    </row>
    <row r="2943" s="2" customFormat="1" ht="21.75" customHeight="1">
      <c r="A2943" s="40"/>
      <c r="B2943" s="41"/>
      <c r="C2943" s="280" t="s">
        <v>2626</v>
      </c>
      <c r="D2943" s="280" t="s">
        <v>808</v>
      </c>
      <c r="E2943" s="281" t="s">
        <v>2627</v>
      </c>
      <c r="F2943" s="282" t="s">
        <v>2628</v>
      </c>
      <c r="G2943" s="283" t="s">
        <v>653</v>
      </c>
      <c r="H2943" s="284">
        <v>11</v>
      </c>
      <c r="I2943" s="285"/>
      <c r="J2943" s="286">
        <f>ROUND(I2943*H2943,2)</f>
        <v>0</v>
      </c>
      <c r="K2943" s="282" t="s">
        <v>406</v>
      </c>
      <c r="L2943" s="287"/>
      <c r="M2943" s="288" t="s">
        <v>19</v>
      </c>
      <c r="N2943" s="289" t="s">
        <v>49</v>
      </c>
      <c r="O2943" s="86"/>
      <c r="P2943" s="227">
        <f>O2943*H2943</f>
        <v>0</v>
      </c>
      <c r="Q2943" s="227">
        <v>0.00029999999999999997</v>
      </c>
      <c r="R2943" s="227">
        <f>Q2943*H2943</f>
        <v>0.0032999999999999995</v>
      </c>
      <c r="S2943" s="227">
        <v>0</v>
      </c>
      <c r="T2943" s="228">
        <f>S2943*H2943</f>
        <v>0</v>
      </c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R2943" s="229" t="s">
        <v>664</v>
      </c>
      <c r="AT2943" s="229" t="s">
        <v>808</v>
      </c>
      <c r="AU2943" s="229" t="s">
        <v>87</v>
      </c>
      <c r="AY2943" s="19" t="s">
        <v>401</v>
      </c>
      <c r="BE2943" s="230">
        <f>IF(N2943="základní",J2943,0)</f>
        <v>0</v>
      </c>
      <c r="BF2943" s="230">
        <f>IF(N2943="snížená",J2943,0)</f>
        <v>0</v>
      </c>
      <c r="BG2943" s="230">
        <f>IF(N2943="zákl. přenesená",J2943,0)</f>
        <v>0</v>
      </c>
      <c r="BH2943" s="230">
        <f>IF(N2943="sníž. přenesená",J2943,0)</f>
        <v>0</v>
      </c>
      <c r="BI2943" s="230">
        <f>IF(N2943="nulová",J2943,0)</f>
        <v>0</v>
      </c>
      <c r="BJ2943" s="19" t="s">
        <v>85</v>
      </c>
      <c r="BK2943" s="230">
        <f>ROUND(I2943*H2943,2)</f>
        <v>0</v>
      </c>
      <c r="BL2943" s="19" t="s">
        <v>545</v>
      </c>
      <c r="BM2943" s="229" t="s">
        <v>2629</v>
      </c>
    </row>
    <row r="2944" s="13" customFormat="1">
      <c r="A2944" s="13"/>
      <c r="B2944" s="236"/>
      <c r="C2944" s="237"/>
      <c r="D2944" s="238" t="s">
        <v>410</v>
      </c>
      <c r="E2944" s="239" t="s">
        <v>19</v>
      </c>
      <c r="F2944" s="240" t="s">
        <v>906</v>
      </c>
      <c r="G2944" s="237"/>
      <c r="H2944" s="239" t="s">
        <v>19</v>
      </c>
      <c r="I2944" s="241"/>
      <c r="J2944" s="237"/>
      <c r="K2944" s="237"/>
      <c r="L2944" s="242"/>
      <c r="M2944" s="243"/>
      <c r="N2944" s="244"/>
      <c r="O2944" s="244"/>
      <c r="P2944" s="244"/>
      <c r="Q2944" s="244"/>
      <c r="R2944" s="244"/>
      <c r="S2944" s="244"/>
      <c r="T2944" s="245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6" t="s">
        <v>410</v>
      </c>
      <c r="AU2944" s="246" t="s">
        <v>87</v>
      </c>
      <c r="AV2944" s="13" t="s">
        <v>85</v>
      </c>
      <c r="AW2944" s="13" t="s">
        <v>37</v>
      </c>
      <c r="AX2944" s="13" t="s">
        <v>78</v>
      </c>
      <c r="AY2944" s="246" t="s">
        <v>401</v>
      </c>
    </row>
    <row r="2945" s="13" customFormat="1">
      <c r="A2945" s="13"/>
      <c r="B2945" s="236"/>
      <c r="C2945" s="237"/>
      <c r="D2945" s="238" t="s">
        <v>410</v>
      </c>
      <c r="E2945" s="239" t="s">
        <v>19</v>
      </c>
      <c r="F2945" s="240" t="s">
        <v>1591</v>
      </c>
      <c r="G2945" s="237"/>
      <c r="H2945" s="239" t="s">
        <v>19</v>
      </c>
      <c r="I2945" s="241"/>
      <c r="J2945" s="237"/>
      <c r="K2945" s="237"/>
      <c r="L2945" s="242"/>
      <c r="M2945" s="243"/>
      <c r="N2945" s="244"/>
      <c r="O2945" s="244"/>
      <c r="P2945" s="244"/>
      <c r="Q2945" s="244"/>
      <c r="R2945" s="244"/>
      <c r="S2945" s="244"/>
      <c r="T2945" s="245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6" t="s">
        <v>410</v>
      </c>
      <c r="AU2945" s="246" t="s">
        <v>87</v>
      </c>
      <c r="AV2945" s="13" t="s">
        <v>85</v>
      </c>
      <c r="AW2945" s="13" t="s">
        <v>37</v>
      </c>
      <c r="AX2945" s="13" t="s">
        <v>78</v>
      </c>
      <c r="AY2945" s="246" t="s">
        <v>401</v>
      </c>
    </row>
    <row r="2946" s="13" customFormat="1">
      <c r="A2946" s="13"/>
      <c r="B2946" s="236"/>
      <c r="C2946" s="237"/>
      <c r="D2946" s="238" t="s">
        <v>410</v>
      </c>
      <c r="E2946" s="239" t="s">
        <v>19</v>
      </c>
      <c r="F2946" s="240" t="s">
        <v>2000</v>
      </c>
      <c r="G2946" s="237"/>
      <c r="H2946" s="239" t="s">
        <v>19</v>
      </c>
      <c r="I2946" s="241"/>
      <c r="J2946" s="237"/>
      <c r="K2946" s="237"/>
      <c r="L2946" s="242"/>
      <c r="M2946" s="243"/>
      <c r="N2946" s="244"/>
      <c r="O2946" s="244"/>
      <c r="P2946" s="244"/>
      <c r="Q2946" s="244"/>
      <c r="R2946" s="244"/>
      <c r="S2946" s="244"/>
      <c r="T2946" s="245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6" t="s">
        <v>410</v>
      </c>
      <c r="AU2946" s="246" t="s">
        <v>87</v>
      </c>
      <c r="AV2946" s="13" t="s">
        <v>85</v>
      </c>
      <c r="AW2946" s="13" t="s">
        <v>37</v>
      </c>
      <c r="AX2946" s="13" t="s">
        <v>78</v>
      </c>
      <c r="AY2946" s="246" t="s">
        <v>401</v>
      </c>
    </row>
    <row r="2947" s="14" customFormat="1">
      <c r="A2947" s="14"/>
      <c r="B2947" s="247"/>
      <c r="C2947" s="248"/>
      <c r="D2947" s="238" t="s">
        <v>410</v>
      </c>
      <c r="E2947" s="249" t="s">
        <v>19</v>
      </c>
      <c r="F2947" s="250" t="s">
        <v>2630</v>
      </c>
      <c r="G2947" s="248"/>
      <c r="H2947" s="251">
        <v>11</v>
      </c>
      <c r="I2947" s="252"/>
      <c r="J2947" s="248"/>
      <c r="K2947" s="248"/>
      <c r="L2947" s="253"/>
      <c r="M2947" s="254"/>
      <c r="N2947" s="255"/>
      <c r="O2947" s="255"/>
      <c r="P2947" s="255"/>
      <c r="Q2947" s="255"/>
      <c r="R2947" s="255"/>
      <c r="S2947" s="255"/>
      <c r="T2947" s="256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7" t="s">
        <v>410</v>
      </c>
      <c r="AU2947" s="257" t="s">
        <v>87</v>
      </c>
      <c r="AV2947" s="14" t="s">
        <v>87</v>
      </c>
      <c r="AW2947" s="14" t="s">
        <v>37</v>
      </c>
      <c r="AX2947" s="14" t="s">
        <v>78</v>
      </c>
      <c r="AY2947" s="257" t="s">
        <v>401</v>
      </c>
    </row>
    <row r="2948" s="15" customFormat="1">
      <c r="A2948" s="15"/>
      <c r="B2948" s="258"/>
      <c r="C2948" s="259"/>
      <c r="D2948" s="238" t="s">
        <v>410</v>
      </c>
      <c r="E2948" s="260" t="s">
        <v>19</v>
      </c>
      <c r="F2948" s="261" t="s">
        <v>414</v>
      </c>
      <c r="G2948" s="259"/>
      <c r="H2948" s="262">
        <v>11</v>
      </c>
      <c r="I2948" s="263"/>
      <c r="J2948" s="259"/>
      <c r="K2948" s="259"/>
      <c r="L2948" s="264"/>
      <c r="M2948" s="265"/>
      <c r="N2948" s="266"/>
      <c r="O2948" s="266"/>
      <c r="P2948" s="266"/>
      <c r="Q2948" s="266"/>
      <c r="R2948" s="266"/>
      <c r="S2948" s="266"/>
      <c r="T2948" s="267"/>
      <c r="U2948" s="15"/>
      <c r="V2948" s="15"/>
      <c r="W2948" s="15"/>
      <c r="X2948" s="15"/>
      <c r="Y2948" s="15"/>
      <c r="Z2948" s="15"/>
      <c r="AA2948" s="15"/>
      <c r="AB2948" s="15"/>
      <c r="AC2948" s="15"/>
      <c r="AD2948" s="15"/>
      <c r="AE2948" s="15"/>
      <c r="AT2948" s="268" t="s">
        <v>410</v>
      </c>
      <c r="AU2948" s="268" t="s">
        <v>87</v>
      </c>
      <c r="AV2948" s="15" t="s">
        <v>102</v>
      </c>
      <c r="AW2948" s="15" t="s">
        <v>37</v>
      </c>
      <c r="AX2948" s="15" t="s">
        <v>85</v>
      </c>
      <c r="AY2948" s="268" t="s">
        <v>401</v>
      </c>
    </row>
    <row r="2949" s="2" customFormat="1" ht="44.25" customHeight="1">
      <c r="A2949" s="40"/>
      <c r="B2949" s="41"/>
      <c r="C2949" s="218" t="s">
        <v>2631</v>
      </c>
      <c r="D2949" s="218" t="s">
        <v>403</v>
      </c>
      <c r="E2949" s="219" t="s">
        <v>2632</v>
      </c>
      <c r="F2949" s="220" t="s">
        <v>2633</v>
      </c>
      <c r="G2949" s="221" t="s">
        <v>1909</v>
      </c>
      <c r="H2949" s="290"/>
      <c r="I2949" s="223"/>
      <c r="J2949" s="224">
        <f>ROUND(I2949*H2949,2)</f>
        <v>0</v>
      </c>
      <c r="K2949" s="220" t="s">
        <v>406</v>
      </c>
      <c r="L2949" s="46"/>
      <c r="M2949" s="225" t="s">
        <v>19</v>
      </c>
      <c r="N2949" s="226" t="s">
        <v>49</v>
      </c>
      <c r="O2949" s="86"/>
      <c r="P2949" s="227">
        <f>O2949*H2949</f>
        <v>0</v>
      </c>
      <c r="Q2949" s="227">
        <v>0</v>
      </c>
      <c r="R2949" s="227">
        <f>Q2949*H2949</f>
        <v>0</v>
      </c>
      <c r="S2949" s="227">
        <v>0</v>
      </c>
      <c r="T2949" s="22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29" t="s">
        <v>545</v>
      </c>
      <c r="AT2949" s="229" t="s">
        <v>403</v>
      </c>
      <c r="AU2949" s="229" t="s">
        <v>87</v>
      </c>
      <c r="AY2949" s="19" t="s">
        <v>401</v>
      </c>
      <c r="BE2949" s="230">
        <f>IF(N2949="základní",J2949,0)</f>
        <v>0</v>
      </c>
      <c r="BF2949" s="230">
        <f>IF(N2949="snížená",J2949,0)</f>
        <v>0</v>
      </c>
      <c r="BG2949" s="230">
        <f>IF(N2949="zákl. přenesená",J2949,0)</f>
        <v>0</v>
      </c>
      <c r="BH2949" s="230">
        <f>IF(N2949="sníž. přenesená",J2949,0)</f>
        <v>0</v>
      </c>
      <c r="BI2949" s="230">
        <f>IF(N2949="nulová",J2949,0)</f>
        <v>0</v>
      </c>
      <c r="BJ2949" s="19" t="s">
        <v>85</v>
      </c>
      <c r="BK2949" s="230">
        <f>ROUND(I2949*H2949,2)</f>
        <v>0</v>
      </c>
      <c r="BL2949" s="19" t="s">
        <v>545</v>
      </c>
      <c r="BM2949" s="229" t="s">
        <v>2634</v>
      </c>
    </row>
    <row r="2950" s="2" customFormat="1">
      <c r="A2950" s="40"/>
      <c r="B2950" s="41"/>
      <c r="C2950" s="42"/>
      <c r="D2950" s="231" t="s">
        <v>408</v>
      </c>
      <c r="E2950" s="42"/>
      <c r="F2950" s="232" t="s">
        <v>2635</v>
      </c>
      <c r="G2950" s="42"/>
      <c r="H2950" s="42"/>
      <c r="I2950" s="233"/>
      <c r="J2950" s="42"/>
      <c r="K2950" s="42"/>
      <c r="L2950" s="46"/>
      <c r="M2950" s="234"/>
      <c r="N2950" s="235"/>
      <c r="O2950" s="86"/>
      <c r="P2950" s="86"/>
      <c r="Q2950" s="86"/>
      <c r="R2950" s="86"/>
      <c r="S2950" s="86"/>
      <c r="T2950" s="87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9" t="s">
        <v>408</v>
      </c>
      <c r="AU2950" s="19" t="s">
        <v>87</v>
      </c>
    </row>
    <row r="2951" s="12" customFormat="1" ht="22.8" customHeight="1">
      <c r="A2951" s="12"/>
      <c r="B2951" s="202"/>
      <c r="C2951" s="203"/>
      <c r="D2951" s="204" t="s">
        <v>77</v>
      </c>
      <c r="E2951" s="216" t="s">
        <v>2636</v>
      </c>
      <c r="F2951" s="216" t="s">
        <v>2637</v>
      </c>
      <c r="G2951" s="203"/>
      <c r="H2951" s="203"/>
      <c r="I2951" s="206"/>
      <c r="J2951" s="217">
        <f>BK2951</f>
        <v>0</v>
      </c>
      <c r="K2951" s="203"/>
      <c r="L2951" s="208"/>
      <c r="M2951" s="209"/>
      <c r="N2951" s="210"/>
      <c r="O2951" s="210"/>
      <c r="P2951" s="211">
        <f>SUM(P2952:P3362)</f>
        <v>0</v>
      </c>
      <c r="Q2951" s="210"/>
      <c r="R2951" s="211">
        <f>SUM(R2952:R3362)</f>
        <v>4.7461754499999991</v>
      </c>
      <c r="S2951" s="210"/>
      <c r="T2951" s="212">
        <f>SUM(T2952:T3362)</f>
        <v>0</v>
      </c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R2951" s="213" t="s">
        <v>87</v>
      </c>
      <c r="AT2951" s="214" t="s">
        <v>77</v>
      </c>
      <c r="AU2951" s="214" t="s">
        <v>85</v>
      </c>
      <c r="AY2951" s="213" t="s">
        <v>401</v>
      </c>
      <c r="BK2951" s="215">
        <f>SUM(BK2952:BK3362)</f>
        <v>0</v>
      </c>
    </row>
    <row r="2952" s="2" customFormat="1" ht="33" customHeight="1">
      <c r="A2952" s="40"/>
      <c r="B2952" s="41"/>
      <c r="C2952" s="218" t="s">
        <v>2638</v>
      </c>
      <c r="D2952" s="218" t="s">
        <v>403</v>
      </c>
      <c r="E2952" s="219" t="s">
        <v>2639</v>
      </c>
      <c r="F2952" s="220" t="s">
        <v>2640</v>
      </c>
      <c r="G2952" s="221" t="s">
        <v>653</v>
      </c>
      <c r="H2952" s="222">
        <v>1</v>
      </c>
      <c r="I2952" s="223"/>
      <c r="J2952" s="224">
        <f>ROUND(I2952*H2952,2)</f>
        <v>0</v>
      </c>
      <c r="K2952" s="220" t="s">
        <v>19</v>
      </c>
      <c r="L2952" s="46"/>
      <c r="M2952" s="225" t="s">
        <v>19</v>
      </c>
      <c r="N2952" s="226" t="s">
        <v>49</v>
      </c>
      <c r="O2952" s="86"/>
      <c r="P2952" s="227">
        <f>O2952*H2952</f>
        <v>0</v>
      </c>
      <c r="Q2952" s="227">
        <v>0</v>
      </c>
      <c r="R2952" s="227">
        <f>Q2952*H2952</f>
        <v>0</v>
      </c>
      <c r="S2952" s="227">
        <v>0</v>
      </c>
      <c r="T2952" s="228">
        <f>S2952*H2952</f>
        <v>0</v>
      </c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R2952" s="229" t="s">
        <v>545</v>
      </c>
      <c r="AT2952" s="229" t="s">
        <v>403</v>
      </c>
      <c r="AU2952" s="229" t="s">
        <v>87</v>
      </c>
      <c r="AY2952" s="19" t="s">
        <v>401</v>
      </c>
      <c r="BE2952" s="230">
        <f>IF(N2952="základní",J2952,0)</f>
        <v>0</v>
      </c>
      <c r="BF2952" s="230">
        <f>IF(N2952="snížená",J2952,0)</f>
        <v>0</v>
      </c>
      <c r="BG2952" s="230">
        <f>IF(N2952="zákl. přenesená",J2952,0)</f>
        <v>0</v>
      </c>
      <c r="BH2952" s="230">
        <f>IF(N2952="sníž. přenesená",J2952,0)</f>
        <v>0</v>
      </c>
      <c r="BI2952" s="230">
        <f>IF(N2952="nulová",J2952,0)</f>
        <v>0</v>
      </c>
      <c r="BJ2952" s="19" t="s">
        <v>85</v>
      </c>
      <c r="BK2952" s="230">
        <f>ROUND(I2952*H2952,2)</f>
        <v>0</v>
      </c>
      <c r="BL2952" s="19" t="s">
        <v>545</v>
      </c>
      <c r="BM2952" s="229" t="s">
        <v>2641</v>
      </c>
    </row>
    <row r="2953" s="13" customFormat="1">
      <c r="A2953" s="13"/>
      <c r="B2953" s="236"/>
      <c r="C2953" s="237"/>
      <c r="D2953" s="238" t="s">
        <v>410</v>
      </c>
      <c r="E2953" s="239" t="s">
        <v>19</v>
      </c>
      <c r="F2953" s="240" t="s">
        <v>634</v>
      </c>
      <c r="G2953" s="237"/>
      <c r="H2953" s="239" t="s">
        <v>19</v>
      </c>
      <c r="I2953" s="241"/>
      <c r="J2953" s="237"/>
      <c r="K2953" s="237"/>
      <c r="L2953" s="242"/>
      <c r="M2953" s="243"/>
      <c r="N2953" s="244"/>
      <c r="O2953" s="244"/>
      <c r="P2953" s="244"/>
      <c r="Q2953" s="244"/>
      <c r="R2953" s="244"/>
      <c r="S2953" s="244"/>
      <c r="T2953" s="24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6" t="s">
        <v>410</v>
      </c>
      <c r="AU2953" s="246" t="s">
        <v>87</v>
      </c>
      <c r="AV2953" s="13" t="s">
        <v>85</v>
      </c>
      <c r="AW2953" s="13" t="s">
        <v>37</v>
      </c>
      <c r="AX2953" s="13" t="s">
        <v>78</v>
      </c>
      <c r="AY2953" s="246" t="s">
        <v>401</v>
      </c>
    </row>
    <row r="2954" s="13" customFormat="1">
      <c r="A2954" s="13"/>
      <c r="B2954" s="236"/>
      <c r="C2954" s="237"/>
      <c r="D2954" s="238" t="s">
        <v>410</v>
      </c>
      <c r="E2954" s="239" t="s">
        <v>19</v>
      </c>
      <c r="F2954" s="240" t="s">
        <v>1591</v>
      </c>
      <c r="G2954" s="237"/>
      <c r="H2954" s="239" t="s">
        <v>19</v>
      </c>
      <c r="I2954" s="241"/>
      <c r="J2954" s="237"/>
      <c r="K2954" s="237"/>
      <c r="L2954" s="242"/>
      <c r="M2954" s="243"/>
      <c r="N2954" s="244"/>
      <c r="O2954" s="244"/>
      <c r="P2954" s="244"/>
      <c r="Q2954" s="244"/>
      <c r="R2954" s="244"/>
      <c r="S2954" s="244"/>
      <c r="T2954" s="245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6" t="s">
        <v>410</v>
      </c>
      <c r="AU2954" s="246" t="s">
        <v>87</v>
      </c>
      <c r="AV2954" s="13" t="s">
        <v>85</v>
      </c>
      <c r="AW2954" s="13" t="s">
        <v>37</v>
      </c>
      <c r="AX2954" s="13" t="s">
        <v>78</v>
      </c>
      <c r="AY2954" s="246" t="s">
        <v>401</v>
      </c>
    </row>
    <row r="2955" s="13" customFormat="1">
      <c r="A2955" s="13"/>
      <c r="B2955" s="236"/>
      <c r="C2955" s="237"/>
      <c r="D2955" s="238" t="s">
        <v>410</v>
      </c>
      <c r="E2955" s="239" t="s">
        <v>19</v>
      </c>
      <c r="F2955" s="240" t="s">
        <v>1592</v>
      </c>
      <c r="G2955" s="237"/>
      <c r="H2955" s="239" t="s">
        <v>19</v>
      </c>
      <c r="I2955" s="241"/>
      <c r="J2955" s="237"/>
      <c r="K2955" s="237"/>
      <c r="L2955" s="242"/>
      <c r="M2955" s="243"/>
      <c r="N2955" s="244"/>
      <c r="O2955" s="244"/>
      <c r="P2955" s="244"/>
      <c r="Q2955" s="244"/>
      <c r="R2955" s="244"/>
      <c r="S2955" s="244"/>
      <c r="T2955" s="245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6" t="s">
        <v>410</v>
      </c>
      <c r="AU2955" s="246" t="s">
        <v>87</v>
      </c>
      <c r="AV2955" s="13" t="s">
        <v>85</v>
      </c>
      <c r="AW2955" s="13" t="s">
        <v>37</v>
      </c>
      <c r="AX2955" s="13" t="s">
        <v>78</v>
      </c>
      <c r="AY2955" s="246" t="s">
        <v>401</v>
      </c>
    </row>
    <row r="2956" s="14" customFormat="1">
      <c r="A2956" s="14"/>
      <c r="B2956" s="247"/>
      <c r="C2956" s="248"/>
      <c r="D2956" s="238" t="s">
        <v>410</v>
      </c>
      <c r="E2956" s="249" t="s">
        <v>19</v>
      </c>
      <c r="F2956" s="250" t="s">
        <v>2642</v>
      </c>
      <c r="G2956" s="248"/>
      <c r="H2956" s="251">
        <v>1</v>
      </c>
      <c r="I2956" s="252"/>
      <c r="J2956" s="248"/>
      <c r="K2956" s="248"/>
      <c r="L2956" s="253"/>
      <c r="M2956" s="254"/>
      <c r="N2956" s="255"/>
      <c r="O2956" s="255"/>
      <c r="P2956" s="255"/>
      <c r="Q2956" s="255"/>
      <c r="R2956" s="255"/>
      <c r="S2956" s="255"/>
      <c r="T2956" s="256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7" t="s">
        <v>410</v>
      </c>
      <c r="AU2956" s="257" t="s">
        <v>87</v>
      </c>
      <c r="AV2956" s="14" t="s">
        <v>87</v>
      </c>
      <c r="AW2956" s="14" t="s">
        <v>37</v>
      </c>
      <c r="AX2956" s="14" t="s">
        <v>78</v>
      </c>
      <c r="AY2956" s="257" t="s">
        <v>401</v>
      </c>
    </row>
    <row r="2957" s="15" customFormat="1">
      <c r="A2957" s="15"/>
      <c r="B2957" s="258"/>
      <c r="C2957" s="259"/>
      <c r="D2957" s="238" t="s">
        <v>410</v>
      </c>
      <c r="E2957" s="260" t="s">
        <v>19</v>
      </c>
      <c r="F2957" s="261" t="s">
        <v>414</v>
      </c>
      <c r="G2957" s="259"/>
      <c r="H2957" s="262">
        <v>1</v>
      </c>
      <c r="I2957" s="263"/>
      <c r="J2957" s="259"/>
      <c r="K2957" s="259"/>
      <c r="L2957" s="264"/>
      <c r="M2957" s="265"/>
      <c r="N2957" s="266"/>
      <c r="O2957" s="266"/>
      <c r="P2957" s="266"/>
      <c r="Q2957" s="266"/>
      <c r="R2957" s="266"/>
      <c r="S2957" s="266"/>
      <c r="T2957" s="267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8" t="s">
        <v>410</v>
      </c>
      <c r="AU2957" s="268" t="s">
        <v>87</v>
      </c>
      <c r="AV2957" s="15" t="s">
        <v>102</v>
      </c>
      <c r="AW2957" s="15" t="s">
        <v>37</v>
      </c>
      <c r="AX2957" s="15" t="s">
        <v>85</v>
      </c>
      <c r="AY2957" s="268" t="s">
        <v>401</v>
      </c>
    </row>
    <row r="2958" s="2" customFormat="1" ht="33" customHeight="1">
      <c r="A2958" s="40"/>
      <c r="B2958" s="41"/>
      <c r="C2958" s="218" t="s">
        <v>2643</v>
      </c>
      <c r="D2958" s="218" t="s">
        <v>403</v>
      </c>
      <c r="E2958" s="219" t="s">
        <v>2644</v>
      </c>
      <c r="F2958" s="220" t="s">
        <v>2640</v>
      </c>
      <c r="G2958" s="221" t="s">
        <v>653</v>
      </c>
      <c r="H2958" s="222">
        <v>1</v>
      </c>
      <c r="I2958" s="223"/>
      <c r="J2958" s="224">
        <f>ROUND(I2958*H2958,2)</f>
        <v>0</v>
      </c>
      <c r="K2958" s="220" t="s">
        <v>19</v>
      </c>
      <c r="L2958" s="46"/>
      <c r="M2958" s="225" t="s">
        <v>19</v>
      </c>
      <c r="N2958" s="226" t="s">
        <v>49</v>
      </c>
      <c r="O2958" s="86"/>
      <c r="P2958" s="227">
        <f>O2958*H2958</f>
        <v>0</v>
      </c>
      <c r="Q2958" s="227">
        <v>0</v>
      </c>
      <c r="R2958" s="227">
        <f>Q2958*H2958</f>
        <v>0</v>
      </c>
      <c r="S2958" s="227">
        <v>0</v>
      </c>
      <c r="T2958" s="228">
        <f>S2958*H2958</f>
        <v>0</v>
      </c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R2958" s="229" t="s">
        <v>545</v>
      </c>
      <c r="AT2958" s="229" t="s">
        <v>403</v>
      </c>
      <c r="AU2958" s="229" t="s">
        <v>87</v>
      </c>
      <c r="AY2958" s="19" t="s">
        <v>401</v>
      </c>
      <c r="BE2958" s="230">
        <f>IF(N2958="základní",J2958,0)</f>
        <v>0</v>
      </c>
      <c r="BF2958" s="230">
        <f>IF(N2958="snížená",J2958,0)</f>
        <v>0</v>
      </c>
      <c r="BG2958" s="230">
        <f>IF(N2958="zákl. přenesená",J2958,0)</f>
        <v>0</v>
      </c>
      <c r="BH2958" s="230">
        <f>IF(N2958="sníž. přenesená",J2958,0)</f>
        <v>0</v>
      </c>
      <c r="BI2958" s="230">
        <f>IF(N2958="nulová",J2958,0)</f>
        <v>0</v>
      </c>
      <c r="BJ2958" s="19" t="s">
        <v>85</v>
      </c>
      <c r="BK2958" s="230">
        <f>ROUND(I2958*H2958,2)</f>
        <v>0</v>
      </c>
      <c r="BL2958" s="19" t="s">
        <v>545</v>
      </c>
      <c r="BM2958" s="229" t="s">
        <v>2645</v>
      </c>
    </row>
    <row r="2959" s="13" customFormat="1">
      <c r="A2959" s="13"/>
      <c r="B2959" s="236"/>
      <c r="C2959" s="237"/>
      <c r="D2959" s="238" t="s">
        <v>410</v>
      </c>
      <c r="E2959" s="239" t="s">
        <v>19</v>
      </c>
      <c r="F2959" s="240" t="s">
        <v>634</v>
      </c>
      <c r="G2959" s="237"/>
      <c r="H2959" s="239" t="s">
        <v>19</v>
      </c>
      <c r="I2959" s="241"/>
      <c r="J2959" s="237"/>
      <c r="K2959" s="237"/>
      <c r="L2959" s="242"/>
      <c r="M2959" s="243"/>
      <c r="N2959" s="244"/>
      <c r="O2959" s="244"/>
      <c r="P2959" s="244"/>
      <c r="Q2959" s="244"/>
      <c r="R2959" s="244"/>
      <c r="S2959" s="244"/>
      <c r="T2959" s="245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6" t="s">
        <v>410</v>
      </c>
      <c r="AU2959" s="246" t="s">
        <v>87</v>
      </c>
      <c r="AV2959" s="13" t="s">
        <v>85</v>
      </c>
      <c r="AW2959" s="13" t="s">
        <v>37</v>
      </c>
      <c r="AX2959" s="13" t="s">
        <v>78</v>
      </c>
      <c r="AY2959" s="246" t="s">
        <v>401</v>
      </c>
    </row>
    <row r="2960" s="13" customFormat="1">
      <c r="A2960" s="13"/>
      <c r="B2960" s="236"/>
      <c r="C2960" s="237"/>
      <c r="D2960" s="238" t="s">
        <v>410</v>
      </c>
      <c r="E2960" s="239" t="s">
        <v>19</v>
      </c>
      <c r="F2960" s="240" t="s">
        <v>1591</v>
      </c>
      <c r="G2960" s="237"/>
      <c r="H2960" s="239" t="s">
        <v>19</v>
      </c>
      <c r="I2960" s="241"/>
      <c r="J2960" s="237"/>
      <c r="K2960" s="237"/>
      <c r="L2960" s="242"/>
      <c r="M2960" s="243"/>
      <c r="N2960" s="244"/>
      <c r="O2960" s="244"/>
      <c r="P2960" s="244"/>
      <c r="Q2960" s="244"/>
      <c r="R2960" s="244"/>
      <c r="S2960" s="244"/>
      <c r="T2960" s="245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6" t="s">
        <v>410</v>
      </c>
      <c r="AU2960" s="246" t="s">
        <v>87</v>
      </c>
      <c r="AV2960" s="13" t="s">
        <v>85</v>
      </c>
      <c r="AW2960" s="13" t="s">
        <v>37</v>
      </c>
      <c r="AX2960" s="13" t="s">
        <v>78</v>
      </c>
      <c r="AY2960" s="246" t="s">
        <v>401</v>
      </c>
    </row>
    <row r="2961" s="13" customFormat="1">
      <c r="A2961" s="13"/>
      <c r="B2961" s="236"/>
      <c r="C2961" s="237"/>
      <c r="D2961" s="238" t="s">
        <v>410</v>
      </c>
      <c r="E2961" s="239" t="s">
        <v>19</v>
      </c>
      <c r="F2961" s="240" t="s">
        <v>1592</v>
      </c>
      <c r="G2961" s="237"/>
      <c r="H2961" s="239" t="s">
        <v>19</v>
      </c>
      <c r="I2961" s="241"/>
      <c r="J2961" s="237"/>
      <c r="K2961" s="237"/>
      <c r="L2961" s="242"/>
      <c r="M2961" s="243"/>
      <c r="N2961" s="244"/>
      <c r="O2961" s="244"/>
      <c r="P2961" s="244"/>
      <c r="Q2961" s="244"/>
      <c r="R2961" s="244"/>
      <c r="S2961" s="244"/>
      <c r="T2961" s="245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6" t="s">
        <v>410</v>
      </c>
      <c r="AU2961" s="246" t="s">
        <v>87</v>
      </c>
      <c r="AV2961" s="13" t="s">
        <v>85</v>
      </c>
      <c r="AW2961" s="13" t="s">
        <v>37</v>
      </c>
      <c r="AX2961" s="13" t="s">
        <v>78</v>
      </c>
      <c r="AY2961" s="246" t="s">
        <v>401</v>
      </c>
    </row>
    <row r="2962" s="14" customFormat="1">
      <c r="A2962" s="14"/>
      <c r="B2962" s="247"/>
      <c r="C2962" s="248"/>
      <c r="D2962" s="238" t="s">
        <v>410</v>
      </c>
      <c r="E2962" s="249" t="s">
        <v>19</v>
      </c>
      <c r="F2962" s="250" t="s">
        <v>2646</v>
      </c>
      <c r="G2962" s="248"/>
      <c r="H2962" s="251">
        <v>1</v>
      </c>
      <c r="I2962" s="252"/>
      <c r="J2962" s="248"/>
      <c r="K2962" s="248"/>
      <c r="L2962" s="253"/>
      <c r="M2962" s="254"/>
      <c r="N2962" s="255"/>
      <c r="O2962" s="255"/>
      <c r="P2962" s="255"/>
      <c r="Q2962" s="255"/>
      <c r="R2962" s="255"/>
      <c r="S2962" s="255"/>
      <c r="T2962" s="256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7" t="s">
        <v>410</v>
      </c>
      <c r="AU2962" s="257" t="s">
        <v>87</v>
      </c>
      <c r="AV2962" s="14" t="s">
        <v>87</v>
      </c>
      <c r="AW2962" s="14" t="s">
        <v>37</v>
      </c>
      <c r="AX2962" s="14" t="s">
        <v>78</v>
      </c>
      <c r="AY2962" s="257" t="s">
        <v>401</v>
      </c>
    </row>
    <row r="2963" s="15" customFormat="1">
      <c r="A2963" s="15"/>
      <c r="B2963" s="258"/>
      <c r="C2963" s="259"/>
      <c r="D2963" s="238" t="s">
        <v>410</v>
      </c>
      <c r="E2963" s="260" t="s">
        <v>19</v>
      </c>
      <c r="F2963" s="261" t="s">
        <v>414</v>
      </c>
      <c r="G2963" s="259"/>
      <c r="H2963" s="262">
        <v>1</v>
      </c>
      <c r="I2963" s="263"/>
      <c r="J2963" s="259"/>
      <c r="K2963" s="259"/>
      <c r="L2963" s="264"/>
      <c r="M2963" s="265"/>
      <c r="N2963" s="266"/>
      <c r="O2963" s="266"/>
      <c r="P2963" s="266"/>
      <c r="Q2963" s="266"/>
      <c r="R2963" s="266"/>
      <c r="S2963" s="266"/>
      <c r="T2963" s="267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8" t="s">
        <v>410</v>
      </c>
      <c r="AU2963" s="268" t="s">
        <v>87</v>
      </c>
      <c r="AV2963" s="15" t="s">
        <v>102</v>
      </c>
      <c r="AW2963" s="15" t="s">
        <v>37</v>
      </c>
      <c r="AX2963" s="15" t="s">
        <v>85</v>
      </c>
      <c r="AY2963" s="268" t="s">
        <v>401</v>
      </c>
    </row>
    <row r="2964" s="2" customFormat="1" ht="33" customHeight="1">
      <c r="A2964" s="40"/>
      <c r="B2964" s="41"/>
      <c r="C2964" s="218" t="s">
        <v>2647</v>
      </c>
      <c r="D2964" s="218" t="s">
        <v>403</v>
      </c>
      <c r="E2964" s="219" t="s">
        <v>2648</v>
      </c>
      <c r="F2964" s="220" t="s">
        <v>2640</v>
      </c>
      <c r="G2964" s="221" t="s">
        <v>653</v>
      </c>
      <c r="H2964" s="222">
        <v>6</v>
      </c>
      <c r="I2964" s="223"/>
      <c r="J2964" s="224">
        <f>ROUND(I2964*H2964,2)</f>
        <v>0</v>
      </c>
      <c r="K2964" s="220" t="s">
        <v>19</v>
      </c>
      <c r="L2964" s="46"/>
      <c r="M2964" s="225" t="s">
        <v>19</v>
      </c>
      <c r="N2964" s="226" t="s">
        <v>49</v>
      </c>
      <c r="O2964" s="86"/>
      <c r="P2964" s="227">
        <f>O2964*H2964</f>
        <v>0</v>
      </c>
      <c r="Q2964" s="227">
        <v>0</v>
      </c>
      <c r="R2964" s="227">
        <f>Q2964*H2964</f>
        <v>0</v>
      </c>
      <c r="S2964" s="227">
        <v>0</v>
      </c>
      <c r="T2964" s="228">
        <f>S2964*H2964</f>
        <v>0</v>
      </c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R2964" s="229" t="s">
        <v>545</v>
      </c>
      <c r="AT2964" s="229" t="s">
        <v>403</v>
      </c>
      <c r="AU2964" s="229" t="s">
        <v>87</v>
      </c>
      <c r="AY2964" s="19" t="s">
        <v>401</v>
      </c>
      <c r="BE2964" s="230">
        <f>IF(N2964="základní",J2964,0)</f>
        <v>0</v>
      </c>
      <c r="BF2964" s="230">
        <f>IF(N2964="snížená",J2964,0)</f>
        <v>0</v>
      </c>
      <c r="BG2964" s="230">
        <f>IF(N2964="zákl. přenesená",J2964,0)</f>
        <v>0</v>
      </c>
      <c r="BH2964" s="230">
        <f>IF(N2964="sníž. přenesená",J2964,0)</f>
        <v>0</v>
      </c>
      <c r="BI2964" s="230">
        <f>IF(N2964="nulová",J2964,0)</f>
        <v>0</v>
      </c>
      <c r="BJ2964" s="19" t="s">
        <v>85</v>
      </c>
      <c r="BK2964" s="230">
        <f>ROUND(I2964*H2964,2)</f>
        <v>0</v>
      </c>
      <c r="BL2964" s="19" t="s">
        <v>545</v>
      </c>
      <c r="BM2964" s="229" t="s">
        <v>2649</v>
      </c>
    </row>
    <row r="2965" s="13" customFormat="1">
      <c r="A2965" s="13"/>
      <c r="B2965" s="236"/>
      <c r="C2965" s="237"/>
      <c r="D2965" s="238" t="s">
        <v>410</v>
      </c>
      <c r="E2965" s="239" t="s">
        <v>19</v>
      </c>
      <c r="F2965" s="240" t="s">
        <v>634</v>
      </c>
      <c r="G2965" s="237"/>
      <c r="H2965" s="239" t="s">
        <v>19</v>
      </c>
      <c r="I2965" s="241"/>
      <c r="J2965" s="237"/>
      <c r="K2965" s="237"/>
      <c r="L2965" s="242"/>
      <c r="M2965" s="243"/>
      <c r="N2965" s="244"/>
      <c r="O2965" s="244"/>
      <c r="P2965" s="244"/>
      <c r="Q2965" s="244"/>
      <c r="R2965" s="244"/>
      <c r="S2965" s="244"/>
      <c r="T2965" s="245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6" t="s">
        <v>410</v>
      </c>
      <c r="AU2965" s="246" t="s">
        <v>87</v>
      </c>
      <c r="AV2965" s="13" t="s">
        <v>85</v>
      </c>
      <c r="AW2965" s="13" t="s">
        <v>37</v>
      </c>
      <c r="AX2965" s="13" t="s">
        <v>78</v>
      </c>
      <c r="AY2965" s="246" t="s">
        <v>401</v>
      </c>
    </row>
    <row r="2966" s="13" customFormat="1">
      <c r="A2966" s="13"/>
      <c r="B2966" s="236"/>
      <c r="C2966" s="237"/>
      <c r="D2966" s="238" t="s">
        <v>410</v>
      </c>
      <c r="E2966" s="239" t="s">
        <v>19</v>
      </c>
      <c r="F2966" s="240" t="s">
        <v>1591</v>
      </c>
      <c r="G2966" s="237"/>
      <c r="H2966" s="239" t="s">
        <v>19</v>
      </c>
      <c r="I2966" s="241"/>
      <c r="J2966" s="237"/>
      <c r="K2966" s="237"/>
      <c r="L2966" s="242"/>
      <c r="M2966" s="243"/>
      <c r="N2966" s="244"/>
      <c r="O2966" s="244"/>
      <c r="P2966" s="244"/>
      <c r="Q2966" s="244"/>
      <c r="R2966" s="244"/>
      <c r="S2966" s="244"/>
      <c r="T2966" s="245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6" t="s">
        <v>410</v>
      </c>
      <c r="AU2966" s="246" t="s">
        <v>87</v>
      </c>
      <c r="AV2966" s="13" t="s">
        <v>85</v>
      </c>
      <c r="AW2966" s="13" t="s">
        <v>37</v>
      </c>
      <c r="AX2966" s="13" t="s">
        <v>78</v>
      </c>
      <c r="AY2966" s="246" t="s">
        <v>401</v>
      </c>
    </row>
    <row r="2967" s="13" customFormat="1">
      <c r="A2967" s="13"/>
      <c r="B2967" s="236"/>
      <c r="C2967" s="237"/>
      <c r="D2967" s="238" t="s">
        <v>410</v>
      </c>
      <c r="E2967" s="239" t="s">
        <v>19</v>
      </c>
      <c r="F2967" s="240" t="s">
        <v>1592</v>
      </c>
      <c r="G2967" s="237"/>
      <c r="H2967" s="239" t="s">
        <v>19</v>
      </c>
      <c r="I2967" s="241"/>
      <c r="J2967" s="237"/>
      <c r="K2967" s="237"/>
      <c r="L2967" s="242"/>
      <c r="M2967" s="243"/>
      <c r="N2967" s="244"/>
      <c r="O2967" s="244"/>
      <c r="P2967" s="244"/>
      <c r="Q2967" s="244"/>
      <c r="R2967" s="244"/>
      <c r="S2967" s="244"/>
      <c r="T2967" s="245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6" t="s">
        <v>410</v>
      </c>
      <c r="AU2967" s="246" t="s">
        <v>87</v>
      </c>
      <c r="AV2967" s="13" t="s">
        <v>85</v>
      </c>
      <c r="AW2967" s="13" t="s">
        <v>37</v>
      </c>
      <c r="AX2967" s="13" t="s">
        <v>78</v>
      </c>
      <c r="AY2967" s="246" t="s">
        <v>401</v>
      </c>
    </row>
    <row r="2968" s="14" customFormat="1">
      <c r="A2968" s="14"/>
      <c r="B2968" s="247"/>
      <c r="C2968" s="248"/>
      <c r="D2968" s="238" t="s">
        <v>410</v>
      </c>
      <c r="E2968" s="249" t="s">
        <v>19</v>
      </c>
      <c r="F2968" s="250" t="s">
        <v>1663</v>
      </c>
      <c r="G2968" s="248"/>
      <c r="H2968" s="251">
        <v>6</v>
      </c>
      <c r="I2968" s="252"/>
      <c r="J2968" s="248"/>
      <c r="K2968" s="248"/>
      <c r="L2968" s="253"/>
      <c r="M2968" s="254"/>
      <c r="N2968" s="255"/>
      <c r="O2968" s="255"/>
      <c r="P2968" s="255"/>
      <c r="Q2968" s="255"/>
      <c r="R2968" s="255"/>
      <c r="S2968" s="255"/>
      <c r="T2968" s="256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7" t="s">
        <v>410</v>
      </c>
      <c r="AU2968" s="257" t="s">
        <v>87</v>
      </c>
      <c r="AV2968" s="14" t="s">
        <v>87</v>
      </c>
      <c r="AW2968" s="14" t="s">
        <v>37</v>
      </c>
      <c r="AX2968" s="14" t="s">
        <v>78</v>
      </c>
      <c r="AY2968" s="257" t="s">
        <v>401</v>
      </c>
    </row>
    <row r="2969" s="15" customFormat="1">
      <c r="A2969" s="15"/>
      <c r="B2969" s="258"/>
      <c r="C2969" s="259"/>
      <c r="D2969" s="238" t="s">
        <v>410</v>
      </c>
      <c r="E2969" s="260" t="s">
        <v>19</v>
      </c>
      <c r="F2969" s="261" t="s">
        <v>414</v>
      </c>
      <c r="G2969" s="259"/>
      <c r="H2969" s="262">
        <v>6</v>
      </c>
      <c r="I2969" s="263"/>
      <c r="J2969" s="259"/>
      <c r="K2969" s="259"/>
      <c r="L2969" s="264"/>
      <c r="M2969" s="265"/>
      <c r="N2969" s="266"/>
      <c r="O2969" s="266"/>
      <c r="P2969" s="266"/>
      <c r="Q2969" s="266"/>
      <c r="R2969" s="266"/>
      <c r="S2969" s="266"/>
      <c r="T2969" s="267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68" t="s">
        <v>410</v>
      </c>
      <c r="AU2969" s="268" t="s">
        <v>87</v>
      </c>
      <c r="AV2969" s="15" t="s">
        <v>102</v>
      </c>
      <c r="AW2969" s="15" t="s">
        <v>37</v>
      </c>
      <c r="AX2969" s="15" t="s">
        <v>85</v>
      </c>
      <c r="AY2969" s="268" t="s">
        <v>401</v>
      </c>
    </row>
    <row r="2970" s="2" customFormat="1" ht="33" customHeight="1">
      <c r="A2970" s="40"/>
      <c r="B2970" s="41"/>
      <c r="C2970" s="218" t="s">
        <v>2650</v>
      </c>
      <c r="D2970" s="218" t="s">
        <v>403</v>
      </c>
      <c r="E2970" s="219" t="s">
        <v>2651</v>
      </c>
      <c r="F2970" s="220" t="s">
        <v>2640</v>
      </c>
      <c r="G2970" s="221" t="s">
        <v>653</v>
      </c>
      <c r="H2970" s="222">
        <v>3</v>
      </c>
      <c r="I2970" s="223"/>
      <c r="J2970" s="224">
        <f>ROUND(I2970*H2970,2)</f>
        <v>0</v>
      </c>
      <c r="K2970" s="220" t="s">
        <v>19</v>
      </c>
      <c r="L2970" s="46"/>
      <c r="M2970" s="225" t="s">
        <v>19</v>
      </c>
      <c r="N2970" s="226" t="s">
        <v>49</v>
      </c>
      <c r="O2970" s="86"/>
      <c r="P2970" s="227">
        <f>O2970*H2970</f>
        <v>0</v>
      </c>
      <c r="Q2970" s="227">
        <v>0</v>
      </c>
      <c r="R2970" s="227">
        <f>Q2970*H2970</f>
        <v>0</v>
      </c>
      <c r="S2970" s="227">
        <v>0</v>
      </c>
      <c r="T2970" s="228">
        <f>S2970*H2970</f>
        <v>0</v>
      </c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R2970" s="229" t="s">
        <v>545</v>
      </c>
      <c r="AT2970" s="229" t="s">
        <v>403</v>
      </c>
      <c r="AU2970" s="229" t="s">
        <v>87</v>
      </c>
      <c r="AY2970" s="19" t="s">
        <v>401</v>
      </c>
      <c r="BE2970" s="230">
        <f>IF(N2970="základní",J2970,0)</f>
        <v>0</v>
      </c>
      <c r="BF2970" s="230">
        <f>IF(N2970="snížená",J2970,0)</f>
        <v>0</v>
      </c>
      <c r="BG2970" s="230">
        <f>IF(N2970="zákl. přenesená",J2970,0)</f>
        <v>0</v>
      </c>
      <c r="BH2970" s="230">
        <f>IF(N2970="sníž. přenesená",J2970,0)</f>
        <v>0</v>
      </c>
      <c r="BI2970" s="230">
        <f>IF(N2970="nulová",J2970,0)</f>
        <v>0</v>
      </c>
      <c r="BJ2970" s="19" t="s">
        <v>85</v>
      </c>
      <c r="BK2970" s="230">
        <f>ROUND(I2970*H2970,2)</f>
        <v>0</v>
      </c>
      <c r="BL2970" s="19" t="s">
        <v>545</v>
      </c>
      <c r="BM2970" s="229" t="s">
        <v>2652</v>
      </c>
    </row>
    <row r="2971" s="13" customFormat="1">
      <c r="A2971" s="13"/>
      <c r="B2971" s="236"/>
      <c r="C2971" s="237"/>
      <c r="D2971" s="238" t="s">
        <v>410</v>
      </c>
      <c r="E2971" s="239" t="s">
        <v>19</v>
      </c>
      <c r="F2971" s="240" t="s">
        <v>634</v>
      </c>
      <c r="G2971" s="237"/>
      <c r="H2971" s="239" t="s">
        <v>19</v>
      </c>
      <c r="I2971" s="241"/>
      <c r="J2971" s="237"/>
      <c r="K2971" s="237"/>
      <c r="L2971" s="242"/>
      <c r="M2971" s="243"/>
      <c r="N2971" s="244"/>
      <c r="O2971" s="244"/>
      <c r="P2971" s="244"/>
      <c r="Q2971" s="244"/>
      <c r="R2971" s="244"/>
      <c r="S2971" s="244"/>
      <c r="T2971" s="245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6" t="s">
        <v>410</v>
      </c>
      <c r="AU2971" s="246" t="s">
        <v>87</v>
      </c>
      <c r="AV2971" s="13" t="s">
        <v>85</v>
      </c>
      <c r="AW2971" s="13" t="s">
        <v>37</v>
      </c>
      <c r="AX2971" s="13" t="s">
        <v>78</v>
      </c>
      <c r="AY2971" s="246" t="s">
        <v>401</v>
      </c>
    </row>
    <row r="2972" s="13" customFormat="1">
      <c r="A2972" s="13"/>
      <c r="B2972" s="236"/>
      <c r="C2972" s="237"/>
      <c r="D2972" s="238" t="s">
        <v>410</v>
      </c>
      <c r="E2972" s="239" t="s">
        <v>19</v>
      </c>
      <c r="F2972" s="240" t="s">
        <v>1591</v>
      </c>
      <c r="G2972" s="237"/>
      <c r="H2972" s="239" t="s">
        <v>19</v>
      </c>
      <c r="I2972" s="241"/>
      <c r="J2972" s="237"/>
      <c r="K2972" s="237"/>
      <c r="L2972" s="242"/>
      <c r="M2972" s="243"/>
      <c r="N2972" s="244"/>
      <c r="O2972" s="244"/>
      <c r="P2972" s="244"/>
      <c r="Q2972" s="244"/>
      <c r="R2972" s="244"/>
      <c r="S2972" s="244"/>
      <c r="T2972" s="245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6" t="s">
        <v>410</v>
      </c>
      <c r="AU2972" s="246" t="s">
        <v>87</v>
      </c>
      <c r="AV2972" s="13" t="s">
        <v>85</v>
      </c>
      <c r="AW2972" s="13" t="s">
        <v>37</v>
      </c>
      <c r="AX2972" s="13" t="s">
        <v>78</v>
      </c>
      <c r="AY2972" s="246" t="s">
        <v>401</v>
      </c>
    </row>
    <row r="2973" s="13" customFormat="1">
      <c r="A2973" s="13"/>
      <c r="B2973" s="236"/>
      <c r="C2973" s="237"/>
      <c r="D2973" s="238" t="s">
        <v>410</v>
      </c>
      <c r="E2973" s="239" t="s">
        <v>19</v>
      </c>
      <c r="F2973" s="240" t="s">
        <v>1592</v>
      </c>
      <c r="G2973" s="237"/>
      <c r="H2973" s="239" t="s">
        <v>19</v>
      </c>
      <c r="I2973" s="241"/>
      <c r="J2973" s="237"/>
      <c r="K2973" s="237"/>
      <c r="L2973" s="242"/>
      <c r="M2973" s="243"/>
      <c r="N2973" s="244"/>
      <c r="O2973" s="244"/>
      <c r="P2973" s="244"/>
      <c r="Q2973" s="244"/>
      <c r="R2973" s="244"/>
      <c r="S2973" s="244"/>
      <c r="T2973" s="245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6" t="s">
        <v>410</v>
      </c>
      <c r="AU2973" s="246" t="s">
        <v>87</v>
      </c>
      <c r="AV2973" s="13" t="s">
        <v>85</v>
      </c>
      <c r="AW2973" s="13" t="s">
        <v>37</v>
      </c>
      <c r="AX2973" s="13" t="s">
        <v>78</v>
      </c>
      <c r="AY2973" s="246" t="s">
        <v>401</v>
      </c>
    </row>
    <row r="2974" s="14" customFormat="1">
      <c r="A2974" s="14"/>
      <c r="B2974" s="247"/>
      <c r="C2974" s="248"/>
      <c r="D2974" s="238" t="s">
        <v>410</v>
      </c>
      <c r="E2974" s="249" t="s">
        <v>19</v>
      </c>
      <c r="F2974" s="250" t="s">
        <v>2653</v>
      </c>
      <c r="G2974" s="248"/>
      <c r="H2974" s="251">
        <v>3</v>
      </c>
      <c r="I2974" s="252"/>
      <c r="J2974" s="248"/>
      <c r="K2974" s="248"/>
      <c r="L2974" s="253"/>
      <c r="M2974" s="254"/>
      <c r="N2974" s="255"/>
      <c r="O2974" s="255"/>
      <c r="P2974" s="255"/>
      <c r="Q2974" s="255"/>
      <c r="R2974" s="255"/>
      <c r="S2974" s="255"/>
      <c r="T2974" s="256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7" t="s">
        <v>410</v>
      </c>
      <c r="AU2974" s="257" t="s">
        <v>87</v>
      </c>
      <c r="AV2974" s="14" t="s">
        <v>87</v>
      </c>
      <c r="AW2974" s="14" t="s">
        <v>37</v>
      </c>
      <c r="AX2974" s="14" t="s">
        <v>78</v>
      </c>
      <c r="AY2974" s="257" t="s">
        <v>401</v>
      </c>
    </row>
    <row r="2975" s="15" customFormat="1">
      <c r="A2975" s="15"/>
      <c r="B2975" s="258"/>
      <c r="C2975" s="259"/>
      <c r="D2975" s="238" t="s">
        <v>410</v>
      </c>
      <c r="E2975" s="260" t="s">
        <v>19</v>
      </c>
      <c r="F2975" s="261" t="s">
        <v>414</v>
      </c>
      <c r="G2975" s="259"/>
      <c r="H2975" s="262">
        <v>3</v>
      </c>
      <c r="I2975" s="263"/>
      <c r="J2975" s="259"/>
      <c r="K2975" s="259"/>
      <c r="L2975" s="264"/>
      <c r="M2975" s="265"/>
      <c r="N2975" s="266"/>
      <c r="O2975" s="266"/>
      <c r="P2975" s="266"/>
      <c r="Q2975" s="266"/>
      <c r="R2975" s="266"/>
      <c r="S2975" s="266"/>
      <c r="T2975" s="267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68" t="s">
        <v>410</v>
      </c>
      <c r="AU2975" s="268" t="s">
        <v>87</v>
      </c>
      <c r="AV2975" s="15" t="s">
        <v>102</v>
      </c>
      <c r="AW2975" s="15" t="s">
        <v>37</v>
      </c>
      <c r="AX2975" s="15" t="s">
        <v>85</v>
      </c>
      <c r="AY2975" s="268" t="s">
        <v>401</v>
      </c>
    </row>
    <row r="2976" s="2" customFormat="1" ht="33" customHeight="1">
      <c r="A2976" s="40"/>
      <c r="B2976" s="41"/>
      <c r="C2976" s="218" t="s">
        <v>2654</v>
      </c>
      <c r="D2976" s="218" t="s">
        <v>403</v>
      </c>
      <c r="E2976" s="219" t="s">
        <v>2655</v>
      </c>
      <c r="F2976" s="220" t="s">
        <v>2640</v>
      </c>
      <c r="G2976" s="221" t="s">
        <v>653</v>
      </c>
      <c r="H2976" s="222">
        <v>11</v>
      </c>
      <c r="I2976" s="223"/>
      <c r="J2976" s="224">
        <f>ROUND(I2976*H2976,2)</f>
        <v>0</v>
      </c>
      <c r="K2976" s="220" t="s">
        <v>19</v>
      </c>
      <c r="L2976" s="46"/>
      <c r="M2976" s="225" t="s">
        <v>19</v>
      </c>
      <c r="N2976" s="226" t="s">
        <v>49</v>
      </c>
      <c r="O2976" s="86"/>
      <c r="P2976" s="227">
        <f>O2976*H2976</f>
        <v>0</v>
      </c>
      <c r="Q2976" s="227">
        <v>0</v>
      </c>
      <c r="R2976" s="227">
        <f>Q2976*H2976</f>
        <v>0</v>
      </c>
      <c r="S2976" s="227">
        <v>0</v>
      </c>
      <c r="T2976" s="228">
        <f>S2976*H2976</f>
        <v>0</v>
      </c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R2976" s="229" t="s">
        <v>545</v>
      </c>
      <c r="AT2976" s="229" t="s">
        <v>403</v>
      </c>
      <c r="AU2976" s="229" t="s">
        <v>87</v>
      </c>
      <c r="AY2976" s="19" t="s">
        <v>401</v>
      </c>
      <c r="BE2976" s="230">
        <f>IF(N2976="základní",J2976,0)</f>
        <v>0</v>
      </c>
      <c r="BF2976" s="230">
        <f>IF(N2976="snížená",J2976,0)</f>
        <v>0</v>
      </c>
      <c r="BG2976" s="230">
        <f>IF(N2976="zákl. přenesená",J2976,0)</f>
        <v>0</v>
      </c>
      <c r="BH2976" s="230">
        <f>IF(N2976="sníž. přenesená",J2976,0)</f>
        <v>0</v>
      </c>
      <c r="BI2976" s="230">
        <f>IF(N2976="nulová",J2976,0)</f>
        <v>0</v>
      </c>
      <c r="BJ2976" s="19" t="s">
        <v>85</v>
      </c>
      <c r="BK2976" s="230">
        <f>ROUND(I2976*H2976,2)</f>
        <v>0</v>
      </c>
      <c r="BL2976" s="19" t="s">
        <v>545</v>
      </c>
      <c r="BM2976" s="229" t="s">
        <v>2656</v>
      </c>
    </row>
    <row r="2977" s="13" customFormat="1">
      <c r="A2977" s="13"/>
      <c r="B2977" s="236"/>
      <c r="C2977" s="237"/>
      <c r="D2977" s="238" t="s">
        <v>410</v>
      </c>
      <c r="E2977" s="239" t="s">
        <v>19</v>
      </c>
      <c r="F2977" s="240" t="s">
        <v>634</v>
      </c>
      <c r="G2977" s="237"/>
      <c r="H2977" s="239" t="s">
        <v>19</v>
      </c>
      <c r="I2977" s="241"/>
      <c r="J2977" s="237"/>
      <c r="K2977" s="237"/>
      <c r="L2977" s="242"/>
      <c r="M2977" s="243"/>
      <c r="N2977" s="244"/>
      <c r="O2977" s="244"/>
      <c r="P2977" s="244"/>
      <c r="Q2977" s="244"/>
      <c r="R2977" s="244"/>
      <c r="S2977" s="244"/>
      <c r="T2977" s="245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6" t="s">
        <v>410</v>
      </c>
      <c r="AU2977" s="246" t="s">
        <v>87</v>
      </c>
      <c r="AV2977" s="13" t="s">
        <v>85</v>
      </c>
      <c r="AW2977" s="13" t="s">
        <v>37</v>
      </c>
      <c r="AX2977" s="13" t="s">
        <v>78</v>
      </c>
      <c r="AY2977" s="246" t="s">
        <v>401</v>
      </c>
    </row>
    <row r="2978" s="13" customFormat="1">
      <c r="A2978" s="13"/>
      <c r="B2978" s="236"/>
      <c r="C2978" s="237"/>
      <c r="D2978" s="238" t="s">
        <v>410</v>
      </c>
      <c r="E2978" s="239" t="s">
        <v>19</v>
      </c>
      <c r="F2978" s="240" t="s">
        <v>1591</v>
      </c>
      <c r="G2978" s="237"/>
      <c r="H2978" s="239" t="s">
        <v>19</v>
      </c>
      <c r="I2978" s="241"/>
      <c r="J2978" s="237"/>
      <c r="K2978" s="237"/>
      <c r="L2978" s="242"/>
      <c r="M2978" s="243"/>
      <c r="N2978" s="244"/>
      <c r="O2978" s="244"/>
      <c r="P2978" s="244"/>
      <c r="Q2978" s="244"/>
      <c r="R2978" s="244"/>
      <c r="S2978" s="244"/>
      <c r="T2978" s="245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6" t="s">
        <v>410</v>
      </c>
      <c r="AU2978" s="246" t="s">
        <v>87</v>
      </c>
      <c r="AV2978" s="13" t="s">
        <v>85</v>
      </c>
      <c r="AW2978" s="13" t="s">
        <v>37</v>
      </c>
      <c r="AX2978" s="13" t="s">
        <v>78</v>
      </c>
      <c r="AY2978" s="246" t="s">
        <v>401</v>
      </c>
    </row>
    <row r="2979" s="13" customFormat="1">
      <c r="A2979" s="13"/>
      <c r="B2979" s="236"/>
      <c r="C2979" s="237"/>
      <c r="D2979" s="238" t="s">
        <v>410</v>
      </c>
      <c r="E2979" s="239" t="s">
        <v>19</v>
      </c>
      <c r="F2979" s="240" t="s">
        <v>1592</v>
      </c>
      <c r="G2979" s="237"/>
      <c r="H2979" s="239" t="s">
        <v>19</v>
      </c>
      <c r="I2979" s="241"/>
      <c r="J2979" s="237"/>
      <c r="K2979" s="237"/>
      <c r="L2979" s="242"/>
      <c r="M2979" s="243"/>
      <c r="N2979" s="244"/>
      <c r="O2979" s="244"/>
      <c r="P2979" s="244"/>
      <c r="Q2979" s="244"/>
      <c r="R2979" s="244"/>
      <c r="S2979" s="244"/>
      <c r="T2979" s="245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6" t="s">
        <v>410</v>
      </c>
      <c r="AU2979" s="246" t="s">
        <v>87</v>
      </c>
      <c r="AV2979" s="13" t="s">
        <v>85</v>
      </c>
      <c r="AW2979" s="13" t="s">
        <v>37</v>
      </c>
      <c r="AX2979" s="13" t="s">
        <v>78</v>
      </c>
      <c r="AY2979" s="246" t="s">
        <v>401</v>
      </c>
    </row>
    <row r="2980" s="14" customFormat="1">
      <c r="A2980" s="14"/>
      <c r="B2980" s="247"/>
      <c r="C2980" s="248"/>
      <c r="D2980" s="238" t="s">
        <v>410</v>
      </c>
      <c r="E2980" s="249" t="s">
        <v>19</v>
      </c>
      <c r="F2980" s="250" t="s">
        <v>1665</v>
      </c>
      <c r="G2980" s="248"/>
      <c r="H2980" s="251">
        <v>11</v>
      </c>
      <c r="I2980" s="252"/>
      <c r="J2980" s="248"/>
      <c r="K2980" s="248"/>
      <c r="L2980" s="253"/>
      <c r="M2980" s="254"/>
      <c r="N2980" s="255"/>
      <c r="O2980" s="255"/>
      <c r="P2980" s="255"/>
      <c r="Q2980" s="255"/>
      <c r="R2980" s="255"/>
      <c r="S2980" s="255"/>
      <c r="T2980" s="256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7" t="s">
        <v>410</v>
      </c>
      <c r="AU2980" s="257" t="s">
        <v>87</v>
      </c>
      <c r="AV2980" s="14" t="s">
        <v>87</v>
      </c>
      <c r="AW2980" s="14" t="s">
        <v>37</v>
      </c>
      <c r="AX2980" s="14" t="s">
        <v>78</v>
      </c>
      <c r="AY2980" s="257" t="s">
        <v>401</v>
      </c>
    </row>
    <row r="2981" s="15" customFormat="1">
      <c r="A2981" s="15"/>
      <c r="B2981" s="258"/>
      <c r="C2981" s="259"/>
      <c r="D2981" s="238" t="s">
        <v>410</v>
      </c>
      <c r="E2981" s="260" t="s">
        <v>19</v>
      </c>
      <c r="F2981" s="261" t="s">
        <v>414</v>
      </c>
      <c r="G2981" s="259"/>
      <c r="H2981" s="262">
        <v>11</v>
      </c>
      <c r="I2981" s="263"/>
      <c r="J2981" s="259"/>
      <c r="K2981" s="259"/>
      <c r="L2981" s="264"/>
      <c r="M2981" s="265"/>
      <c r="N2981" s="266"/>
      <c r="O2981" s="266"/>
      <c r="P2981" s="266"/>
      <c r="Q2981" s="266"/>
      <c r="R2981" s="266"/>
      <c r="S2981" s="266"/>
      <c r="T2981" s="267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68" t="s">
        <v>410</v>
      </c>
      <c r="AU2981" s="268" t="s">
        <v>87</v>
      </c>
      <c r="AV2981" s="15" t="s">
        <v>102</v>
      </c>
      <c r="AW2981" s="15" t="s">
        <v>37</v>
      </c>
      <c r="AX2981" s="15" t="s">
        <v>85</v>
      </c>
      <c r="AY2981" s="268" t="s">
        <v>401</v>
      </c>
    </row>
    <row r="2982" s="2" customFormat="1" ht="33" customHeight="1">
      <c r="A2982" s="40"/>
      <c r="B2982" s="41"/>
      <c r="C2982" s="218" t="s">
        <v>2657</v>
      </c>
      <c r="D2982" s="218" t="s">
        <v>403</v>
      </c>
      <c r="E2982" s="219" t="s">
        <v>2658</v>
      </c>
      <c r="F2982" s="220" t="s">
        <v>2640</v>
      </c>
      <c r="G2982" s="221" t="s">
        <v>653</v>
      </c>
      <c r="H2982" s="222">
        <v>1</v>
      </c>
      <c r="I2982" s="223"/>
      <c r="J2982" s="224">
        <f>ROUND(I2982*H2982,2)</f>
        <v>0</v>
      </c>
      <c r="K2982" s="220" t="s">
        <v>19</v>
      </c>
      <c r="L2982" s="46"/>
      <c r="M2982" s="225" t="s">
        <v>19</v>
      </c>
      <c r="N2982" s="226" t="s">
        <v>49</v>
      </c>
      <c r="O2982" s="86"/>
      <c r="P2982" s="227">
        <f>O2982*H2982</f>
        <v>0</v>
      </c>
      <c r="Q2982" s="227">
        <v>0</v>
      </c>
      <c r="R2982" s="227">
        <f>Q2982*H2982</f>
        <v>0</v>
      </c>
      <c r="S2982" s="227">
        <v>0</v>
      </c>
      <c r="T2982" s="228">
        <f>S2982*H2982</f>
        <v>0</v>
      </c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R2982" s="229" t="s">
        <v>545</v>
      </c>
      <c r="AT2982" s="229" t="s">
        <v>403</v>
      </c>
      <c r="AU2982" s="229" t="s">
        <v>87</v>
      </c>
      <c r="AY2982" s="19" t="s">
        <v>401</v>
      </c>
      <c r="BE2982" s="230">
        <f>IF(N2982="základní",J2982,0)</f>
        <v>0</v>
      </c>
      <c r="BF2982" s="230">
        <f>IF(N2982="snížená",J2982,0)</f>
        <v>0</v>
      </c>
      <c r="BG2982" s="230">
        <f>IF(N2982="zákl. přenesená",J2982,0)</f>
        <v>0</v>
      </c>
      <c r="BH2982" s="230">
        <f>IF(N2982="sníž. přenesená",J2982,0)</f>
        <v>0</v>
      </c>
      <c r="BI2982" s="230">
        <f>IF(N2982="nulová",J2982,0)</f>
        <v>0</v>
      </c>
      <c r="BJ2982" s="19" t="s">
        <v>85</v>
      </c>
      <c r="BK2982" s="230">
        <f>ROUND(I2982*H2982,2)</f>
        <v>0</v>
      </c>
      <c r="BL2982" s="19" t="s">
        <v>545</v>
      </c>
      <c r="BM2982" s="229" t="s">
        <v>2659</v>
      </c>
    </row>
    <row r="2983" s="13" customFormat="1">
      <c r="A2983" s="13"/>
      <c r="B2983" s="236"/>
      <c r="C2983" s="237"/>
      <c r="D2983" s="238" t="s">
        <v>410</v>
      </c>
      <c r="E2983" s="239" t="s">
        <v>19</v>
      </c>
      <c r="F2983" s="240" t="s">
        <v>634</v>
      </c>
      <c r="G2983" s="237"/>
      <c r="H2983" s="239" t="s">
        <v>19</v>
      </c>
      <c r="I2983" s="241"/>
      <c r="J2983" s="237"/>
      <c r="K2983" s="237"/>
      <c r="L2983" s="242"/>
      <c r="M2983" s="243"/>
      <c r="N2983" s="244"/>
      <c r="O2983" s="244"/>
      <c r="P2983" s="244"/>
      <c r="Q2983" s="244"/>
      <c r="R2983" s="244"/>
      <c r="S2983" s="244"/>
      <c r="T2983" s="24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6" t="s">
        <v>410</v>
      </c>
      <c r="AU2983" s="246" t="s">
        <v>87</v>
      </c>
      <c r="AV2983" s="13" t="s">
        <v>85</v>
      </c>
      <c r="AW2983" s="13" t="s">
        <v>37</v>
      </c>
      <c r="AX2983" s="13" t="s">
        <v>78</v>
      </c>
      <c r="AY2983" s="246" t="s">
        <v>401</v>
      </c>
    </row>
    <row r="2984" s="13" customFormat="1">
      <c r="A2984" s="13"/>
      <c r="B2984" s="236"/>
      <c r="C2984" s="237"/>
      <c r="D2984" s="238" t="s">
        <v>410</v>
      </c>
      <c r="E2984" s="239" t="s">
        <v>19</v>
      </c>
      <c r="F2984" s="240" t="s">
        <v>1591</v>
      </c>
      <c r="G2984" s="237"/>
      <c r="H2984" s="239" t="s">
        <v>19</v>
      </c>
      <c r="I2984" s="241"/>
      <c r="J2984" s="237"/>
      <c r="K2984" s="237"/>
      <c r="L2984" s="242"/>
      <c r="M2984" s="243"/>
      <c r="N2984" s="244"/>
      <c r="O2984" s="244"/>
      <c r="P2984" s="244"/>
      <c r="Q2984" s="244"/>
      <c r="R2984" s="244"/>
      <c r="S2984" s="244"/>
      <c r="T2984" s="245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6" t="s">
        <v>410</v>
      </c>
      <c r="AU2984" s="246" t="s">
        <v>87</v>
      </c>
      <c r="AV2984" s="13" t="s">
        <v>85</v>
      </c>
      <c r="AW2984" s="13" t="s">
        <v>37</v>
      </c>
      <c r="AX2984" s="13" t="s">
        <v>78</v>
      </c>
      <c r="AY2984" s="246" t="s">
        <v>401</v>
      </c>
    </row>
    <row r="2985" s="13" customFormat="1">
      <c r="A2985" s="13"/>
      <c r="B2985" s="236"/>
      <c r="C2985" s="237"/>
      <c r="D2985" s="238" t="s">
        <v>410</v>
      </c>
      <c r="E2985" s="239" t="s">
        <v>19</v>
      </c>
      <c r="F2985" s="240" t="s">
        <v>1592</v>
      </c>
      <c r="G2985" s="237"/>
      <c r="H2985" s="239" t="s">
        <v>19</v>
      </c>
      <c r="I2985" s="241"/>
      <c r="J2985" s="237"/>
      <c r="K2985" s="237"/>
      <c r="L2985" s="242"/>
      <c r="M2985" s="243"/>
      <c r="N2985" s="244"/>
      <c r="O2985" s="244"/>
      <c r="P2985" s="244"/>
      <c r="Q2985" s="244"/>
      <c r="R2985" s="244"/>
      <c r="S2985" s="244"/>
      <c r="T2985" s="24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6" t="s">
        <v>410</v>
      </c>
      <c r="AU2985" s="246" t="s">
        <v>87</v>
      </c>
      <c r="AV2985" s="13" t="s">
        <v>85</v>
      </c>
      <c r="AW2985" s="13" t="s">
        <v>37</v>
      </c>
      <c r="AX2985" s="13" t="s">
        <v>78</v>
      </c>
      <c r="AY2985" s="246" t="s">
        <v>401</v>
      </c>
    </row>
    <row r="2986" s="14" customFormat="1">
      <c r="A2986" s="14"/>
      <c r="B2986" s="247"/>
      <c r="C2986" s="248"/>
      <c r="D2986" s="238" t="s">
        <v>410</v>
      </c>
      <c r="E2986" s="249" t="s">
        <v>19</v>
      </c>
      <c r="F2986" s="250" t="s">
        <v>1666</v>
      </c>
      <c r="G2986" s="248"/>
      <c r="H2986" s="251">
        <v>1</v>
      </c>
      <c r="I2986" s="252"/>
      <c r="J2986" s="248"/>
      <c r="K2986" s="248"/>
      <c r="L2986" s="253"/>
      <c r="M2986" s="254"/>
      <c r="N2986" s="255"/>
      <c r="O2986" s="255"/>
      <c r="P2986" s="255"/>
      <c r="Q2986" s="255"/>
      <c r="R2986" s="255"/>
      <c r="S2986" s="255"/>
      <c r="T2986" s="256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7" t="s">
        <v>410</v>
      </c>
      <c r="AU2986" s="257" t="s">
        <v>87</v>
      </c>
      <c r="AV2986" s="14" t="s">
        <v>87</v>
      </c>
      <c r="AW2986" s="14" t="s">
        <v>37</v>
      </c>
      <c r="AX2986" s="14" t="s">
        <v>78</v>
      </c>
      <c r="AY2986" s="257" t="s">
        <v>401</v>
      </c>
    </row>
    <row r="2987" s="15" customFormat="1">
      <c r="A2987" s="15"/>
      <c r="B2987" s="258"/>
      <c r="C2987" s="259"/>
      <c r="D2987" s="238" t="s">
        <v>410</v>
      </c>
      <c r="E2987" s="260" t="s">
        <v>19</v>
      </c>
      <c r="F2987" s="261" t="s">
        <v>414</v>
      </c>
      <c r="G2987" s="259"/>
      <c r="H2987" s="262">
        <v>1</v>
      </c>
      <c r="I2987" s="263"/>
      <c r="J2987" s="259"/>
      <c r="K2987" s="259"/>
      <c r="L2987" s="264"/>
      <c r="M2987" s="265"/>
      <c r="N2987" s="266"/>
      <c r="O2987" s="266"/>
      <c r="P2987" s="266"/>
      <c r="Q2987" s="266"/>
      <c r="R2987" s="266"/>
      <c r="S2987" s="266"/>
      <c r="T2987" s="267"/>
      <c r="U2987" s="15"/>
      <c r="V2987" s="15"/>
      <c r="W2987" s="15"/>
      <c r="X2987" s="15"/>
      <c r="Y2987" s="15"/>
      <c r="Z2987" s="15"/>
      <c r="AA2987" s="15"/>
      <c r="AB2987" s="15"/>
      <c r="AC2987" s="15"/>
      <c r="AD2987" s="15"/>
      <c r="AE2987" s="15"/>
      <c r="AT2987" s="268" t="s">
        <v>410</v>
      </c>
      <c r="AU2987" s="268" t="s">
        <v>87</v>
      </c>
      <c r="AV2987" s="15" t="s">
        <v>102</v>
      </c>
      <c r="AW2987" s="15" t="s">
        <v>37</v>
      </c>
      <c r="AX2987" s="15" t="s">
        <v>85</v>
      </c>
      <c r="AY2987" s="268" t="s">
        <v>401</v>
      </c>
    </row>
    <row r="2988" s="2" customFormat="1" ht="33" customHeight="1">
      <c r="A2988" s="40"/>
      <c r="B2988" s="41"/>
      <c r="C2988" s="218" t="s">
        <v>2660</v>
      </c>
      <c r="D2988" s="218" t="s">
        <v>403</v>
      </c>
      <c r="E2988" s="219" t="s">
        <v>2661</v>
      </c>
      <c r="F2988" s="220" t="s">
        <v>2640</v>
      </c>
      <c r="G2988" s="221" t="s">
        <v>653</v>
      </c>
      <c r="H2988" s="222">
        <v>1</v>
      </c>
      <c r="I2988" s="223"/>
      <c r="J2988" s="224">
        <f>ROUND(I2988*H2988,2)</f>
        <v>0</v>
      </c>
      <c r="K2988" s="220" t="s">
        <v>19</v>
      </c>
      <c r="L2988" s="46"/>
      <c r="M2988" s="225" t="s">
        <v>19</v>
      </c>
      <c r="N2988" s="226" t="s">
        <v>49</v>
      </c>
      <c r="O2988" s="86"/>
      <c r="P2988" s="227">
        <f>O2988*H2988</f>
        <v>0</v>
      </c>
      <c r="Q2988" s="227">
        <v>0</v>
      </c>
      <c r="R2988" s="227">
        <f>Q2988*H2988</f>
        <v>0</v>
      </c>
      <c r="S2988" s="227">
        <v>0</v>
      </c>
      <c r="T2988" s="228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29" t="s">
        <v>545</v>
      </c>
      <c r="AT2988" s="229" t="s">
        <v>403</v>
      </c>
      <c r="AU2988" s="229" t="s">
        <v>87</v>
      </c>
      <c r="AY2988" s="19" t="s">
        <v>401</v>
      </c>
      <c r="BE2988" s="230">
        <f>IF(N2988="základní",J2988,0)</f>
        <v>0</v>
      </c>
      <c r="BF2988" s="230">
        <f>IF(N2988="snížená",J2988,0)</f>
        <v>0</v>
      </c>
      <c r="BG2988" s="230">
        <f>IF(N2988="zákl. přenesená",J2988,0)</f>
        <v>0</v>
      </c>
      <c r="BH2988" s="230">
        <f>IF(N2988="sníž. přenesená",J2988,0)</f>
        <v>0</v>
      </c>
      <c r="BI2988" s="230">
        <f>IF(N2988="nulová",J2988,0)</f>
        <v>0</v>
      </c>
      <c r="BJ2988" s="19" t="s">
        <v>85</v>
      </c>
      <c r="BK2988" s="230">
        <f>ROUND(I2988*H2988,2)</f>
        <v>0</v>
      </c>
      <c r="BL2988" s="19" t="s">
        <v>545</v>
      </c>
      <c r="BM2988" s="229" t="s">
        <v>2662</v>
      </c>
    </row>
    <row r="2989" s="13" customFormat="1">
      <c r="A2989" s="13"/>
      <c r="B2989" s="236"/>
      <c r="C2989" s="237"/>
      <c r="D2989" s="238" t="s">
        <v>410</v>
      </c>
      <c r="E2989" s="239" t="s">
        <v>19</v>
      </c>
      <c r="F2989" s="240" t="s">
        <v>634</v>
      </c>
      <c r="G2989" s="237"/>
      <c r="H2989" s="239" t="s">
        <v>19</v>
      </c>
      <c r="I2989" s="241"/>
      <c r="J2989" s="237"/>
      <c r="K2989" s="237"/>
      <c r="L2989" s="242"/>
      <c r="M2989" s="243"/>
      <c r="N2989" s="244"/>
      <c r="O2989" s="244"/>
      <c r="P2989" s="244"/>
      <c r="Q2989" s="244"/>
      <c r="R2989" s="244"/>
      <c r="S2989" s="244"/>
      <c r="T2989" s="24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6" t="s">
        <v>410</v>
      </c>
      <c r="AU2989" s="246" t="s">
        <v>87</v>
      </c>
      <c r="AV2989" s="13" t="s">
        <v>85</v>
      </c>
      <c r="AW2989" s="13" t="s">
        <v>37</v>
      </c>
      <c r="AX2989" s="13" t="s">
        <v>78</v>
      </c>
      <c r="AY2989" s="246" t="s">
        <v>401</v>
      </c>
    </row>
    <row r="2990" s="13" customFormat="1">
      <c r="A2990" s="13"/>
      <c r="B2990" s="236"/>
      <c r="C2990" s="237"/>
      <c r="D2990" s="238" t="s">
        <v>410</v>
      </c>
      <c r="E2990" s="239" t="s">
        <v>19</v>
      </c>
      <c r="F2990" s="240" t="s">
        <v>1591</v>
      </c>
      <c r="G2990" s="237"/>
      <c r="H2990" s="239" t="s">
        <v>19</v>
      </c>
      <c r="I2990" s="241"/>
      <c r="J2990" s="237"/>
      <c r="K2990" s="237"/>
      <c r="L2990" s="242"/>
      <c r="M2990" s="243"/>
      <c r="N2990" s="244"/>
      <c r="O2990" s="244"/>
      <c r="P2990" s="244"/>
      <c r="Q2990" s="244"/>
      <c r="R2990" s="244"/>
      <c r="S2990" s="244"/>
      <c r="T2990" s="245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6" t="s">
        <v>410</v>
      </c>
      <c r="AU2990" s="246" t="s">
        <v>87</v>
      </c>
      <c r="AV2990" s="13" t="s">
        <v>85</v>
      </c>
      <c r="AW2990" s="13" t="s">
        <v>37</v>
      </c>
      <c r="AX2990" s="13" t="s">
        <v>78</v>
      </c>
      <c r="AY2990" s="246" t="s">
        <v>401</v>
      </c>
    </row>
    <row r="2991" s="13" customFormat="1">
      <c r="A2991" s="13"/>
      <c r="B2991" s="236"/>
      <c r="C2991" s="237"/>
      <c r="D2991" s="238" t="s">
        <v>410</v>
      </c>
      <c r="E2991" s="239" t="s">
        <v>19</v>
      </c>
      <c r="F2991" s="240" t="s">
        <v>1592</v>
      </c>
      <c r="G2991" s="237"/>
      <c r="H2991" s="239" t="s">
        <v>19</v>
      </c>
      <c r="I2991" s="241"/>
      <c r="J2991" s="237"/>
      <c r="K2991" s="237"/>
      <c r="L2991" s="242"/>
      <c r="M2991" s="243"/>
      <c r="N2991" s="244"/>
      <c r="O2991" s="244"/>
      <c r="P2991" s="244"/>
      <c r="Q2991" s="244"/>
      <c r="R2991" s="244"/>
      <c r="S2991" s="244"/>
      <c r="T2991" s="245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6" t="s">
        <v>410</v>
      </c>
      <c r="AU2991" s="246" t="s">
        <v>87</v>
      </c>
      <c r="AV2991" s="13" t="s">
        <v>85</v>
      </c>
      <c r="AW2991" s="13" t="s">
        <v>37</v>
      </c>
      <c r="AX2991" s="13" t="s">
        <v>78</v>
      </c>
      <c r="AY2991" s="246" t="s">
        <v>401</v>
      </c>
    </row>
    <row r="2992" s="14" customFormat="1">
      <c r="A2992" s="14"/>
      <c r="B2992" s="247"/>
      <c r="C2992" s="248"/>
      <c r="D2992" s="238" t="s">
        <v>410</v>
      </c>
      <c r="E2992" s="249" t="s">
        <v>19</v>
      </c>
      <c r="F2992" s="250" t="s">
        <v>1667</v>
      </c>
      <c r="G2992" s="248"/>
      <c r="H2992" s="251">
        <v>1</v>
      </c>
      <c r="I2992" s="252"/>
      <c r="J2992" s="248"/>
      <c r="K2992" s="248"/>
      <c r="L2992" s="253"/>
      <c r="M2992" s="254"/>
      <c r="N2992" s="255"/>
      <c r="O2992" s="255"/>
      <c r="P2992" s="255"/>
      <c r="Q2992" s="255"/>
      <c r="R2992" s="255"/>
      <c r="S2992" s="255"/>
      <c r="T2992" s="256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7" t="s">
        <v>410</v>
      </c>
      <c r="AU2992" s="257" t="s">
        <v>87</v>
      </c>
      <c r="AV2992" s="14" t="s">
        <v>87</v>
      </c>
      <c r="AW2992" s="14" t="s">
        <v>37</v>
      </c>
      <c r="AX2992" s="14" t="s">
        <v>78</v>
      </c>
      <c r="AY2992" s="257" t="s">
        <v>401</v>
      </c>
    </row>
    <row r="2993" s="15" customFormat="1">
      <c r="A2993" s="15"/>
      <c r="B2993" s="258"/>
      <c r="C2993" s="259"/>
      <c r="D2993" s="238" t="s">
        <v>410</v>
      </c>
      <c r="E2993" s="260" t="s">
        <v>19</v>
      </c>
      <c r="F2993" s="261" t="s">
        <v>414</v>
      </c>
      <c r="G2993" s="259"/>
      <c r="H2993" s="262">
        <v>1</v>
      </c>
      <c r="I2993" s="263"/>
      <c r="J2993" s="259"/>
      <c r="K2993" s="259"/>
      <c r="L2993" s="264"/>
      <c r="M2993" s="265"/>
      <c r="N2993" s="266"/>
      <c r="O2993" s="266"/>
      <c r="P2993" s="266"/>
      <c r="Q2993" s="266"/>
      <c r="R2993" s="266"/>
      <c r="S2993" s="266"/>
      <c r="T2993" s="267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8" t="s">
        <v>410</v>
      </c>
      <c r="AU2993" s="268" t="s">
        <v>87</v>
      </c>
      <c r="AV2993" s="15" t="s">
        <v>102</v>
      </c>
      <c r="AW2993" s="15" t="s">
        <v>37</v>
      </c>
      <c r="AX2993" s="15" t="s">
        <v>85</v>
      </c>
      <c r="AY2993" s="268" t="s">
        <v>401</v>
      </c>
    </row>
    <row r="2994" s="2" customFormat="1" ht="33" customHeight="1">
      <c r="A2994" s="40"/>
      <c r="B2994" s="41"/>
      <c r="C2994" s="218" t="s">
        <v>2663</v>
      </c>
      <c r="D2994" s="218" t="s">
        <v>403</v>
      </c>
      <c r="E2994" s="219" t="s">
        <v>2664</v>
      </c>
      <c r="F2994" s="220" t="s">
        <v>2665</v>
      </c>
      <c r="G2994" s="221" t="s">
        <v>653</v>
      </c>
      <c r="H2994" s="222">
        <v>1</v>
      </c>
      <c r="I2994" s="223"/>
      <c r="J2994" s="224">
        <f>ROUND(I2994*H2994,2)</f>
        <v>0</v>
      </c>
      <c r="K2994" s="220" t="s">
        <v>19</v>
      </c>
      <c r="L2994" s="46"/>
      <c r="M2994" s="225" t="s">
        <v>19</v>
      </c>
      <c r="N2994" s="226" t="s">
        <v>49</v>
      </c>
      <c r="O2994" s="86"/>
      <c r="P2994" s="227">
        <f>O2994*H2994</f>
        <v>0</v>
      </c>
      <c r="Q2994" s="227">
        <v>0</v>
      </c>
      <c r="R2994" s="227">
        <f>Q2994*H2994</f>
        <v>0</v>
      </c>
      <c r="S2994" s="227">
        <v>0</v>
      </c>
      <c r="T2994" s="228">
        <f>S2994*H2994</f>
        <v>0</v>
      </c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R2994" s="229" t="s">
        <v>545</v>
      </c>
      <c r="AT2994" s="229" t="s">
        <v>403</v>
      </c>
      <c r="AU2994" s="229" t="s">
        <v>87</v>
      </c>
      <c r="AY2994" s="19" t="s">
        <v>401</v>
      </c>
      <c r="BE2994" s="230">
        <f>IF(N2994="základní",J2994,0)</f>
        <v>0</v>
      </c>
      <c r="BF2994" s="230">
        <f>IF(N2994="snížená",J2994,0)</f>
        <v>0</v>
      </c>
      <c r="BG2994" s="230">
        <f>IF(N2994="zákl. přenesená",J2994,0)</f>
        <v>0</v>
      </c>
      <c r="BH2994" s="230">
        <f>IF(N2994="sníž. přenesená",J2994,0)</f>
        <v>0</v>
      </c>
      <c r="BI2994" s="230">
        <f>IF(N2994="nulová",J2994,0)</f>
        <v>0</v>
      </c>
      <c r="BJ2994" s="19" t="s">
        <v>85</v>
      </c>
      <c r="BK2994" s="230">
        <f>ROUND(I2994*H2994,2)</f>
        <v>0</v>
      </c>
      <c r="BL2994" s="19" t="s">
        <v>545</v>
      </c>
      <c r="BM2994" s="229" t="s">
        <v>2666</v>
      </c>
    </row>
    <row r="2995" s="13" customFormat="1">
      <c r="A2995" s="13"/>
      <c r="B2995" s="236"/>
      <c r="C2995" s="237"/>
      <c r="D2995" s="238" t="s">
        <v>410</v>
      </c>
      <c r="E2995" s="239" t="s">
        <v>19</v>
      </c>
      <c r="F2995" s="240" t="s">
        <v>634</v>
      </c>
      <c r="G2995" s="237"/>
      <c r="H2995" s="239" t="s">
        <v>19</v>
      </c>
      <c r="I2995" s="241"/>
      <c r="J2995" s="237"/>
      <c r="K2995" s="237"/>
      <c r="L2995" s="242"/>
      <c r="M2995" s="243"/>
      <c r="N2995" s="244"/>
      <c r="O2995" s="244"/>
      <c r="P2995" s="244"/>
      <c r="Q2995" s="244"/>
      <c r="R2995" s="244"/>
      <c r="S2995" s="244"/>
      <c r="T2995" s="245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6" t="s">
        <v>410</v>
      </c>
      <c r="AU2995" s="246" t="s">
        <v>87</v>
      </c>
      <c r="AV2995" s="13" t="s">
        <v>85</v>
      </c>
      <c r="AW2995" s="13" t="s">
        <v>37</v>
      </c>
      <c r="AX2995" s="13" t="s">
        <v>78</v>
      </c>
      <c r="AY2995" s="246" t="s">
        <v>401</v>
      </c>
    </row>
    <row r="2996" s="13" customFormat="1">
      <c r="A2996" s="13"/>
      <c r="B2996" s="236"/>
      <c r="C2996" s="237"/>
      <c r="D2996" s="238" t="s">
        <v>410</v>
      </c>
      <c r="E2996" s="239" t="s">
        <v>19</v>
      </c>
      <c r="F2996" s="240" t="s">
        <v>1591</v>
      </c>
      <c r="G2996" s="237"/>
      <c r="H2996" s="239" t="s">
        <v>19</v>
      </c>
      <c r="I2996" s="241"/>
      <c r="J2996" s="237"/>
      <c r="K2996" s="237"/>
      <c r="L2996" s="242"/>
      <c r="M2996" s="243"/>
      <c r="N2996" s="244"/>
      <c r="O2996" s="244"/>
      <c r="P2996" s="244"/>
      <c r="Q2996" s="244"/>
      <c r="R2996" s="244"/>
      <c r="S2996" s="244"/>
      <c r="T2996" s="245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6" t="s">
        <v>410</v>
      </c>
      <c r="AU2996" s="246" t="s">
        <v>87</v>
      </c>
      <c r="AV2996" s="13" t="s">
        <v>85</v>
      </c>
      <c r="AW2996" s="13" t="s">
        <v>37</v>
      </c>
      <c r="AX2996" s="13" t="s">
        <v>78</v>
      </c>
      <c r="AY2996" s="246" t="s">
        <v>401</v>
      </c>
    </row>
    <row r="2997" s="13" customFormat="1">
      <c r="A2997" s="13"/>
      <c r="B2997" s="236"/>
      <c r="C2997" s="237"/>
      <c r="D2997" s="238" t="s">
        <v>410</v>
      </c>
      <c r="E2997" s="239" t="s">
        <v>19</v>
      </c>
      <c r="F2997" s="240" t="s">
        <v>1592</v>
      </c>
      <c r="G2997" s="237"/>
      <c r="H2997" s="239" t="s">
        <v>19</v>
      </c>
      <c r="I2997" s="241"/>
      <c r="J2997" s="237"/>
      <c r="K2997" s="237"/>
      <c r="L2997" s="242"/>
      <c r="M2997" s="243"/>
      <c r="N2997" s="244"/>
      <c r="O2997" s="244"/>
      <c r="P2997" s="244"/>
      <c r="Q2997" s="244"/>
      <c r="R2997" s="244"/>
      <c r="S2997" s="244"/>
      <c r="T2997" s="245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6" t="s">
        <v>410</v>
      </c>
      <c r="AU2997" s="246" t="s">
        <v>87</v>
      </c>
      <c r="AV2997" s="13" t="s">
        <v>85</v>
      </c>
      <c r="AW2997" s="13" t="s">
        <v>37</v>
      </c>
      <c r="AX2997" s="13" t="s">
        <v>78</v>
      </c>
      <c r="AY2997" s="246" t="s">
        <v>401</v>
      </c>
    </row>
    <row r="2998" s="14" customFormat="1">
      <c r="A2998" s="14"/>
      <c r="B2998" s="247"/>
      <c r="C2998" s="248"/>
      <c r="D2998" s="238" t="s">
        <v>410</v>
      </c>
      <c r="E2998" s="249" t="s">
        <v>19</v>
      </c>
      <c r="F2998" s="250" t="s">
        <v>1593</v>
      </c>
      <c r="G2998" s="248"/>
      <c r="H2998" s="251">
        <v>1</v>
      </c>
      <c r="I2998" s="252"/>
      <c r="J2998" s="248"/>
      <c r="K2998" s="248"/>
      <c r="L2998" s="253"/>
      <c r="M2998" s="254"/>
      <c r="N2998" s="255"/>
      <c r="O2998" s="255"/>
      <c r="P2998" s="255"/>
      <c r="Q2998" s="255"/>
      <c r="R2998" s="255"/>
      <c r="S2998" s="255"/>
      <c r="T2998" s="256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7" t="s">
        <v>410</v>
      </c>
      <c r="AU2998" s="257" t="s">
        <v>87</v>
      </c>
      <c r="AV2998" s="14" t="s">
        <v>87</v>
      </c>
      <c r="AW2998" s="14" t="s">
        <v>37</v>
      </c>
      <c r="AX2998" s="14" t="s">
        <v>78</v>
      </c>
      <c r="AY2998" s="257" t="s">
        <v>401</v>
      </c>
    </row>
    <row r="2999" s="15" customFormat="1">
      <c r="A2999" s="15"/>
      <c r="B2999" s="258"/>
      <c r="C2999" s="259"/>
      <c r="D2999" s="238" t="s">
        <v>410</v>
      </c>
      <c r="E2999" s="260" t="s">
        <v>19</v>
      </c>
      <c r="F2999" s="261" t="s">
        <v>414</v>
      </c>
      <c r="G2999" s="259"/>
      <c r="H2999" s="262">
        <v>1</v>
      </c>
      <c r="I2999" s="263"/>
      <c r="J2999" s="259"/>
      <c r="K2999" s="259"/>
      <c r="L2999" s="264"/>
      <c r="M2999" s="265"/>
      <c r="N2999" s="266"/>
      <c r="O2999" s="266"/>
      <c r="P2999" s="266"/>
      <c r="Q2999" s="266"/>
      <c r="R2999" s="266"/>
      <c r="S2999" s="266"/>
      <c r="T2999" s="267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68" t="s">
        <v>410</v>
      </c>
      <c r="AU2999" s="268" t="s">
        <v>87</v>
      </c>
      <c r="AV2999" s="15" t="s">
        <v>102</v>
      </c>
      <c r="AW2999" s="15" t="s">
        <v>37</v>
      </c>
      <c r="AX2999" s="15" t="s">
        <v>85</v>
      </c>
      <c r="AY2999" s="268" t="s">
        <v>401</v>
      </c>
    </row>
    <row r="3000" s="2" customFormat="1" ht="33" customHeight="1">
      <c r="A3000" s="40"/>
      <c r="B3000" s="41"/>
      <c r="C3000" s="218" t="s">
        <v>2667</v>
      </c>
      <c r="D3000" s="218" t="s">
        <v>403</v>
      </c>
      <c r="E3000" s="219" t="s">
        <v>2668</v>
      </c>
      <c r="F3000" s="220" t="s">
        <v>2665</v>
      </c>
      <c r="G3000" s="221" t="s">
        <v>653</v>
      </c>
      <c r="H3000" s="222">
        <v>1</v>
      </c>
      <c r="I3000" s="223"/>
      <c r="J3000" s="224">
        <f>ROUND(I3000*H3000,2)</f>
        <v>0</v>
      </c>
      <c r="K3000" s="220" t="s">
        <v>19</v>
      </c>
      <c r="L3000" s="46"/>
      <c r="M3000" s="225" t="s">
        <v>19</v>
      </c>
      <c r="N3000" s="226" t="s">
        <v>49</v>
      </c>
      <c r="O3000" s="86"/>
      <c r="P3000" s="227">
        <f>O3000*H3000</f>
        <v>0</v>
      </c>
      <c r="Q3000" s="227">
        <v>0</v>
      </c>
      <c r="R3000" s="227">
        <f>Q3000*H3000</f>
        <v>0</v>
      </c>
      <c r="S3000" s="227">
        <v>0</v>
      </c>
      <c r="T3000" s="228">
        <f>S3000*H3000</f>
        <v>0</v>
      </c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R3000" s="229" t="s">
        <v>545</v>
      </c>
      <c r="AT3000" s="229" t="s">
        <v>403</v>
      </c>
      <c r="AU3000" s="229" t="s">
        <v>87</v>
      </c>
      <c r="AY3000" s="19" t="s">
        <v>401</v>
      </c>
      <c r="BE3000" s="230">
        <f>IF(N3000="základní",J3000,0)</f>
        <v>0</v>
      </c>
      <c r="BF3000" s="230">
        <f>IF(N3000="snížená",J3000,0)</f>
        <v>0</v>
      </c>
      <c r="BG3000" s="230">
        <f>IF(N3000="zákl. přenesená",J3000,0)</f>
        <v>0</v>
      </c>
      <c r="BH3000" s="230">
        <f>IF(N3000="sníž. přenesená",J3000,0)</f>
        <v>0</v>
      </c>
      <c r="BI3000" s="230">
        <f>IF(N3000="nulová",J3000,0)</f>
        <v>0</v>
      </c>
      <c r="BJ3000" s="19" t="s">
        <v>85</v>
      </c>
      <c r="BK3000" s="230">
        <f>ROUND(I3000*H3000,2)</f>
        <v>0</v>
      </c>
      <c r="BL3000" s="19" t="s">
        <v>545</v>
      </c>
      <c r="BM3000" s="229" t="s">
        <v>2669</v>
      </c>
    </row>
    <row r="3001" s="13" customFormat="1">
      <c r="A3001" s="13"/>
      <c r="B3001" s="236"/>
      <c r="C3001" s="237"/>
      <c r="D3001" s="238" t="s">
        <v>410</v>
      </c>
      <c r="E3001" s="239" t="s">
        <v>19</v>
      </c>
      <c r="F3001" s="240" t="s">
        <v>634</v>
      </c>
      <c r="G3001" s="237"/>
      <c r="H3001" s="239" t="s">
        <v>19</v>
      </c>
      <c r="I3001" s="241"/>
      <c r="J3001" s="237"/>
      <c r="K3001" s="237"/>
      <c r="L3001" s="242"/>
      <c r="M3001" s="243"/>
      <c r="N3001" s="244"/>
      <c r="O3001" s="244"/>
      <c r="P3001" s="244"/>
      <c r="Q3001" s="244"/>
      <c r="R3001" s="244"/>
      <c r="S3001" s="244"/>
      <c r="T3001" s="24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6" t="s">
        <v>410</v>
      </c>
      <c r="AU3001" s="246" t="s">
        <v>87</v>
      </c>
      <c r="AV3001" s="13" t="s">
        <v>85</v>
      </c>
      <c r="AW3001" s="13" t="s">
        <v>37</v>
      </c>
      <c r="AX3001" s="13" t="s">
        <v>78</v>
      </c>
      <c r="AY3001" s="246" t="s">
        <v>401</v>
      </c>
    </row>
    <row r="3002" s="13" customFormat="1">
      <c r="A3002" s="13"/>
      <c r="B3002" s="236"/>
      <c r="C3002" s="237"/>
      <c r="D3002" s="238" t="s">
        <v>410</v>
      </c>
      <c r="E3002" s="239" t="s">
        <v>19</v>
      </c>
      <c r="F3002" s="240" t="s">
        <v>1591</v>
      </c>
      <c r="G3002" s="237"/>
      <c r="H3002" s="239" t="s">
        <v>19</v>
      </c>
      <c r="I3002" s="241"/>
      <c r="J3002" s="237"/>
      <c r="K3002" s="237"/>
      <c r="L3002" s="242"/>
      <c r="M3002" s="243"/>
      <c r="N3002" s="244"/>
      <c r="O3002" s="244"/>
      <c r="P3002" s="244"/>
      <c r="Q3002" s="244"/>
      <c r="R3002" s="244"/>
      <c r="S3002" s="244"/>
      <c r="T3002" s="245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6" t="s">
        <v>410</v>
      </c>
      <c r="AU3002" s="246" t="s">
        <v>87</v>
      </c>
      <c r="AV3002" s="13" t="s">
        <v>85</v>
      </c>
      <c r="AW3002" s="13" t="s">
        <v>37</v>
      </c>
      <c r="AX3002" s="13" t="s">
        <v>78</v>
      </c>
      <c r="AY3002" s="246" t="s">
        <v>401</v>
      </c>
    </row>
    <row r="3003" s="13" customFormat="1">
      <c r="A3003" s="13"/>
      <c r="B3003" s="236"/>
      <c r="C3003" s="237"/>
      <c r="D3003" s="238" t="s">
        <v>410</v>
      </c>
      <c r="E3003" s="239" t="s">
        <v>19</v>
      </c>
      <c r="F3003" s="240" t="s">
        <v>1592</v>
      </c>
      <c r="G3003" s="237"/>
      <c r="H3003" s="239" t="s">
        <v>19</v>
      </c>
      <c r="I3003" s="241"/>
      <c r="J3003" s="237"/>
      <c r="K3003" s="237"/>
      <c r="L3003" s="242"/>
      <c r="M3003" s="243"/>
      <c r="N3003" s="244"/>
      <c r="O3003" s="244"/>
      <c r="P3003" s="244"/>
      <c r="Q3003" s="244"/>
      <c r="R3003" s="244"/>
      <c r="S3003" s="244"/>
      <c r="T3003" s="245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6" t="s">
        <v>410</v>
      </c>
      <c r="AU3003" s="246" t="s">
        <v>87</v>
      </c>
      <c r="AV3003" s="13" t="s">
        <v>85</v>
      </c>
      <c r="AW3003" s="13" t="s">
        <v>37</v>
      </c>
      <c r="AX3003" s="13" t="s">
        <v>78</v>
      </c>
      <c r="AY3003" s="246" t="s">
        <v>401</v>
      </c>
    </row>
    <row r="3004" s="14" customFormat="1">
      <c r="A3004" s="14"/>
      <c r="B3004" s="247"/>
      <c r="C3004" s="248"/>
      <c r="D3004" s="238" t="s">
        <v>410</v>
      </c>
      <c r="E3004" s="249" t="s">
        <v>19</v>
      </c>
      <c r="F3004" s="250" t="s">
        <v>1594</v>
      </c>
      <c r="G3004" s="248"/>
      <c r="H3004" s="251">
        <v>1</v>
      </c>
      <c r="I3004" s="252"/>
      <c r="J3004" s="248"/>
      <c r="K3004" s="248"/>
      <c r="L3004" s="253"/>
      <c r="M3004" s="254"/>
      <c r="N3004" s="255"/>
      <c r="O3004" s="255"/>
      <c r="P3004" s="255"/>
      <c r="Q3004" s="255"/>
      <c r="R3004" s="255"/>
      <c r="S3004" s="255"/>
      <c r="T3004" s="256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7" t="s">
        <v>410</v>
      </c>
      <c r="AU3004" s="257" t="s">
        <v>87</v>
      </c>
      <c r="AV3004" s="14" t="s">
        <v>87</v>
      </c>
      <c r="AW3004" s="14" t="s">
        <v>37</v>
      </c>
      <c r="AX3004" s="14" t="s">
        <v>78</v>
      </c>
      <c r="AY3004" s="257" t="s">
        <v>401</v>
      </c>
    </row>
    <row r="3005" s="15" customFormat="1">
      <c r="A3005" s="15"/>
      <c r="B3005" s="258"/>
      <c r="C3005" s="259"/>
      <c r="D3005" s="238" t="s">
        <v>410</v>
      </c>
      <c r="E3005" s="260" t="s">
        <v>19</v>
      </c>
      <c r="F3005" s="261" t="s">
        <v>414</v>
      </c>
      <c r="G3005" s="259"/>
      <c r="H3005" s="262">
        <v>1</v>
      </c>
      <c r="I3005" s="263"/>
      <c r="J3005" s="259"/>
      <c r="K3005" s="259"/>
      <c r="L3005" s="264"/>
      <c r="M3005" s="265"/>
      <c r="N3005" s="266"/>
      <c r="O3005" s="266"/>
      <c r="P3005" s="266"/>
      <c r="Q3005" s="266"/>
      <c r="R3005" s="266"/>
      <c r="S3005" s="266"/>
      <c r="T3005" s="267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8" t="s">
        <v>410</v>
      </c>
      <c r="AU3005" s="268" t="s">
        <v>87</v>
      </c>
      <c r="AV3005" s="15" t="s">
        <v>102</v>
      </c>
      <c r="AW3005" s="15" t="s">
        <v>37</v>
      </c>
      <c r="AX3005" s="15" t="s">
        <v>85</v>
      </c>
      <c r="AY3005" s="268" t="s">
        <v>401</v>
      </c>
    </row>
    <row r="3006" s="2" customFormat="1" ht="33" customHeight="1">
      <c r="A3006" s="40"/>
      <c r="B3006" s="41"/>
      <c r="C3006" s="218" t="s">
        <v>2670</v>
      </c>
      <c r="D3006" s="218" t="s">
        <v>403</v>
      </c>
      <c r="E3006" s="219" t="s">
        <v>2671</v>
      </c>
      <c r="F3006" s="220" t="s">
        <v>2665</v>
      </c>
      <c r="G3006" s="221" t="s">
        <v>653</v>
      </c>
      <c r="H3006" s="222">
        <v>1</v>
      </c>
      <c r="I3006" s="223"/>
      <c r="J3006" s="224">
        <f>ROUND(I3006*H3006,2)</f>
        <v>0</v>
      </c>
      <c r="K3006" s="220" t="s">
        <v>19</v>
      </c>
      <c r="L3006" s="46"/>
      <c r="M3006" s="225" t="s">
        <v>19</v>
      </c>
      <c r="N3006" s="226" t="s">
        <v>49</v>
      </c>
      <c r="O3006" s="86"/>
      <c r="P3006" s="227">
        <f>O3006*H3006</f>
        <v>0</v>
      </c>
      <c r="Q3006" s="227">
        <v>0</v>
      </c>
      <c r="R3006" s="227">
        <f>Q3006*H3006</f>
        <v>0</v>
      </c>
      <c r="S3006" s="227">
        <v>0</v>
      </c>
      <c r="T3006" s="228">
        <f>S3006*H3006</f>
        <v>0</v>
      </c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R3006" s="229" t="s">
        <v>545</v>
      </c>
      <c r="AT3006" s="229" t="s">
        <v>403</v>
      </c>
      <c r="AU3006" s="229" t="s">
        <v>87</v>
      </c>
      <c r="AY3006" s="19" t="s">
        <v>401</v>
      </c>
      <c r="BE3006" s="230">
        <f>IF(N3006="základní",J3006,0)</f>
        <v>0</v>
      </c>
      <c r="BF3006" s="230">
        <f>IF(N3006="snížená",J3006,0)</f>
        <v>0</v>
      </c>
      <c r="BG3006" s="230">
        <f>IF(N3006="zákl. přenesená",J3006,0)</f>
        <v>0</v>
      </c>
      <c r="BH3006" s="230">
        <f>IF(N3006="sníž. přenesená",J3006,0)</f>
        <v>0</v>
      </c>
      <c r="BI3006" s="230">
        <f>IF(N3006="nulová",J3006,0)</f>
        <v>0</v>
      </c>
      <c r="BJ3006" s="19" t="s">
        <v>85</v>
      </c>
      <c r="BK3006" s="230">
        <f>ROUND(I3006*H3006,2)</f>
        <v>0</v>
      </c>
      <c r="BL3006" s="19" t="s">
        <v>545</v>
      </c>
      <c r="BM3006" s="229" t="s">
        <v>2672</v>
      </c>
    </row>
    <row r="3007" s="13" customFormat="1">
      <c r="A3007" s="13"/>
      <c r="B3007" s="236"/>
      <c r="C3007" s="237"/>
      <c r="D3007" s="238" t="s">
        <v>410</v>
      </c>
      <c r="E3007" s="239" t="s">
        <v>19</v>
      </c>
      <c r="F3007" s="240" t="s">
        <v>634</v>
      </c>
      <c r="G3007" s="237"/>
      <c r="H3007" s="239" t="s">
        <v>19</v>
      </c>
      <c r="I3007" s="241"/>
      <c r="J3007" s="237"/>
      <c r="K3007" s="237"/>
      <c r="L3007" s="242"/>
      <c r="M3007" s="243"/>
      <c r="N3007" s="244"/>
      <c r="O3007" s="244"/>
      <c r="P3007" s="244"/>
      <c r="Q3007" s="244"/>
      <c r="R3007" s="244"/>
      <c r="S3007" s="244"/>
      <c r="T3007" s="24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6" t="s">
        <v>410</v>
      </c>
      <c r="AU3007" s="246" t="s">
        <v>87</v>
      </c>
      <c r="AV3007" s="13" t="s">
        <v>85</v>
      </c>
      <c r="AW3007" s="13" t="s">
        <v>37</v>
      </c>
      <c r="AX3007" s="13" t="s">
        <v>78</v>
      </c>
      <c r="AY3007" s="246" t="s">
        <v>401</v>
      </c>
    </row>
    <row r="3008" s="13" customFormat="1">
      <c r="A3008" s="13"/>
      <c r="B3008" s="236"/>
      <c r="C3008" s="237"/>
      <c r="D3008" s="238" t="s">
        <v>410</v>
      </c>
      <c r="E3008" s="239" t="s">
        <v>19</v>
      </c>
      <c r="F3008" s="240" t="s">
        <v>1591</v>
      </c>
      <c r="G3008" s="237"/>
      <c r="H3008" s="239" t="s">
        <v>19</v>
      </c>
      <c r="I3008" s="241"/>
      <c r="J3008" s="237"/>
      <c r="K3008" s="237"/>
      <c r="L3008" s="242"/>
      <c r="M3008" s="243"/>
      <c r="N3008" s="244"/>
      <c r="O3008" s="244"/>
      <c r="P3008" s="244"/>
      <c r="Q3008" s="244"/>
      <c r="R3008" s="244"/>
      <c r="S3008" s="244"/>
      <c r="T3008" s="245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6" t="s">
        <v>410</v>
      </c>
      <c r="AU3008" s="246" t="s">
        <v>87</v>
      </c>
      <c r="AV3008" s="13" t="s">
        <v>85</v>
      </c>
      <c r="AW3008" s="13" t="s">
        <v>37</v>
      </c>
      <c r="AX3008" s="13" t="s">
        <v>78</v>
      </c>
      <c r="AY3008" s="246" t="s">
        <v>401</v>
      </c>
    </row>
    <row r="3009" s="13" customFormat="1">
      <c r="A3009" s="13"/>
      <c r="B3009" s="236"/>
      <c r="C3009" s="237"/>
      <c r="D3009" s="238" t="s">
        <v>410</v>
      </c>
      <c r="E3009" s="239" t="s">
        <v>19</v>
      </c>
      <c r="F3009" s="240" t="s">
        <v>1592</v>
      </c>
      <c r="G3009" s="237"/>
      <c r="H3009" s="239" t="s">
        <v>19</v>
      </c>
      <c r="I3009" s="241"/>
      <c r="J3009" s="237"/>
      <c r="K3009" s="237"/>
      <c r="L3009" s="242"/>
      <c r="M3009" s="243"/>
      <c r="N3009" s="244"/>
      <c r="O3009" s="244"/>
      <c r="P3009" s="244"/>
      <c r="Q3009" s="244"/>
      <c r="R3009" s="244"/>
      <c r="S3009" s="244"/>
      <c r="T3009" s="245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6" t="s">
        <v>410</v>
      </c>
      <c r="AU3009" s="246" t="s">
        <v>87</v>
      </c>
      <c r="AV3009" s="13" t="s">
        <v>85</v>
      </c>
      <c r="AW3009" s="13" t="s">
        <v>37</v>
      </c>
      <c r="AX3009" s="13" t="s">
        <v>78</v>
      </c>
      <c r="AY3009" s="246" t="s">
        <v>401</v>
      </c>
    </row>
    <row r="3010" s="14" customFormat="1">
      <c r="A3010" s="14"/>
      <c r="B3010" s="247"/>
      <c r="C3010" s="248"/>
      <c r="D3010" s="238" t="s">
        <v>410</v>
      </c>
      <c r="E3010" s="249" t="s">
        <v>19</v>
      </c>
      <c r="F3010" s="250" t="s">
        <v>1595</v>
      </c>
      <c r="G3010" s="248"/>
      <c r="H3010" s="251">
        <v>1</v>
      </c>
      <c r="I3010" s="252"/>
      <c r="J3010" s="248"/>
      <c r="K3010" s="248"/>
      <c r="L3010" s="253"/>
      <c r="M3010" s="254"/>
      <c r="N3010" s="255"/>
      <c r="O3010" s="255"/>
      <c r="P3010" s="255"/>
      <c r="Q3010" s="255"/>
      <c r="R3010" s="255"/>
      <c r="S3010" s="255"/>
      <c r="T3010" s="256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7" t="s">
        <v>410</v>
      </c>
      <c r="AU3010" s="257" t="s">
        <v>87</v>
      </c>
      <c r="AV3010" s="14" t="s">
        <v>87</v>
      </c>
      <c r="AW3010" s="14" t="s">
        <v>37</v>
      </c>
      <c r="AX3010" s="14" t="s">
        <v>78</v>
      </c>
      <c r="AY3010" s="257" t="s">
        <v>401</v>
      </c>
    </row>
    <row r="3011" s="15" customFormat="1">
      <c r="A3011" s="15"/>
      <c r="B3011" s="258"/>
      <c r="C3011" s="259"/>
      <c r="D3011" s="238" t="s">
        <v>410</v>
      </c>
      <c r="E3011" s="260" t="s">
        <v>19</v>
      </c>
      <c r="F3011" s="261" t="s">
        <v>414</v>
      </c>
      <c r="G3011" s="259"/>
      <c r="H3011" s="262">
        <v>1</v>
      </c>
      <c r="I3011" s="263"/>
      <c r="J3011" s="259"/>
      <c r="K3011" s="259"/>
      <c r="L3011" s="264"/>
      <c r="M3011" s="265"/>
      <c r="N3011" s="266"/>
      <c r="O3011" s="266"/>
      <c r="P3011" s="266"/>
      <c r="Q3011" s="266"/>
      <c r="R3011" s="266"/>
      <c r="S3011" s="266"/>
      <c r="T3011" s="267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8" t="s">
        <v>410</v>
      </c>
      <c r="AU3011" s="268" t="s">
        <v>87</v>
      </c>
      <c r="AV3011" s="15" t="s">
        <v>102</v>
      </c>
      <c r="AW3011" s="15" t="s">
        <v>37</v>
      </c>
      <c r="AX3011" s="15" t="s">
        <v>85</v>
      </c>
      <c r="AY3011" s="268" t="s">
        <v>401</v>
      </c>
    </row>
    <row r="3012" s="2" customFormat="1" ht="33" customHeight="1">
      <c r="A3012" s="40"/>
      <c r="B3012" s="41"/>
      <c r="C3012" s="218" t="s">
        <v>2673</v>
      </c>
      <c r="D3012" s="218" t="s">
        <v>403</v>
      </c>
      <c r="E3012" s="219" t="s">
        <v>2674</v>
      </c>
      <c r="F3012" s="220" t="s">
        <v>2665</v>
      </c>
      <c r="G3012" s="221" t="s">
        <v>653</v>
      </c>
      <c r="H3012" s="222">
        <v>1</v>
      </c>
      <c r="I3012" s="223"/>
      <c r="J3012" s="224">
        <f>ROUND(I3012*H3012,2)</f>
        <v>0</v>
      </c>
      <c r="K3012" s="220" t="s">
        <v>19</v>
      </c>
      <c r="L3012" s="46"/>
      <c r="M3012" s="225" t="s">
        <v>19</v>
      </c>
      <c r="N3012" s="226" t="s">
        <v>49</v>
      </c>
      <c r="O3012" s="86"/>
      <c r="P3012" s="227">
        <f>O3012*H3012</f>
        <v>0</v>
      </c>
      <c r="Q3012" s="227">
        <v>0</v>
      </c>
      <c r="R3012" s="227">
        <f>Q3012*H3012</f>
        <v>0</v>
      </c>
      <c r="S3012" s="227">
        <v>0</v>
      </c>
      <c r="T3012" s="228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9" t="s">
        <v>545</v>
      </c>
      <c r="AT3012" s="229" t="s">
        <v>403</v>
      </c>
      <c r="AU3012" s="229" t="s">
        <v>87</v>
      </c>
      <c r="AY3012" s="19" t="s">
        <v>401</v>
      </c>
      <c r="BE3012" s="230">
        <f>IF(N3012="základní",J3012,0)</f>
        <v>0</v>
      </c>
      <c r="BF3012" s="230">
        <f>IF(N3012="snížená",J3012,0)</f>
        <v>0</v>
      </c>
      <c r="BG3012" s="230">
        <f>IF(N3012="zákl. přenesená",J3012,0)</f>
        <v>0</v>
      </c>
      <c r="BH3012" s="230">
        <f>IF(N3012="sníž. přenesená",J3012,0)</f>
        <v>0</v>
      </c>
      <c r="BI3012" s="230">
        <f>IF(N3012="nulová",J3012,0)</f>
        <v>0</v>
      </c>
      <c r="BJ3012" s="19" t="s">
        <v>85</v>
      </c>
      <c r="BK3012" s="230">
        <f>ROUND(I3012*H3012,2)</f>
        <v>0</v>
      </c>
      <c r="BL3012" s="19" t="s">
        <v>545</v>
      </c>
      <c r="BM3012" s="229" t="s">
        <v>2675</v>
      </c>
    </row>
    <row r="3013" s="13" customFormat="1">
      <c r="A3013" s="13"/>
      <c r="B3013" s="236"/>
      <c r="C3013" s="237"/>
      <c r="D3013" s="238" t="s">
        <v>410</v>
      </c>
      <c r="E3013" s="239" t="s">
        <v>19</v>
      </c>
      <c r="F3013" s="240" t="s">
        <v>634</v>
      </c>
      <c r="G3013" s="237"/>
      <c r="H3013" s="239" t="s">
        <v>19</v>
      </c>
      <c r="I3013" s="241"/>
      <c r="J3013" s="237"/>
      <c r="K3013" s="237"/>
      <c r="L3013" s="242"/>
      <c r="M3013" s="243"/>
      <c r="N3013" s="244"/>
      <c r="O3013" s="244"/>
      <c r="P3013" s="244"/>
      <c r="Q3013" s="244"/>
      <c r="R3013" s="244"/>
      <c r="S3013" s="244"/>
      <c r="T3013" s="245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6" t="s">
        <v>410</v>
      </c>
      <c r="AU3013" s="246" t="s">
        <v>87</v>
      </c>
      <c r="AV3013" s="13" t="s">
        <v>85</v>
      </c>
      <c r="AW3013" s="13" t="s">
        <v>37</v>
      </c>
      <c r="AX3013" s="13" t="s">
        <v>78</v>
      </c>
      <c r="AY3013" s="246" t="s">
        <v>401</v>
      </c>
    </row>
    <row r="3014" s="13" customFormat="1">
      <c r="A3014" s="13"/>
      <c r="B3014" s="236"/>
      <c r="C3014" s="237"/>
      <c r="D3014" s="238" t="s">
        <v>410</v>
      </c>
      <c r="E3014" s="239" t="s">
        <v>19</v>
      </c>
      <c r="F3014" s="240" t="s">
        <v>1591</v>
      </c>
      <c r="G3014" s="237"/>
      <c r="H3014" s="239" t="s">
        <v>19</v>
      </c>
      <c r="I3014" s="241"/>
      <c r="J3014" s="237"/>
      <c r="K3014" s="237"/>
      <c r="L3014" s="242"/>
      <c r="M3014" s="243"/>
      <c r="N3014" s="244"/>
      <c r="O3014" s="244"/>
      <c r="P3014" s="244"/>
      <c r="Q3014" s="244"/>
      <c r="R3014" s="244"/>
      <c r="S3014" s="244"/>
      <c r="T3014" s="245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6" t="s">
        <v>410</v>
      </c>
      <c r="AU3014" s="246" t="s">
        <v>87</v>
      </c>
      <c r="AV3014" s="13" t="s">
        <v>85</v>
      </c>
      <c r="AW3014" s="13" t="s">
        <v>37</v>
      </c>
      <c r="AX3014" s="13" t="s">
        <v>78</v>
      </c>
      <c r="AY3014" s="246" t="s">
        <v>401</v>
      </c>
    </row>
    <row r="3015" s="13" customFormat="1">
      <c r="A3015" s="13"/>
      <c r="B3015" s="236"/>
      <c r="C3015" s="237"/>
      <c r="D3015" s="238" t="s">
        <v>410</v>
      </c>
      <c r="E3015" s="239" t="s">
        <v>19</v>
      </c>
      <c r="F3015" s="240" t="s">
        <v>1592</v>
      </c>
      <c r="G3015" s="237"/>
      <c r="H3015" s="239" t="s">
        <v>19</v>
      </c>
      <c r="I3015" s="241"/>
      <c r="J3015" s="237"/>
      <c r="K3015" s="237"/>
      <c r="L3015" s="242"/>
      <c r="M3015" s="243"/>
      <c r="N3015" s="244"/>
      <c r="O3015" s="244"/>
      <c r="P3015" s="244"/>
      <c r="Q3015" s="244"/>
      <c r="R3015" s="244"/>
      <c r="S3015" s="244"/>
      <c r="T3015" s="245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6" t="s">
        <v>410</v>
      </c>
      <c r="AU3015" s="246" t="s">
        <v>87</v>
      </c>
      <c r="AV3015" s="13" t="s">
        <v>85</v>
      </c>
      <c r="AW3015" s="13" t="s">
        <v>37</v>
      </c>
      <c r="AX3015" s="13" t="s">
        <v>78</v>
      </c>
      <c r="AY3015" s="246" t="s">
        <v>401</v>
      </c>
    </row>
    <row r="3016" s="14" customFormat="1">
      <c r="A3016" s="14"/>
      <c r="B3016" s="247"/>
      <c r="C3016" s="248"/>
      <c r="D3016" s="238" t="s">
        <v>410</v>
      </c>
      <c r="E3016" s="249" t="s">
        <v>19</v>
      </c>
      <c r="F3016" s="250" t="s">
        <v>1596</v>
      </c>
      <c r="G3016" s="248"/>
      <c r="H3016" s="251">
        <v>1</v>
      </c>
      <c r="I3016" s="252"/>
      <c r="J3016" s="248"/>
      <c r="K3016" s="248"/>
      <c r="L3016" s="253"/>
      <c r="M3016" s="254"/>
      <c r="N3016" s="255"/>
      <c r="O3016" s="255"/>
      <c r="P3016" s="255"/>
      <c r="Q3016" s="255"/>
      <c r="R3016" s="255"/>
      <c r="S3016" s="255"/>
      <c r="T3016" s="256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7" t="s">
        <v>410</v>
      </c>
      <c r="AU3016" s="257" t="s">
        <v>87</v>
      </c>
      <c r="AV3016" s="14" t="s">
        <v>87</v>
      </c>
      <c r="AW3016" s="14" t="s">
        <v>37</v>
      </c>
      <c r="AX3016" s="14" t="s">
        <v>78</v>
      </c>
      <c r="AY3016" s="257" t="s">
        <v>401</v>
      </c>
    </row>
    <row r="3017" s="15" customFormat="1">
      <c r="A3017" s="15"/>
      <c r="B3017" s="258"/>
      <c r="C3017" s="259"/>
      <c r="D3017" s="238" t="s">
        <v>410</v>
      </c>
      <c r="E3017" s="260" t="s">
        <v>19</v>
      </c>
      <c r="F3017" s="261" t="s">
        <v>414</v>
      </c>
      <c r="G3017" s="259"/>
      <c r="H3017" s="262">
        <v>1</v>
      </c>
      <c r="I3017" s="263"/>
      <c r="J3017" s="259"/>
      <c r="K3017" s="259"/>
      <c r="L3017" s="264"/>
      <c r="M3017" s="265"/>
      <c r="N3017" s="266"/>
      <c r="O3017" s="266"/>
      <c r="P3017" s="266"/>
      <c r="Q3017" s="266"/>
      <c r="R3017" s="266"/>
      <c r="S3017" s="266"/>
      <c r="T3017" s="267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68" t="s">
        <v>410</v>
      </c>
      <c r="AU3017" s="268" t="s">
        <v>87</v>
      </c>
      <c r="AV3017" s="15" t="s">
        <v>102</v>
      </c>
      <c r="AW3017" s="15" t="s">
        <v>37</v>
      </c>
      <c r="AX3017" s="15" t="s">
        <v>85</v>
      </c>
      <c r="AY3017" s="268" t="s">
        <v>401</v>
      </c>
    </row>
    <row r="3018" s="2" customFormat="1" ht="33" customHeight="1">
      <c r="A3018" s="40"/>
      <c r="B3018" s="41"/>
      <c r="C3018" s="218" t="s">
        <v>2676</v>
      </c>
      <c r="D3018" s="218" t="s">
        <v>403</v>
      </c>
      <c r="E3018" s="219" t="s">
        <v>2677</v>
      </c>
      <c r="F3018" s="220" t="s">
        <v>2665</v>
      </c>
      <c r="G3018" s="221" t="s">
        <v>653</v>
      </c>
      <c r="H3018" s="222">
        <v>1</v>
      </c>
      <c r="I3018" s="223"/>
      <c r="J3018" s="224">
        <f>ROUND(I3018*H3018,2)</f>
        <v>0</v>
      </c>
      <c r="K3018" s="220" t="s">
        <v>19</v>
      </c>
      <c r="L3018" s="46"/>
      <c r="M3018" s="225" t="s">
        <v>19</v>
      </c>
      <c r="N3018" s="226" t="s">
        <v>49</v>
      </c>
      <c r="O3018" s="86"/>
      <c r="P3018" s="227">
        <f>O3018*H3018</f>
        <v>0</v>
      </c>
      <c r="Q3018" s="227">
        <v>0</v>
      </c>
      <c r="R3018" s="227">
        <f>Q3018*H3018</f>
        <v>0</v>
      </c>
      <c r="S3018" s="227">
        <v>0</v>
      </c>
      <c r="T3018" s="228">
        <f>S3018*H3018</f>
        <v>0</v>
      </c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R3018" s="229" t="s">
        <v>545</v>
      </c>
      <c r="AT3018" s="229" t="s">
        <v>403</v>
      </c>
      <c r="AU3018" s="229" t="s">
        <v>87</v>
      </c>
      <c r="AY3018" s="19" t="s">
        <v>401</v>
      </c>
      <c r="BE3018" s="230">
        <f>IF(N3018="základní",J3018,0)</f>
        <v>0</v>
      </c>
      <c r="BF3018" s="230">
        <f>IF(N3018="snížená",J3018,0)</f>
        <v>0</v>
      </c>
      <c r="BG3018" s="230">
        <f>IF(N3018="zákl. přenesená",J3018,0)</f>
        <v>0</v>
      </c>
      <c r="BH3018" s="230">
        <f>IF(N3018="sníž. přenesená",J3018,0)</f>
        <v>0</v>
      </c>
      <c r="BI3018" s="230">
        <f>IF(N3018="nulová",J3018,0)</f>
        <v>0</v>
      </c>
      <c r="BJ3018" s="19" t="s">
        <v>85</v>
      </c>
      <c r="BK3018" s="230">
        <f>ROUND(I3018*H3018,2)</f>
        <v>0</v>
      </c>
      <c r="BL3018" s="19" t="s">
        <v>545</v>
      </c>
      <c r="BM3018" s="229" t="s">
        <v>2678</v>
      </c>
    </row>
    <row r="3019" s="13" customFormat="1">
      <c r="A3019" s="13"/>
      <c r="B3019" s="236"/>
      <c r="C3019" s="237"/>
      <c r="D3019" s="238" t="s">
        <v>410</v>
      </c>
      <c r="E3019" s="239" t="s">
        <v>19</v>
      </c>
      <c r="F3019" s="240" t="s">
        <v>634</v>
      </c>
      <c r="G3019" s="237"/>
      <c r="H3019" s="239" t="s">
        <v>19</v>
      </c>
      <c r="I3019" s="241"/>
      <c r="J3019" s="237"/>
      <c r="K3019" s="237"/>
      <c r="L3019" s="242"/>
      <c r="M3019" s="243"/>
      <c r="N3019" s="244"/>
      <c r="O3019" s="244"/>
      <c r="P3019" s="244"/>
      <c r="Q3019" s="244"/>
      <c r="R3019" s="244"/>
      <c r="S3019" s="244"/>
      <c r="T3019" s="245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6" t="s">
        <v>410</v>
      </c>
      <c r="AU3019" s="246" t="s">
        <v>87</v>
      </c>
      <c r="AV3019" s="13" t="s">
        <v>85</v>
      </c>
      <c r="AW3019" s="13" t="s">
        <v>37</v>
      </c>
      <c r="AX3019" s="13" t="s">
        <v>78</v>
      </c>
      <c r="AY3019" s="246" t="s">
        <v>401</v>
      </c>
    </row>
    <row r="3020" s="13" customFormat="1">
      <c r="A3020" s="13"/>
      <c r="B3020" s="236"/>
      <c r="C3020" s="237"/>
      <c r="D3020" s="238" t="s">
        <v>410</v>
      </c>
      <c r="E3020" s="239" t="s">
        <v>19</v>
      </c>
      <c r="F3020" s="240" t="s">
        <v>1591</v>
      </c>
      <c r="G3020" s="237"/>
      <c r="H3020" s="239" t="s">
        <v>19</v>
      </c>
      <c r="I3020" s="241"/>
      <c r="J3020" s="237"/>
      <c r="K3020" s="237"/>
      <c r="L3020" s="242"/>
      <c r="M3020" s="243"/>
      <c r="N3020" s="244"/>
      <c r="O3020" s="244"/>
      <c r="P3020" s="244"/>
      <c r="Q3020" s="244"/>
      <c r="R3020" s="244"/>
      <c r="S3020" s="244"/>
      <c r="T3020" s="245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6" t="s">
        <v>410</v>
      </c>
      <c r="AU3020" s="246" t="s">
        <v>87</v>
      </c>
      <c r="AV3020" s="13" t="s">
        <v>85</v>
      </c>
      <c r="AW3020" s="13" t="s">
        <v>37</v>
      </c>
      <c r="AX3020" s="13" t="s">
        <v>78</v>
      </c>
      <c r="AY3020" s="246" t="s">
        <v>401</v>
      </c>
    </row>
    <row r="3021" s="13" customFormat="1">
      <c r="A3021" s="13"/>
      <c r="B3021" s="236"/>
      <c r="C3021" s="237"/>
      <c r="D3021" s="238" t="s">
        <v>410</v>
      </c>
      <c r="E3021" s="239" t="s">
        <v>19</v>
      </c>
      <c r="F3021" s="240" t="s">
        <v>1592</v>
      </c>
      <c r="G3021" s="237"/>
      <c r="H3021" s="239" t="s">
        <v>19</v>
      </c>
      <c r="I3021" s="241"/>
      <c r="J3021" s="237"/>
      <c r="K3021" s="237"/>
      <c r="L3021" s="242"/>
      <c r="M3021" s="243"/>
      <c r="N3021" s="244"/>
      <c r="O3021" s="244"/>
      <c r="P3021" s="244"/>
      <c r="Q3021" s="244"/>
      <c r="R3021" s="244"/>
      <c r="S3021" s="244"/>
      <c r="T3021" s="24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6" t="s">
        <v>410</v>
      </c>
      <c r="AU3021" s="246" t="s">
        <v>87</v>
      </c>
      <c r="AV3021" s="13" t="s">
        <v>85</v>
      </c>
      <c r="AW3021" s="13" t="s">
        <v>37</v>
      </c>
      <c r="AX3021" s="13" t="s">
        <v>78</v>
      </c>
      <c r="AY3021" s="246" t="s">
        <v>401</v>
      </c>
    </row>
    <row r="3022" s="14" customFormat="1">
      <c r="A3022" s="14"/>
      <c r="B3022" s="247"/>
      <c r="C3022" s="248"/>
      <c r="D3022" s="238" t="s">
        <v>410</v>
      </c>
      <c r="E3022" s="249" t="s">
        <v>19</v>
      </c>
      <c r="F3022" s="250" t="s">
        <v>1597</v>
      </c>
      <c r="G3022" s="248"/>
      <c r="H3022" s="251">
        <v>1</v>
      </c>
      <c r="I3022" s="252"/>
      <c r="J3022" s="248"/>
      <c r="K3022" s="248"/>
      <c r="L3022" s="253"/>
      <c r="M3022" s="254"/>
      <c r="N3022" s="255"/>
      <c r="O3022" s="255"/>
      <c r="P3022" s="255"/>
      <c r="Q3022" s="255"/>
      <c r="R3022" s="255"/>
      <c r="S3022" s="255"/>
      <c r="T3022" s="256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7" t="s">
        <v>410</v>
      </c>
      <c r="AU3022" s="257" t="s">
        <v>87</v>
      </c>
      <c r="AV3022" s="14" t="s">
        <v>87</v>
      </c>
      <c r="AW3022" s="14" t="s">
        <v>37</v>
      </c>
      <c r="AX3022" s="14" t="s">
        <v>78</v>
      </c>
      <c r="AY3022" s="257" t="s">
        <v>401</v>
      </c>
    </row>
    <row r="3023" s="15" customFormat="1">
      <c r="A3023" s="15"/>
      <c r="B3023" s="258"/>
      <c r="C3023" s="259"/>
      <c r="D3023" s="238" t="s">
        <v>410</v>
      </c>
      <c r="E3023" s="260" t="s">
        <v>19</v>
      </c>
      <c r="F3023" s="261" t="s">
        <v>414</v>
      </c>
      <c r="G3023" s="259"/>
      <c r="H3023" s="262">
        <v>1</v>
      </c>
      <c r="I3023" s="263"/>
      <c r="J3023" s="259"/>
      <c r="K3023" s="259"/>
      <c r="L3023" s="264"/>
      <c r="M3023" s="265"/>
      <c r="N3023" s="266"/>
      <c r="O3023" s="266"/>
      <c r="P3023" s="266"/>
      <c r="Q3023" s="266"/>
      <c r="R3023" s="266"/>
      <c r="S3023" s="266"/>
      <c r="T3023" s="267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T3023" s="268" t="s">
        <v>410</v>
      </c>
      <c r="AU3023" s="268" t="s">
        <v>87</v>
      </c>
      <c r="AV3023" s="15" t="s">
        <v>102</v>
      </c>
      <c r="AW3023" s="15" t="s">
        <v>37</v>
      </c>
      <c r="AX3023" s="15" t="s">
        <v>85</v>
      </c>
      <c r="AY3023" s="268" t="s">
        <v>401</v>
      </c>
    </row>
    <row r="3024" s="2" customFormat="1" ht="33" customHeight="1">
      <c r="A3024" s="40"/>
      <c r="B3024" s="41"/>
      <c r="C3024" s="218" t="s">
        <v>2679</v>
      </c>
      <c r="D3024" s="218" t="s">
        <v>403</v>
      </c>
      <c r="E3024" s="219" t="s">
        <v>2680</v>
      </c>
      <c r="F3024" s="220" t="s">
        <v>2681</v>
      </c>
      <c r="G3024" s="221" t="s">
        <v>653</v>
      </c>
      <c r="H3024" s="222">
        <v>1</v>
      </c>
      <c r="I3024" s="223"/>
      <c r="J3024" s="224">
        <f>ROUND(I3024*H3024,2)</f>
        <v>0</v>
      </c>
      <c r="K3024" s="220" t="s">
        <v>19</v>
      </c>
      <c r="L3024" s="46"/>
      <c r="M3024" s="225" t="s">
        <v>19</v>
      </c>
      <c r="N3024" s="226" t="s">
        <v>49</v>
      </c>
      <c r="O3024" s="86"/>
      <c r="P3024" s="227">
        <f>O3024*H3024</f>
        <v>0</v>
      </c>
      <c r="Q3024" s="227">
        <v>0</v>
      </c>
      <c r="R3024" s="227">
        <f>Q3024*H3024</f>
        <v>0</v>
      </c>
      <c r="S3024" s="227">
        <v>0</v>
      </c>
      <c r="T3024" s="228">
        <f>S3024*H3024</f>
        <v>0</v>
      </c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R3024" s="229" t="s">
        <v>545</v>
      </c>
      <c r="AT3024" s="229" t="s">
        <v>403</v>
      </c>
      <c r="AU3024" s="229" t="s">
        <v>87</v>
      </c>
      <c r="AY3024" s="19" t="s">
        <v>401</v>
      </c>
      <c r="BE3024" s="230">
        <f>IF(N3024="základní",J3024,0)</f>
        <v>0</v>
      </c>
      <c r="BF3024" s="230">
        <f>IF(N3024="snížená",J3024,0)</f>
        <v>0</v>
      </c>
      <c r="BG3024" s="230">
        <f>IF(N3024="zákl. přenesená",J3024,0)</f>
        <v>0</v>
      </c>
      <c r="BH3024" s="230">
        <f>IF(N3024="sníž. přenesená",J3024,0)</f>
        <v>0</v>
      </c>
      <c r="BI3024" s="230">
        <f>IF(N3024="nulová",J3024,0)</f>
        <v>0</v>
      </c>
      <c r="BJ3024" s="19" t="s">
        <v>85</v>
      </c>
      <c r="BK3024" s="230">
        <f>ROUND(I3024*H3024,2)</f>
        <v>0</v>
      </c>
      <c r="BL3024" s="19" t="s">
        <v>545</v>
      </c>
      <c r="BM3024" s="229" t="s">
        <v>2682</v>
      </c>
    </row>
    <row r="3025" s="13" customFormat="1">
      <c r="A3025" s="13"/>
      <c r="B3025" s="236"/>
      <c r="C3025" s="237"/>
      <c r="D3025" s="238" t="s">
        <v>410</v>
      </c>
      <c r="E3025" s="239" t="s">
        <v>19</v>
      </c>
      <c r="F3025" s="240" t="s">
        <v>634</v>
      </c>
      <c r="G3025" s="237"/>
      <c r="H3025" s="239" t="s">
        <v>19</v>
      </c>
      <c r="I3025" s="241"/>
      <c r="J3025" s="237"/>
      <c r="K3025" s="237"/>
      <c r="L3025" s="242"/>
      <c r="M3025" s="243"/>
      <c r="N3025" s="244"/>
      <c r="O3025" s="244"/>
      <c r="P3025" s="244"/>
      <c r="Q3025" s="244"/>
      <c r="R3025" s="244"/>
      <c r="S3025" s="244"/>
      <c r="T3025" s="245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6" t="s">
        <v>410</v>
      </c>
      <c r="AU3025" s="246" t="s">
        <v>87</v>
      </c>
      <c r="AV3025" s="13" t="s">
        <v>85</v>
      </c>
      <c r="AW3025" s="13" t="s">
        <v>37</v>
      </c>
      <c r="AX3025" s="13" t="s">
        <v>78</v>
      </c>
      <c r="AY3025" s="246" t="s">
        <v>401</v>
      </c>
    </row>
    <row r="3026" s="13" customFormat="1">
      <c r="A3026" s="13"/>
      <c r="B3026" s="236"/>
      <c r="C3026" s="237"/>
      <c r="D3026" s="238" t="s">
        <v>410</v>
      </c>
      <c r="E3026" s="239" t="s">
        <v>19</v>
      </c>
      <c r="F3026" s="240" t="s">
        <v>1591</v>
      </c>
      <c r="G3026" s="237"/>
      <c r="H3026" s="239" t="s">
        <v>19</v>
      </c>
      <c r="I3026" s="241"/>
      <c r="J3026" s="237"/>
      <c r="K3026" s="237"/>
      <c r="L3026" s="242"/>
      <c r="M3026" s="243"/>
      <c r="N3026" s="244"/>
      <c r="O3026" s="244"/>
      <c r="P3026" s="244"/>
      <c r="Q3026" s="244"/>
      <c r="R3026" s="244"/>
      <c r="S3026" s="244"/>
      <c r="T3026" s="24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6" t="s">
        <v>410</v>
      </c>
      <c r="AU3026" s="246" t="s">
        <v>87</v>
      </c>
      <c r="AV3026" s="13" t="s">
        <v>85</v>
      </c>
      <c r="AW3026" s="13" t="s">
        <v>37</v>
      </c>
      <c r="AX3026" s="13" t="s">
        <v>78</v>
      </c>
      <c r="AY3026" s="246" t="s">
        <v>401</v>
      </c>
    </row>
    <row r="3027" s="13" customFormat="1">
      <c r="A3027" s="13"/>
      <c r="B3027" s="236"/>
      <c r="C3027" s="237"/>
      <c r="D3027" s="238" t="s">
        <v>410</v>
      </c>
      <c r="E3027" s="239" t="s">
        <v>19</v>
      </c>
      <c r="F3027" s="240" t="s">
        <v>1592</v>
      </c>
      <c r="G3027" s="237"/>
      <c r="H3027" s="239" t="s">
        <v>19</v>
      </c>
      <c r="I3027" s="241"/>
      <c r="J3027" s="237"/>
      <c r="K3027" s="237"/>
      <c r="L3027" s="242"/>
      <c r="M3027" s="243"/>
      <c r="N3027" s="244"/>
      <c r="O3027" s="244"/>
      <c r="P3027" s="244"/>
      <c r="Q3027" s="244"/>
      <c r="R3027" s="244"/>
      <c r="S3027" s="244"/>
      <c r="T3027" s="24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6" t="s">
        <v>410</v>
      </c>
      <c r="AU3027" s="246" t="s">
        <v>87</v>
      </c>
      <c r="AV3027" s="13" t="s">
        <v>85</v>
      </c>
      <c r="AW3027" s="13" t="s">
        <v>37</v>
      </c>
      <c r="AX3027" s="13" t="s">
        <v>78</v>
      </c>
      <c r="AY3027" s="246" t="s">
        <v>401</v>
      </c>
    </row>
    <row r="3028" s="14" customFormat="1">
      <c r="A3028" s="14"/>
      <c r="B3028" s="247"/>
      <c r="C3028" s="248"/>
      <c r="D3028" s="238" t="s">
        <v>410</v>
      </c>
      <c r="E3028" s="249" t="s">
        <v>19</v>
      </c>
      <c r="F3028" s="250" t="s">
        <v>1668</v>
      </c>
      <c r="G3028" s="248"/>
      <c r="H3028" s="251">
        <v>1</v>
      </c>
      <c r="I3028" s="252"/>
      <c r="J3028" s="248"/>
      <c r="K3028" s="248"/>
      <c r="L3028" s="253"/>
      <c r="M3028" s="254"/>
      <c r="N3028" s="255"/>
      <c r="O3028" s="255"/>
      <c r="P3028" s="255"/>
      <c r="Q3028" s="255"/>
      <c r="R3028" s="255"/>
      <c r="S3028" s="255"/>
      <c r="T3028" s="256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7" t="s">
        <v>410</v>
      </c>
      <c r="AU3028" s="257" t="s">
        <v>87</v>
      </c>
      <c r="AV3028" s="14" t="s">
        <v>87</v>
      </c>
      <c r="AW3028" s="14" t="s">
        <v>37</v>
      </c>
      <c r="AX3028" s="14" t="s">
        <v>78</v>
      </c>
      <c r="AY3028" s="257" t="s">
        <v>401</v>
      </c>
    </row>
    <row r="3029" s="15" customFormat="1">
      <c r="A3029" s="15"/>
      <c r="B3029" s="258"/>
      <c r="C3029" s="259"/>
      <c r="D3029" s="238" t="s">
        <v>410</v>
      </c>
      <c r="E3029" s="260" t="s">
        <v>19</v>
      </c>
      <c r="F3029" s="261" t="s">
        <v>414</v>
      </c>
      <c r="G3029" s="259"/>
      <c r="H3029" s="262">
        <v>1</v>
      </c>
      <c r="I3029" s="263"/>
      <c r="J3029" s="259"/>
      <c r="K3029" s="259"/>
      <c r="L3029" s="264"/>
      <c r="M3029" s="265"/>
      <c r="N3029" s="266"/>
      <c r="O3029" s="266"/>
      <c r="P3029" s="266"/>
      <c r="Q3029" s="266"/>
      <c r="R3029" s="266"/>
      <c r="S3029" s="266"/>
      <c r="T3029" s="267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68" t="s">
        <v>410</v>
      </c>
      <c r="AU3029" s="268" t="s">
        <v>87</v>
      </c>
      <c r="AV3029" s="15" t="s">
        <v>102</v>
      </c>
      <c r="AW3029" s="15" t="s">
        <v>37</v>
      </c>
      <c r="AX3029" s="15" t="s">
        <v>85</v>
      </c>
      <c r="AY3029" s="268" t="s">
        <v>401</v>
      </c>
    </row>
    <row r="3030" s="2" customFormat="1" ht="33" customHeight="1">
      <c r="A3030" s="40"/>
      <c r="B3030" s="41"/>
      <c r="C3030" s="218" t="s">
        <v>2683</v>
      </c>
      <c r="D3030" s="218" t="s">
        <v>403</v>
      </c>
      <c r="E3030" s="219" t="s">
        <v>2684</v>
      </c>
      <c r="F3030" s="220" t="s">
        <v>2685</v>
      </c>
      <c r="G3030" s="221" t="s">
        <v>653</v>
      </c>
      <c r="H3030" s="222">
        <v>2</v>
      </c>
      <c r="I3030" s="223"/>
      <c r="J3030" s="224">
        <f>ROUND(I3030*H3030,2)</f>
        <v>0</v>
      </c>
      <c r="K3030" s="220" t="s">
        <v>19</v>
      </c>
      <c r="L3030" s="46"/>
      <c r="M3030" s="225" t="s">
        <v>19</v>
      </c>
      <c r="N3030" s="226" t="s">
        <v>49</v>
      </c>
      <c r="O3030" s="86"/>
      <c r="P3030" s="227">
        <f>O3030*H3030</f>
        <v>0</v>
      </c>
      <c r="Q3030" s="227">
        <v>0</v>
      </c>
      <c r="R3030" s="227">
        <f>Q3030*H3030</f>
        <v>0</v>
      </c>
      <c r="S3030" s="227">
        <v>0</v>
      </c>
      <c r="T3030" s="228">
        <f>S3030*H3030</f>
        <v>0</v>
      </c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R3030" s="229" t="s">
        <v>545</v>
      </c>
      <c r="AT3030" s="229" t="s">
        <v>403</v>
      </c>
      <c r="AU3030" s="229" t="s">
        <v>87</v>
      </c>
      <c r="AY3030" s="19" t="s">
        <v>401</v>
      </c>
      <c r="BE3030" s="230">
        <f>IF(N3030="základní",J3030,0)</f>
        <v>0</v>
      </c>
      <c r="BF3030" s="230">
        <f>IF(N3030="snížená",J3030,0)</f>
        <v>0</v>
      </c>
      <c r="BG3030" s="230">
        <f>IF(N3030="zákl. přenesená",J3030,0)</f>
        <v>0</v>
      </c>
      <c r="BH3030" s="230">
        <f>IF(N3030="sníž. přenesená",J3030,0)</f>
        <v>0</v>
      </c>
      <c r="BI3030" s="230">
        <f>IF(N3030="nulová",J3030,0)</f>
        <v>0</v>
      </c>
      <c r="BJ3030" s="19" t="s">
        <v>85</v>
      </c>
      <c r="BK3030" s="230">
        <f>ROUND(I3030*H3030,2)</f>
        <v>0</v>
      </c>
      <c r="BL3030" s="19" t="s">
        <v>545</v>
      </c>
      <c r="BM3030" s="229" t="s">
        <v>2686</v>
      </c>
    </row>
    <row r="3031" s="13" customFormat="1">
      <c r="A3031" s="13"/>
      <c r="B3031" s="236"/>
      <c r="C3031" s="237"/>
      <c r="D3031" s="238" t="s">
        <v>410</v>
      </c>
      <c r="E3031" s="239" t="s">
        <v>19</v>
      </c>
      <c r="F3031" s="240" t="s">
        <v>634</v>
      </c>
      <c r="G3031" s="237"/>
      <c r="H3031" s="239" t="s">
        <v>19</v>
      </c>
      <c r="I3031" s="241"/>
      <c r="J3031" s="237"/>
      <c r="K3031" s="237"/>
      <c r="L3031" s="242"/>
      <c r="M3031" s="243"/>
      <c r="N3031" s="244"/>
      <c r="O3031" s="244"/>
      <c r="P3031" s="244"/>
      <c r="Q3031" s="244"/>
      <c r="R3031" s="244"/>
      <c r="S3031" s="244"/>
      <c r="T3031" s="24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6" t="s">
        <v>410</v>
      </c>
      <c r="AU3031" s="246" t="s">
        <v>87</v>
      </c>
      <c r="AV3031" s="13" t="s">
        <v>85</v>
      </c>
      <c r="AW3031" s="13" t="s">
        <v>37</v>
      </c>
      <c r="AX3031" s="13" t="s">
        <v>78</v>
      </c>
      <c r="AY3031" s="246" t="s">
        <v>401</v>
      </c>
    </row>
    <row r="3032" s="13" customFormat="1">
      <c r="A3032" s="13"/>
      <c r="B3032" s="236"/>
      <c r="C3032" s="237"/>
      <c r="D3032" s="238" t="s">
        <v>410</v>
      </c>
      <c r="E3032" s="239" t="s">
        <v>19</v>
      </c>
      <c r="F3032" s="240" t="s">
        <v>1591</v>
      </c>
      <c r="G3032" s="237"/>
      <c r="H3032" s="239" t="s">
        <v>19</v>
      </c>
      <c r="I3032" s="241"/>
      <c r="J3032" s="237"/>
      <c r="K3032" s="237"/>
      <c r="L3032" s="242"/>
      <c r="M3032" s="243"/>
      <c r="N3032" s="244"/>
      <c r="O3032" s="244"/>
      <c r="P3032" s="244"/>
      <c r="Q3032" s="244"/>
      <c r="R3032" s="244"/>
      <c r="S3032" s="244"/>
      <c r="T3032" s="24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6" t="s">
        <v>410</v>
      </c>
      <c r="AU3032" s="246" t="s">
        <v>87</v>
      </c>
      <c r="AV3032" s="13" t="s">
        <v>85</v>
      </c>
      <c r="AW3032" s="13" t="s">
        <v>37</v>
      </c>
      <c r="AX3032" s="13" t="s">
        <v>78</v>
      </c>
      <c r="AY3032" s="246" t="s">
        <v>401</v>
      </c>
    </row>
    <row r="3033" s="13" customFormat="1">
      <c r="A3033" s="13"/>
      <c r="B3033" s="236"/>
      <c r="C3033" s="237"/>
      <c r="D3033" s="238" t="s">
        <v>410</v>
      </c>
      <c r="E3033" s="239" t="s">
        <v>19</v>
      </c>
      <c r="F3033" s="240" t="s">
        <v>1592</v>
      </c>
      <c r="G3033" s="237"/>
      <c r="H3033" s="239" t="s">
        <v>19</v>
      </c>
      <c r="I3033" s="241"/>
      <c r="J3033" s="237"/>
      <c r="K3033" s="237"/>
      <c r="L3033" s="242"/>
      <c r="M3033" s="243"/>
      <c r="N3033" s="244"/>
      <c r="O3033" s="244"/>
      <c r="P3033" s="244"/>
      <c r="Q3033" s="244"/>
      <c r="R3033" s="244"/>
      <c r="S3033" s="244"/>
      <c r="T3033" s="24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6" t="s">
        <v>410</v>
      </c>
      <c r="AU3033" s="246" t="s">
        <v>87</v>
      </c>
      <c r="AV3033" s="13" t="s">
        <v>85</v>
      </c>
      <c r="AW3033" s="13" t="s">
        <v>37</v>
      </c>
      <c r="AX3033" s="13" t="s">
        <v>78</v>
      </c>
      <c r="AY3033" s="246" t="s">
        <v>401</v>
      </c>
    </row>
    <row r="3034" s="14" customFormat="1">
      <c r="A3034" s="14"/>
      <c r="B3034" s="247"/>
      <c r="C3034" s="248"/>
      <c r="D3034" s="238" t="s">
        <v>410</v>
      </c>
      <c r="E3034" s="249" t="s">
        <v>19</v>
      </c>
      <c r="F3034" s="250" t="s">
        <v>1669</v>
      </c>
      <c r="G3034" s="248"/>
      <c r="H3034" s="251">
        <v>2</v>
      </c>
      <c r="I3034" s="252"/>
      <c r="J3034" s="248"/>
      <c r="K3034" s="248"/>
      <c r="L3034" s="253"/>
      <c r="M3034" s="254"/>
      <c r="N3034" s="255"/>
      <c r="O3034" s="255"/>
      <c r="P3034" s="255"/>
      <c r="Q3034" s="255"/>
      <c r="R3034" s="255"/>
      <c r="S3034" s="255"/>
      <c r="T3034" s="256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7" t="s">
        <v>410</v>
      </c>
      <c r="AU3034" s="257" t="s">
        <v>87</v>
      </c>
      <c r="AV3034" s="14" t="s">
        <v>87</v>
      </c>
      <c r="AW3034" s="14" t="s">
        <v>37</v>
      </c>
      <c r="AX3034" s="14" t="s">
        <v>78</v>
      </c>
      <c r="AY3034" s="257" t="s">
        <v>401</v>
      </c>
    </row>
    <row r="3035" s="15" customFormat="1">
      <c r="A3035" s="15"/>
      <c r="B3035" s="258"/>
      <c r="C3035" s="259"/>
      <c r="D3035" s="238" t="s">
        <v>410</v>
      </c>
      <c r="E3035" s="260" t="s">
        <v>19</v>
      </c>
      <c r="F3035" s="261" t="s">
        <v>414</v>
      </c>
      <c r="G3035" s="259"/>
      <c r="H3035" s="262">
        <v>2</v>
      </c>
      <c r="I3035" s="263"/>
      <c r="J3035" s="259"/>
      <c r="K3035" s="259"/>
      <c r="L3035" s="264"/>
      <c r="M3035" s="265"/>
      <c r="N3035" s="266"/>
      <c r="O3035" s="266"/>
      <c r="P3035" s="266"/>
      <c r="Q3035" s="266"/>
      <c r="R3035" s="266"/>
      <c r="S3035" s="266"/>
      <c r="T3035" s="267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68" t="s">
        <v>410</v>
      </c>
      <c r="AU3035" s="268" t="s">
        <v>87</v>
      </c>
      <c r="AV3035" s="15" t="s">
        <v>102</v>
      </c>
      <c r="AW3035" s="15" t="s">
        <v>37</v>
      </c>
      <c r="AX3035" s="15" t="s">
        <v>85</v>
      </c>
      <c r="AY3035" s="268" t="s">
        <v>401</v>
      </c>
    </row>
    <row r="3036" s="2" customFormat="1" ht="33" customHeight="1">
      <c r="A3036" s="40"/>
      <c r="B3036" s="41"/>
      <c r="C3036" s="218" t="s">
        <v>2687</v>
      </c>
      <c r="D3036" s="218" t="s">
        <v>403</v>
      </c>
      <c r="E3036" s="219" t="s">
        <v>2688</v>
      </c>
      <c r="F3036" s="220" t="s">
        <v>2685</v>
      </c>
      <c r="G3036" s="221" t="s">
        <v>653</v>
      </c>
      <c r="H3036" s="222">
        <v>2</v>
      </c>
      <c r="I3036" s="223"/>
      <c r="J3036" s="224">
        <f>ROUND(I3036*H3036,2)</f>
        <v>0</v>
      </c>
      <c r="K3036" s="220" t="s">
        <v>19</v>
      </c>
      <c r="L3036" s="46"/>
      <c r="M3036" s="225" t="s">
        <v>19</v>
      </c>
      <c r="N3036" s="226" t="s">
        <v>49</v>
      </c>
      <c r="O3036" s="86"/>
      <c r="P3036" s="227">
        <f>O3036*H3036</f>
        <v>0</v>
      </c>
      <c r="Q3036" s="227">
        <v>0</v>
      </c>
      <c r="R3036" s="227">
        <f>Q3036*H3036</f>
        <v>0</v>
      </c>
      <c r="S3036" s="227">
        <v>0</v>
      </c>
      <c r="T3036" s="228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9" t="s">
        <v>545</v>
      </c>
      <c r="AT3036" s="229" t="s">
        <v>403</v>
      </c>
      <c r="AU3036" s="229" t="s">
        <v>87</v>
      </c>
      <c r="AY3036" s="19" t="s">
        <v>401</v>
      </c>
      <c r="BE3036" s="230">
        <f>IF(N3036="základní",J3036,0)</f>
        <v>0</v>
      </c>
      <c r="BF3036" s="230">
        <f>IF(N3036="snížená",J3036,0)</f>
        <v>0</v>
      </c>
      <c r="BG3036" s="230">
        <f>IF(N3036="zákl. přenesená",J3036,0)</f>
        <v>0</v>
      </c>
      <c r="BH3036" s="230">
        <f>IF(N3036="sníž. přenesená",J3036,0)</f>
        <v>0</v>
      </c>
      <c r="BI3036" s="230">
        <f>IF(N3036="nulová",J3036,0)</f>
        <v>0</v>
      </c>
      <c r="BJ3036" s="19" t="s">
        <v>85</v>
      </c>
      <c r="BK3036" s="230">
        <f>ROUND(I3036*H3036,2)</f>
        <v>0</v>
      </c>
      <c r="BL3036" s="19" t="s">
        <v>545</v>
      </c>
      <c r="BM3036" s="229" t="s">
        <v>2689</v>
      </c>
    </row>
    <row r="3037" s="13" customFormat="1">
      <c r="A3037" s="13"/>
      <c r="B3037" s="236"/>
      <c r="C3037" s="237"/>
      <c r="D3037" s="238" t="s">
        <v>410</v>
      </c>
      <c r="E3037" s="239" t="s">
        <v>19</v>
      </c>
      <c r="F3037" s="240" t="s">
        <v>634</v>
      </c>
      <c r="G3037" s="237"/>
      <c r="H3037" s="239" t="s">
        <v>19</v>
      </c>
      <c r="I3037" s="241"/>
      <c r="J3037" s="237"/>
      <c r="K3037" s="237"/>
      <c r="L3037" s="242"/>
      <c r="M3037" s="243"/>
      <c r="N3037" s="244"/>
      <c r="O3037" s="244"/>
      <c r="P3037" s="244"/>
      <c r="Q3037" s="244"/>
      <c r="R3037" s="244"/>
      <c r="S3037" s="244"/>
      <c r="T3037" s="24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6" t="s">
        <v>410</v>
      </c>
      <c r="AU3037" s="246" t="s">
        <v>87</v>
      </c>
      <c r="AV3037" s="13" t="s">
        <v>85</v>
      </c>
      <c r="AW3037" s="13" t="s">
        <v>37</v>
      </c>
      <c r="AX3037" s="13" t="s">
        <v>78</v>
      </c>
      <c r="AY3037" s="246" t="s">
        <v>401</v>
      </c>
    </row>
    <row r="3038" s="13" customFormat="1">
      <c r="A3038" s="13"/>
      <c r="B3038" s="236"/>
      <c r="C3038" s="237"/>
      <c r="D3038" s="238" t="s">
        <v>410</v>
      </c>
      <c r="E3038" s="239" t="s">
        <v>19</v>
      </c>
      <c r="F3038" s="240" t="s">
        <v>1591</v>
      </c>
      <c r="G3038" s="237"/>
      <c r="H3038" s="239" t="s">
        <v>19</v>
      </c>
      <c r="I3038" s="241"/>
      <c r="J3038" s="237"/>
      <c r="K3038" s="237"/>
      <c r="L3038" s="242"/>
      <c r="M3038" s="243"/>
      <c r="N3038" s="244"/>
      <c r="O3038" s="244"/>
      <c r="P3038" s="244"/>
      <c r="Q3038" s="244"/>
      <c r="R3038" s="244"/>
      <c r="S3038" s="244"/>
      <c r="T3038" s="24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6" t="s">
        <v>410</v>
      </c>
      <c r="AU3038" s="246" t="s">
        <v>87</v>
      </c>
      <c r="AV3038" s="13" t="s">
        <v>85</v>
      </c>
      <c r="AW3038" s="13" t="s">
        <v>37</v>
      </c>
      <c r="AX3038" s="13" t="s">
        <v>78</v>
      </c>
      <c r="AY3038" s="246" t="s">
        <v>401</v>
      </c>
    </row>
    <row r="3039" s="13" customFormat="1">
      <c r="A3039" s="13"/>
      <c r="B3039" s="236"/>
      <c r="C3039" s="237"/>
      <c r="D3039" s="238" t="s">
        <v>410</v>
      </c>
      <c r="E3039" s="239" t="s">
        <v>19</v>
      </c>
      <c r="F3039" s="240" t="s">
        <v>1592</v>
      </c>
      <c r="G3039" s="237"/>
      <c r="H3039" s="239" t="s">
        <v>19</v>
      </c>
      <c r="I3039" s="241"/>
      <c r="J3039" s="237"/>
      <c r="K3039" s="237"/>
      <c r="L3039" s="242"/>
      <c r="M3039" s="243"/>
      <c r="N3039" s="244"/>
      <c r="O3039" s="244"/>
      <c r="P3039" s="244"/>
      <c r="Q3039" s="244"/>
      <c r="R3039" s="244"/>
      <c r="S3039" s="244"/>
      <c r="T3039" s="245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6" t="s">
        <v>410</v>
      </c>
      <c r="AU3039" s="246" t="s">
        <v>87</v>
      </c>
      <c r="AV3039" s="13" t="s">
        <v>85</v>
      </c>
      <c r="AW3039" s="13" t="s">
        <v>37</v>
      </c>
      <c r="AX3039" s="13" t="s">
        <v>78</v>
      </c>
      <c r="AY3039" s="246" t="s">
        <v>401</v>
      </c>
    </row>
    <row r="3040" s="14" customFormat="1">
      <c r="A3040" s="14"/>
      <c r="B3040" s="247"/>
      <c r="C3040" s="248"/>
      <c r="D3040" s="238" t="s">
        <v>410</v>
      </c>
      <c r="E3040" s="249" t="s">
        <v>19</v>
      </c>
      <c r="F3040" s="250" t="s">
        <v>2690</v>
      </c>
      <c r="G3040" s="248"/>
      <c r="H3040" s="251">
        <v>2</v>
      </c>
      <c r="I3040" s="252"/>
      <c r="J3040" s="248"/>
      <c r="K3040" s="248"/>
      <c r="L3040" s="253"/>
      <c r="M3040" s="254"/>
      <c r="N3040" s="255"/>
      <c r="O3040" s="255"/>
      <c r="P3040" s="255"/>
      <c r="Q3040" s="255"/>
      <c r="R3040" s="255"/>
      <c r="S3040" s="255"/>
      <c r="T3040" s="256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7" t="s">
        <v>410</v>
      </c>
      <c r="AU3040" s="257" t="s">
        <v>87</v>
      </c>
      <c r="AV3040" s="14" t="s">
        <v>87</v>
      </c>
      <c r="AW3040" s="14" t="s">
        <v>37</v>
      </c>
      <c r="AX3040" s="14" t="s">
        <v>78</v>
      </c>
      <c r="AY3040" s="257" t="s">
        <v>401</v>
      </c>
    </row>
    <row r="3041" s="15" customFormat="1">
      <c r="A3041" s="15"/>
      <c r="B3041" s="258"/>
      <c r="C3041" s="259"/>
      <c r="D3041" s="238" t="s">
        <v>410</v>
      </c>
      <c r="E3041" s="260" t="s">
        <v>19</v>
      </c>
      <c r="F3041" s="261" t="s">
        <v>414</v>
      </c>
      <c r="G3041" s="259"/>
      <c r="H3041" s="262">
        <v>2</v>
      </c>
      <c r="I3041" s="263"/>
      <c r="J3041" s="259"/>
      <c r="K3041" s="259"/>
      <c r="L3041" s="264"/>
      <c r="M3041" s="265"/>
      <c r="N3041" s="266"/>
      <c r="O3041" s="266"/>
      <c r="P3041" s="266"/>
      <c r="Q3041" s="266"/>
      <c r="R3041" s="266"/>
      <c r="S3041" s="266"/>
      <c r="T3041" s="267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68" t="s">
        <v>410</v>
      </c>
      <c r="AU3041" s="268" t="s">
        <v>87</v>
      </c>
      <c r="AV3041" s="15" t="s">
        <v>102</v>
      </c>
      <c r="AW3041" s="15" t="s">
        <v>37</v>
      </c>
      <c r="AX3041" s="15" t="s">
        <v>85</v>
      </c>
      <c r="AY3041" s="268" t="s">
        <v>401</v>
      </c>
    </row>
    <row r="3042" s="2" customFormat="1" ht="33" customHeight="1">
      <c r="A3042" s="40"/>
      <c r="B3042" s="41"/>
      <c r="C3042" s="218" t="s">
        <v>2691</v>
      </c>
      <c r="D3042" s="218" t="s">
        <v>403</v>
      </c>
      <c r="E3042" s="219" t="s">
        <v>2692</v>
      </c>
      <c r="F3042" s="220" t="s">
        <v>2685</v>
      </c>
      <c r="G3042" s="221" t="s">
        <v>653</v>
      </c>
      <c r="H3042" s="222">
        <v>1</v>
      </c>
      <c r="I3042" s="223"/>
      <c r="J3042" s="224">
        <f>ROUND(I3042*H3042,2)</f>
        <v>0</v>
      </c>
      <c r="K3042" s="220" t="s">
        <v>19</v>
      </c>
      <c r="L3042" s="46"/>
      <c r="M3042" s="225" t="s">
        <v>19</v>
      </c>
      <c r="N3042" s="226" t="s">
        <v>49</v>
      </c>
      <c r="O3042" s="86"/>
      <c r="P3042" s="227">
        <f>O3042*H3042</f>
        <v>0</v>
      </c>
      <c r="Q3042" s="227">
        <v>0</v>
      </c>
      <c r="R3042" s="227">
        <f>Q3042*H3042</f>
        <v>0</v>
      </c>
      <c r="S3042" s="227">
        <v>0</v>
      </c>
      <c r="T3042" s="228">
        <f>S3042*H3042</f>
        <v>0</v>
      </c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R3042" s="229" t="s">
        <v>545</v>
      </c>
      <c r="AT3042" s="229" t="s">
        <v>403</v>
      </c>
      <c r="AU3042" s="229" t="s">
        <v>87</v>
      </c>
      <c r="AY3042" s="19" t="s">
        <v>401</v>
      </c>
      <c r="BE3042" s="230">
        <f>IF(N3042="základní",J3042,0)</f>
        <v>0</v>
      </c>
      <c r="BF3042" s="230">
        <f>IF(N3042="snížená",J3042,0)</f>
        <v>0</v>
      </c>
      <c r="BG3042" s="230">
        <f>IF(N3042="zákl. přenesená",J3042,0)</f>
        <v>0</v>
      </c>
      <c r="BH3042" s="230">
        <f>IF(N3042="sníž. přenesená",J3042,0)</f>
        <v>0</v>
      </c>
      <c r="BI3042" s="230">
        <f>IF(N3042="nulová",J3042,0)</f>
        <v>0</v>
      </c>
      <c r="BJ3042" s="19" t="s">
        <v>85</v>
      </c>
      <c r="BK3042" s="230">
        <f>ROUND(I3042*H3042,2)</f>
        <v>0</v>
      </c>
      <c r="BL3042" s="19" t="s">
        <v>545</v>
      </c>
      <c r="BM3042" s="229" t="s">
        <v>2693</v>
      </c>
    </row>
    <row r="3043" s="13" customFormat="1">
      <c r="A3043" s="13"/>
      <c r="B3043" s="236"/>
      <c r="C3043" s="237"/>
      <c r="D3043" s="238" t="s">
        <v>410</v>
      </c>
      <c r="E3043" s="239" t="s">
        <v>19</v>
      </c>
      <c r="F3043" s="240" t="s">
        <v>634</v>
      </c>
      <c r="G3043" s="237"/>
      <c r="H3043" s="239" t="s">
        <v>19</v>
      </c>
      <c r="I3043" s="241"/>
      <c r="J3043" s="237"/>
      <c r="K3043" s="237"/>
      <c r="L3043" s="242"/>
      <c r="M3043" s="243"/>
      <c r="N3043" s="244"/>
      <c r="O3043" s="244"/>
      <c r="P3043" s="244"/>
      <c r="Q3043" s="244"/>
      <c r="R3043" s="244"/>
      <c r="S3043" s="244"/>
      <c r="T3043" s="24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6" t="s">
        <v>410</v>
      </c>
      <c r="AU3043" s="246" t="s">
        <v>87</v>
      </c>
      <c r="AV3043" s="13" t="s">
        <v>85</v>
      </c>
      <c r="AW3043" s="13" t="s">
        <v>37</v>
      </c>
      <c r="AX3043" s="13" t="s">
        <v>78</v>
      </c>
      <c r="AY3043" s="246" t="s">
        <v>401</v>
      </c>
    </row>
    <row r="3044" s="13" customFormat="1">
      <c r="A3044" s="13"/>
      <c r="B3044" s="236"/>
      <c r="C3044" s="237"/>
      <c r="D3044" s="238" t="s">
        <v>410</v>
      </c>
      <c r="E3044" s="239" t="s">
        <v>19</v>
      </c>
      <c r="F3044" s="240" t="s">
        <v>1591</v>
      </c>
      <c r="G3044" s="237"/>
      <c r="H3044" s="239" t="s">
        <v>19</v>
      </c>
      <c r="I3044" s="241"/>
      <c r="J3044" s="237"/>
      <c r="K3044" s="237"/>
      <c r="L3044" s="242"/>
      <c r="M3044" s="243"/>
      <c r="N3044" s="244"/>
      <c r="O3044" s="244"/>
      <c r="P3044" s="244"/>
      <c r="Q3044" s="244"/>
      <c r="R3044" s="244"/>
      <c r="S3044" s="244"/>
      <c r="T3044" s="245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6" t="s">
        <v>410</v>
      </c>
      <c r="AU3044" s="246" t="s">
        <v>87</v>
      </c>
      <c r="AV3044" s="13" t="s">
        <v>85</v>
      </c>
      <c r="AW3044" s="13" t="s">
        <v>37</v>
      </c>
      <c r="AX3044" s="13" t="s">
        <v>78</v>
      </c>
      <c r="AY3044" s="246" t="s">
        <v>401</v>
      </c>
    </row>
    <row r="3045" s="13" customFormat="1">
      <c r="A3045" s="13"/>
      <c r="B3045" s="236"/>
      <c r="C3045" s="237"/>
      <c r="D3045" s="238" t="s">
        <v>410</v>
      </c>
      <c r="E3045" s="239" t="s">
        <v>19</v>
      </c>
      <c r="F3045" s="240" t="s">
        <v>1592</v>
      </c>
      <c r="G3045" s="237"/>
      <c r="H3045" s="239" t="s">
        <v>19</v>
      </c>
      <c r="I3045" s="241"/>
      <c r="J3045" s="237"/>
      <c r="K3045" s="237"/>
      <c r="L3045" s="242"/>
      <c r="M3045" s="243"/>
      <c r="N3045" s="244"/>
      <c r="O3045" s="244"/>
      <c r="P3045" s="244"/>
      <c r="Q3045" s="244"/>
      <c r="R3045" s="244"/>
      <c r="S3045" s="244"/>
      <c r="T3045" s="245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6" t="s">
        <v>410</v>
      </c>
      <c r="AU3045" s="246" t="s">
        <v>87</v>
      </c>
      <c r="AV3045" s="13" t="s">
        <v>85</v>
      </c>
      <c r="AW3045" s="13" t="s">
        <v>37</v>
      </c>
      <c r="AX3045" s="13" t="s">
        <v>78</v>
      </c>
      <c r="AY3045" s="246" t="s">
        <v>401</v>
      </c>
    </row>
    <row r="3046" s="14" customFormat="1">
      <c r="A3046" s="14"/>
      <c r="B3046" s="247"/>
      <c r="C3046" s="248"/>
      <c r="D3046" s="238" t="s">
        <v>410</v>
      </c>
      <c r="E3046" s="249" t="s">
        <v>19</v>
      </c>
      <c r="F3046" s="250" t="s">
        <v>1672</v>
      </c>
      <c r="G3046" s="248"/>
      <c r="H3046" s="251">
        <v>1</v>
      </c>
      <c r="I3046" s="252"/>
      <c r="J3046" s="248"/>
      <c r="K3046" s="248"/>
      <c r="L3046" s="253"/>
      <c r="M3046" s="254"/>
      <c r="N3046" s="255"/>
      <c r="O3046" s="255"/>
      <c r="P3046" s="255"/>
      <c r="Q3046" s="255"/>
      <c r="R3046" s="255"/>
      <c r="S3046" s="255"/>
      <c r="T3046" s="256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7" t="s">
        <v>410</v>
      </c>
      <c r="AU3046" s="257" t="s">
        <v>87</v>
      </c>
      <c r="AV3046" s="14" t="s">
        <v>87</v>
      </c>
      <c r="AW3046" s="14" t="s">
        <v>37</v>
      </c>
      <c r="AX3046" s="14" t="s">
        <v>78</v>
      </c>
      <c r="AY3046" s="257" t="s">
        <v>401</v>
      </c>
    </row>
    <row r="3047" s="15" customFormat="1">
      <c r="A3047" s="15"/>
      <c r="B3047" s="258"/>
      <c r="C3047" s="259"/>
      <c r="D3047" s="238" t="s">
        <v>410</v>
      </c>
      <c r="E3047" s="260" t="s">
        <v>19</v>
      </c>
      <c r="F3047" s="261" t="s">
        <v>414</v>
      </c>
      <c r="G3047" s="259"/>
      <c r="H3047" s="262">
        <v>1</v>
      </c>
      <c r="I3047" s="263"/>
      <c r="J3047" s="259"/>
      <c r="K3047" s="259"/>
      <c r="L3047" s="264"/>
      <c r="M3047" s="265"/>
      <c r="N3047" s="266"/>
      <c r="O3047" s="266"/>
      <c r="P3047" s="266"/>
      <c r="Q3047" s="266"/>
      <c r="R3047" s="266"/>
      <c r="S3047" s="266"/>
      <c r="T3047" s="267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68" t="s">
        <v>410</v>
      </c>
      <c r="AU3047" s="268" t="s">
        <v>87</v>
      </c>
      <c r="AV3047" s="15" t="s">
        <v>102</v>
      </c>
      <c r="AW3047" s="15" t="s">
        <v>37</v>
      </c>
      <c r="AX3047" s="15" t="s">
        <v>85</v>
      </c>
      <c r="AY3047" s="268" t="s">
        <v>401</v>
      </c>
    </row>
    <row r="3048" s="2" customFormat="1" ht="33" customHeight="1">
      <c r="A3048" s="40"/>
      <c r="B3048" s="41"/>
      <c r="C3048" s="218" t="s">
        <v>2694</v>
      </c>
      <c r="D3048" s="218" t="s">
        <v>403</v>
      </c>
      <c r="E3048" s="219" t="s">
        <v>2695</v>
      </c>
      <c r="F3048" s="220" t="s">
        <v>2696</v>
      </c>
      <c r="G3048" s="221" t="s">
        <v>653</v>
      </c>
      <c r="H3048" s="222">
        <v>1</v>
      </c>
      <c r="I3048" s="223"/>
      <c r="J3048" s="224">
        <f>ROUND(I3048*H3048,2)</f>
        <v>0</v>
      </c>
      <c r="K3048" s="220" t="s">
        <v>19</v>
      </c>
      <c r="L3048" s="46"/>
      <c r="M3048" s="225" t="s">
        <v>19</v>
      </c>
      <c r="N3048" s="226" t="s">
        <v>49</v>
      </c>
      <c r="O3048" s="86"/>
      <c r="P3048" s="227">
        <f>O3048*H3048</f>
        <v>0</v>
      </c>
      <c r="Q3048" s="227">
        <v>0</v>
      </c>
      <c r="R3048" s="227">
        <f>Q3048*H3048</f>
        <v>0</v>
      </c>
      <c r="S3048" s="227">
        <v>0</v>
      </c>
      <c r="T3048" s="228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29" t="s">
        <v>545</v>
      </c>
      <c r="AT3048" s="229" t="s">
        <v>403</v>
      </c>
      <c r="AU3048" s="229" t="s">
        <v>87</v>
      </c>
      <c r="AY3048" s="19" t="s">
        <v>401</v>
      </c>
      <c r="BE3048" s="230">
        <f>IF(N3048="základní",J3048,0)</f>
        <v>0</v>
      </c>
      <c r="BF3048" s="230">
        <f>IF(N3048="snížená",J3048,0)</f>
        <v>0</v>
      </c>
      <c r="BG3048" s="230">
        <f>IF(N3048="zákl. přenesená",J3048,0)</f>
        <v>0</v>
      </c>
      <c r="BH3048" s="230">
        <f>IF(N3048="sníž. přenesená",J3048,0)</f>
        <v>0</v>
      </c>
      <c r="BI3048" s="230">
        <f>IF(N3048="nulová",J3048,0)</f>
        <v>0</v>
      </c>
      <c r="BJ3048" s="19" t="s">
        <v>85</v>
      </c>
      <c r="BK3048" s="230">
        <f>ROUND(I3048*H3048,2)</f>
        <v>0</v>
      </c>
      <c r="BL3048" s="19" t="s">
        <v>545</v>
      </c>
      <c r="BM3048" s="229" t="s">
        <v>2697</v>
      </c>
    </row>
    <row r="3049" s="13" customFormat="1">
      <c r="A3049" s="13"/>
      <c r="B3049" s="236"/>
      <c r="C3049" s="237"/>
      <c r="D3049" s="238" t="s">
        <v>410</v>
      </c>
      <c r="E3049" s="239" t="s">
        <v>19</v>
      </c>
      <c r="F3049" s="240" t="s">
        <v>634</v>
      </c>
      <c r="G3049" s="237"/>
      <c r="H3049" s="239" t="s">
        <v>19</v>
      </c>
      <c r="I3049" s="241"/>
      <c r="J3049" s="237"/>
      <c r="K3049" s="237"/>
      <c r="L3049" s="242"/>
      <c r="M3049" s="243"/>
      <c r="N3049" s="244"/>
      <c r="O3049" s="244"/>
      <c r="P3049" s="244"/>
      <c r="Q3049" s="244"/>
      <c r="R3049" s="244"/>
      <c r="S3049" s="244"/>
      <c r="T3049" s="245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6" t="s">
        <v>410</v>
      </c>
      <c r="AU3049" s="246" t="s">
        <v>87</v>
      </c>
      <c r="AV3049" s="13" t="s">
        <v>85</v>
      </c>
      <c r="AW3049" s="13" t="s">
        <v>37</v>
      </c>
      <c r="AX3049" s="13" t="s">
        <v>78</v>
      </c>
      <c r="AY3049" s="246" t="s">
        <v>401</v>
      </c>
    </row>
    <row r="3050" s="13" customFormat="1">
      <c r="A3050" s="13"/>
      <c r="B3050" s="236"/>
      <c r="C3050" s="237"/>
      <c r="D3050" s="238" t="s">
        <v>410</v>
      </c>
      <c r="E3050" s="239" t="s">
        <v>19</v>
      </c>
      <c r="F3050" s="240" t="s">
        <v>1591</v>
      </c>
      <c r="G3050" s="237"/>
      <c r="H3050" s="239" t="s">
        <v>19</v>
      </c>
      <c r="I3050" s="241"/>
      <c r="J3050" s="237"/>
      <c r="K3050" s="237"/>
      <c r="L3050" s="242"/>
      <c r="M3050" s="243"/>
      <c r="N3050" s="244"/>
      <c r="O3050" s="244"/>
      <c r="P3050" s="244"/>
      <c r="Q3050" s="244"/>
      <c r="R3050" s="244"/>
      <c r="S3050" s="244"/>
      <c r="T3050" s="245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6" t="s">
        <v>410</v>
      </c>
      <c r="AU3050" s="246" t="s">
        <v>87</v>
      </c>
      <c r="AV3050" s="13" t="s">
        <v>85</v>
      </c>
      <c r="AW3050" s="13" t="s">
        <v>37</v>
      </c>
      <c r="AX3050" s="13" t="s">
        <v>78</v>
      </c>
      <c r="AY3050" s="246" t="s">
        <v>401</v>
      </c>
    </row>
    <row r="3051" s="13" customFormat="1">
      <c r="A3051" s="13"/>
      <c r="B3051" s="236"/>
      <c r="C3051" s="237"/>
      <c r="D3051" s="238" t="s">
        <v>410</v>
      </c>
      <c r="E3051" s="239" t="s">
        <v>19</v>
      </c>
      <c r="F3051" s="240" t="s">
        <v>1592</v>
      </c>
      <c r="G3051" s="237"/>
      <c r="H3051" s="239" t="s">
        <v>19</v>
      </c>
      <c r="I3051" s="241"/>
      <c r="J3051" s="237"/>
      <c r="K3051" s="237"/>
      <c r="L3051" s="242"/>
      <c r="M3051" s="243"/>
      <c r="N3051" s="244"/>
      <c r="O3051" s="244"/>
      <c r="P3051" s="244"/>
      <c r="Q3051" s="244"/>
      <c r="R3051" s="244"/>
      <c r="S3051" s="244"/>
      <c r="T3051" s="245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6" t="s">
        <v>410</v>
      </c>
      <c r="AU3051" s="246" t="s">
        <v>87</v>
      </c>
      <c r="AV3051" s="13" t="s">
        <v>85</v>
      </c>
      <c r="AW3051" s="13" t="s">
        <v>37</v>
      </c>
      <c r="AX3051" s="13" t="s">
        <v>78</v>
      </c>
      <c r="AY3051" s="246" t="s">
        <v>401</v>
      </c>
    </row>
    <row r="3052" s="14" customFormat="1">
      <c r="A3052" s="14"/>
      <c r="B3052" s="247"/>
      <c r="C3052" s="248"/>
      <c r="D3052" s="238" t="s">
        <v>410</v>
      </c>
      <c r="E3052" s="249" t="s">
        <v>19</v>
      </c>
      <c r="F3052" s="250" t="s">
        <v>1673</v>
      </c>
      <c r="G3052" s="248"/>
      <c r="H3052" s="251">
        <v>1</v>
      </c>
      <c r="I3052" s="252"/>
      <c r="J3052" s="248"/>
      <c r="K3052" s="248"/>
      <c r="L3052" s="253"/>
      <c r="M3052" s="254"/>
      <c r="N3052" s="255"/>
      <c r="O3052" s="255"/>
      <c r="P3052" s="255"/>
      <c r="Q3052" s="255"/>
      <c r="R3052" s="255"/>
      <c r="S3052" s="255"/>
      <c r="T3052" s="256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7" t="s">
        <v>410</v>
      </c>
      <c r="AU3052" s="257" t="s">
        <v>87</v>
      </c>
      <c r="AV3052" s="14" t="s">
        <v>87</v>
      </c>
      <c r="AW3052" s="14" t="s">
        <v>37</v>
      </c>
      <c r="AX3052" s="14" t="s">
        <v>78</v>
      </c>
      <c r="AY3052" s="257" t="s">
        <v>401</v>
      </c>
    </row>
    <row r="3053" s="15" customFormat="1">
      <c r="A3053" s="15"/>
      <c r="B3053" s="258"/>
      <c r="C3053" s="259"/>
      <c r="D3053" s="238" t="s">
        <v>410</v>
      </c>
      <c r="E3053" s="260" t="s">
        <v>19</v>
      </c>
      <c r="F3053" s="261" t="s">
        <v>414</v>
      </c>
      <c r="G3053" s="259"/>
      <c r="H3053" s="262">
        <v>1</v>
      </c>
      <c r="I3053" s="263"/>
      <c r="J3053" s="259"/>
      <c r="K3053" s="259"/>
      <c r="L3053" s="264"/>
      <c r="M3053" s="265"/>
      <c r="N3053" s="266"/>
      <c r="O3053" s="266"/>
      <c r="P3053" s="266"/>
      <c r="Q3053" s="266"/>
      <c r="R3053" s="266"/>
      <c r="S3053" s="266"/>
      <c r="T3053" s="267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T3053" s="268" t="s">
        <v>410</v>
      </c>
      <c r="AU3053" s="268" t="s">
        <v>87</v>
      </c>
      <c r="AV3053" s="15" t="s">
        <v>102</v>
      </c>
      <c r="AW3053" s="15" t="s">
        <v>37</v>
      </c>
      <c r="AX3053" s="15" t="s">
        <v>85</v>
      </c>
      <c r="AY3053" s="268" t="s">
        <v>401</v>
      </c>
    </row>
    <row r="3054" s="2" customFormat="1" ht="37.8" customHeight="1">
      <c r="A3054" s="40"/>
      <c r="B3054" s="41"/>
      <c r="C3054" s="218" t="s">
        <v>2698</v>
      </c>
      <c r="D3054" s="218" t="s">
        <v>403</v>
      </c>
      <c r="E3054" s="219" t="s">
        <v>2699</v>
      </c>
      <c r="F3054" s="220" t="s">
        <v>2700</v>
      </c>
      <c r="G3054" s="221" t="s">
        <v>653</v>
      </c>
      <c r="H3054" s="222">
        <v>1</v>
      </c>
      <c r="I3054" s="223"/>
      <c r="J3054" s="224">
        <f>ROUND(I3054*H3054,2)</f>
        <v>0</v>
      </c>
      <c r="K3054" s="220" t="s">
        <v>19</v>
      </c>
      <c r="L3054" s="46"/>
      <c r="M3054" s="225" t="s">
        <v>19</v>
      </c>
      <c r="N3054" s="226" t="s">
        <v>49</v>
      </c>
      <c r="O3054" s="86"/>
      <c r="P3054" s="227">
        <f>O3054*H3054</f>
        <v>0</v>
      </c>
      <c r="Q3054" s="227">
        <v>0</v>
      </c>
      <c r="R3054" s="227">
        <f>Q3054*H3054</f>
        <v>0</v>
      </c>
      <c r="S3054" s="227">
        <v>0</v>
      </c>
      <c r="T3054" s="228">
        <f>S3054*H3054</f>
        <v>0</v>
      </c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R3054" s="229" t="s">
        <v>545</v>
      </c>
      <c r="AT3054" s="229" t="s">
        <v>403</v>
      </c>
      <c r="AU3054" s="229" t="s">
        <v>87</v>
      </c>
      <c r="AY3054" s="19" t="s">
        <v>401</v>
      </c>
      <c r="BE3054" s="230">
        <f>IF(N3054="základní",J3054,0)</f>
        <v>0</v>
      </c>
      <c r="BF3054" s="230">
        <f>IF(N3054="snížená",J3054,0)</f>
        <v>0</v>
      </c>
      <c r="BG3054" s="230">
        <f>IF(N3054="zákl. přenesená",J3054,0)</f>
        <v>0</v>
      </c>
      <c r="BH3054" s="230">
        <f>IF(N3054="sníž. přenesená",J3054,0)</f>
        <v>0</v>
      </c>
      <c r="BI3054" s="230">
        <f>IF(N3054="nulová",J3054,0)</f>
        <v>0</v>
      </c>
      <c r="BJ3054" s="19" t="s">
        <v>85</v>
      </c>
      <c r="BK3054" s="230">
        <f>ROUND(I3054*H3054,2)</f>
        <v>0</v>
      </c>
      <c r="BL3054" s="19" t="s">
        <v>545</v>
      </c>
      <c r="BM3054" s="229" t="s">
        <v>2701</v>
      </c>
    </row>
    <row r="3055" s="13" customFormat="1">
      <c r="A3055" s="13"/>
      <c r="B3055" s="236"/>
      <c r="C3055" s="237"/>
      <c r="D3055" s="238" t="s">
        <v>410</v>
      </c>
      <c r="E3055" s="239" t="s">
        <v>19</v>
      </c>
      <c r="F3055" s="240" t="s">
        <v>634</v>
      </c>
      <c r="G3055" s="237"/>
      <c r="H3055" s="239" t="s">
        <v>19</v>
      </c>
      <c r="I3055" s="241"/>
      <c r="J3055" s="237"/>
      <c r="K3055" s="237"/>
      <c r="L3055" s="242"/>
      <c r="M3055" s="243"/>
      <c r="N3055" s="244"/>
      <c r="O3055" s="244"/>
      <c r="P3055" s="244"/>
      <c r="Q3055" s="244"/>
      <c r="R3055" s="244"/>
      <c r="S3055" s="244"/>
      <c r="T3055" s="24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6" t="s">
        <v>410</v>
      </c>
      <c r="AU3055" s="246" t="s">
        <v>87</v>
      </c>
      <c r="AV3055" s="13" t="s">
        <v>85</v>
      </c>
      <c r="AW3055" s="13" t="s">
        <v>37</v>
      </c>
      <c r="AX3055" s="13" t="s">
        <v>78</v>
      </c>
      <c r="AY3055" s="246" t="s">
        <v>401</v>
      </c>
    </row>
    <row r="3056" s="13" customFormat="1">
      <c r="A3056" s="13"/>
      <c r="B3056" s="236"/>
      <c r="C3056" s="237"/>
      <c r="D3056" s="238" t="s">
        <v>410</v>
      </c>
      <c r="E3056" s="239" t="s">
        <v>19</v>
      </c>
      <c r="F3056" s="240" t="s">
        <v>1591</v>
      </c>
      <c r="G3056" s="237"/>
      <c r="H3056" s="239" t="s">
        <v>19</v>
      </c>
      <c r="I3056" s="241"/>
      <c r="J3056" s="237"/>
      <c r="K3056" s="237"/>
      <c r="L3056" s="242"/>
      <c r="M3056" s="243"/>
      <c r="N3056" s="244"/>
      <c r="O3056" s="244"/>
      <c r="P3056" s="244"/>
      <c r="Q3056" s="244"/>
      <c r="R3056" s="244"/>
      <c r="S3056" s="244"/>
      <c r="T3056" s="24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6" t="s">
        <v>410</v>
      </c>
      <c r="AU3056" s="246" t="s">
        <v>87</v>
      </c>
      <c r="AV3056" s="13" t="s">
        <v>85</v>
      </c>
      <c r="AW3056" s="13" t="s">
        <v>37</v>
      </c>
      <c r="AX3056" s="13" t="s">
        <v>78</v>
      </c>
      <c r="AY3056" s="246" t="s">
        <v>401</v>
      </c>
    </row>
    <row r="3057" s="13" customFormat="1">
      <c r="A3057" s="13"/>
      <c r="B3057" s="236"/>
      <c r="C3057" s="237"/>
      <c r="D3057" s="238" t="s">
        <v>410</v>
      </c>
      <c r="E3057" s="239" t="s">
        <v>19</v>
      </c>
      <c r="F3057" s="240" t="s">
        <v>1592</v>
      </c>
      <c r="G3057" s="237"/>
      <c r="H3057" s="239" t="s">
        <v>19</v>
      </c>
      <c r="I3057" s="241"/>
      <c r="J3057" s="237"/>
      <c r="K3057" s="237"/>
      <c r="L3057" s="242"/>
      <c r="M3057" s="243"/>
      <c r="N3057" s="244"/>
      <c r="O3057" s="244"/>
      <c r="P3057" s="244"/>
      <c r="Q3057" s="244"/>
      <c r="R3057" s="244"/>
      <c r="S3057" s="244"/>
      <c r="T3057" s="24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6" t="s">
        <v>410</v>
      </c>
      <c r="AU3057" s="246" t="s">
        <v>87</v>
      </c>
      <c r="AV3057" s="13" t="s">
        <v>85</v>
      </c>
      <c r="AW3057" s="13" t="s">
        <v>37</v>
      </c>
      <c r="AX3057" s="13" t="s">
        <v>78</v>
      </c>
      <c r="AY3057" s="246" t="s">
        <v>401</v>
      </c>
    </row>
    <row r="3058" s="14" customFormat="1">
      <c r="A3058" s="14"/>
      <c r="B3058" s="247"/>
      <c r="C3058" s="248"/>
      <c r="D3058" s="238" t="s">
        <v>410</v>
      </c>
      <c r="E3058" s="249" t="s">
        <v>19</v>
      </c>
      <c r="F3058" s="250" t="s">
        <v>1603</v>
      </c>
      <c r="G3058" s="248"/>
      <c r="H3058" s="251">
        <v>1</v>
      </c>
      <c r="I3058" s="252"/>
      <c r="J3058" s="248"/>
      <c r="K3058" s="248"/>
      <c r="L3058" s="253"/>
      <c r="M3058" s="254"/>
      <c r="N3058" s="255"/>
      <c r="O3058" s="255"/>
      <c r="P3058" s="255"/>
      <c r="Q3058" s="255"/>
      <c r="R3058" s="255"/>
      <c r="S3058" s="255"/>
      <c r="T3058" s="256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7" t="s">
        <v>410</v>
      </c>
      <c r="AU3058" s="257" t="s">
        <v>87</v>
      </c>
      <c r="AV3058" s="14" t="s">
        <v>87</v>
      </c>
      <c r="AW3058" s="14" t="s">
        <v>37</v>
      </c>
      <c r="AX3058" s="14" t="s">
        <v>78</v>
      </c>
      <c r="AY3058" s="257" t="s">
        <v>401</v>
      </c>
    </row>
    <row r="3059" s="15" customFormat="1">
      <c r="A3059" s="15"/>
      <c r="B3059" s="258"/>
      <c r="C3059" s="259"/>
      <c r="D3059" s="238" t="s">
        <v>410</v>
      </c>
      <c r="E3059" s="260" t="s">
        <v>19</v>
      </c>
      <c r="F3059" s="261" t="s">
        <v>414</v>
      </c>
      <c r="G3059" s="259"/>
      <c r="H3059" s="262">
        <v>1</v>
      </c>
      <c r="I3059" s="263"/>
      <c r="J3059" s="259"/>
      <c r="K3059" s="259"/>
      <c r="L3059" s="264"/>
      <c r="M3059" s="265"/>
      <c r="N3059" s="266"/>
      <c r="O3059" s="266"/>
      <c r="P3059" s="266"/>
      <c r="Q3059" s="266"/>
      <c r="R3059" s="266"/>
      <c r="S3059" s="266"/>
      <c r="T3059" s="267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68" t="s">
        <v>410</v>
      </c>
      <c r="AU3059" s="268" t="s">
        <v>87</v>
      </c>
      <c r="AV3059" s="15" t="s">
        <v>102</v>
      </c>
      <c r="AW3059" s="15" t="s">
        <v>37</v>
      </c>
      <c r="AX3059" s="15" t="s">
        <v>85</v>
      </c>
      <c r="AY3059" s="268" t="s">
        <v>401</v>
      </c>
    </row>
    <row r="3060" s="2" customFormat="1" ht="37.8" customHeight="1">
      <c r="A3060" s="40"/>
      <c r="B3060" s="41"/>
      <c r="C3060" s="218" t="s">
        <v>2702</v>
      </c>
      <c r="D3060" s="218" t="s">
        <v>403</v>
      </c>
      <c r="E3060" s="219" t="s">
        <v>2703</v>
      </c>
      <c r="F3060" s="220" t="s">
        <v>2700</v>
      </c>
      <c r="G3060" s="221" t="s">
        <v>653</v>
      </c>
      <c r="H3060" s="222">
        <v>1</v>
      </c>
      <c r="I3060" s="223"/>
      <c r="J3060" s="224">
        <f>ROUND(I3060*H3060,2)</f>
        <v>0</v>
      </c>
      <c r="K3060" s="220" t="s">
        <v>19</v>
      </c>
      <c r="L3060" s="46"/>
      <c r="M3060" s="225" t="s">
        <v>19</v>
      </c>
      <c r="N3060" s="226" t="s">
        <v>49</v>
      </c>
      <c r="O3060" s="86"/>
      <c r="P3060" s="227">
        <f>O3060*H3060</f>
        <v>0</v>
      </c>
      <c r="Q3060" s="227">
        <v>0</v>
      </c>
      <c r="R3060" s="227">
        <f>Q3060*H3060</f>
        <v>0</v>
      </c>
      <c r="S3060" s="227">
        <v>0</v>
      </c>
      <c r="T3060" s="228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29" t="s">
        <v>545</v>
      </c>
      <c r="AT3060" s="229" t="s">
        <v>403</v>
      </c>
      <c r="AU3060" s="229" t="s">
        <v>87</v>
      </c>
      <c r="AY3060" s="19" t="s">
        <v>401</v>
      </c>
      <c r="BE3060" s="230">
        <f>IF(N3060="základní",J3060,0)</f>
        <v>0</v>
      </c>
      <c r="BF3060" s="230">
        <f>IF(N3060="snížená",J3060,0)</f>
        <v>0</v>
      </c>
      <c r="BG3060" s="230">
        <f>IF(N3060="zákl. přenesená",J3060,0)</f>
        <v>0</v>
      </c>
      <c r="BH3060" s="230">
        <f>IF(N3060="sníž. přenesená",J3060,0)</f>
        <v>0</v>
      </c>
      <c r="BI3060" s="230">
        <f>IF(N3060="nulová",J3060,0)</f>
        <v>0</v>
      </c>
      <c r="BJ3060" s="19" t="s">
        <v>85</v>
      </c>
      <c r="BK3060" s="230">
        <f>ROUND(I3060*H3060,2)</f>
        <v>0</v>
      </c>
      <c r="BL3060" s="19" t="s">
        <v>545</v>
      </c>
      <c r="BM3060" s="229" t="s">
        <v>2704</v>
      </c>
    </row>
    <row r="3061" s="13" customFormat="1">
      <c r="A3061" s="13"/>
      <c r="B3061" s="236"/>
      <c r="C3061" s="237"/>
      <c r="D3061" s="238" t="s">
        <v>410</v>
      </c>
      <c r="E3061" s="239" t="s">
        <v>19</v>
      </c>
      <c r="F3061" s="240" t="s">
        <v>634</v>
      </c>
      <c r="G3061" s="237"/>
      <c r="H3061" s="239" t="s">
        <v>19</v>
      </c>
      <c r="I3061" s="241"/>
      <c r="J3061" s="237"/>
      <c r="K3061" s="237"/>
      <c r="L3061" s="242"/>
      <c r="M3061" s="243"/>
      <c r="N3061" s="244"/>
      <c r="O3061" s="244"/>
      <c r="P3061" s="244"/>
      <c r="Q3061" s="244"/>
      <c r="R3061" s="244"/>
      <c r="S3061" s="244"/>
      <c r="T3061" s="24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6" t="s">
        <v>410</v>
      </c>
      <c r="AU3061" s="246" t="s">
        <v>87</v>
      </c>
      <c r="AV3061" s="13" t="s">
        <v>85</v>
      </c>
      <c r="AW3061" s="13" t="s">
        <v>37</v>
      </c>
      <c r="AX3061" s="13" t="s">
        <v>78</v>
      </c>
      <c r="AY3061" s="246" t="s">
        <v>401</v>
      </c>
    </row>
    <row r="3062" s="13" customFormat="1">
      <c r="A3062" s="13"/>
      <c r="B3062" s="236"/>
      <c r="C3062" s="237"/>
      <c r="D3062" s="238" t="s">
        <v>410</v>
      </c>
      <c r="E3062" s="239" t="s">
        <v>19</v>
      </c>
      <c r="F3062" s="240" t="s">
        <v>1591</v>
      </c>
      <c r="G3062" s="237"/>
      <c r="H3062" s="239" t="s">
        <v>19</v>
      </c>
      <c r="I3062" s="241"/>
      <c r="J3062" s="237"/>
      <c r="K3062" s="237"/>
      <c r="L3062" s="242"/>
      <c r="M3062" s="243"/>
      <c r="N3062" s="244"/>
      <c r="O3062" s="244"/>
      <c r="P3062" s="244"/>
      <c r="Q3062" s="244"/>
      <c r="R3062" s="244"/>
      <c r="S3062" s="244"/>
      <c r="T3062" s="245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6" t="s">
        <v>410</v>
      </c>
      <c r="AU3062" s="246" t="s">
        <v>87</v>
      </c>
      <c r="AV3062" s="13" t="s">
        <v>85</v>
      </c>
      <c r="AW3062" s="13" t="s">
        <v>37</v>
      </c>
      <c r="AX3062" s="13" t="s">
        <v>78</v>
      </c>
      <c r="AY3062" s="246" t="s">
        <v>401</v>
      </c>
    </row>
    <row r="3063" s="13" customFormat="1">
      <c r="A3063" s="13"/>
      <c r="B3063" s="236"/>
      <c r="C3063" s="237"/>
      <c r="D3063" s="238" t="s">
        <v>410</v>
      </c>
      <c r="E3063" s="239" t="s">
        <v>19</v>
      </c>
      <c r="F3063" s="240" t="s">
        <v>1592</v>
      </c>
      <c r="G3063" s="237"/>
      <c r="H3063" s="239" t="s">
        <v>19</v>
      </c>
      <c r="I3063" s="241"/>
      <c r="J3063" s="237"/>
      <c r="K3063" s="237"/>
      <c r="L3063" s="242"/>
      <c r="M3063" s="243"/>
      <c r="N3063" s="244"/>
      <c r="O3063" s="244"/>
      <c r="P3063" s="244"/>
      <c r="Q3063" s="244"/>
      <c r="R3063" s="244"/>
      <c r="S3063" s="244"/>
      <c r="T3063" s="245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6" t="s">
        <v>410</v>
      </c>
      <c r="AU3063" s="246" t="s">
        <v>87</v>
      </c>
      <c r="AV3063" s="13" t="s">
        <v>85</v>
      </c>
      <c r="AW3063" s="13" t="s">
        <v>37</v>
      </c>
      <c r="AX3063" s="13" t="s">
        <v>78</v>
      </c>
      <c r="AY3063" s="246" t="s">
        <v>401</v>
      </c>
    </row>
    <row r="3064" s="14" customFormat="1">
      <c r="A3064" s="14"/>
      <c r="B3064" s="247"/>
      <c r="C3064" s="248"/>
      <c r="D3064" s="238" t="s">
        <v>410</v>
      </c>
      <c r="E3064" s="249" t="s">
        <v>19</v>
      </c>
      <c r="F3064" s="250" t="s">
        <v>1604</v>
      </c>
      <c r="G3064" s="248"/>
      <c r="H3064" s="251">
        <v>1</v>
      </c>
      <c r="I3064" s="252"/>
      <c r="J3064" s="248"/>
      <c r="K3064" s="248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7" t="s">
        <v>410</v>
      </c>
      <c r="AU3064" s="257" t="s">
        <v>87</v>
      </c>
      <c r="AV3064" s="14" t="s">
        <v>87</v>
      </c>
      <c r="AW3064" s="14" t="s">
        <v>37</v>
      </c>
      <c r="AX3064" s="14" t="s">
        <v>78</v>
      </c>
      <c r="AY3064" s="257" t="s">
        <v>401</v>
      </c>
    </row>
    <row r="3065" s="15" customFormat="1">
      <c r="A3065" s="15"/>
      <c r="B3065" s="258"/>
      <c r="C3065" s="259"/>
      <c r="D3065" s="238" t="s">
        <v>410</v>
      </c>
      <c r="E3065" s="260" t="s">
        <v>19</v>
      </c>
      <c r="F3065" s="261" t="s">
        <v>414</v>
      </c>
      <c r="G3065" s="259"/>
      <c r="H3065" s="262">
        <v>1</v>
      </c>
      <c r="I3065" s="263"/>
      <c r="J3065" s="259"/>
      <c r="K3065" s="259"/>
      <c r="L3065" s="264"/>
      <c r="M3065" s="265"/>
      <c r="N3065" s="266"/>
      <c r="O3065" s="266"/>
      <c r="P3065" s="266"/>
      <c r="Q3065" s="266"/>
      <c r="R3065" s="266"/>
      <c r="S3065" s="266"/>
      <c r="T3065" s="267"/>
      <c r="U3065" s="15"/>
      <c r="V3065" s="15"/>
      <c r="W3065" s="15"/>
      <c r="X3065" s="15"/>
      <c r="Y3065" s="15"/>
      <c r="Z3065" s="15"/>
      <c r="AA3065" s="15"/>
      <c r="AB3065" s="15"/>
      <c r="AC3065" s="15"/>
      <c r="AD3065" s="15"/>
      <c r="AE3065" s="15"/>
      <c r="AT3065" s="268" t="s">
        <v>410</v>
      </c>
      <c r="AU3065" s="268" t="s">
        <v>87</v>
      </c>
      <c r="AV3065" s="15" t="s">
        <v>102</v>
      </c>
      <c r="AW3065" s="15" t="s">
        <v>37</v>
      </c>
      <c r="AX3065" s="15" t="s">
        <v>85</v>
      </c>
      <c r="AY3065" s="268" t="s">
        <v>401</v>
      </c>
    </row>
    <row r="3066" s="2" customFormat="1" ht="37.8" customHeight="1">
      <c r="A3066" s="40"/>
      <c r="B3066" s="41"/>
      <c r="C3066" s="218" t="s">
        <v>2705</v>
      </c>
      <c r="D3066" s="218" t="s">
        <v>403</v>
      </c>
      <c r="E3066" s="219" t="s">
        <v>2706</v>
      </c>
      <c r="F3066" s="220" t="s">
        <v>2700</v>
      </c>
      <c r="G3066" s="221" t="s">
        <v>653</v>
      </c>
      <c r="H3066" s="222">
        <v>2</v>
      </c>
      <c r="I3066" s="223"/>
      <c r="J3066" s="224">
        <f>ROUND(I3066*H3066,2)</f>
        <v>0</v>
      </c>
      <c r="K3066" s="220" t="s">
        <v>19</v>
      </c>
      <c r="L3066" s="46"/>
      <c r="M3066" s="225" t="s">
        <v>19</v>
      </c>
      <c r="N3066" s="226" t="s">
        <v>49</v>
      </c>
      <c r="O3066" s="86"/>
      <c r="P3066" s="227">
        <f>O3066*H3066</f>
        <v>0</v>
      </c>
      <c r="Q3066" s="227">
        <v>0</v>
      </c>
      <c r="R3066" s="227">
        <f>Q3066*H3066</f>
        <v>0</v>
      </c>
      <c r="S3066" s="227">
        <v>0</v>
      </c>
      <c r="T3066" s="228">
        <f>S3066*H3066</f>
        <v>0</v>
      </c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R3066" s="229" t="s">
        <v>545</v>
      </c>
      <c r="AT3066" s="229" t="s">
        <v>403</v>
      </c>
      <c r="AU3066" s="229" t="s">
        <v>87</v>
      </c>
      <c r="AY3066" s="19" t="s">
        <v>401</v>
      </c>
      <c r="BE3066" s="230">
        <f>IF(N3066="základní",J3066,0)</f>
        <v>0</v>
      </c>
      <c r="BF3066" s="230">
        <f>IF(N3066="snížená",J3066,0)</f>
        <v>0</v>
      </c>
      <c r="BG3066" s="230">
        <f>IF(N3066="zákl. přenesená",J3066,0)</f>
        <v>0</v>
      </c>
      <c r="BH3066" s="230">
        <f>IF(N3066="sníž. přenesená",J3066,0)</f>
        <v>0</v>
      </c>
      <c r="BI3066" s="230">
        <f>IF(N3066="nulová",J3066,0)</f>
        <v>0</v>
      </c>
      <c r="BJ3066" s="19" t="s">
        <v>85</v>
      </c>
      <c r="BK3066" s="230">
        <f>ROUND(I3066*H3066,2)</f>
        <v>0</v>
      </c>
      <c r="BL3066" s="19" t="s">
        <v>545</v>
      </c>
      <c r="BM3066" s="229" t="s">
        <v>2707</v>
      </c>
    </row>
    <row r="3067" s="13" customFormat="1">
      <c r="A3067" s="13"/>
      <c r="B3067" s="236"/>
      <c r="C3067" s="237"/>
      <c r="D3067" s="238" t="s">
        <v>410</v>
      </c>
      <c r="E3067" s="239" t="s">
        <v>19</v>
      </c>
      <c r="F3067" s="240" t="s">
        <v>634</v>
      </c>
      <c r="G3067" s="237"/>
      <c r="H3067" s="239" t="s">
        <v>19</v>
      </c>
      <c r="I3067" s="241"/>
      <c r="J3067" s="237"/>
      <c r="K3067" s="237"/>
      <c r="L3067" s="242"/>
      <c r="M3067" s="243"/>
      <c r="N3067" s="244"/>
      <c r="O3067" s="244"/>
      <c r="P3067" s="244"/>
      <c r="Q3067" s="244"/>
      <c r="R3067" s="244"/>
      <c r="S3067" s="244"/>
      <c r="T3067" s="24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6" t="s">
        <v>410</v>
      </c>
      <c r="AU3067" s="246" t="s">
        <v>87</v>
      </c>
      <c r="AV3067" s="13" t="s">
        <v>85</v>
      </c>
      <c r="AW3067" s="13" t="s">
        <v>37</v>
      </c>
      <c r="AX3067" s="13" t="s">
        <v>78</v>
      </c>
      <c r="AY3067" s="246" t="s">
        <v>401</v>
      </c>
    </row>
    <row r="3068" s="13" customFormat="1">
      <c r="A3068" s="13"/>
      <c r="B3068" s="236"/>
      <c r="C3068" s="237"/>
      <c r="D3068" s="238" t="s">
        <v>410</v>
      </c>
      <c r="E3068" s="239" t="s">
        <v>19</v>
      </c>
      <c r="F3068" s="240" t="s">
        <v>1591</v>
      </c>
      <c r="G3068" s="237"/>
      <c r="H3068" s="239" t="s">
        <v>19</v>
      </c>
      <c r="I3068" s="241"/>
      <c r="J3068" s="237"/>
      <c r="K3068" s="237"/>
      <c r="L3068" s="242"/>
      <c r="M3068" s="243"/>
      <c r="N3068" s="244"/>
      <c r="O3068" s="244"/>
      <c r="P3068" s="244"/>
      <c r="Q3068" s="244"/>
      <c r="R3068" s="244"/>
      <c r="S3068" s="244"/>
      <c r="T3068" s="245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6" t="s">
        <v>410</v>
      </c>
      <c r="AU3068" s="246" t="s">
        <v>87</v>
      </c>
      <c r="AV3068" s="13" t="s">
        <v>85</v>
      </c>
      <c r="AW3068" s="13" t="s">
        <v>37</v>
      </c>
      <c r="AX3068" s="13" t="s">
        <v>78</v>
      </c>
      <c r="AY3068" s="246" t="s">
        <v>401</v>
      </c>
    </row>
    <row r="3069" s="13" customFormat="1">
      <c r="A3069" s="13"/>
      <c r="B3069" s="236"/>
      <c r="C3069" s="237"/>
      <c r="D3069" s="238" t="s">
        <v>410</v>
      </c>
      <c r="E3069" s="239" t="s">
        <v>19</v>
      </c>
      <c r="F3069" s="240" t="s">
        <v>1592</v>
      </c>
      <c r="G3069" s="237"/>
      <c r="H3069" s="239" t="s">
        <v>19</v>
      </c>
      <c r="I3069" s="241"/>
      <c r="J3069" s="237"/>
      <c r="K3069" s="237"/>
      <c r="L3069" s="242"/>
      <c r="M3069" s="243"/>
      <c r="N3069" s="244"/>
      <c r="O3069" s="244"/>
      <c r="P3069" s="244"/>
      <c r="Q3069" s="244"/>
      <c r="R3069" s="244"/>
      <c r="S3069" s="244"/>
      <c r="T3069" s="245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6" t="s">
        <v>410</v>
      </c>
      <c r="AU3069" s="246" t="s">
        <v>87</v>
      </c>
      <c r="AV3069" s="13" t="s">
        <v>85</v>
      </c>
      <c r="AW3069" s="13" t="s">
        <v>37</v>
      </c>
      <c r="AX3069" s="13" t="s">
        <v>78</v>
      </c>
      <c r="AY3069" s="246" t="s">
        <v>401</v>
      </c>
    </row>
    <row r="3070" s="14" customFormat="1">
      <c r="A3070" s="14"/>
      <c r="B3070" s="247"/>
      <c r="C3070" s="248"/>
      <c r="D3070" s="238" t="s">
        <v>410</v>
      </c>
      <c r="E3070" s="249" t="s">
        <v>19</v>
      </c>
      <c r="F3070" s="250" t="s">
        <v>1605</v>
      </c>
      <c r="G3070" s="248"/>
      <c r="H3070" s="251">
        <v>2</v>
      </c>
      <c r="I3070" s="252"/>
      <c r="J3070" s="248"/>
      <c r="K3070" s="248"/>
      <c r="L3070" s="253"/>
      <c r="M3070" s="254"/>
      <c r="N3070" s="255"/>
      <c r="O3070" s="255"/>
      <c r="P3070" s="255"/>
      <c r="Q3070" s="255"/>
      <c r="R3070" s="255"/>
      <c r="S3070" s="255"/>
      <c r="T3070" s="256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7" t="s">
        <v>410</v>
      </c>
      <c r="AU3070" s="257" t="s">
        <v>87</v>
      </c>
      <c r="AV3070" s="14" t="s">
        <v>87</v>
      </c>
      <c r="AW3070" s="14" t="s">
        <v>37</v>
      </c>
      <c r="AX3070" s="14" t="s">
        <v>78</v>
      </c>
      <c r="AY3070" s="257" t="s">
        <v>401</v>
      </c>
    </row>
    <row r="3071" s="15" customFormat="1">
      <c r="A3071" s="15"/>
      <c r="B3071" s="258"/>
      <c r="C3071" s="259"/>
      <c r="D3071" s="238" t="s">
        <v>410</v>
      </c>
      <c r="E3071" s="260" t="s">
        <v>19</v>
      </c>
      <c r="F3071" s="261" t="s">
        <v>414</v>
      </c>
      <c r="G3071" s="259"/>
      <c r="H3071" s="262">
        <v>2</v>
      </c>
      <c r="I3071" s="263"/>
      <c r="J3071" s="259"/>
      <c r="K3071" s="259"/>
      <c r="L3071" s="264"/>
      <c r="M3071" s="265"/>
      <c r="N3071" s="266"/>
      <c r="O3071" s="266"/>
      <c r="P3071" s="266"/>
      <c r="Q3071" s="266"/>
      <c r="R3071" s="266"/>
      <c r="S3071" s="266"/>
      <c r="T3071" s="267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8" t="s">
        <v>410</v>
      </c>
      <c r="AU3071" s="268" t="s">
        <v>87</v>
      </c>
      <c r="AV3071" s="15" t="s">
        <v>102</v>
      </c>
      <c r="AW3071" s="15" t="s">
        <v>37</v>
      </c>
      <c r="AX3071" s="15" t="s">
        <v>85</v>
      </c>
      <c r="AY3071" s="268" t="s">
        <v>401</v>
      </c>
    </row>
    <row r="3072" s="2" customFormat="1" ht="37.8" customHeight="1">
      <c r="A3072" s="40"/>
      <c r="B3072" s="41"/>
      <c r="C3072" s="218" t="s">
        <v>2708</v>
      </c>
      <c r="D3072" s="218" t="s">
        <v>403</v>
      </c>
      <c r="E3072" s="219" t="s">
        <v>2709</v>
      </c>
      <c r="F3072" s="220" t="s">
        <v>2710</v>
      </c>
      <c r="G3072" s="221" t="s">
        <v>653</v>
      </c>
      <c r="H3072" s="222">
        <v>2</v>
      </c>
      <c r="I3072" s="223"/>
      <c r="J3072" s="224">
        <f>ROUND(I3072*H3072,2)</f>
        <v>0</v>
      </c>
      <c r="K3072" s="220" t="s">
        <v>19</v>
      </c>
      <c r="L3072" s="46"/>
      <c r="M3072" s="225" t="s">
        <v>19</v>
      </c>
      <c r="N3072" s="226" t="s">
        <v>49</v>
      </c>
      <c r="O3072" s="86"/>
      <c r="P3072" s="227">
        <f>O3072*H3072</f>
        <v>0</v>
      </c>
      <c r="Q3072" s="227">
        <v>0</v>
      </c>
      <c r="R3072" s="227">
        <f>Q3072*H3072</f>
        <v>0</v>
      </c>
      <c r="S3072" s="227">
        <v>0</v>
      </c>
      <c r="T3072" s="228">
        <f>S3072*H3072</f>
        <v>0</v>
      </c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R3072" s="229" t="s">
        <v>545</v>
      </c>
      <c r="AT3072" s="229" t="s">
        <v>403</v>
      </c>
      <c r="AU3072" s="229" t="s">
        <v>87</v>
      </c>
      <c r="AY3072" s="19" t="s">
        <v>401</v>
      </c>
      <c r="BE3072" s="230">
        <f>IF(N3072="základní",J3072,0)</f>
        <v>0</v>
      </c>
      <c r="BF3072" s="230">
        <f>IF(N3072="snížená",J3072,0)</f>
        <v>0</v>
      </c>
      <c r="BG3072" s="230">
        <f>IF(N3072="zákl. přenesená",J3072,0)</f>
        <v>0</v>
      </c>
      <c r="BH3072" s="230">
        <f>IF(N3072="sníž. přenesená",J3072,0)</f>
        <v>0</v>
      </c>
      <c r="BI3072" s="230">
        <f>IF(N3072="nulová",J3072,0)</f>
        <v>0</v>
      </c>
      <c r="BJ3072" s="19" t="s">
        <v>85</v>
      </c>
      <c r="BK3072" s="230">
        <f>ROUND(I3072*H3072,2)</f>
        <v>0</v>
      </c>
      <c r="BL3072" s="19" t="s">
        <v>545</v>
      </c>
      <c r="BM3072" s="229" t="s">
        <v>2711</v>
      </c>
    </row>
    <row r="3073" s="13" customFormat="1">
      <c r="A3073" s="13"/>
      <c r="B3073" s="236"/>
      <c r="C3073" s="237"/>
      <c r="D3073" s="238" t="s">
        <v>410</v>
      </c>
      <c r="E3073" s="239" t="s">
        <v>19</v>
      </c>
      <c r="F3073" s="240" t="s">
        <v>634</v>
      </c>
      <c r="G3073" s="237"/>
      <c r="H3073" s="239" t="s">
        <v>19</v>
      </c>
      <c r="I3073" s="241"/>
      <c r="J3073" s="237"/>
      <c r="K3073" s="237"/>
      <c r="L3073" s="242"/>
      <c r="M3073" s="243"/>
      <c r="N3073" s="244"/>
      <c r="O3073" s="244"/>
      <c r="P3073" s="244"/>
      <c r="Q3073" s="244"/>
      <c r="R3073" s="244"/>
      <c r="S3073" s="244"/>
      <c r="T3073" s="245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6" t="s">
        <v>410</v>
      </c>
      <c r="AU3073" s="246" t="s">
        <v>87</v>
      </c>
      <c r="AV3073" s="13" t="s">
        <v>85</v>
      </c>
      <c r="AW3073" s="13" t="s">
        <v>37</v>
      </c>
      <c r="AX3073" s="13" t="s">
        <v>78</v>
      </c>
      <c r="AY3073" s="246" t="s">
        <v>401</v>
      </c>
    </row>
    <row r="3074" s="13" customFormat="1">
      <c r="A3074" s="13"/>
      <c r="B3074" s="236"/>
      <c r="C3074" s="237"/>
      <c r="D3074" s="238" t="s">
        <v>410</v>
      </c>
      <c r="E3074" s="239" t="s">
        <v>19</v>
      </c>
      <c r="F3074" s="240" t="s">
        <v>1591</v>
      </c>
      <c r="G3074" s="237"/>
      <c r="H3074" s="239" t="s">
        <v>19</v>
      </c>
      <c r="I3074" s="241"/>
      <c r="J3074" s="237"/>
      <c r="K3074" s="237"/>
      <c r="L3074" s="242"/>
      <c r="M3074" s="243"/>
      <c r="N3074" s="244"/>
      <c r="O3074" s="244"/>
      <c r="P3074" s="244"/>
      <c r="Q3074" s="244"/>
      <c r="R3074" s="244"/>
      <c r="S3074" s="244"/>
      <c r="T3074" s="24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6" t="s">
        <v>410</v>
      </c>
      <c r="AU3074" s="246" t="s">
        <v>87</v>
      </c>
      <c r="AV3074" s="13" t="s">
        <v>85</v>
      </c>
      <c r="AW3074" s="13" t="s">
        <v>37</v>
      </c>
      <c r="AX3074" s="13" t="s">
        <v>78</v>
      </c>
      <c r="AY3074" s="246" t="s">
        <v>401</v>
      </c>
    </row>
    <row r="3075" s="13" customFormat="1">
      <c r="A3075" s="13"/>
      <c r="B3075" s="236"/>
      <c r="C3075" s="237"/>
      <c r="D3075" s="238" t="s">
        <v>410</v>
      </c>
      <c r="E3075" s="239" t="s">
        <v>19</v>
      </c>
      <c r="F3075" s="240" t="s">
        <v>1592</v>
      </c>
      <c r="G3075" s="237"/>
      <c r="H3075" s="239" t="s">
        <v>19</v>
      </c>
      <c r="I3075" s="241"/>
      <c r="J3075" s="237"/>
      <c r="K3075" s="237"/>
      <c r="L3075" s="242"/>
      <c r="M3075" s="243"/>
      <c r="N3075" s="244"/>
      <c r="O3075" s="244"/>
      <c r="P3075" s="244"/>
      <c r="Q3075" s="244"/>
      <c r="R3075" s="244"/>
      <c r="S3075" s="244"/>
      <c r="T3075" s="24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6" t="s">
        <v>410</v>
      </c>
      <c r="AU3075" s="246" t="s">
        <v>87</v>
      </c>
      <c r="AV3075" s="13" t="s">
        <v>85</v>
      </c>
      <c r="AW3075" s="13" t="s">
        <v>37</v>
      </c>
      <c r="AX3075" s="13" t="s">
        <v>78</v>
      </c>
      <c r="AY3075" s="246" t="s">
        <v>401</v>
      </c>
    </row>
    <row r="3076" s="14" customFormat="1">
      <c r="A3076" s="14"/>
      <c r="B3076" s="247"/>
      <c r="C3076" s="248"/>
      <c r="D3076" s="238" t="s">
        <v>410</v>
      </c>
      <c r="E3076" s="249" t="s">
        <v>19</v>
      </c>
      <c r="F3076" s="250" t="s">
        <v>1606</v>
      </c>
      <c r="G3076" s="248"/>
      <c r="H3076" s="251">
        <v>2</v>
      </c>
      <c r="I3076" s="252"/>
      <c r="J3076" s="248"/>
      <c r="K3076" s="248"/>
      <c r="L3076" s="253"/>
      <c r="M3076" s="254"/>
      <c r="N3076" s="255"/>
      <c r="O3076" s="255"/>
      <c r="P3076" s="255"/>
      <c r="Q3076" s="255"/>
      <c r="R3076" s="255"/>
      <c r="S3076" s="255"/>
      <c r="T3076" s="256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7" t="s">
        <v>410</v>
      </c>
      <c r="AU3076" s="257" t="s">
        <v>87</v>
      </c>
      <c r="AV3076" s="14" t="s">
        <v>87</v>
      </c>
      <c r="AW3076" s="14" t="s">
        <v>37</v>
      </c>
      <c r="AX3076" s="14" t="s">
        <v>78</v>
      </c>
      <c r="AY3076" s="257" t="s">
        <v>401</v>
      </c>
    </row>
    <row r="3077" s="15" customFormat="1">
      <c r="A3077" s="15"/>
      <c r="B3077" s="258"/>
      <c r="C3077" s="259"/>
      <c r="D3077" s="238" t="s">
        <v>410</v>
      </c>
      <c r="E3077" s="260" t="s">
        <v>19</v>
      </c>
      <c r="F3077" s="261" t="s">
        <v>414</v>
      </c>
      <c r="G3077" s="259"/>
      <c r="H3077" s="262">
        <v>2</v>
      </c>
      <c r="I3077" s="263"/>
      <c r="J3077" s="259"/>
      <c r="K3077" s="259"/>
      <c r="L3077" s="264"/>
      <c r="M3077" s="265"/>
      <c r="N3077" s="266"/>
      <c r="O3077" s="266"/>
      <c r="P3077" s="266"/>
      <c r="Q3077" s="266"/>
      <c r="R3077" s="266"/>
      <c r="S3077" s="266"/>
      <c r="T3077" s="267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68" t="s">
        <v>410</v>
      </c>
      <c r="AU3077" s="268" t="s">
        <v>87</v>
      </c>
      <c r="AV3077" s="15" t="s">
        <v>102</v>
      </c>
      <c r="AW3077" s="15" t="s">
        <v>37</v>
      </c>
      <c r="AX3077" s="15" t="s">
        <v>85</v>
      </c>
      <c r="AY3077" s="268" t="s">
        <v>401</v>
      </c>
    </row>
    <row r="3078" s="2" customFormat="1" ht="37.8" customHeight="1">
      <c r="A3078" s="40"/>
      <c r="B3078" s="41"/>
      <c r="C3078" s="218" t="s">
        <v>2712</v>
      </c>
      <c r="D3078" s="218" t="s">
        <v>403</v>
      </c>
      <c r="E3078" s="219" t="s">
        <v>2713</v>
      </c>
      <c r="F3078" s="220" t="s">
        <v>2710</v>
      </c>
      <c r="G3078" s="221" t="s">
        <v>653</v>
      </c>
      <c r="H3078" s="222">
        <v>3</v>
      </c>
      <c r="I3078" s="223"/>
      <c r="J3078" s="224">
        <f>ROUND(I3078*H3078,2)</f>
        <v>0</v>
      </c>
      <c r="K3078" s="220" t="s">
        <v>19</v>
      </c>
      <c r="L3078" s="46"/>
      <c r="M3078" s="225" t="s">
        <v>19</v>
      </c>
      <c r="N3078" s="226" t="s">
        <v>49</v>
      </c>
      <c r="O3078" s="86"/>
      <c r="P3078" s="227">
        <f>O3078*H3078</f>
        <v>0</v>
      </c>
      <c r="Q3078" s="227">
        <v>0</v>
      </c>
      <c r="R3078" s="227">
        <f>Q3078*H3078</f>
        <v>0</v>
      </c>
      <c r="S3078" s="227">
        <v>0</v>
      </c>
      <c r="T3078" s="228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29" t="s">
        <v>545</v>
      </c>
      <c r="AT3078" s="229" t="s">
        <v>403</v>
      </c>
      <c r="AU3078" s="229" t="s">
        <v>87</v>
      </c>
      <c r="AY3078" s="19" t="s">
        <v>401</v>
      </c>
      <c r="BE3078" s="230">
        <f>IF(N3078="základní",J3078,0)</f>
        <v>0</v>
      </c>
      <c r="BF3078" s="230">
        <f>IF(N3078="snížená",J3078,0)</f>
        <v>0</v>
      </c>
      <c r="BG3078" s="230">
        <f>IF(N3078="zákl. přenesená",J3078,0)</f>
        <v>0</v>
      </c>
      <c r="BH3078" s="230">
        <f>IF(N3078="sníž. přenesená",J3078,0)</f>
        <v>0</v>
      </c>
      <c r="BI3078" s="230">
        <f>IF(N3078="nulová",J3078,0)</f>
        <v>0</v>
      </c>
      <c r="BJ3078" s="19" t="s">
        <v>85</v>
      </c>
      <c r="BK3078" s="230">
        <f>ROUND(I3078*H3078,2)</f>
        <v>0</v>
      </c>
      <c r="BL3078" s="19" t="s">
        <v>545</v>
      </c>
      <c r="BM3078" s="229" t="s">
        <v>2714</v>
      </c>
    </row>
    <row r="3079" s="13" customFormat="1">
      <c r="A3079" s="13"/>
      <c r="B3079" s="236"/>
      <c r="C3079" s="237"/>
      <c r="D3079" s="238" t="s">
        <v>410</v>
      </c>
      <c r="E3079" s="239" t="s">
        <v>19</v>
      </c>
      <c r="F3079" s="240" t="s">
        <v>634</v>
      </c>
      <c r="G3079" s="237"/>
      <c r="H3079" s="239" t="s">
        <v>19</v>
      </c>
      <c r="I3079" s="241"/>
      <c r="J3079" s="237"/>
      <c r="K3079" s="237"/>
      <c r="L3079" s="242"/>
      <c r="M3079" s="243"/>
      <c r="N3079" s="244"/>
      <c r="O3079" s="244"/>
      <c r="P3079" s="244"/>
      <c r="Q3079" s="244"/>
      <c r="R3079" s="244"/>
      <c r="S3079" s="244"/>
      <c r="T3079" s="24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6" t="s">
        <v>410</v>
      </c>
      <c r="AU3079" s="246" t="s">
        <v>87</v>
      </c>
      <c r="AV3079" s="13" t="s">
        <v>85</v>
      </c>
      <c r="AW3079" s="13" t="s">
        <v>37</v>
      </c>
      <c r="AX3079" s="13" t="s">
        <v>78</v>
      </c>
      <c r="AY3079" s="246" t="s">
        <v>401</v>
      </c>
    </row>
    <row r="3080" s="13" customFormat="1">
      <c r="A3080" s="13"/>
      <c r="B3080" s="236"/>
      <c r="C3080" s="237"/>
      <c r="D3080" s="238" t="s">
        <v>410</v>
      </c>
      <c r="E3080" s="239" t="s">
        <v>19</v>
      </c>
      <c r="F3080" s="240" t="s">
        <v>1591</v>
      </c>
      <c r="G3080" s="237"/>
      <c r="H3080" s="239" t="s">
        <v>19</v>
      </c>
      <c r="I3080" s="241"/>
      <c r="J3080" s="237"/>
      <c r="K3080" s="237"/>
      <c r="L3080" s="242"/>
      <c r="M3080" s="243"/>
      <c r="N3080" s="244"/>
      <c r="O3080" s="244"/>
      <c r="P3080" s="244"/>
      <c r="Q3080" s="244"/>
      <c r="R3080" s="244"/>
      <c r="S3080" s="244"/>
      <c r="T3080" s="24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6" t="s">
        <v>410</v>
      </c>
      <c r="AU3080" s="246" t="s">
        <v>87</v>
      </c>
      <c r="AV3080" s="13" t="s">
        <v>85</v>
      </c>
      <c r="AW3080" s="13" t="s">
        <v>37</v>
      </c>
      <c r="AX3080" s="13" t="s">
        <v>78</v>
      </c>
      <c r="AY3080" s="246" t="s">
        <v>401</v>
      </c>
    </row>
    <row r="3081" s="13" customFormat="1">
      <c r="A3081" s="13"/>
      <c r="B3081" s="236"/>
      <c r="C3081" s="237"/>
      <c r="D3081" s="238" t="s">
        <v>410</v>
      </c>
      <c r="E3081" s="239" t="s">
        <v>19</v>
      </c>
      <c r="F3081" s="240" t="s">
        <v>1592</v>
      </c>
      <c r="G3081" s="237"/>
      <c r="H3081" s="239" t="s">
        <v>19</v>
      </c>
      <c r="I3081" s="241"/>
      <c r="J3081" s="237"/>
      <c r="K3081" s="237"/>
      <c r="L3081" s="242"/>
      <c r="M3081" s="243"/>
      <c r="N3081" s="244"/>
      <c r="O3081" s="244"/>
      <c r="P3081" s="244"/>
      <c r="Q3081" s="244"/>
      <c r="R3081" s="244"/>
      <c r="S3081" s="244"/>
      <c r="T3081" s="245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6" t="s">
        <v>410</v>
      </c>
      <c r="AU3081" s="246" t="s">
        <v>87</v>
      </c>
      <c r="AV3081" s="13" t="s">
        <v>85</v>
      </c>
      <c r="AW3081" s="13" t="s">
        <v>37</v>
      </c>
      <c r="AX3081" s="13" t="s">
        <v>78</v>
      </c>
      <c r="AY3081" s="246" t="s">
        <v>401</v>
      </c>
    </row>
    <row r="3082" s="14" customFormat="1">
      <c r="A3082" s="14"/>
      <c r="B3082" s="247"/>
      <c r="C3082" s="248"/>
      <c r="D3082" s="238" t="s">
        <v>410</v>
      </c>
      <c r="E3082" s="249" t="s">
        <v>19</v>
      </c>
      <c r="F3082" s="250" t="s">
        <v>1607</v>
      </c>
      <c r="G3082" s="248"/>
      <c r="H3082" s="251">
        <v>3</v>
      </c>
      <c r="I3082" s="252"/>
      <c r="J3082" s="248"/>
      <c r="K3082" s="248"/>
      <c r="L3082" s="253"/>
      <c r="M3082" s="254"/>
      <c r="N3082" s="255"/>
      <c r="O3082" s="255"/>
      <c r="P3082" s="255"/>
      <c r="Q3082" s="255"/>
      <c r="R3082" s="255"/>
      <c r="S3082" s="255"/>
      <c r="T3082" s="256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7" t="s">
        <v>410</v>
      </c>
      <c r="AU3082" s="257" t="s">
        <v>87</v>
      </c>
      <c r="AV3082" s="14" t="s">
        <v>87</v>
      </c>
      <c r="AW3082" s="14" t="s">
        <v>37</v>
      </c>
      <c r="AX3082" s="14" t="s">
        <v>78</v>
      </c>
      <c r="AY3082" s="257" t="s">
        <v>401</v>
      </c>
    </row>
    <row r="3083" s="15" customFormat="1">
      <c r="A3083" s="15"/>
      <c r="B3083" s="258"/>
      <c r="C3083" s="259"/>
      <c r="D3083" s="238" t="s">
        <v>410</v>
      </c>
      <c r="E3083" s="260" t="s">
        <v>19</v>
      </c>
      <c r="F3083" s="261" t="s">
        <v>414</v>
      </c>
      <c r="G3083" s="259"/>
      <c r="H3083" s="262">
        <v>3</v>
      </c>
      <c r="I3083" s="263"/>
      <c r="J3083" s="259"/>
      <c r="K3083" s="259"/>
      <c r="L3083" s="264"/>
      <c r="M3083" s="265"/>
      <c r="N3083" s="266"/>
      <c r="O3083" s="266"/>
      <c r="P3083" s="266"/>
      <c r="Q3083" s="266"/>
      <c r="R3083" s="266"/>
      <c r="S3083" s="266"/>
      <c r="T3083" s="267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68" t="s">
        <v>410</v>
      </c>
      <c r="AU3083" s="268" t="s">
        <v>87</v>
      </c>
      <c r="AV3083" s="15" t="s">
        <v>102</v>
      </c>
      <c r="AW3083" s="15" t="s">
        <v>37</v>
      </c>
      <c r="AX3083" s="15" t="s">
        <v>85</v>
      </c>
      <c r="AY3083" s="268" t="s">
        <v>401</v>
      </c>
    </row>
    <row r="3084" s="2" customFormat="1" ht="37.8" customHeight="1">
      <c r="A3084" s="40"/>
      <c r="B3084" s="41"/>
      <c r="C3084" s="218" t="s">
        <v>2715</v>
      </c>
      <c r="D3084" s="218" t="s">
        <v>403</v>
      </c>
      <c r="E3084" s="219" t="s">
        <v>2716</v>
      </c>
      <c r="F3084" s="220" t="s">
        <v>2710</v>
      </c>
      <c r="G3084" s="221" t="s">
        <v>653</v>
      </c>
      <c r="H3084" s="222">
        <v>2</v>
      </c>
      <c r="I3084" s="223"/>
      <c r="J3084" s="224">
        <f>ROUND(I3084*H3084,2)</f>
        <v>0</v>
      </c>
      <c r="K3084" s="220" t="s">
        <v>19</v>
      </c>
      <c r="L3084" s="46"/>
      <c r="M3084" s="225" t="s">
        <v>19</v>
      </c>
      <c r="N3084" s="226" t="s">
        <v>49</v>
      </c>
      <c r="O3084" s="86"/>
      <c r="P3084" s="227">
        <f>O3084*H3084</f>
        <v>0</v>
      </c>
      <c r="Q3084" s="227">
        <v>0</v>
      </c>
      <c r="R3084" s="227">
        <f>Q3084*H3084</f>
        <v>0</v>
      </c>
      <c r="S3084" s="227">
        <v>0</v>
      </c>
      <c r="T3084" s="228">
        <f>S3084*H3084</f>
        <v>0</v>
      </c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R3084" s="229" t="s">
        <v>545</v>
      </c>
      <c r="AT3084" s="229" t="s">
        <v>403</v>
      </c>
      <c r="AU3084" s="229" t="s">
        <v>87</v>
      </c>
      <c r="AY3084" s="19" t="s">
        <v>401</v>
      </c>
      <c r="BE3084" s="230">
        <f>IF(N3084="základní",J3084,0)</f>
        <v>0</v>
      </c>
      <c r="BF3084" s="230">
        <f>IF(N3084="snížená",J3084,0)</f>
        <v>0</v>
      </c>
      <c r="BG3084" s="230">
        <f>IF(N3084="zákl. přenesená",J3084,0)</f>
        <v>0</v>
      </c>
      <c r="BH3084" s="230">
        <f>IF(N3084="sníž. přenesená",J3084,0)</f>
        <v>0</v>
      </c>
      <c r="BI3084" s="230">
        <f>IF(N3084="nulová",J3084,0)</f>
        <v>0</v>
      </c>
      <c r="BJ3084" s="19" t="s">
        <v>85</v>
      </c>
      <c r="BK3084" s="230">
        <f>ROUND(I3084*H3084,2)</f>
        <v>0</v>
      </c>
      <c r="BL3084" s="19" t="s">
        <v>545</v>
      </c>
      <c r="BM3084" s="229" t="s">
        <v>2717</v>
      </c>
    </row>
    <row r="3085" s="13" customFormat="1">
      <c r="A3085" s="13"/>
      <c r="B3085" s="236"/>
      <c r="C3085" s="237"/>
      <c r="D3085" s="238" t="s">
        <v>410</v>
      </c>
      <c r="E3085" s="239" t="s">
        <v>19</v>
      </c>
      <c r="F3085" s="240" t="s">
        <v>634</v>
      </c>
      <c r="G3085" s="237"/>
      <c r="H3085" s="239" t="s">
        <v>19</v>
      </c>
      <c r="I3085" s="241"/>
      <c r="J3085" s="237"/>
      <c r="K3085" s="237"/>
      <c r="L3085" s="242"/>
      <c r="M3085" s="243"/>
      <c r="N3085" s="244"/>
      <c r="O3085" s="244"/>
      <c r="P3085" s="244"/>
      <c r="Q3085" s="244"/>
      <c r="R3085" s="244"/>
      <c r="S3085" s="244"/>
      <c r="T3085" s="24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6" t="s">
        <v>410</v>
      </c>
      <c r="AU3085" s="246" t="s">
        <v>87</v>
      </c>
      <c r="AV3085" s="13" t="s">
        <v>85</v>
      </c>
      <c r="AW3085" s="13" t="s">
        <v>37</v>
      </c>
      <c r="AX3085" s="13" t="s">
        <v>78</v>
      </c>
      <c r="AY3085" s="246" t="s">
        <v>401</v>
      </c>
    </row>
    <row r="3086" s="13" customFormat="1">
      <c r="A3086" s="13"/>
      <c r="B3086" s="236"/>
      <c r="C3086" s="237"/>
      <c r="D3086" s="238" t="s">
        <v>410</v>
      </c>
      <c r="E3086" s="239" t="s">
        <v>19</v>
      </c>
      <c r="F3086" s="240" t="s">
        <v>1591</v>
      </c>
      <c r="G3086" s="237"/>
      <c r="H3086" s="239" t="s">
        <v>19</v>
      </c>
      <c r="I3086" s="241"/>
      <c r="J3086" s="237"/>
      <c r="K3086" s="237"/>
      <c r="L3086" s="242"/>
      <c r="M3086" s="243"/>
      <c r="N3086" s="244"/>
      <c r="O3086" s="244"/>
      <c r="P3086" s="244"/>
      <c r="Q3086" s="244"/>
      <c r="R3086" s="244"/>
      <c r="S3086" s="244"/>
      <c r="T3086" s="24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6" t="s">
        <v>410</v>
      </c>
      <c r="AU3086" s="246" t="s">
        <v>87</v>
      </c>
      <c r="AV3086" s="13" t="s">
        <v>85</v>
      </c>
      <c r="AW3086" s="13" t="s">
        <v>37</v>
      </c>
      <c r="AX3086" s="13" t="s">
        <v>78</v>
      </c>
      <c r="AY3086" s="246" t="s">
        <v>401</v>
      </c>
    </row>
    <row r="3087" s="13" customFormat="1">
      <c r="A3087" s="13"/>
      <c r="B3087" s="236"/>
      <c r="C3087" s="237"/>
      <c r="D3087" s="238" t="s">
        <v>410</v>
      </c>
      <c r="E3087" s="239" t="s">
        <v>19</v>
      </c>
      <c r="F3087" s="240" t="s">
        <v>1592</v>
      </c>
      <c r="G3087" s="237"/>
      <c r="H3087" s="239" t="s">
        <v>19</v>
      </c>
      <c r="I3087" s="241"/>
      <c r="J3087" s="237"/>
      <c r="K3087" s="237"/>
      <c r="L3087" s="242"/>
      <c r="M3087" s="243"/>
      <c r="N3087" s="244"/>
      <c r="O3087" s="244"/>
      <c r="P3087" s="244"/>
      <c r="Q3087" s="244"/>
      <c r="R3087" s="244"/>
      <c r="S3087" s="244"/>
      <c r="T3087" s="24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6" t="s">
        <v>410</v>
      </c>
      <c r="AU3087" s="246" t="s">
        <v>87</v>
      </c>
      <c r="AV3087" s="13" t="s">
        <v>85</v>
      </c>
      <c r="AW3087" s="13" t="s">
        <v>37</v>
      </c>
      <c r="AX3087" s="13" t="s">
        <v>78</v>
      </c>
      <c r="AY3087" s="246" t="s">
        <v>401</v>
      </c>
    </row>
    <row r="3088" s="14" customFormat="1">
      <c r="A3088" s="14"/>
      <c r="B3088" s="247"/>
      <c r="C3088" s="248"/>
      <c r="D3088" s="238" t="s">
        <v>410</v>
      </c>
      <c r="E3088" s="249" t="s">
        <v>19</v>
      </c>
      <c r="F3088" s="250" t="s">
        <v>1608</v>
      </c>
      <c r="G3088" s="248"/>
      <c r="H3088" s="251">
        <v>2</v>
      </c>
      <c r="I3088" s="252"/>
      <c r="J3088" s="248"/>
      <c r="K3088" s="248"/>
      <c r="L3088" s="253"/>
      <c r="M3088" s="254"/>
      <c r="N3088" s="255"/>
      <c r="O3088" s="255"/>
      <c r="P3088" s="255"/>
      <c r="Q3088" s="255"/>
      <c r="R3088" s="255"/>
      <c r="S3088" s="255"/>
      <c r="T3088" s="256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7" t="s">
        <v>410</v>
      </c>
      <c r="AU3088" s="257" t="s">
        <v>87</v>
      </c>
      <c r="AV3088" s="14" t="s">
        <v>87</v>
      </c>
      <c r="AW3088" s="14" t="s">
        <v>37</v>
      </c>
      <c r="AX3088" s="14" t="s">
        <v>78</v>
      </c>
      <c r="AY3088" s="257" t="s">
        <v>401</v>
      </c>
    </row>
    <row r="3089" s="15" customFormat="1">
      <c r="A3089" s="15"/>
      <c r="B3089" s="258"/>
      <c r="C3089" s="259"/>
      <c r="D3089" s="238" t="s">
        <v>410</v>
      </c>
      <c r="E3089" s="260" t="s">
        <v>19</v>
      </c>
      <c r="F3089" s="261" t="s">
        <v>414</v>
      </c>
      <c r="G3089" s="259"/>
      <c r="H3089" s="262">
        <v>2</v>
      </c>
      <c r="I3089" s="263"/>
      <c r="J3089" s="259"/>
      <c r="K3089" s="259"/>
      <c r="L3089" s="264"/>
      <c r="M3089" s="265"/>
      <c r="N3089" s="266"/>
      <c r="O3089" s="266"/>
      <c r="P3089" s="266"/>
      <c r="Q3089" s="266"/>
      <c r="R3089" s="266"/>
      <c r="S3089" s="266"/>
      <c r="T3089" s="267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68" t="s">
        <v>410</v>
      </c>
      <c r="AU3089" s="268" t="s">
        <v>87</v>
      </c>
      <c r="AV3089" s="15" t="s">
        <v>102</v>
      </c>
      <c r="AW3089" s="15" t="s">
        <v>37</v>
      </c>
      <c r="AX3089" s="15" t="s">
        <v>85</v>
      </c>
      <c r="AY3089" s="268" t="s">
        <v>401</v>
      </c>
    </row>
    <row r="3090" s="2" customFormat="1" ht="33" customHeight="1">
      <c r="A3090" s="40"/>
      <c r="B3090" s="41"/>
      <c r="C3090" s="218" t="s">
        <v>2718</v>
      </c>
      <c r="D3090" s="218" t="s">
        <v>403</v>
      </c>
      <c r="E3090" s="219" t="s">
        <v>2719</v>
      </c>
      <c r="F3090" s="220" t="s">
        <v>2640</v>
      </c>
      <c r="G3090" s="221" t="s">
        <v>653</v>
      </c>
      <c r="H3090" s="222">
        <v>1</v>
      </c>
      <c r="I3090" s="223"/>
      <c r="J3090" s="224">
        <f>ROUND(I3090*H3090,2)</f>
        <v>0</v>
      </c>
      <c r="K3090" s="220" t="s">
        <v>19</v>
      </c>
      <c r="L3090" s="46"/>
      <c r="M3090" s="225" t="s">
        <v>19</v>
      </c>
      <c r="N3090" s="226" t="s">
        <v>49</v>
      </c>
      <c r="O3090" s="86"/>
      <c r="P3090" s="227">
        <f>O3090*H3090</f>
        <v>0</v>
      </c>
      <c r="Q3090" s="227">
        <v>0</v>
      </c>
      <c r="R3090" s="227">
        <f>Q3090*H3090</f>
        <v>0</v>
      </c>
      <c r="S3090" s="227">
        <v>0</v>
      </c>
      <c r="T3090" s="228">
        <f>S3090*H3090</f>
        <v>0</v>
      </c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R3090" s="229" t="s">
        <v>545</v>
      </c>
      <c r="AT3090" s="229" t="s">
        <v>403</v>
      </c>
      <c r="AU3090" s="229" t="s">
        <v>87</v>
      </c>
      <c r="AY3090" s="19" t="s">
        <v>401</v>
      </c>
      <c r="BE3090" s="230">
        <f>IF(N3090="základní",J3090,0)</f>
        <v>0</v>
      </c>
      <c r="BF3090" s="230">
        <f>IF(N3090="snížená",J3090,0)</f>
        <v>0</v>
      </c>
      <c r="BG3090" s="230">
        <f>IF(N3090="zákl. přenesená",J3090,0)</f>
        <v>0</v>
      </c>
      <c r="BH3090" s="230">
        <f>IF(N3090="sníž. přenesená",J3090,0)</f>
        <v>0</v>
      </c>
      <c r="BI3090" s="230">
        <f>IF(N3090="nulová",J3090,0)</f>
        <v>0</v>
      </c>
      <c r="BJ3090" s="19" t="s">
        <v>85</v>
      </c>
      <c r="BK3090" s="230">
        <f>ROUND(I3090*H3090,2)</f>
        <v>0</v>
      </c>
      <c r="BL3090" s="19" t="s">
        <v>545</v>
      </c>
      <c r="BM3090" s="229" t="s">
        <v>2720</v>
      </c>
    </row>
    <row r="3091" s="13" customFormat="1">
      <c r="A3091" s="13"/>
      <c r="B3091" s="236"/>
      <c r="C3091" s="237"/>
      <c r="D3091" s="238" t="s">
        <v>410</v>
      </c>
      <c r="E3091" s="239" t="s">
        <v>19</v>
      </c>
      <c r="F3091" s="240" t="s">
        <v>634</v>
      </c>
      <c r="G3091" s="237"/>
      <c r="H3091" s="239" t="s">
        <v>19</v>
      </c>
      <c r="I3091" s="241"/>
      <c r="J3091" s="237"/>
      <c r="K3091" s="237"/>
      <c r="L3091" s="242"/>
      <c r="M3091" s="243"/>
      <c r="N3091" s="244"/>
      <c r="O3091" s="244"/>
      <c r="P3091" s="244"/>
      <c r="Q3091" s="244"/>
      <c r="R3091" s="244"/>
      <c r="S3091" s="244"/>
      <c r="T3091" s="24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6" t="s">
        <v>410</v>
      </c>
      <c r="AU3091" s="246" t="s">
        <v>87</v>
      </c>
      <c r="AV3091" s="13" t="s">
        <v>85</v>
      </c>
      <c r="AW3091" s="13" t="s">
        <v>37</v>
      </c>
      <c r="AX3091" s="13" t="s">
        <v>78</v>
      </c>
      <c r="AY3091" s="246" t="s">
        <v>401</v>
      </c>
    </row>
    <row r="3092" s="13" customFormat="1">
      <c r="A3092" s="13"/>
      <c r="B3092" s="236"/>
      <c r="C3092" s="237"/>
      <c r="D3092" s="238" t="s">
        <v>410</v>
      </c>
      <c r="E3092" s="239" t="s">
        <v>19</v>
      </c>
      <c r="F3092" s="240" t="s">
        <v>1591</v>
      </c>
      <c r="G3092" s="237"/>
      <c r="H3092" s="239" t="s">
        <v>19</v>
      </c>
      <c r="I3092" s="241"/>
      <c r="J3092" s="237"/>
      <c r="K3092" s="237"/>
      <c r="L3092" s="242"/>
      <c r="M3092" s="243"/>
      <c r="N3092" s="244"/>
      <c r="O3092" s="244"/>
      <c r="P3092" s="244"/>
      <c r="Q3092" s="244"/>
      <c r="R3092" s="244"/>
      <c r="S3092" s="244"/>
      <c r="T3092" s="245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6" t="s">
        <v>410</v>
      </c>
      <c r="AU3092" s="246" t="s">
        <v>87</v>
      </c>
      <c r="AV3092" s="13" t="s">
        <v>85</v>
      </c>
      <c r="AW3092" s="13" t="s">
        <v>37</v>
      </c>
      <c r="AX3092" s="13" t="s">
        <v>78</v>
      </c>
      <c r="AY3092" s="246" t="s">
        <v>401</v>
      </c>
    </row>
    <row r="3093" s="13" customFormat="1">
      <c r="A3093" s="13"/>
      <c r="B3093" s="236"/>
      <c r="C3093" s="237"/>
      <c r="D3093" s="238" t="s">
        <v>410</v>
      </c>
      <c r="E3093" s="239" t="s">
        <v>19</v>
      </c>
      <c r="F3093" s="240" t="s">
        <v>1592</v>
      </c>
      <c r="G3093" s="237"/>
      <c r="H3093" s="239" t="s">
        <v>19</v>
      </c>
      <c r="I3093" s="241"/>
      <c r="J3093" s="237"/>
      <c r="K3093" s="237"/>
      <c r="L3093" s="242"/>
      <c r="M3093" s="243"/>
      <c r="N3093" s="244"/>
      <c r="O3093" s="244"/>
      <c r="P3093" s="244"/>
      <c r="Q3093" s="244"/>
      <c r="R3093" s="244"/>
      <c r="S3093" s="244"/>
      <c r="T3093" s="245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6" t="s">
        <v>410</v>
      </c>
      <c r="AU3093" s="246" t="s">
        <v>87</v>
      </c>
      <c r="AV3093" s="13" t="s">
        <v>85</v>
      </c>
      <c r="AW3093" s="13" t="s">
        <v>37</v>
      </c>
      <c r="AX3093" s="13" t="s">
        <v>78</v>
      </c>
      <c r="AY3093" s="246" t="s">
        <v>401</v>
      </c>
    </row>
    <row r="3094" s="14" customFormat="1">
      <c r="A3094" s="14"/>
      <c r="B3094" s="247"/>
      <c r="C3094" s="248"/>
      <c r="D3094" s="238" t="s">
        <v>410</v>
      </c>
      <c r="E3094" s="249" t="s">
        <v>19</v>
      </c>
      <c r="F3094" s="250" t="s">
        <v>1674</v>
      </c>
      <c r="G3094" s="248"/>
      <c r="H3094" s="251">
        <v>1</v>
      </c>
      <c r="I3094" s="252"/>
      <c r="J3094" s="248"/>
      <c r="K3094" s="248"/>
      <c r="L3094" s="253"/>
      <c r="M3094" s="254"/>
      <c r="N3094" s="255"/>
      <c r="O3094" s="255"/>
      <c r="P3094" s="255"/>
      <c r="Q3094" s="255"/>
      <c r="R3094" s="255"/>
      <c r="S3094" s="255"/>
      <c r="T3094" s="256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7" t="s">
        <v>410</v>
      </c>
      <c r="AU3094" s="257" t="s">
        <v>87</v>
      </c>
      <c r="AV3094" s="14" t="s">
        <v>87</v>
      </c>
      <c r="AW3094" s="14" t="s">
        <v>37</v>
      </c>
      <c r="AX3094" s="14" t="s">
        <v>78</v>
      </c>
      <c r="AY3094" s="257" t="s">
        <v>401</v>
      </c>
    </row>
    <row r="3095" s="15" customFormat="1">
      <c r="A3095" s="15"/>
      <c r="B3095" s="258"/>
      <c r="C3095" s="259"/>
      <c r="D3095" s="238" t="s">
        <v>410</v>
      </c>
      <c r="E3095" s="260" t="s">
        <v>19</v>
      </c>
      <c r="F3095" s="261" t="s">
        <v>414</v>
      </c>
      <c r="G3095" s="259"/>
      <c r="H3095" s="262">
        <v>1</v>
      </c>
      <c r="I3095" s="263"/>
      <c r="J3095" s="259"/>
      <c r="K3095" s="259"/>
      <c r="L3095" s="264"/>
      <c r="M3095" s="265"/>
      <c r="N3095" s="266"/>
      <c r="O3095" s="266"/>
      <c r="P3095" s="266"/>
      <c r="Q3095" s="266"/>
      <c r="R3095" s="266"/>
      <c r="S3095" s="266"/>
      <c r="T3095" s="267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68" t="s">
        <v>410</v>
      </c>
      <c r="AU3095" s="268" t="s">
        <v>87</v>
      </c>
      <c r="AV3095" s="15" t="s">
        <v>102</v>
      </c>
      <c r="AW3095" s="15" t="s">
        <v>37</v>
      </c>
      <c r="AX3095" s="15" t="s">
        <v>85</v>
      </c>
      <c r="AY3095" s="268" t="s">
        <v>401</v>
      </c>
    </row>
    <row r="3096" s="2" customFormat="1" ht="37.8" customHeight="1">
      <c r="A3096" s="40"/>
      <c r="B3096" s="41"/>
      <c r="C3096" s="218" t="s">
        <v>2721</v>
      </c>
      <c r="D3096" s="218" t="s">
        <v>403</v>
      </c>
      <c r="E3096" s="219" t="s">
        <v>2722</v>
      </c>
      <c r="F3096" s="220" t="s">
        <v>2710</v>
      </c>
      <c r="G3096" s="221" t="s">
        <v>653</v>
      </c>
      <c r="H3096" s="222">
        <v>1</v>
      </c>
      <c r="I3096" s="223"/>
      <c r="J3096" s="224">
        <f>ROUND(I3096*H3096,2)</f>
        <v>0</v>
      </c>
      <c r="K3096" s="220" t="s">
        <v>19</v>
      </c>
      <c r="L3096" s="46"/>
      <c r="M3096" s="225" t="s">
        <v>19</v>
      </c>
      <c r="N3096" s="226" t="s">
        <v>49</v>
      </c>
      <c r="O3096" s="86"/>
      <c r="P3096" s="227">
        <f>O3096*H3096</f>
        <v>0</v>
      </c>
      <c r="Q3096" s="227">
        <v>0</v>
      </c>
      <c r="R3096" s="227">
        <f>Q3096*H3096</f>
        <v>0</v>
      </c>
      <c r="S3096" s="227">
        <v>0</v>
      </c>
      <c r="T3096" s="228">
        <f>S3096*H3096</f>
        <v>0</v>
      </c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R3096" s="229" t="s">
        <v>545</v>
      </c>
      <c r="AT3096" s="229" t="s">
        <v>403</v>
      </c>
      <c r="AU3096" s="229" t="s">
        <v>87</v>
      </c>
      <c r="AY3096" s="19" t="s">
        <v>401</v>
      </c>
      <c r="BE3096" s="230">
        <f>IF(N3096="základní",J3096,0)</f>
        <v>0</v>
      </c>
      <c r="BF3096" s="230">
        <f>IF(N3096="snížená",J3096,0)</f>
        <v>0</v>
      </c>
      <c r="BG3096" s="230">
        <f>IF(N3096="zákl. přenesená",J3096,0)</f>
        <v>0</v>
      </c>
      <c r="BH3096" s="230">
        <f>IF(N3096="sníž. přenesená",J3096,0)</f>
        <v>0</v>
      </c>
      <c r="BI3096" s="230">
        <f>IF(N3096="nulová",J3096,0)</f>
        <v>0</v>
      </c>
      <c r="BJ3096" s="19" t="s">
        <v>85</v>
      </c>
      <c r="BK3096" s="230">
        <f>ROUND(I3096*H3096,2)</f>
        <v>0</v>
      </c>
      <c r="BL3096" s="19" t="s">
        <v>545</v>
      </c>
      <c r="BM3096" s="229" t="s">
        <v>2723</v>
      </c>
    </row>
    <row r="3097" s="13" customFormat="1">
      <c r="A3097" s="13"/>
      <c r="B3097" s="236"/>
      <c r="C3097" s="237"/>
      <c r="D3097" s="238" t="s">
        <v>410</v>
      </c>
      <c r="E3097" s="239" t="s">
        <v>19</v>
      </c>
      <c r="F3097" s="240" t="s">
        <v>634</v>
      </c>
      <c r="G3097" s="237"/>
      <c r="H3097" s="239" t="s">
        <v>19</v>
      </c>
      <c r="I3097" s="241"/>
      <c r="J3097" s="237"/>
      <c r="K3097" s="237"/>
      <c r="L3097" s="242"/>
      <c r="M3097" s="243"/>
      <c r="N3097" s="244"/>
      <c r="O3097" s="244"/>
      <c r="P3097" s="244"/>
      <c r="Q3097" s="244"/>
      <c r="R3097" s="244"/>
      <c r="S3097" s="244"/>
      <c r="T3097" s="24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6" t="s">
        <v>410</v>
      </c>
      <c r="AU3097" s="246" t="s">
        <v>87</v>
      </c>
      <c r="AV3097" s="13" t="s">
        <v>85</v>
      </c>
      <c r="AW3097" s="13" t="s">
        <v>37</v>
      </c>
      <c r="AX3097" s="13" t="s">
        <v>78</v>
      </c>
      <c r="AY3097" s="246" t="s">
        <v>401</v>
      </c>
    </row>
    <row r="3098" s="13" customFormat="1">
      <c r="A3098" s="13"/>
      <c r="B3098" s="236"/>
      <c r="C3098" s="237"/>
      <c r="D3098" s="238" t="s">
        <v>410</v>
      </c>
      <c r="E3098" s="239" t="s">
        <v>19</v>
      </c>
      <c r="F3098" s="240" t="s">
        <v>1591</v>
      </c>
      <c r="G3098" s="237"/>
      <c r="H3098" s="239" t="s">
        <v>19</v>
      </c>
      <c r="I3098" s="241"/>
      <c r="J3098" s="237"/>
      <c r="K3098" s="237"/>
      <c r="L3098" s="242"/>
      <c r="M3098" s="243"/>
      <c r="N3098" s="244"/>
      <c r="O3098" s="244"/>
      <c r="P3098" s="244"/>
      <c r="Q3098" s="244"/>
      <c r="R3098" s="244"/>
      <c r="S3098" s="244"/>
      <c r="T3098" s="24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6" t="s">
        <v>410</v>
      </c>
      <c r="AU3098" s="246" t="s">
        <v>87</v>
      </c>
      <c r="AV3098" s="13" t="s">
        <v>85</v>
      </c>
      <c r="AW3098" s="13" t="s">
        <v>37</v>
      </c>
      <c r="AX3098" s="13" t="s">
        <v>78</v>
      </c>
      <c r="AY3098" s="246" t="s">
        <v>401</v>
      </c>
    </row>
    <row r="3099" s="13" customFormat="1">
      <c r="A3099" s="13"/>
      <c r="B3099" s="236"/>
      <c r="C3099" s="237"/>
      <c r="D3099" s="238" t="s">
        <v>410</v>
      </c>
      <c r="E3099" s="239" t="s">
        <v>19</v>
      </c>
      <c r="F3099" s="240" t="s">
        <v>1592</v>
      </c>
      <c r="G3099" s="237"/>
      <c r="H3099" s="239" t="s">
        <v>19</v>
      </c>
      <c r="I3099" s="241"/>
      <c r="J3099" s="237"/>
      <c r="K3099" s="237"/>
      <c r="L3099" s="242"/>
      <c r="M3099" s="243"/>
      <c r="N3099" s="244"/>
      <c r="O3099" s="244"/>
      <c r="P3099" s="244"/>
      <c r="Q3099" s="244"/>
      <c r="R3099" s="244"/>
      <c r="S3099" s="244"/>
      <c r="T3099" s="24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6" t="s">
        <v>410</v>
      </c>
      <c r="AU3099" s="246" t="s">
        <v>87</v>
      </c>
      <c r="AV3099" s="13" t="s">
        <v>85</v>
      </c>
      <c r="AW3099" s="13" t="s">
        <v>37</v>
      </c>
      <c r="AX3099" s="13" t="s">
        <v>78</v>
      </c>
      <c r="AY3099" s="246" t="s">
        <v>401</v>
      </c>
    </row>
    <row r="3100" s="14" customFormat="1">
      <c r="A3100" s="14"/>
      <c r="B3100" s="247"/>
      <c r="C3100" s="248"/>
      <c r="D3100" s="238" t="s">
        <v>410</v>
      </c>
      <c r="E3100" s="249" t="s">
        <v>19</v>
      </c>
      <c r="F3100" s="250" t="s">
        <v>1609</v>
      </c>
      <c r="G3100" s="248"/>
      <c r="H3100" s="251">
        <v>1</v>
      </c>
      <c r="I3100" s="252"/>
      <c r="J3100" s="248"/>
      <c r="K3100" s="248"/>
      <c r="L3100" s="253"/>
      <c r="M3100" s="254"/>
      <c r="N3100" s="255"/>
      <c r="O3100" s="255"/>
      <c r="P3100" s="255"/>
      <c r="Q3100" s="255"/>
      <c r="R3100" s="255"/>
      <c r="S3100" s="255"/>
      <c r="T3100" s="25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7" t="s">
        <v>410</v>
      </c>
      <c r="AU3100" s="257" t="s">
        <v>87</v>
      </c>
      <c r="AV3100" s="14" t="s">
        <v>87</v>
      </c>
      <c r="AW3100" s="14" t="s">
        <v>37</v>
      </c>
      <c r="AX3100" s="14" t="s">
        <v>78</v>
      </c>
      <c r="AY3100" s="257" t="s">
        <v>401</v>
      </c>
    </row>
    <row r="3101" s="15" customFormat="1">
      <c r="A3101" s="15"/>
      <c r="B3101" s="258"/>
      <c r="C3101" s="259"/>
      <c r="D3101" s="238" t="s">
        <v>410</v>
      </c>
      <c r="E3101" s="260" t="s">
        <v>19</v>
      </c>
      <c r="F3101" s="261" t="s">
        <v>414</v>
      </c>
      <c r="G3101" s="259"/>
      <c r="H3101" s="262">
        <v>1</v>
      </c>
      <c r="I3101" s="263"/>
      <c r="J3101" s="259"/>
      <c r="K3101" s="259"/>
      <c r="L3101" s="264"/>
      <c r="M3101" s="265"/>
      <c r="N3101" s="266"/>
      <c r="O3101" s="266"/>
      <c r="P3101" s="266"/>
      <c r="Q3101" s="266"/>
      <c r="R3101" s="266"/>
      <c r="S3101" s="266"/>
      <c r="T3101" s="267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68" t="s">
        <v>410</v>
      </c>
      <c r="AU3101" s="268" t="s">
        <v>87</v>
      </c>
      <c r="AV3101" s="15" t="s">
        <v>102</v>
      </c>
      <c r="AW3101" s="15" t="s">
        <v>37</v>
      </c>
      <c r="AX3101" s="15" t="s">
        <v>85</v>
      </c>
      <c r="AY3101" s="268" t="s">
        <v>401</v>
      </c>
    </row>
    <row r="3102" s="2" customFormat="1" ht="37.8" customHeight="1">
      <c r="A3102" s="40"/>
      <c r="B3102" s="41"/>
      <c r="C3102" s="218" t="s">
        <v>2724</v>
      </c>
      <c r="D3102" s="218" t="s">
        <v>403</v>
      </c>
      <c r="E3102" s="219" t="s">
        <v>2725</v>
      </c>
      <c r="F3102" s="220" t="s">
        <v>2710</v>
      </c>
      <c r="G3102" s="221" t="s">
        <v>653</v>
      </c>
      <c r="H3102" s="222">
        <v>1</v>
      </c>
      <c r="I3102" s="223"/>
      <c r="J3102" s="224">
        <f>ROUND(I3102*H3102,2)</f>
        <v>0</v>
      </c>
      <c r="K3102" s="220" t="s">
        <v>19</v>
      </c>
      <c r="L3102" s="46"/>
      <c r="M3102" s="225" t="s">
        <v>19</v>
      </c>
      <c r="N3102" s="226" t="s">
        <v>49</v>
      </c>
      <c r="O3102" s="86"/>
      <c r="P3102" s="227">
        <f>O3102*H3102</f>
        <v>0</v>
      </c>
      <c r="Q3102" s="227">
        <v>0</v>
      </c>
      <c r="R3102" s="227">
        <f>Q3102*H3102</f>
        <v>0</v>
      </c>
      <c r="S3102" s="227">
        <v>0</v>
      </c>
      <c r="T3102" s="228">
        <f>S3102*H3102</f>
        <v>0</v>
      </c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R3102" s="229" t="s">
        <v>545</v>
      </c>
      <c r="AT3102" s="229" t="s">
        <v>403</v>
      </c>
      <c r="AU3102" s="229" t="s">
        <v>87</v>
      </c>
      <c r="AY3102" s="19" t="s">
        <v>401</v>
      </c>
      <c r="BE3102" s="230">
        <f>IF(N3102="základní",J3102,0)</f>
        <v>0</v>
      </c>
      <c r="BF3102" s="230">
        <f>IF(N3102="snížená",J3102,0)</f>
        <v>0</v>
      </c>
      <c r="BG3102" s="230">
        <f>IF(N3102="zákl. přenesená",J3102,0)</f>
        <v>0</v>
      </c>
      <c r="BH3102" s="230">
        <f>IF(N3102="sníž. přenesená",J3102,0)</f>
        <v>0</v>
      </c>
      <c r="BI3102" s="230">
        <f>IF(N3102="nulová",J3102,0)</f>
        <v>0</v>
      </c>
      <c r="BJ3102" s="19" t="s">
        <v>85</v>
      </c>
      <c r="BK3102" s="230">
        <f>ROUND(I3102*H3102,2)</f>
        <v>0</v>
      </c>
      <c r="BL3102" s="19" t="s">
        <v>545</v>
      </c>
      <c r="BM3102" s="229" t="s">
        <v>2726</v>
      </c>
    </row>
    <row r="3103" s="13" customFormat="1">
      <c r="A3103" s="13"/>
      <c r="B3103" s="236"/>
      <c r="C3103" s="237"/>
      <c r="D3103" s="238" t="s">
        <v>410</v>
      </c>
      <c r="E3103" s="239" t="s">
        <v>19</v>
      </c>
      <c r="F3103" s="240" t="s">
        <v>634</v>
      </c>
      <c r="G3103" s="237"/>
      <c r="H3103" s="239" t="s">
        <v>19</v>
      </c>
      <c r="I3103" s="241"/>
      <c r="J3103" s="237"/>
      <c r="K3103" s="237"/>
      <c r="L3103" s="242"/>
      <c r="M3103" s="243"/>
      <c r="N3103" s="244"/>
      <c r="O3103" s="244"/>
      <c r="P3103" s="244"/>
      <c r="Q3103" s="244"/>
      <c r="R3103" s="244"/>
      <c r="S3103" s="244"/>
      <c r="T3103" s="24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6" t="s">
        <v>410</v>
      </c>
      <c r="AU3103" s="246" t="s">
        <v>87</v>
      </c>
      <c r="AV3103" s="13" t="s">
        <v>85</v>
      </c>
      <c r="AW3103" s="13" t="s">
        <v>37</v>
      </c>
      <c r="AX3103" s="13" t="s">
        <v>78</v>
      </c>
      <c r="AY3103" s="246" t="s">
        <v>401</v>
      </c>
    </row>
    <row r="3104" s="13" customFormat="1">
      <c r="A3104" s="13"/>
      <c r="B3104" s="236"/>
      <c r="C3104" s="237"/>
      <c r="D3104" s="238" t="s">
        <v>410</v>
      </c>
      <c r="E3104" s="239" t="s">
        <v>19</v>
      </c>
      <c r="F3104" s="240" t="s">
        <v>1591</v>
      </c>
      <c r="G3104" s="237"/>
      <c r="H3104" s="239" t="s">
        <v>19</v>
      </c>
      <c r="I3104" s="241"/>
      <c r="J3104" s="237"/>
      <c r="K3104" s="237"/>
      <c r="L3104" s="242"/>
      <c r="M3104" s="243"/>
      <c r="N3104" s="244"/>
      <c r="O3104" s="244"/>
      <c r="P3104" s="244"/>
      <c r="Q3104" s="244"/>
      <c r="R3104" s="244"/>
      <c r="S3104" s="244"/>
      <c r="T3104" s="24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6" t="s">
        <v>410</v>
      </c>
      <c r="AU3104" s="246" t="s">
        <v>87</v>
      </c>
      <c r="AV3104" s="13" t="s">
        <v>85</v>
      </c>
      <c r="AW3104" s="13" t="s">
        <v>37</v>
      </c>
      <c r="AX3104" s="13" t="s">
        <v>78</v>
      </c>
      <c r="AY3104" s="246" t="s">
        <v>401</v>
      </c>
    </row>
    <row r="3105" s="13" customFormat="1">
      <c r="A3105" s="13"/>
      <c r="B3105" s="236"/>
      <c r="C3105" s="237"/>
      <c r="D3105" s="238" t="s">
        <v>410</v>
      </c>
      <c r="E3105" s="239" t="s">
        <v>19</v>
      </c>
      <c r="F3105" s="240" t="s">
        <v>1592</v>
      </c>
      <c r="G3105" s="237"/>
      <c r="H3105" s="239" t="s">
        <v>19</v>
      </c>
      <c r="I3105" s="241"/>
      <c r="J3105" s="237"/>
      <c r="K3105" s="237"/>
      <c r="L3105" s="242"/>
      <c r="M3105" s="243"/>
      <c r="N3105" s="244"/>
      <c r="O3105" s="244"/>
      <c r="P3105" s="244"/>
      <c r="Q3105" s="244"/>
      <c r="R3105" s="244"/>
      <c r="S3105" s="244"/>
      <c r="T3105" s="245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6" t="s">
        <v>410</v>
      </c>
      <c r="AU3105" s="246" t="s">
        <v>87</v>
      </c>
      <c r="AV3105" s="13" t="s">
        <v>85</v>
      </c>
      <c r="AW3105" s="13" t="s">
        <v>37</v>
      </c>
      <c r="AX3105" s="13" t="s">
        <v>78</v>
      </c>
      <c r="AY3105" s="246" t="s">
        <v>401</v>
      </c>
    </row>
    <row r="3106" s="14" customFormat="1">
      <c r="A3106" s="14"/>
      <c r="B3106" s="247"/>
      <c r="C3106" s="248"/>
      <c r="D3106" s="238" t="s">
        <v>410</v>
      </c>
      <c r="E3106" s="249" t="s">
        <v>19</v>
      </c>
      <c r="F3106" s="250" t="s">
        <v>1610</v>
      </c>
      <c r="G3106" s="248"/>
      <c r="H3106" s="251">
        <v>1</v>
      </c>
      <c r="I3106" s="252"/>
      <c r="J3106" s="248"/>
      <c r="K3106" s="248"/>
      <c r="L3106" s="253"/>
      <c r="M3106" s="254"/>
      <c r="N3106" s="255"/>
      <c r="O3106" s="255"/>
      <c r="P3106" s="255"/>
      <c r="Q3106" s="255"/>
      <c r="R3106" s="255"/>
      <c r="S3106" s="255"/>
      <c r="T3106" s="25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7" t="s">
        <v>410</v>
      </c>
      <c r="AU3106" s="257" t="s">
        <v>87</v>
      </c>
      <c r="AV3106" s="14" t="s">
        <v>87</v>
      </c>
      <c r="AW3106" s="14" t="s">
        <v>37</v>
      </c>
      <c r="AX3106" s="14" t="s">
        <v>78</v>
      </c>
      <c r="AY3106" s="257" t="s">
        <v>401</v>
      </c>
    </row>
    <row r="3107" s="15" customFormat="1">
      <c r="A3107" s="15"/>
      <c r="B3107" s="258"/>
      <c r="C3107" s="259"/>
      <c r="D3107" s="238" t="s">
        <v>410</v>
      </c>
      <c r="E3107" s="260" t="s">
        <v>19</v>
      </c>
      <c r="F3107" s="261" t="s">
        <v>414</v>
      </c>
      <c r="G3107" s="259"/>
      <c r="H3107" s="262">
        <v>1</v>
      </c>
      <c r="I3107" s="263"/>
      <c r="J3107" s="259"/>
      <c r="K3107" s="259"/>
      <c r="L3107" s="264"/>
      <c r="M3107" s="265"/>
      <c r="N3107" s="266"/>
      <c r="O3107" s="266"/>
      <c r="P3107" s="266"/>
      <c r="Q3107" s="266"/>
      <c r="R3107" s="266"/>
      <c r="S3107" s="266"/>
      <c r="T3107" s="267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8" t="s">
        <v>410</v>
      </c>
      <c r="AU3107" s="268" t="s">
        <v>87</v>
      </c>
      <c r="AV3107" s="15" t="s">
        <v>102</v>
      </c>
      <c r="AW3107" s="15" t="s">
        <v>37</v>
      </c>
      <c r="AX3107" s="15" t="s">
        <v>85</v>
      </c>
      <c r="AY3107" s="268" t="s">
        <v>401</v>
      </c>
    </row>
    <row r="3108" s="2" customFormat="1" ht="37.8" customHeight="1">
      <c r="A3108" s="40"/>
      <c r="B3108" s="41"/>
      <c r="C3108" s="218" t="s">
        <v>2727</v>
      </c>
      <c r="D3108" s="218" t="s">
        <v>403</v>
      </c>
      <c r="E3108" s="219" t="s">
        <v>2728</v>
      </c>
      <c r="F3108" s="220" t="s">
        <v>2729</v>
      </c>
      <c r="G3108" s="221" t="s">
        <v>653</v>
      </c>
      <c r="H3108" s="222">
        <v>2</v>
      </c>
      <c r="I3108" s="223"/>
      <c r="J3108" s="224">
        <f>ROUND(I3108*H3108,2)</f>
        <v>0</v>
      </c>
      <c r="K3108" s="220" t="s">
        <v>19</v>
      </c>
      <c r="L3108" s="46"/>
      <c r="M3108" s="225" t="s">
        <v>19</v>
      </c>
      <c r="N3108" s="226" t="s">
        <v>49</v>
      </c>
      <c r="O3108" s="86"/>
      <c r="P3108" s="227">
        <f>O3108*H3108</f>
        <v>0</v>
      </c>
      <c r="Q3108" s="227">
        <v>0</v>
      </c>
      <c r="R3108" s="227">
        <f>Q3108*H3108</f>
        <v>0</v>
      </c>
      <c r="S3108" s="227">
        <v>0</v>
      </c>
      <c r="T3108" s="228">
        <f>S3108*H3108</f>
        <v>0</v>
      </c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R3108" s="229" t="s">
        <v>545</v>
      </c>
      <c r="AT3108" s="229" t="s">
        <v>403</v>
      </c>
      <c r="AU3108" s="229" t="s">
        <v>87</v>
      </c>
      <c r="AY3108" s="19" t="s">
        <v>401</v>
      </c>
      <c r="BE3108" s="230">
        <f>IF(N3108="základní",J3108,0)</f>
        <v>0</v>
      </c>
      <c r="BF3108" s="230">
        <f>IF(N3108="snížená",J3108,0)</f>
        <v>0</v>
      </c>
      <c r="BG3108" s="230">
        <f>IF(N3108="zákl. přenesená",J3108,0)</f>
        <v>0</v>
      </c>
      <c r="BH3108" s="230">
        <f>IF(N3108="sníž. přenesená",J3108,0)</f>
        <v>0</v>
      </c>
      <c r="BI3108" s="230">
        <f>IF(N3108="nulová",J3108,0)</f>
        <v>0</v>
      </c>
      <c r="BJ3108" s="19" t="s">
        <v>85</v>
      </c>
      <c r="BK3108" s="230">
        <f>ROUND(I3108*H3108,2)</f>
        <v>0</v>
      </c>
      <c r="BL3108" s="19" t="s">
        <v>545</v>
      </c>
      <c r="BM3108" s="229" t="s">
        <v>2730</v>
      </c>
    </row>
    <row r="3109" s="13" customFormat="1">
      <c r="A3109" s="13"/>
      <c r="B3109" s="236"/>
      <c r="C3109" s="237"/>
      <c r="D3109" s="238" t="s">
        <v>410</v>
      </c>
      <c r="E3109" s="239" t="s">
        <v>19</v>
      </c>
      <c r="F3109" s="240" t="s">
        <v>634</v>
      </c>
      <c r="G3109" s="237"/>
      <c r="H3109" s="239" t="s">
        <v>19</v>
      </c>
      <c r="I3109" s="241"/>
      <c r="J3109" s="237"/>
      <c r="K3109" s="237"/>
      <c r="L3109" s="242"/>
      <c r="M3109" s="243"/>
      <c r="N3109" s="244"/>
      <c r="O3109" s="244"/>
      <c r="P3109" s="244"/>
      <c r="Q3109" s="244"/>
      <c r="R3109" s="244"/>
      <c r="S3109" s="244"/>
      <c r="T3109" s="24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6" t="s">
        <v>410</v>
      </c>
      <c r="AU3109" s="246" t="s">
        <v>87</v>
      </c>
      <c r="AV3109" s="13" t="s">
        <v>85</v>
      </c>
      <c r="AW3109" s="13" t="s">
        <v>37</v>
      </c>
      <c r="AX3109" s="13" t="s">
        <v>78</v>
      </c>
      <c r="AY3109" s="246" t="s">
        <v>401</v>
      </c>
    </row>
    <row r="3110" s="13" customFormat="1">
      <c r="A3110" s="13"/>
      <c r="B3110" s="236"/>
      <c r="C3110" s="237"/>
      <c r="D3110" s="238" t="s">
        <v>410</v>
      </c>
      <c r="E3110" s="239" t="s">
        <v>19</v>
      </c>
      <c r="F3110" s="240" t="s">
        <v>1591</v>
      </c>
      <c r="G3110" s="237"/>
      <c r="H3110" s="239" t="s">
        <v>19</v>
      </c>
      <c r="I3110" s="241"/>
      <c r="J3110" s="237"/>
      <c r="K3110" s="237"/>
      <c r="L3110" s="242"/>
      <c r="M3110" s="243"/>
      <c r="N3110" s="244"/>
      <c r="O3110" s="244"/>
      <c r="P3110" s="244"/>
      <c r="Q3110" s="244"/>
      <c r="R3110" s="244"/>
      <c r="S3110" s="244"/>
      <c r="T3110" s="24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6" t="s">
        <v>410</v>
      </c>
      <c r="AU3110" s="246" t="s">
        <v>87</v>
      </c>
      <c r="AV3110" s="13" t="s">
        <v>85</v>
      </c>
      <c r="AW3110" s="13" t="s">
        <v>37</v>
      </c>
      <c r="AX3110" s="13" t="s">
        <v>78</v>
      </c>
      <c r="AY3110" s="246" t="s">
        <v>401</v>
      </c>
    </row>
    <row r="3111" s="13" customFormat="1">
      <c r="A3111" s="13"/>
      <c r="B3111" s="236"/>
      <c r="C3111" s="237"/>
      <c r="D3111" s="238" t="s">
        <v>410</v>
      </c>
      <c r="E3111" s="239" t="s">
        <v>19</v>
      </c>
      <c r="F3111" s="240" t="s">
        <v>1592</v>
      </c>
      <c r="G3111" s="237"/>
      <c r="H3111" s="239" t="s">
        <v>19</v>
      </c>
      <c r="I3111" s="241"/>
      <c r="J3111" s="237"/>
      <c r="K3111" s="237"/>
      <c r="L3111" s="242"/>
      <c r="M3111" s="243"/>
      <c r="N3111" s="244"/>
      <c r="O3111" s="244"/>
      <c r="P3111" s="244"/>
      <c r="Q3111" s="244"/>
      <c r="R3111" s="244"/>
      <c r="S3111" s="244"/>
      <c r="T3111" s="245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6" t="s">
        <v>410</v>
      </c>
      <c r="AU3111" s="246" t="s">
        <v>87</v>
      </c>
      <c r="AV3111" s="13" t="s">
        <v>85</v>
      </c>
      <c r="AW3111" s="13" t="s">
        <v>37</v>
      </c>
      <c r="AX3111" s="13" t="s">
        <v>78</v>
      </c>
      <c r="AY3111" s="246" t="s">
        <v>401</v>
      </c>
    </row>
    <row r="3112" s="14" customFormat="1">
      <c r="A3112" s="14"/>
      <c r="B3112" s="247"/>
      <c r="C3112" s="248"/>
      <c r="D3112" s="238" t="s">
        <v>410</v>
      </c>
      <c r="E3112" s="249" t="s">
        <v>19</v>
      </c>
      <c r="F3112" s="250" t="s">
        <v>1611</v>
      </c>
      <c r="G3112" s="248"/>
      <c r="H3112" s="251">
        <v>2</v>
      </c>
      <c r="I3112" s="252"/>
      <c r="J3112" s="248"/>
      <c r="K3112" s="248"/>
      <c r="L3112" s="253"/>
      <c r="M3112" s="254"/>
      <c r="N3112" s="255"/>
      <c r="O3112" s="255"/>
      <c r="P3112" s="255"/>
      <c r="Q3112" s="255"/>
      <c r="R3112" s="255"/>
      <c r="S3112" s="255"/>
      <c r="T3112" s="256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7" t="s">
        <v>410</v>
      </c>
      <c r="AU3112" s="257" t="s">
        <v>87</v>
      </c>
      <c r="AV3112" s="14" t="s">
        <v>87</v>
      </c>
      <c r="AW3112" s="14" t="s">
        <v>37</v>
      </c>
      <c r="AX3112" s="14" t="s">
        <v>78</v>
      </c>
      <c r="AY3112" s="257" t="s">
        <v>401</v>
      </c>
    </row>
    <row r="3113" s="15" customFormat="1">
      <c r="A3113" s="15"/>
      <c r="B3113" s="258"/>
      <c r="C3113" s="259"/>
      <c r="D3113" s="238" t="s">
        <v>410</v>
      </c>
      <c r="E3113" s="260" t="s">
        <v>19</v>
      </c>
      <c r="F3113" s="261" t="s">
        <v>414</v>
      </c>
      <c r="G3113" s="259"/>
      <c r="H3113" s="262">
        <v>2</v>
      </c>
      <c r="I3113" s="263"/>
      <c r="J3113" s="259"/>
      <c r="K3113" s="259"/>
      <c r="L3113" s="264"/>
      <c r="M3113" s="265"/>
      <c r="N3113" s="266"/>
      <c r="O3113" s="266"/>
      <c r="P3113" s="266"/>
      <c r="Q3113" s="266"/>
      <c r="R3113" s="266"/>
      <c r="S3113" s="266"/>
      <c r="T3113" s="267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8" t="s">
        <v>410</v>
      </c>
      <c r="AU3113" s="268" t="s">
        <v>87</v>
      </c>
      <c r="AV3113" s="15" t="s">
        <v>102</v>
      </c>
      <c r="AW3113" s="15" t="s">
        <v>37</v>
      </c>
      <c r="AX3113" s="15" t="s">
        <v>85</v>
      </c>
      <c r="AY3113" s="268" t="s">
        <v>401</v>
      </c>
    </row>
    <row r="3114" s="2" customFormat="1" ht="37.8" customHeight="1">
      <c r="A3114" s="40"/>
      <c r="B3114" s="41"/>
      <c r="C3114" s="218" t="s">
        <v>2731</v>
      </c>
      <c r="D3114" s="218" t="s">
        <v>403</v>
      </c>
      <c r="E3114" s="219" t="s">
        <v>2732</v>
      </c>
      <c r="F3114" s="220" t="s">
        <v>2729</v>
      </c>
      <c r="G3114" s="221" t="s">
        <v>653</v>
      </c>
      <c r="H3114" s="222">
        <v>2</v>
      </c>
      <c r="I3114" s="223"/>
      <c r="J3114" s="224">
        <f>ROUND(I3114*H3114,2)</f>
        <v>0</v>
      </c>
      <c r="K3114" s="220" t="s">
        <v>19</v>
      </c>
      <c r="L3114" s="46"/>
      <c r="M3114" s="225" t="s">
        <v>19</v>
      </c>
      <c r="N3114" s="226" t="s">
        <v>49</v>
      </c>
      <c r="O3114" s="86"/>
      <c r="P3114" s="227">
        <f>O3114*H3114</f>
        <v>0</v>
      </c>
      <c r="Q3114" s="227">
        <v>0</v>
      </c>
      <c r="R3114" s="227">
        <f>Q3114*H3114</f>
        <v>0</v>
      </c>
      <c r="S3114" s="227">
        <v>0</v>
      </c>
      <c r="T3114" s="228">
        <f>S3114*H3114</f>
        <v>0</v>
      </c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R3114" s="229" t="s">
        <v>545</v>
      </c>
      <c r="AT3114" s="229" t="s">
        <v>403</v>
      </c>
      <c r="AU3114" s="229" t="s">
        <v>87</v>
      </c>
      <c r="AY3114" s="19" t="s">
        <v>401</v>
      </c>
      <c r="BE3114" s="230">
        <f>IF(N3114="základní",J3114,0)</f>
        <v>0</v>
      </c>
      <c r="BF3114" s="230">
        <f>IF(N3114="snížená",J3114,0)</f>
        <v>0</v>
      </c>
      <c r="BG3114" s="230">
        <f>IF(N3114="zákl. přenesená",J3114,0)</f>
        <v>0</v>
      </c>
      <c r="BH3114" s="230">
        <f>IF(N3114="sníž. přenesená",J3114,0)</f>
        <v>0</v>
      </c>
      <c r="BI3114" s="230">
        <f>IF(N3114="nulová",J3114,0)</f>
        <v>0</v>
      </c>
      <c r="BJ3114" s="19" t="s">
        <v>85</v>
      </c>
      <c r="BK3114" s="230">
        <f>ROUND(I3114*H3114,2)</f>
        <v>0</v>
      </c>
      <c r="BL3114" s="19" t="s">
        <v>545</v>
      </c>
      <c r="BM3114" s="229" t="s">
        <v>2733</v>
      </c>
    </row>
    <row r="3115" s="13" customFormat="1">
      <c r="A3115" s="13"/>
      <c r="B3115" s="236"/>
      <c r="C3115" s="237"/>
      <c r="D3115" s="238" t="s">
        <v>410</v>
      </c>
      <c r="E3115" s="239" t="s">
        <v>19</v>
      </c>
      <c r="F3115" s="240" t="s">
        <v>634</v>
      </c>
      <c r="G3115" s="237"/>
      <c r="H3115" s="239" t="s">
        <v>19</v>
      </c>
      <c r="I3115" s="241"/>
      <c r="J3115" s="237"/>
      <c r="K3115" s="237"/>
      <c r="L3115" s="242"/>
      <c r="M3115" s="243"/>
      <c r="N3115" s="244"/>
      <c r="O3115" s="244"/>
      <c r="P3115" s="244"/>
      <c r="Q3115" s="244"/>
      <c r="R3115" s="244"/>
      <c r="S3115" s="244"/>
      <c r="T3115" s="245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6" t="s">
        <v>410</v>
      </c>
      <c r="AU3115" s="246" t="s">
        <v>87</v>
      </c>
      <c r="AV3115" s="13" t="s">
        <v>85</v>
      </c>
      <c r="AW3115" s="13" t="s">
        <v>37</v>
      </c>
      <c r="AX3115" s="13" t="s">
        <v>78</v>
      </c>
      <c r="AY3115" s="246" t="s">
        <v>401</v>
      </c>
    </row>
    <row r="3116" s="13" customFormat="1">
      <c r="A3116" s="13"/>
      <c r="B3116" s="236"/>
      <c r="C3116" s="237"/>
      <c r="D3116" s="238" t="s">
        <v>410</v>
      </c>
      <c r="E3116" s="239" t="s">
        <v>19</v>
      </c>
      <c r="F3116" s="240" t="s">
        <v>1591</v>
      </c>
      <c r="G3116" s="237"/>
      <c r="H3116" s="239" t="s">
        <v>19</v>
      </c>
      <c r="I3116" s="241"/>
      <c r="J3116" s="237"/>
      <c r="K3116" s="237"/>
      <c r="L3116" s="242"/>
      <c r="M3116" s="243"/>
      <c r="N3116" s="244"/>
      <c r="O3116" s="244"/>
      <c r="P3116" s="244"/>
      <c r="Q3116" s="244"/>
      <c r="R3116" s="244"/>
      <c r="S3116" s="244"/>
      <c r="T3116" s="24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6" t="s">
        <v>410</v>
      </c>
      <c r="AU3116" s="246" t="s">
        <v>87</v>
      </c>
      <c r="AV3116" s="13" t="s">
        <v>85</v>
      </c>
      <c r="AW3116" s="13" t="s">
        <v>37</v>
      </c>
      <c r="AX3116" s="13" t="s">
        <v>78</v>
      </c>
      <c r="AY3116" s="246" t="s">
        <v>401</v>
      </c>
    </row>
    <row r="3117" s="13" customFormat="1">
      <c r="A3117" s="13"/>
      <c r="B3117" s="236"/>
      <c r="C3117" s="237"/>
      <c r="D3117" s="238" t="s">
        <v>410</v>
      </c>
      <c r="E3117" s="239" t="s">
        <v>19</v>
      </c>
      <c r="F3117" s="240" t="s">
        <v>1592</v>
      </c>
      <c r="G3117" s="237"/>
      <c r="H3117" s="239" t="s">
        <v>19</v>
      </c>
      <c r="I3117" s="241"/>
      <c r="J3117" s="237"/>
      <c r="K3117" s="237"/>
      <c r="L3117" s="242"/>
      <c r="M3117" s="243"/>
      <c r="N3117" s="244"/>
      <c r="O3117" s="244"/>
      <c r="P3117" s="244"/>
      <c r="Q3117" s="244"/>
      <c r="R3117" s="244"/>
      <c r="S3117" s="244"/>
      <c r="T3117" s="24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6" t="s">
        <v>410</v>
      </c>
      <c r="AU3117" s="246" t="s">
        <v>87</v>
      </c>
      <c r="AV3117" s="13" t="s">
        <v>85</v>
      </c>
      <c r="AW3117" s="13" t="s">
        <v>37</v>
      </c>
      <c r="AX3117" s="13" t="s">
        <v>78</v>
      </c>
      <c r="AY3117" s="246" t="s">
        <v>401</v>
      </c>
    </row>
    <row r="3118" s="14" customFormat="1">
      <c r="A3118" s="14"/>
      <c r="B3118" s="247"/>
      <c r="C3118" s="248"/>
      <c r="D3118" s="238" t="s">
        <v>410</v>
      </c>
      <c r="E3118" s="249" t="s">
        <v>19</v>
      </c>
      <c r="F3118" s="250" t="s">
        <v>1612</v>
      </c>
      <c r="G3118" s="248"/>
      <c r="H3118" s="251">
        <v>2</v>
      </c>
      <c r="I3118" s="252"/>
      <c r="J3118" s="248"/>
      <c r="K3118" s="248"/>
      <c r="L3118" s="253"/>
      <c r="M3118" s="254"/>
      <c r="N3118" s="255"/>
      <c r="O3118" s="255"/>
      <c r="P3118" s="255"/>
      <c r="Q3118" s="255"/>
      <c r="R3118" s="255"/>
      <c r="S3118" s="255"/>
      <c r="T3118" s="256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7" t="s">
        <v>410</v>
      </c>
      <c r="AU3118" s="257" t="s">
        <v>87</v>
      </c>
      <c r="AV3118" s="14" t="s">
        <v>87</v>
      </c>
      <c r="AW3118" s="14" t="s">
        <v>37</v>
      </c>
      <c r="AX3118" s="14" t="s">
        <v>78</v>
      </c>
      <c r="AY3118" s="257" t="s">
        <v>401</v>
      </c>
    </row>
    <row r="3119" s="15" customFormat="1">
      <c r="A3119" s="15"/>
      <c r="B3119" s="258"/>
      <c r="C3119" s="259"/>
      <c r="D3119" s="238" t="s">
        <v>410</v>
      </c>
      <c r="E3119" s="260" t="s">
        <v>19</v>
      </c>
      <c r="F3119" s="261" t="s">
        <v>414</v>
      </c>
      <c r="G3119" s="259"/>
      <c r="H3119" s="262">
        <v>2</v>
      </c>
      <c r="I3119" s="263"/>
      <c r="J3119" s="259"/>
      <c r="K3119" s="259"/>
      <c r="L3119" s="264"/>
      <c r="M3119" s="265"/>
      <c r="N3119" s="266"/>
      <c r="O3119" s="266"/>
      <c r="P3119" s="266"/>
      <c r="Q3119" s="266"/>
      <c r="R3119" s="266"/>
      <c r="S3119" s="266"/>
      <c r="T3119" s="267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8" t="s">
        <v>410</v>
      </c>
      <c r="AU3119" s="268" t="s">
        <v>87</v>
      </c>
      <c r="AV3119" s="15" t="s">
        <v>102</v>
      </c>
      <c r="AW3119" s="15" t="s">
        <v>37</v>
      </c>
      <c r="AX3119" s="15" t="s">
        <v>85</v>
      </c>
      <c r="AY3119" s="268" t="s">
        <v>401</v>
      </c>
    </row>
    <row r="3120" s="2" customFormat="1" ht="37.8" customHeight="1">
      <c r="A3120" s="40"/>
      <c r="B3120" s="41"/>
      <c r="C3120" s="218" t="s">
        <v>2734</v>
      </c>
      <c r="D3120" s="218" t="s">
        <v>403</v>
      </c>
      <c r="E3120" s="219" t="s">
        <v>2735</v>
      </c>
      <c r="F3120" s="220" t="s">
        <v>2729</v>
      </c>
      <c r="G3120" s="221" t="s">
        <v>653</v>
      </c>
      <c r="H3120" s="222">
        <v>4</v>
      </c>
      <c r="I3120" s="223"/>
      <c r="J3120" s="224">
        <f>ROUND(I3120*H3120,2)</f>
        <v>0</v>
      </c>
      <c r="K3120" s="220" t="s">
        <v>19</v>
      </c>
      <c r="L3120" s="46"/>
      <c r="M3120" s="225" t="s">
        <v>19</v>
      </c>
      <c r="N3120" s="226" t="s">
        <v>49</v>
      </c>
      <c r="O3120" s="86"/>
      <c r="P3120" s="227">
        <f>O3120*H3120</f>
        <v>0</v>
      </c>
      <c r="Q3120" s="227">
        <v>0</v>
      </c>
      <c r="R3120" s="227">
        <f>Q3120*H3120</f>
        <v>0</v>
      </c>
      <c r="S3120" s="227">
        <v>0</v>
      </c>
      <c r="T3120" s="228">
        <f>S3120*H3120</f>
        <v>0</v>
      </c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R3120" s="229" t="s">
        <v>545</v>
      </c>
      <c r="AT3120" s="229" t="s">
        <v>403</v>
      </c>
      <c r="AU3120" s="229" t="s">
        <v>87</v>
      </c>
      <c r="AY3120" s="19" t="s">
        <v>401</v>
      </c>
      <c r="BE3120" s="230">
        <f>IF(N3120="základní",J3120,0)</f>
        <v>0</v>
      </c>
      <c r="BF3120" s="230">
        <f>IF(N3120="snížená",J3120,0)</f>
        <v>0</v>
      </c>
      <c r="BG3120" s="230">
        <f>IF(N3120="zákl. přenesená",J3120,0)</f>
        <v>0</v>
      </c>
      <c r="BH3120" s="230">
        <f>IF(N3120="sníž. přenesená",J3120,0)</f>
        <v>0</v>
      </c>
      <c r="BI3120" s="230">
        <f>IF(N3120="nulová",J3120,0)</f>
        <v>0</v>
      </c>
      <c r="BJ3120" s="19" t="s">
        <v>85</v>
      </c>
      <c r="BK3120" s="230">
        <f>ROUND(I3120*H3120,2)</f>
        <v>0</v>
      </c>
      <c r="BL3120" s="19" t="s">
        <v>545</v>
      </c>
      <c r="BM3120" s="229" t="s">
        <v>2736</v>
      </c>
    </row>
    <row r="3121" s="13" customFormat="1">
      <c r="A3121" s="13"/>
      <c r="B3121" s="236"/>
      <c r="C3121" s="237"/>
      <c r="D3121" s="238" t="s">
        <v>410</v>
      </c>
      <c r="E3121" s="239" t="s">
        <v>19</v>
      </c>
      <c r="F3121" s="240" t="s">
        <v>634</v>
      </c>
      <c r="G3121" s="237"/>
      <c r="H3121" s="239" t="s">
        <v>19</v>
      </c>
      <c r="I3121" s="241"/>
      <c r="J3121" s="237"/>
      <c r="K3121" s="237"/>
      <c r="L3121" s="242"/>
      <c r="M3121" s="243"/>
      <c r="N3121" s="244"/>
      <c r="O3121" s="244"/>
      <c r="P3121" s="244"/>
      <c r="Q3121" s="244"/>
      <c r="R3121" s="244"/>
      <c r="S3121" s="244"/>
      <c r="T3121" s="24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6" t="s">
        <v>410</v>
      </c>
      <c r="AU3121" s="246" t="s">
        <v>87</v>
      </c>
      <c r="AV3121" s="13" t="s">
        <v>85</v>
      </c>
      <c r="AW3121" s="13" t="s">
        <v>37</v>
      </c>
      <c r="AX3121" s="13" t="s">
        <v>78</v>
      </c>
      <c r="AY3121" s="246" t="s">
        <v>401</v>
      </c>
    </row>
    <row r="3122" s="13" customFormat="1">
      <c r="A3122" s="13"/>
      <c r="B3122" s="236"/>
      <c r="C3122" s="237"/>
      <c r="D3122" s="238" t="s">
        <v>410</v>
      </c>
      <c r="E3122" s="239" t="s">
        <v>19</v>
      </c>
      <c r="F3122" s="240" t="s">
        <v>1591</v>
      </c>
      <c r="G3122" s="237"/>
      <c r="H3122" s="239" t="s">
        <v>19</v>
      </c>
      <c r="I3122" s="241"/>
      <c r="J3122" s="237"/>
      <c r="K3122" s="237"/>
      <c r="L3122" s="242"/>
      <c r="M3122" s="243"/>
      <c r="N3122" s="244"/>
      <c r="O3122" s="244"/>
      <c r="P3122" s="244"/>
      <c r="Q3122" s="244"/>
      <c r="R3122" s="244"/>
      <c r="S3122" s="244"/>
      <c r="T3122" s="245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6" t="s">
        <v>410</v>
      </c>
      <c r="AU3122" s="246" t="s">
        <v>87</v>
      </c>
      <c r="AV3122" s="13" t="s">
        <v>85</v>
      </c>
      <c r="AW3122" s="13" t="s">
        <v>37</v>
      </c>
      <c r="AX3122" s="13" t="s">
        <v>78</v>
      </c>
      <c r="AY3122" s="246" t="s">
        <v>401</v>
      </c>
    </row>
    <row r="3123" s="13" customFormat="1">
      <c r="A3123" s="13"/>
      <c r="B3123" s="236"/>
      <c r="C3123" s="237"/>
      <c r="D3123" s="238" t="s">
        <v>410</v>
      </c>
      <c r="E3123" s="239" t="s">
        <v>19</v>
      </c>
      <c r="F3123" s="240" t="s">
        <v>1592</v>
      </c>
      <c r="G3123" s="237"/>
      <c r="H3123" s="239" t="s">
        <v>19</v>
      </c>
      <c r="I3123" s="241"/>
      <c r="J3123" s="237"/>
      <c r="K3123" s="237"/>
      <c r="L3123" s="242"/>
      <c r="M3123" s="243"/>
      <c r="N3123" s="244"/>
      <c r="O3123" s="244"/>
      <c r="P3123" s="244"/>
      <c r="Q3123" s="244"/>
      <c r="R3123" s="244"/>
      <c r="S3123" s="244"/>
      <c r="T3123" s="24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6" t="s">
        <v>410</v>
      </c>
      <c r="AU3123" s="246" t="s">
        <v>87</v>
      </c>
      <c r="AV3123" s="13" t="s">
        <v>85</v>
      </c>
      <c r="AW3123" s="13" t="s">
        <v>37</v>
      </c>
      <c r="AX3123" s="13" t="s">
        <v>78</v>
      </c>
      <c r="AY3123" s="246" t="s">
        <v>401</v>
      </c>
    </row>
    <row r="3124" s="14" customFormat="1">
      <c r="A3124" s="14"/>
      <c r="B3124" s="247"/>
      <c r="C3124" s="248"/>
      <c r="D3124" s="238" t="s">
        <v>410</v>
      </c>
      <c r="E3124" s="249" t="s">
        <v>19</v>
      </c>
      <c r="F3124" s="250" t="s">
        <v>1613</v>
      </c>
      <c r="G3124" s="248"/>
      <c r="H3124" s="251">
        <v>4</v>
      </c>
      <c r="I3124" s="252"/>
      <c r="J3124" s="248"/>
      <c r="K3124" s="248"/>
      <c r="L3124" s="253"/>
      <c r="M3124" s="254"/>
      <c r="N3124" s="255"/>
      <c r="O3124" s="255"/>
      <c r="P3124" s="255"/>
      <c r="Q3124" s="255"/>
      <c r="R3124" s="255"/>
      <c r="S3124" s="255"/>
      <c r="T3124" s="256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7" t="s">
        <v>410</v>
      </c>
      <c r="AU3124" s="257" t="s">
        <v>87</v>
      </c>
      <c r="AV3124" s="14" t="s">
        <v>87</v>
      </c>
      <c r="AW3124" s="14" t="s">
        <v>37</v>
      </c>
      <c r="AX3124" s="14" t="s">
        <v>78</v>
      </c>
      <c r="AY3124" s="257" t="s">
        <v>401</v>
      </c>
    </row>
    <row r="3125" s="15" customFormat="1">
      <c r="A3125" s="15"/>
      <c r="B3125" s="258"/>
      <c r="C3125" s="259"/>
      <c r="D3125" s="238" t="s">
        <v>410</v>
      </c>
      <c r="E3125" s="260" t="s">
        <v>19</v>
      </c>
      <c r="F3125" s="261" t="s">
        <v>414</v>
      </c>
      <c r="G3125" s="259"/>
      <c r="H3125" s="262">
        <v>4</v>
      </c>
      <c r="I3125" s="263"/>
      <c r="J3125" s="259"/>
      <c r="K3125" s="259"/>
      <c r="L3125" s="264"/>
      <c r="M3125" s="265"/>
      <c r="N3125" s="266"/>
      <c r="O3125" s="266"/>
      <c r="P3125" s="266"/>
      <c r="Q3125" s="266"/>
      <c r="R3125" s="266"/>
      <c r="S3125" s="266"/>
      <c r="T3125" s="267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8" t="s">
        <v>410</v>
      </c>
      <c r="AU3125" s="268" t="s">
        <v>87</v>
      </c>
      <c r="AV3125" s="15" t="s">
        <v>102</v>
      </c>
      <c r="AW3125" s="15" t="s">
        <v>37</v>
      </c>
      <c r="AX3125" s="15" t="s">
        <v>85</v>
      </c>
      <c r="AY3125" s="268" t="s">
        <v>401</v>
      </c>
    </row>
    <row r="3126" s="2" customFormat="1" ht="37.8" customHeight="1">
      <c r="A3126" s="40"/>
      <c r="B3126" s="41"/>
      <c r="C3126" s="218" t="s">
        <v>2737</v>
      </c>
      <c r="D3126" s="218" t="s">
        <v>403</v>
      </c>
      <c r="E3126" s="219" t="s">
        <v>2738</v>
      </c>
      <c r="F3126" s="220" t="s">
        <v>2729</v>
      </c>
      <c r="G3126" s="221" t="s">
        <v>653</v>
      </c>
      <c r="H3126" s="222">
        <v>1</v>
      </c>
      <c r="I3126" s="223"/>
      <c r="J3126" s="224">
        <f>ROUND(I3126*H3126,2)</f>
        <v>0</v>
      </c>
      <c r="K3126" s="220" t="s">
        <v>19</v>
      </c>
      <c r="L3126" s="46"/>
      <c r="M3126" s="225" t="s">
        <v>19</v>
      </c>
      <c r="N3126" s="226" t="s">
        <v>49</v>
      </c>
      <c r="O3126" s="86"/>
      <c r="P3126" s="227">
        <f>O3126*H3126</f>
        <v>0</v>
      </c>
      <c r="Q3126" s="227">
        <v>0</v>
      </c>
      <c r="R3126" s="227">
        <f>Q3126*H3126</f>
        <v>0</v>
      </c>
      <c r="S3126" s="227">
        <v>0</v>
      </c>
      <c r="T3126" s="228">
        <f>S3126*H3126</f>
        <v>0</v>
      </c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R3126" s="229" t="s">
        <v>545</v>
      </c>
      <c r="AT3126" s="229" t="s">
        <v>403</v>
      </c>
      <c r="AU3126" s="229" t="s">
        <v>87</v>
      </c>
      <c r="AY3126" s="19" t="s">
        <v>401</v>
      </c>
      <c r="BE3126" s="230">
        <f>IF(N3126="základní",J3126,0)</f>
        <v>0</v>
      </c>
      <c r="BF3126" s="230">
        <f>IF(N3126="snížená",J3126,0)</f>
        <v>0</v>
      </c>
      <c r="BG3126" s="230">
        <f>IF(N3126="zákl. přenesená",J3126,0)</f>
        <v>0</v>
      </c>
      <c r="BH3126" s="230">
        <f>IF(N3126="sníž. přenesená",J3126,0)</f>
        <v>0</v>
      </c>
      <c r="BI3126" s="230">
        <f>IF(N3126="nulová",J3126,0)</f>
        <v>0</v>
      </c>
      <c r="BJ3126" s="19" t="s">
        <v>85</v>
      </c>
      <c r="BK3126" s="230">
        <f>ROUND(I3126*H3126,2)</f>
        <v>0</v>
      </c>
      <c r="BL3126" s="19" t="s">
        <v>545</v>
      </c>
      <c r="BM3126" s="229" t="s">
        <v>2739</v>
      </c>
    </row>
    <row r="3127" s="13" customFormat="1">
      <c r="A3127" s="13"/>
      <c r="B3127" s="236"/>
      <c r="C3127" s="237"/>
      <c r="D3127" s="238" t="s">
        <v>410</v>
      </c>
      <c r="E3127" s="239" t="s">
        <v>19</v>
      </c>
      <c r="F3127" s="240" t="s">
        <v>634</v>
      </c>
      <c r="G3127" s="237"/>
      <c r="H3127" s="239" t="s">
        <v>19</v>
      </c>
      <c r="I3127" s="241"/>
      <c r="J3127" s="237"/>
      <c r="K3127" s="237"/>
      <c r="L3127" s="242"/>
      <c r="M3127" s="243"/>
      <c r="N3127" s="244"/>
      <c r="O3127" s="244"/>
      <c r="P3127" s="244"/>
      <c r="Q3127" s="244"/>
      <c r="R3127" s="244"/>
      <c r="S3127" s="244"/>
      <c r="T3127" s="24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6" t="s">
        <v>410</v>
      </c>
      <c r="AU3127" s="246" t="s">
        <v>87</v>
      </c>
      <c r="AV3127" s="13" t="s">
        <v>85</v>
      </c>
      <c r="AW3127" s="13" t="s">
        <v>37</v>
      </c>
      <c r="AX3127" s="13" t="s">
        <v>78</v>
      </c>
      <c r="AY3127" s="246" t="s">
        <v>401</v>
      </c>
    </row>
    <row r="3128" s="13" customFormat="1">
      <c r="A3128" s="13"/>
      <c r="B3128" s="236"/>
      <c r="C3128" s="237"/>
      <c r="D3128" s="238" t="s">
        <v>410</v>
      </c>
      <c r="E3128" s="239" t="s">
        <v>19</v>
      </c>
      <c r="F3128" s="240" t="s">
        <v>1591</v>
      </c>
      <c r="G3128" s="237"/>
      <c r="H3128" s="239" t="s">
        <v>19</v>
      </c>
      <c r="I3128" s="241"/>
      <c r="J3128" s="237"/>
      <c r="K3128" s="237"/>
      <c r="L3128" s="242"/>
      <c r="M3128" s="243"/>
      <c r="N3128" s="244"/>
      <c r="O3128" s="244"/>
      <c r="P3128" s="244"/>
      <c r="Q3128" s="244"/>
      <c r="R3128" s="244"/>
      <c r="S3128" s="244"/>
      <c r="T3128" s="245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6" t="s">
        <v>410</v>
      </c>
      <c r="AU3128" s="246" t="s">
        <v>87</v>
      </c>
      <c r="AV3128" s="13" t="s">
        <v>85</v>
      </c>
      <c r="AW3128" s="13" t="s">
        <v>37</v>
      </c>
      <c r="AX3128" s="13" t="s">
        <v>78</v>
      </c>
      <c r="AY3128" s="246" t="s">
        <v>401</v>
      </c>
    </row>
    <row r="3129" s="13" customFormat="1">
      <c r="A3129" s="13"/>
      <c r="B3129" s="236"/>
      <c r="C3129" s="237"/>
      <c r="D3129" s="238" t="s">
        <v>410</v>
      </c>
      <c r="E3129" s="239" t="s">
        <v>19</v>
      </c>
      <c r="F3129" s="240" t="s">
        <v>1592</v>
      </c>
      <c r="G3129" s="237"/>
      <c r="H3129" s="239" t="s">
        <v>19</v>
      </c>
      <c r="I3129" s="241"/>
      <c r="J3129" s="237"/>
      <c r="K3129" s="237"/>
      <c r="L3129" s="242"/>
      <c r="M3129" s="243"/>
      <c r="N3129" s="244"/>
      <c r="O3129" s="244"/>
      <c r="P3129" s="244"/>
      <c r="Q3129" s="244"/>
      <c r="R3129" s="244"/>
      <c r="S3129" s="244"/>
      <c r="T3129" s="24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6" t="s">
        <v>410</v>
      </c>
      <c r="AU3129" s="246" t="s">
        <v>87</v>
      </c>
      <c r="AV3129" s="13" t="s">
        <v>85</v>
      </c>
      <c r="AW3129" s="13" t="s">
        <v>37</v>
      </c>
      <c r="AX3129" s="13" t="s">
        <v>78</v>
      </c>
      <c r="AY3129" s="246" t="s">
        <v>401</v>
      </c>
    </row>
    <row r="3130" s="14" customFormat="1">
      <c r="A3130" s="14"/>
      <c r="B3130" s="247"/>
      <c r="C3130" s="248"/>
      <c r="D3130" s="238" t="s">
        <v>410</v>
      </c>
      <c r="E3130" s="249" t="s">
        <v>19</v>
      </c>
      <c r="F3130" s="250" t="s">
        <v>1614</v>
      </c>
      <c r="G3130" s="248"/>
      <c r="H3130" s="251">
        <v>1</v>
      </c>
      <c r="I3130" s="252"/>
      <c r="J3130" s="248"/>
      <c r="K3130" s="248"/>
      <c r="L3130" s="253"/>
      <c r="M3130" s="254"/>
      <c r="N3130" s="255"/>
      <c r="O3130" s="255"/>
      <c r="P3130" s="255"/>
      <c r="Q3130" s="255"/>
      <c r="R3130" s="255"/>
      <c r="S3130" s="255"/>
      <c r="T3130" s="256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7" t="s">
        <v>410</v>
      </c>
      <c r="AU3130" s="257" t="s">
        <v>87</v>
      </c>
      <c r="AV3130" s="14" t="s">
        <v>87</v>
      </c>
      <c r="AW3130" s="14" t="s">
        <v>37</v>
      </c>
      <c r="AX3130" s="14" t="s">
        <v>78</v>
      </c>
      <c r="AY3130" s="257" t="s">
        <v>401</v>
      </c>
    </row>
    <row r="3131" s="15" customFormat="1">
      <c r="A3131" s="15"/>
      <c r="B3131" s="258"/>
      <c r="C3131" s="259"/>
      <c r="D3131" s="238" t="s">
        <v>410</v>
      </c>
      <c r="E3131" s="260" t="s">
        <v>19</v>
      </c>
      <c r="F3131" s="261" t="s">
        <v>414</v>
      </c>
      <c r="G3131" s="259"/>
      <c r="H3131" s="262">
        <v>1</v>
      </c>
      <c r="I3131" s="263"/>
      <c r="J3131" s="259"/>
      <c r="K3131" s="259"/>
      <c r="L3131" s="264"/>
      <c r="M3131" s="265"/>
      <c r="N3131" s="266"/>
      <c r="O3131" s="266"/>
      <c r="P3131" s="266"/>
      <c r="Q3131" s="266"/>
      <c r="R3131" s="266"/>
      <c r="S3131" s="266"/>
      <c r="T3131" s="267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8" t="s">
        <v>410</v>
      </c>
      <c r="AU3131" s="268" t="s">
        <v>87</v>
      </c>
      <c r="AV3131" s="15" t="s">
        <v>102</v>
      </c>
      <c r="AW3131" s="15" t="s">
        <v>37</v>
      </c>
      <c r="AX3131" s="15" t="s">
        <v>85</v>
      </c>
      <c r="AY3131" s="268" t="s">
        <v>401</v>
      </c>
    </row>
    <row r="3132" s="2" customFormat="1" ht="37.8" customHeight="1">
      <c r="A3132" s="40"/>
      <c r="B3132" s="41"/>
      <c r="C3132" s="218" t="s">
        <v>2740</v>
      </c>
      <c r="D3132" s="218" t="s">
        <v>403</v>
      </c>
      <c r="E3132" s="219" t="s">
        <v>2741</v>
      </c>
      <c r="F3132" s="220" t="s">
        <v>2729</v>
      </c>
      <c r="G3132" s="221" t="s">
        <v>653</v>
      </c>
      <c r="H3132" s="222">
        <v>3</v>
      </c>
      <c r="I3132" s="223"/>
      <c r="J3132" s="224">
        <f>ROUND(I3132*H3132,2)</f>
        <v>0</v>
      </c>
      <c r="K3132" s="220" t="s">
        <v>19</v>
      </c>
      <c r="L3132" s="46"/>
      <c r="M3132" s="225" t="s">
        <v>19</v>
      </c>
      <c r="N3132" s="226" t="s">
        <v>49</v>
      </c>
      <c r="O3132" s="86"/>
      <c r="P3132" s="227">
        <f>O3132*H3132</f>
        <v>0</v>
      </c>
      <c r="Q3132" s="227">
        <v>0</v>
      </c>
      <c r="R3132" s="227">
        <f>Q3132*H3132</f>
        <v>0</v>
      </c>
      <c r="S3132" s="227">
        <v>0</v>
      </c>
      <c r="T3132" s="228">
        <f>S3132*H3132</f>
        <v>0</v>
      </c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R3132" s="229" t="s">
        <v>545</v>
      </c>
      <c r="AT3132" s="229" t="s">
        <v>403</v>
      </c>
      <c r="AU3132" s="229" t="s">
        <v>87</v>
      </c>
      <c r="AY3132" s="19" t="s">
        <v>401</v>
      </c>
      <c r="BE3132" s="230">
        <f>IF(N3132="základní",J3132,0)</f>
        <v>0</v>
      </c>
      <c r="BF3132" s="230">
        <f>IF(N3132="snížená",J3132,0)</f>
        <v>0</v>
      </c>
      <c r="BG3132" s="230">
        <f>IF(N3132="zákl. přenesená",J3132,0)</f>
        <v>0</v>
      </c>
      <c r="BH3132" s="230">
        <f>IF(N3132="sníž. přenesená",J3132,0)</f>
        <v>0</v>
      </c>
      <c r="BI3132" s="230">
        <f>IF(N3132="nulová",J3132,0)</f>
        <v>0</v>
      </c>
      <c r="BJ3132" s="19" t="s">
        <v>85</v>
      </c>
      <c r="BK3132" s="230">
        <f>ROUND(I3132*H3132,2)</f>
        <v>0</v>
      </c>
      <c r="BL3132" s="19" t="s">
        <v>545</v>
      </c>
      <c r="BM3132" s="229" t="s">
        <v>2742</v>
      </c>
    </row>
    <row r="3133" s="13" customFormat="1">
      <c r="A3133" s="13"/>
      <c r="B3133" s="236"/>
      <c r="C3133" s="237"/>
      <c r="D3133" s="238" t="s">
        <v>410</v>
      </c>
      <c r="E3133" s="239" t="s">
        <v>19</v>
      </c>
      <c r="F3133" s="240" t="s">
        <v>634</v>
      </c>
      <c r="G3133" s="237"/>
      <c r="H3133" s="239" t="s">
        <v>19</v>
      </c>
      <c r="I3133" s="241"/>
      <c r="J3133" s="237"/>
      <c r="K3133" s="237"/>
      <c r="L3133" s="242"/>
      <c r="M3133" s="243"/>
      <c r="N3133" s="244"/>
      <c r="O3133" s="244"/>
      <c r="P3133" s="244"/>
      <c r="Q3133" s="244"/>
      <c r="R3133" s="244"/>
      <c r="S3133" s="244"/>
      <c r="T3133" s="24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6" t="s">
        <v>410</v>
      </c>
      <c r="AU3133" s="246" t="s">
        <v>87</v>
      </c>
      <c r="AV3133" s="13" t="s">
        <v>85</v>
      </c>
      <c r="AW3133" s="13" t="s">
        <v>37</v>
      </c>
      <c r="AX3133" s="13" t="s">
        <v>78</v>
      </c>
      <c r="AY3133" s="246" t="s">
        <v>401</v>
      </c>
    </row>
    <row r="3134" s="13" customFormat="1">
      <c r="A3134" s="13"/>
      <c r="B3134" s="236"/>
      <c r="C3134" s="237"/>
      <c r="D3134" s="238" t="s">
        <v>410</v>
      </c>
      <c r="E3134" s="239" t="s">
        <v>19</v>
      </c>
      <c r="F3134" s="240" t="s">
        <v>1591</v>
      </c>
      <c r="G3134" s="237"/>
      <c r="H3134" s="239" t="s">
        <v>19</v>
      </c>
      <c r="I3134" s="241"/>
      <c r="J3134" s="237"/>
      <c r="K3134" s="237"/>
      <c r="L3134" s="242"/>
      <c r="M3134" s="243"/>
      <c r="N3134" s="244"/>
      <c r="O3134" s="244"/>
      <c r="P3134" s="244"/>
      <c r="Q3134" s="244"/>
      <c r="R3134" s="244"/>
      <c r="S3134" s="244"/>
      <c r="T3134" s="24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6" t="s">
        <v>410</v>
      </c>
      <c r="AU3134" s="246" t="s">
        <v>87</v>
      </c>
      <c r="AV3134" s="13" t="s">
        <v>85</v>
      </c>
      <c r="AW3134" s="13" t="s">
        <v>37</v>
      </c>
      <c r="AX3134" s="13" t="s">
        <v>78</v>
      </c>
      <c r="AY3134" s="246" t="s">
        <v>401</v>
      </c>
    </row>
    <row r="3135" s="13" customFormat="1">
      <c r="A3135" s="13"/>
      <c r="B3135" s="236"/>
      <c r="C3135" s="237"/>
      <c r="D3135" s="238" t="s">
        <v>410</v>
      </c>
      <c r="E3135" s="239" t="s">
        <v>19</v>
      </c>
      <c r="F3135" s="240" t="s">
        <v>1592</v>
      </c>
      <c r="G3135" s="237"/>
      <c r="H3135" s="239" t="s">
        <v>19</v>
      </c>
      <c r="I3135" s="241"/>
      <c r="J3135" s="237"/>
      <c r="K3135" s="237"/>
      <c r="L3135" s="242"/>
      <c r="M3135" s="243"/>
      <c r="N3135" s="244"/>
      <c r="O3135" s="244"/>
      <c r="P3135" s="244"/>
      <c r="Q3135" s="244"/>
      <c r="R3135" s="244"/>
      <c r="S3135" s="244"/>
      <c r="T3135" s="24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6" t="s">
        <v>410</v>
      </c>
      <c r="AU3135" s="246" t="s">
        <v>87</v>
      </c>
      <c r="AV3135" s="13" t="s">
        <v>85</v>
      </c>
      <c r="AW3135" s="13" t="s">
        <v>37</v>
      </c>
      <c r="AX3135" s="13" t="s">
        <v>78</v>
      </c>
      <c r="AY3135" s="246" t="s">
        <v>401</v>
      </c>
    </row>
    <row r="3136" s="14" customFormat="1">
      <c r="A3136" s="14"/>
      <c r="B3136" s="247"/>
      <c r="C3136" s="248"/>
      <c r="D3136" s="238" t="s">
        <v>410</v>
      </c>
      <c r="E3136" s="249" t="s">
        <v>19</v>
      </c>
      <c r="F3136" s="250" t="s">
        <v>1615</v>
      </c>
      <c r="G3136" s="248"/>
      <c r="H3136" s="251">
        <v>3</v>
      </c>
      <c r="I3136" s="252"/>
      <c r="J3136" s="248"/>
      <c r="K3136" s="248"/>
      <c r="L3136" s="253"/>
      <c r="M3136" s="254"/>
      <c r="N3136" s="255"/>
      <c r="O3136" s="255"/>
      <c r="P3136" s="255"/>
      <c r="Q3136" s="255"/>
      <c r="R3136" s="255"/>
      <c r="S3136" s="255"/>
      <c r="T3136" s="256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7" t="s">
        <v>410</v>
      </c>
      <c r="AU3136" s="257" t="s">
        <v>87</v>
      </c>
      <c r="AV3136" s="14" t="s">
        <v>87</v>
      </c>
      <c r="AW3136" s="14" t="s">
        <v>37</v>
      </c>
      <c r="AX3136" s="14" t="s">
        <v>78</v>
      </c>
      <c r="AY3136" s="257" t="s">
        <v>401</v>
      </c>
    </row>
    <row r="3137" s="15" customFormat="1">
      <c r="A3137" s="15"/>
      <c r="B3137" s="258"/>
      <c r="C3137" s="259"/>
      <c r="D3137" s="238" t="s">
        <v>410</v>
      </c>
      <c r="E3137" s="260" t="s">
        <v>19</v>
      </c>
      <c r="F3137" s="261" t="s">
        <v>414</v>
      </c>
      <c r="G3137" s="259"/>
      <c r="H3137" s="262">
        <v>3</v>
      </c>
      <c r="I3137" s="263"/>
      <c r="J3137" s="259"/>
      <c r="K3137" s="259"/>
      <c r="L3137" s="264"/>
      <c r="M3137" s="265"/>
      <c r="N3137" s="266"/>
      <c r="O3137" s="266"/>
      <c r="P3137" s="266"/>
      <c r="Q3137" s="266"/>
      <c r="R3137" s="266"/>
      <c r="S3137" s="266"/>
      <c r="T3137" s="267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8" t="s">
        <v>410</v>
      </c>
      <c r="AU3137" s="268" t="s">
        <v>87</v>
      </c>
      <c r="AV3137" s="15" t="s">
        <v>102</v>
      </c>
      <c r="AW3137" s="15" t="s">
        <v>37</v>
      </c>
      <c r="AX3137" s="15" t="s">
        <v>85</v>
      </c>
      <c r="AY3137" s="268" t="s">
        <v>401</v>
      </c>
    </row>
    <row r="3138" s="2" customFormat="1" ht="37.8" customHeight="1">
      <c r="A3138" s="40"/>
      <c r="B3138" s="41"/>
      <c r="C3138" s="218" t="s">
        <v>2743</v>
      </c>
      <c r="D3138" s="218" t="s">
        <v>403</v>
      </c>
      <c r="E3138" s="219" t="s">
        <v>2744</v>
      </c>
      <c r="F3138" s="220" t="s">
        <v>2729</v>
      </c>
      <c r="G3138" s="221" t="s">
        <v>653</v>
      </c>
      <c r="H3138" s="222">
        <v>1</v>
      </c>
      <c r="I3138" s="223"/>
      <c r="J3138" s="224">
        <f>ROUND(I3138*H3138,2)</f>
        <v>0</v>
      </c>
      <c r="K3138" s="220" t="s">
        <v>19</v>
      </c>
      <c r="L3138" s="46"/>
      <c r="M3138" s="225" t="s">
        <v>19</v>
      </c>
      <c r="N3138" s="226" t="s">
        <v>49</v>
      </c>
      <c r="O3138" s="86"/>
      <c r="P3138" s="227">
        <f>O3138*H3138</f>
        <v>0</v>
      </c>
      <c r="Q3138" s="227">
        <v>0</v>
      </c>
      <c r="R3138" s="227">
        <f>Q3138*H3138</f>
        <v>0</v>
      </c>
      <c r="S3138" s="227">
        <v>0</v>
      </c>
      <c r="T3138" s="228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29" t="s">
        <v>545</v>
      </c>
      <c r="AT3138" s="229" t="s">
        <v>403</v>
      </c>
      <c r="AU3138" s="229" t="s">
        <v>87</v>
      </c>
      <c r="AY3138" s="19" t="s">
        <v>401</v>
      </c>
      <c r="BE3138" s="230">
        <f>IF(N3138="základní",J3138,0)</f>
        <v>0</v>
      </c>
      <c r="BF3138" s="230">
        <f>IF(N3138="snížená",J3138,0)</f>
        <v>0</v>
      </c>
      <c r="BG3138" s="230">
        <f>IF(N3138="zákl. přenesená",J3138,0)</f>
        <v>0</v>
      </c>
      <c r="BH3138" s="230">
        <f>IF(N3138="sníž. přenesená",J3138,0)</f>
        <v>0</v>
      </c>
      <c r="BI3138" s="230">
        <f>IF(N3138="nulová",J3138,0)</f>
        <v>0</v>
      </c>
      <c r="BJ3138" s="19" t="s">
        <v>85</v>
      </c>
      <c r="BK3138" s="230">
        <f>ROUND(I3138*H3138,2)</f>
        <v>0</v>
      </c>
      <c r="BL3138" s="19" t="s">
        <v>545</v>
      </c>
      <c r="BM3138" s="229" t="s">
        <v>2745</v>
      </c>
    </row>
    <row r="3139" s="13" customFormat="1">
      <c r="A3139" s="13"/>
      <c r="B3139" s="236"/>
      <c r="C3139" s="237"/>
      <c r="D3139" s="238" t="s">
        <v>410</v>
      </c>
      <c r="E3139" s="239" t="s">
        <v>19</v>
      </c>
      <c r="F3139" s="240" t="s">
        <v>634</v>
      </c>
      <c r="G3139" s="237"/>
      <c r="H3139" s="239" t="s">
        <v>19</v>
      </c>
      <c r="I3139" s="241"/>
      <c r="J3139" s="237"/>
      <c r="K3139" s="237"/>
      <c r="L3139" s="242"/>
      <c r="M3139" s="243"/>
      <c r="N3139" s="244"/>
      <c r="O3139" s="244"/>
      <c r="P3139" s="244"/>
      <c r="Q3139" s="244"/>
      <c r="R3139" s="244"/>
      <c r="S3139" s="244"/>
      <c r="T3139" s="24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6" t="s">
        <v>410</v>
      </c>
      <c r="AU3139" s="246" t="s">
        <v>87</v>
      </c>
      <c r="AV3139" s="13" t="s">
        <v>85</v>
      </c>
      <c r="AW3139" s="13" t="s">
        <v>37</v>
      </c>
      <c r="AX3139" s="13" t="s">
        <v>78</v>
      </c>
      <c r="AY3139" s="246" t="s">
        <v>401</v>
      </c>
    </row>
    <row r="3140" s="13" customFormat="1">
      <c r="A3140" s="13"/>
      <c r="B3140" s="236"/>
      <c r="C3140" s="237"/>
      <c r="D3140" s="238" t="s">
        <v>410</v>
      </c>
      <c r="E3140" s="239" t="s">
        <v>19</v>
      </c>
      <c r="F3140" s="240" t="s">
        <v>1591</v>
      </c>
      <c r="G3140" s="237"/>
      <c r="H3140" s="239" t="s">
        <v>19</v>
      </c>
      <c r="I3140" s="241"/>
      <c r="J3140" s="237"/>
      <c r="K3140" s="237"/>
      <c r="L3140" s="242"/>
      <c r="M3140" s="243"/>
      <c r="N3140" s="244"/>
      <c r="O3140" s="244"/>
      <c r="P3140" s="244"/>
      <c r="Q3140" s="244"/>
      <c r="R3140" s="244"/>
      <c r="S3140" s="244"/>
      <c r="T3140" s="245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6" t="s">
        <v>410</v>
      </c>
      <c r="AU3140" s="246" t="s">
        <v>87</v>
      </c>
      <c r="AV3140" s="13" t="s">
        <v>85</v>
      </c>
      <c r="AW3140" s="13" t="s">
        <v>37</v>
      </c>
      <c r="AX3140" s="13" t="s">
        <v>78</v>
      </c>
      <c r="AY3140" s="246" t="s">
        <v>401</v>
      </c>
    </row>
    <row r="3141" s="13" customFormat="1">
      <c r="A3141" s="13"/>
      <c r="B3141" s="236"/>
      <c r="C3141" s="237"/>
      <c r="D3141" s="238" t="s">
        <v>410</v>
      </c>
      <c r="E3141" s="239" t="s">
        <v>19</v>
      </c>
      <c r="F3141" s="240" t="s">
        <v>1592</v>
      </c>
      <c r="G3141" s="237"/>
      <c r="H3141" s="239" t="s">
        <v>19</v>
      </c>
      <c r="I3141" s="241"/>
      <c r="J3141" s="237"/>
      <c r="K3141" s="237"/>
      <c r="L3141" s="242"/>
      <c r="M3141" s="243"/>
      <c r="N3141" s="244"/>
      <c r="O3141" s="244"/>
      <c r="P3141" s="244"/>
      <c r="Q3141" s="244"/>
      <c r="R3141" s="244"/>
      <c r="S3141" s="244"/>
      <c r="T3141" s="24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6" t="s">
        <v>410</v>
      </c>
      <c r="AU3141" s="246" t="s">
        <v>87</v>
      </c>
      <c r="AV3141" s="13" t="s">
        <v>85</v>
      </c>
      <c r="AW3141" s="13" t="s">
        <v>37</v>
      </c>
      <c r="AX3141" s="13" t="s">
        <v>78</v>
      </c>
      <c r="AY3141" s="246" t="s">
        <v>401</v>
      </c>
    </row>
    <row r="3142" s="14" customFormat="1">
      <c r="A3142" s="14"/>
      <c r="B3142" s="247"/>
      <c r="C3142" s="248"/>
      <c r="D3142" s="238" t="s">
        <v>410</v>
      </c>
      <c r="E3142" s="249" t="s">
        <v>19</v>
      </c>
      <c r="F3142" s="250" t="s">
        <v>1616</v>
      </c>
      <c r="G3142" s="248"/>
      <c r="H3142" s="251">
        <v>1</v>
      </c>
      <c r="I3142" s="252"/>
      <c r="J3142" s="248"/>
      <c r="K3142" s="248"/>
      <c r="L3142" s="253"/>
      <c r="M3142" s="254"/>
      <c r="N3142" s="255"/>
      <c r="O3142" s="255"/>
      <c r="P3142" s="255"/>
      <c r="Q3142" s="255"/>
      <c r="R3142" s="255"/>
      <c r="S3142" s="255"/>
      <c r="T3142" s="256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7" t="s">
        <v>410</v>
      </c>
      <c r="AU3142" s="257" t="s">
        <v>87</v>
      </c>
      <c r="AV3142" s="14" t="s">
        <v>87</v>
      </c>
      <c r="AW3142" s="14" t="s">
        <v>37</v>
      </c>
      <c r="AX3142" s="14" t="s">
        <v>78</v>
      </c>
      <c r="AY3142" s="257" t="s">
        <v>401</v>
      </c>
    </row>
    <row r="3143" s="15" customFormat="1">
      <c r="A3143" s="15"/>
      <c r="B3143" s="258"/>
      <c r="C3143" s="259"/>
      <c r="D3143" s="238" t="s">
        <v>410</v>
      </c>
      <c r="E3143" s="260" t="s">
        <v>19</v>
      </c>
      <c r="F3143" s="261" t="s">
        <v>414</v>
      </c>
      <c r="G3143" s="259"/>
      <c r="H3143" s="262">
        <v>1</v>
      </c>
      <c r="I3143" s="263"/>
      <c r="J3143" s="259"/>
      <c r="K3143" s="259"/>
      <c r="L3143" s="264"/>
      <c r="M3143" s="265"/>
      <c r="N3143" s="266"/>
      <c r="O3143" s="266"/>
      <c r="P3143" s="266"/>
      <c r="Q3143" s="266"/>
      <c r="R3143" s="266"/>
      <c r="S3143" s="266"/>
      <c r="T3143" s="267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68" t="s">
        <v>410</v>
      </c>
      <c r="AU3143" s="268" t="s">
        <v>87</v>
      </c>
      <c r="AV3143" s="15" t="s">
        <v>102</v>
      </c>
      <c r="AW3143" s="15" t="s">
        <v>37</v>
      </c>
      <c r="AX3143" s="15" t="s">
        <v>85</v>
      </c>
      <c r="AY3143" s="268" t="s">
        <v>401</v>
      </c>
    </row>
    <row r="3144" s="2" customFormat="1" ht="37.8" customHeight="1">
      <c r="A3144" s="40"/>
      <c r="B3144" s="41"/>
      <c r="C3144" s="218" t="s">
        <v>2746</v>
      </c>
      <c r="D3144" s="218" t="s">
        <v>403</v>
      </c>
      <c r="E3144" s="219" t="s">
        <v>2747</v>
      </c>
      <c r="F3144" s="220" t="s">
        <v>2729</v>
      </c>
      <c r="G3144" s="221" t="s">
        <v>653</v>
      </c>
      <c r="H3144" s="222">
        <v>1</v>
      </c>
      <c r="I3144" s="223"/>
      <c r="J3144" s="224">
        <f>ROUND(I3144*H3144,2)</f>
        <v>0</v>
      </c>
      <c r="K3144" s="220" t="s">
        <v>19</v>
      </c>
      <c r="L3144" s="46"/>
      <c r="M3144" s="225" t="s">
        <v>19</v>
      </c>
      <c r="N3144" s="226" t="s">
        <v>49</v>
      </c>
      <c r="O3144" s="86"/>
      <c r="P3144" s="227">
        <f>O3144*H3144</f>
        <v>0</v>
      </c>
      <c r="Q3144" s="227">
        <v>0</v>
      </c>
      <c r="R3144" s="227">
        <f>Q3144*H3144</f>
        <v>0</v>
      </c>
      <c r="S3144" s="227">
        <v>0</v>
      </c>
      <c r="T3144" s="228">
        <f>S3144*H3144</f>
        <v>0</v>
      </c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R3144" s="229" t="s">
        <v>545</v>
      </c>
      <c r="AT3144" s="229" t="s">
        <v>403</v>
      </c>
      <c r="AU3144" s="229" t="s">
        <v>87</v>
      </c>
      <c r="AY3144" s="19" t="s">
        <v>401</v>
      </c>
      <c r="BE3144" s="230">
        <f>IF(N3144="základní",J3144,0)</f>
        <v>0</v>
      </c>
      <c r="BF3144" s="230">
        <f>IF(N3144="snížená",J3144,0)</f>
        <v>0</v>
      </c>
      <c r="BG3144" s="230">
        <f>IF(N3144="zákl. přenesená",J3144,0)</f>
        <v>0</v>
      </c>
      <c r="BH3144" s="230">
        <f>IF(N3144="sníž. přenesená",J3144,0)</f>
        <v>0</v>
      </c>
      <c r="BI3144" s="230">
        <f>IF(N3144="nulová",J3144,0)</f>
        <v>0</v>
      </c>
      <c r="BJ3144" s="19" t="s">
        <v>85</v>
      </c>
      <c r="BK3144" s="230">
        <f>ROUND(I3144*H3144,2)</f>
        <v>0</v>
      </c>
      <c r="BL3144" s="19" t="s">
        <v>545</v>
      </c>
      <c r="BM3144" s="229" t="s">
        <v>2748</v>
      </c>
    </row>
    <row r="3145" s="13" customFormat="1">
      <c r="A3145" s="13"/>
      <c r="B3145" s="236"/>
      <c r="C3145" s="237"/>
      <c r="D3145" s="238" t="s">
        <v>410</v>
      </c>
      <c r="E3145" s="239" t="s">
        <v>19</v>
      </c>
      <c r="F3145" s="240" t="s">
        <v>634</v>
      </c>
      <c r="G3145" s="237"/>
      <c r="H3145" s="239" t="s">
        <v>19</v>
      </c>
      <c r="I3145" s="241"/>
      <c r="J3145" s="237"/>
      <c r="K3145" s="237"/>
      <c r="L3145" s="242"/>
      <c r="M3145" s="243"/>
      <c r="N3145" s="244"/>
      <c r="O3145" s="244"/>
      <c r="P3145" s="244"/>
      <c r="Q3145" s="244"/>
      <c r="R3145" s="244"/>
      <c r="S3145" s="244"/>
      <c r="T3145" s="24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6" t="s">
        <v>410</v>
      </c>
      <c r="AU3145" s="246" t="s">
        <v>87</v>
      </c>
      <c r="AV3145" s="13" t="s">
        <v>85</v>
      </c>
      <c r="AW3145" s="13" t="s">
        <v>37</v>
      </c>
      <c r="AX3145" s="13" t="s">
        <v>78</v>
      </c>
      <c r="AY3145" s="246" t="s">
        <v>401</v>
      </c>
    </row>
    <row r="3146" s="13" customFormat="1">
      <c r="A3146" s="13"/>
      <c r="B3146" s="236"/>
      <c r="C3146" s="237"/>
      <c r="D3146" s="238" t="s">
        <v>410</v>
      </c>
      <c r="E3146" s="239" t="s">
        <v>19</v>
      </c>
      <c r="F3146" s="240" t="s">
        <v>1591</v>
      </c>
      <c r="G3146" s="237"/>
      <c r="H3146" s="239" t="s">
        <v>19</v>
      </c>
      <c r="I3146" s="241"/>
      <c r="J3146" s="237"/>
      <c r="K3146" s="237"/>
      <c r="L3146" s="242"/>
      <c r="M3146" s="243"/>
      <c r="N3146" s="244"/>
      <c r="O3146" s="244"/>
      <c r="P3146" s="244"/>
      <c r="Q3146" s="244"/>
      <c r="R3146" s="244"/>
      <c r="S3146" s="244"/>
      <c r="T3146" s="24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6" t="s">
        <v>410</v>
      </c>
      <c r="AU3146" s="246" t="s">
        <v>87</v>
      </c>
      <c r="AV3146" s="13" t="s">
        <v>85</v>
      </c>
      <c r="AW3146" s="13" t="s">
        <v>37</v>
      </c>
      <c r="AX3146" s="13" t="s">
        <v>78</v>
      </c>
      <c r="AY3146" s="246" t="s">
        <v>401</v>
      </c>
    </row>
    <row r="3147" s="13" customFormat="1">
      <c r="A3147" s="13"/>
      <c r="B3147" s="236"/>
      <c r="C3147" s="237"/>
      <c r="D3147" s="238" t="s">
        <v>410</v>
      </c>
      <c r="E3147" s="239" t="s">
        <v>19</v>
      </c>
      <c r="F3147" s="240" t="s">
        <v>1592</v>
      </c>
      <c r="G3147" s="237"/>
      <c r="H3147" s="239" t="s">
        <v>19</v>
      </c>
      <c r="I3147" s="241"/>
      <c r="J3147" s="237"/>
      <c r="K3147" s="237"/>
      <c r="L3147" s="242"/>
      <c r="M3147" s="243"/>
      <c r="N3147" s="244"/>
      <c r="O3147" s="244"/>
      <c r="P3147" s="244"/>
      <c r="Q3147" s="244"/>
      <c r="R3147" s="244"/>
      <c r="S3147" s="244"/>
      <c r="T3147" s="245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6" t="s">
        <v>410</v>
      </c>
      <c r="AU3147" s="246" t="s">
        <v>87</v>
      </c>
      <c r="AV3147" s="13" t="s">
        <v>85</v>
      </c>
      <c r="AW3147" s="13" t="s">
        <v>37</v>
      </c>
      <c r="AX3147" s="13" t="s">
        <v>78</v>
      </c>
      <c r="AY3147" s="246" t="s">
        <v>401</v>
      </c>
    </row>
    <row r="3148" s="14" customFormat="1">
      <c r="A3148" s="14"/>
      <c r="B3148" s="247"/>
      <c r="C3148" s="248"/>
      <c r="D3148" s="238" t="s">
        <v>410</v>
      </c>
      <c r="E3148" s="249" t="s">
        <v>19</v>
      </c>
      <c r="F3148" s="250" t="s">
        <v>1617</v>
      </c>
      <c r="G3148" s="248"/>
      <c r="H3148" s="251">
        <v>1</v>
      </c>
      <c r="I3148" s="252"/>
      <c r="J3148" s="248"/>
      <c r="K3148" s="248"/>
      <c r="L3148" s="253"/>
      <c r="M3148" s="254"/>
      <c r="N3148" s="255"/>
      <c r="O3148" s="255"/>
      <c r="P3148" s="255"/>
      <c r="Q3148" s="255"/>
      <c r="R3148" s="255"/>
      <c r="S3148" s="255"/>
      <c r="T3148" s="256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7" t="s">
        <v>410</v>
      </c>
      <c r="AU3148" s="257" t="s">
        <v>87</v>
      </c>
      <c r="AV3148" s="14" t="s">
        <v>87</v>
      </c>
      <c r="AW3148" s="14" t="s">
        <v>37</v>
      </c>
      <c r="AX3148" s="14" t="s">
        <v>78</v>
      </c>
      <c r="AY3148" s="257" t="s">
        <v>401</v>
      </c>
    </row>
    <row r="3149" s="15" customFormat="1">
      <c r="A3149" s="15"/>
      <c r="B3149" s="258"/>
      <c r="C3149" s="259"/>
      <c r="D3149" s="238" t="s">
        <v>410</v>
      </c>
      <c r="E3149" s="260" t="s">
        <v>19</v>
      </c>
      <c r="F3149" s="261" t="s">
        <v>414</v>
      </c>
      <c r="G3149" s="259"/>
      <c r="H3149" s="262">
        <v>1</v>
      </c>
      <c r="I3149" s="263"/>
      <c r="J3149" s="259"/>
      <c r="K3149" s="259"/>
      <c r="L3149" s="264"/>
      <c r="M3149" s="265"/>
      <c r="N3149" s="266"/>
      <c r="O3149" s="266"/>
      <c r="P3149" s="266"/>
      <c r="Q3149" s="266"/>
      <c r="R3149" s="266"/>
      <c r="S3149" s="266"/>
      <c r="T3149" s="267"/>
      <c r="U3149" s="15"/>
      <c r="V3149" s="15"/>
      <c r="W3149" s="15"/>
      <c r="X3149" s="15"/>
      <c r="Y3149" s="15"/>
      <c r="Z3149" s="15"/>
      <c r="AA3149" s="15"/>
      <c r="AB3149" s="15"/>
      <c r="AC3149" s="15"/>
      <c r="AD3149" s="15"/>
      <c r="AE3149" s="15"/>
      <c r="AT3149" s="268" t="s">
        <v>410</v>
      </c>
      <c r="AU3149" s="268" t="s">
        <v>87</v>
      </c>
      <c r="AV3149" s="15" t="s">
        <v>102</v>
      </c>
      <c r="AW3149" s="15" t="s">
        <v>37</v>
      </c>
      <c r="AX3149" s="15" t="s">
        <v>85</v>
      </c>
      <c r="AY3149" s="268" t="s">
        <v>401</v>
      </c>
    </row>
    <row r="3150" s="2" customFormat="1" ht="37.8" customHeight="1">
      <c r="A3150" s="40"/>
      <c r="B3150" s="41"/>
      <c r="C3150" s="218" t="s">
        <v>2749</v>
      </c>
      <c r="D3150" s="218" t="s">
        <v>403</v>
      </c>
      <c r="E3150" s="219" t="s">
        <v>2750</v>
      </c>
      <c r="F3150" s="220" t="s">
        <v>2700</v>
      </c>
      <c r="G3150" s="221" t="s">
        <v>653</v>
      </c>
      <c r="H3150" s="222">
        <v>1</v>
      </c>
      <c r="I3150" s="223"/>
      <c r="J3150" s="224">
        <f>ROUND(I3150*H3150,2)</f>
        <v>0</v>
      </c>
      <c r="K3150" s="220" t="s">
        <v>19</v>
      </c>
      <c r="L3150" s="46"/>
      <c r="M3150" s="225" t="s">
        <v>19</v>
      </c>
      <c r="N3150" s="226" t="s">
        <v>49</v>
      </c>
      <c r="O3150" s="86"/>
      <c r="P3150" s="227">
        <f>O3150*H3150</f>
        <v>0</v>
      </c>
      <c r="Q3150" s="227">
        <v>0</v>
      </c>
      <c r="R3150" s="227">
        <f>Q3150*H3150</f>
        <v>0</v>
      </c>
      <c r="S3150" s="227">
        <v>0</v>
      </c>
      <c r="T3150" s="228">
        <f>S3150*H3150</f>
        <v>0</v>
      </c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R3150" s="229" t="s">
        <v>545</v>
      </c>
      <c r="AT3150" s="229" t="s">
        <v>403</v>
      </c>
      <c r="AU3150" s="229" t="s">
        <v>87</v>
      </c>
      <c r="AY3150" s="19" t="s">
        <v>401</v>
      </c>
      <c r="BE3150" s="230">
        <f>IF(N3150="základní",J3150,0)</f>
        <v>0</v>
      </c>
      <c r="BF3150" s="230">
        <f>IF(N3150="snížená",J3150,0)</f>
        <v>0</v>
      </c>
      <c r="BG3150" s="230">
        <f>IF(N3150="zákl. přenesená",J3150,0)</f>
        <v>0</v>
      </c>
      <c r="BH3150" s="230">
        <f>IF(N3150="sníž. přenesená",J3150,0)</f>
        <v>0</v>
      </c>
      <c r="BI3150" s="230">
        <f>IF(N3150="nulová",J3150,0)</f>
        <v>0</v>
      </c>
      <c r="BJ3150" s="19" t="s">
        <v>85</v>
      </c>
      <c r="BK3150" s="230">
        <f>ROUND(I3150*H3150,2)</f>
        <v>0</v>
      </c>
      <c r="BL3150" s="19" t="s">
        <v>545</v>
      </c>
      <c r="BM3150" s="229" t="s">
        <v>2751</v>
      </c>
    </row>
    <row r="3151" s="13" customFormat="1">
      <c r="A3151" s="13"/>
      <c r="B3151" s="236"/>
      <c r="C3151" s="237"/>
      <c r="D3151" s="238" t="s">
        <v>410</v>
      </c>
      <c r="E3151" s="239" t="s">
        <v>19</v>
      </c>
      <c r="F3151" s="240" t="s">
        <v>634</v>
      </c>
      <c r="G3151" s="237"/>
      <c r="H3151" s="239" t="s">
        <v>19</v>
      </c>
      <c r="I3151" s="241"/>
      <c r="J3151" s="237"/>
      <c r="K3151" s="237"/>
      <c r="L3151" s="242"/>
      <c r="M3151" s="243"/>
      <c r="N3151" s="244"/>
      <c r="O3151" s="244"/>
      <c r="P3151" s="244"/>
      <c r="Q3151" s="244"/>
      <c r="R3151" s="244"/>
      <c r="S3151" s="244"/>
      <c r="T3151" s="24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6" t="s">
        <v>410</v>
      </c>
      <c r="AU3151" s="246" t="s">
        <v>87</v>
      </c>
      <c r="AV3151" s="13" t="s">
        <v>85</v>
      </c>
      <c r="AW3151" s="13" t="s">
        <v>37</v>
      </c>
      <c r="AX3151" s="13" t="s">
        <v>78</v>
      </c>
      <c r="AY3151" s="246" t="s">
        <v>401</v>
      </c>
    </row>
    <row r="3152" s="13" customFormat="1">
      <c r="A3152" s="13"/>
      <c r="B3152" s="236"/>
      <c r="C3152" s="237"/>
      <c r="D3152" s="238" t="s">
        <v>410</v>
      </c>
      <c r="E3152" s="239" t="s">
        <v>19</v>
      </c>
      <c r="F3152" s="240" t="s">
        <v>1591</v>
      </c>
      <c r="G3152" s="237"/>
      <c r="H3152" s="239" t="s">
        <v>19</v>
      </c>
      <c r="I3152" s="241"/>
      <c r="J3152" s="237"/>
      <c r="K3152" s="237"/>
      <c r="L3152" s="242"/>
      <c r="M3152" s="243"/>
      <c r="N3152" s="244"/>
      <c r="O3152" s="244"/>
      <c r="P3152" s="244"/>
      <c r="Q3152" s="244"/>
      <c r="R3152" s="244"/>
      <c r="S3152" s="244"/>
      <c r="T3152" s="24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6" t="s">
        <v>410</v>
      </c>
      <c r="AU3152" s="246" t="s">
        <v>87</v>
      </c>
      <c r="AV3152" s="13" t="s">
        <v>85</v>
      </c>
      <c r="AW3152" s="13" t="s">
        <v>37</v>
      </c>
      <c r="AX3152" s="13" t="s">
        <v>78</v>
      </c>
      <c r="AY3152" s="246" t="s">
        <v>401</v>
      </c>
    </row>
    <row r="3153" s="13" customFormat="1">
      <c r="A3153" s="13"/>
      <c r="B3153" s="236"/>
      <c r="C3153" s="237"/>
      <c r="D3153" s="238" t="s">
        <v>410</v>
      </c>
      <c r="E3153" s="239" t="s">
        <v>19</v>
      </c>
      <c r="F3153" s="240" t="s">
        <v>1592</v>
      </c>
      <c r="G3153" s="237"/>
      <c r="H3153" s="239" t="s">
        <v>19</v>
      </c>
      <c r="I3153" s="241"/>
      <c r="J3153" s="237"/>
      <c r="K3153" s="237"/>
      <c r="L3153" s="242"/>
      <c r="M3153" s="243"/>
      <c r="N3153" s="244"/>
      <c r="O3153" s="244"/>
      <c r="P3153" s="244"/>
      <c r="Q3153" s="244"/>
      <c r="R3153" s="244"/>
      <c r="S3153" s="244"/>
      <c r="T3153" s="24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6" t="s">
        <v>410</v>
      </c>
      <c r="AU3153" s="246" t="s">
        <v>87</v>
      </c>
      <c r="AV3153" s="13" t="s">
        <v>85</v>
      </c>
      <c r="AW3153" s="13" t="s">
        <v>37</v>
      </c>
      <c r="AX3153" s="13" t="s">
        <v>78</v>
      </c>
      <c r="AY3153" s="246" t="s">
        <v>401</v>
      </c>
    </row>
    <row r="3154" s="14" customFormat="1">
      <c r="A3154" s="14"/>
      <c r="B3154" s="247"/>
      <c r="C3154" s="248"/>
      <c r="D3154" s="238" t="s">
        <v>410</v>
      </c>
      <c r="E3154" s="249" t="s">
        <v>19</v>
      </c>
      <c r="F3154" s="250" t="s">
        <v>1618</v>
      </c>
      <c r="G3154" s="248"/>
      <c r="H3154" s="251">
        <v>1</v>
      </c>
      <c r="I3154" s="252"/>
      <c r="J3154" s="248"/>
      <c r="K3154" s="248"/>
      <c r="L3154" s="253"/>
      <c r="M3154" s="254"/>
      <c r="N3154" s="255"/>
      <c r="O3154" s="255"/>
      <c r="P3154" s="255"/>
      <c r="Q3154" s="255"/>
      <c r="R3154" s="255"/>
      <c r="S3154" s="255"/>
      <c r="T3154" s="256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7" t="s">
        <v>410</v>
      </c>
      <c r="AU3154" s="257" t="s">
        <v>87</v>
      </c>
      <c r="AV3154" s="14" t="s">
        <v>87</v>
      </c>
      <c r="AW3154" s="14" t="s">
        <v>37</v>
      </c>
      <c r="AX3154" s="14" t="s">
        <v>78</v>
      </c>
      <c r="AY3154" s="257" t="s">
        <v>401</v>
      </c>
    </row>
    <row r="3155" s="15" customFormat="1">
      <c r="A3155" s="15"/>
      <c r="B3155" s="258"/>
      <c r="C3155" s="259"/>
      <c r="D3155" s="238" t="s">
        <v>410</v>
      </c>
      <c r="E3155" s="260" t="s">
        <v>19</v>
      </c>
      <c r="F3155" s="261" t="s">
        <v>414</v>
      </c>
      <c r="G3155" s="259"/>
      <c r="H3155" s="262">
        <v>1</v>
      </c>
      <c r="I3155" s="263"/>
      <c r="J3155" s="259"/>
      <c r="K3155" s="259"/>
      <c r="L3155" s="264"/>
      <c r="M3155" s="265"/>
      <c r="N3155" s="266"/>
      <c r="O3155" s="266"/>
      <c r="P3155" s="266"/>
      <c r="Q3155" s="266"/>
      <c r="R3155" s="266"/>
      <c r="S3155" s="266"/>
      <c r="T3155" s="267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68" t="s">
        <v>410</v>
      </c>
      <c r="AU3155" s="268" t="s">
        <v>87</v>
      </c>
      <c r="AV3155" s="15" t="s">
        <v>102</v>
      </c>
      <c r="AW3155" s="15" t="s">
        <v>37</v>
      </c>
      <c r="AX3155" s="15" t="s">
        <v>85</v>
      </c>
      <c r="AY3155" s="268" t="s">
        <v>401</v>
      </c>
    </row>
    <row r="3156" s="2" customFormat="1" ht="33" customHeight="1">
      <c r="A3156" s="40"/>
      <c r="B3156" s="41"/>
      <c r="C3156" s="218" t="s">
        <v>2752</v>
      </c>
      <c r="D3156" s="218" t="s">
        <v>403</v>
      </c>
      <c r="E3156" s="219" t="s">
        <v>2753</v>
      </c>
      <c r="F3156" s="220" t="s">
        <v>2696</v>
      </c>
      <c r="G3156" s="221" t="s">
        <v>653</v>
      </c>
      <c r="H3156" s="222">
        <v>2</v>
      </c>
      <c r="I3156" s="223"/>
      <c r="J3156" s="224">
        <f>ROUND(I3156*H3156,2)</f>
        <v>0</v>
      </c>
      <c r="K3156" s="220" t="s">
        <v>19</v>
      </c>
      <c r="L3156" s="46"/>
      <c r="M3156" s="225" t="s">
        <v>19</v>
      </c>
      <c r="N3156" s="226" t="s">
        <v>49</v>
      </c>
      <c r="O3156" s="86"/>
      <c r="P3156" s="227">
        <f>O3156*H3156</f>
        <v>0</v>
      </c>
      <c r="Q3156" s="227">
        <v>0</v>
      </c>
      <c r="R3156" s="227">
        <f>Q3156*H3156</f>
        <v>0</v>
      </c>
      <c r="S3156" s="227">
        <v>0</v>
      </c>
      <c r="T3156" s="228">
        <f>S3156*H3156</f>
        <v>0</v>
      </c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R3156" s="229" t="s">
        <v>545</v>
      </c>
      <c r="AT3156" s="229" t="s">
        <v>403</v>
      </c>
      <c r="AU3156" s="229" t="s">
        <v>87</v>
      </c>
      <c r="AY3156" s="19" t="s">
        <v>401</v>
      </c>
      <c r="BE3156" s="230">
        <f>IF(N3156="základní",J3156,0)</f>
        <v>0</v>
      </c>
      <c r="BF3156" s="230">
        <f>IF(N3156="snížená",J3156,0)</f>
        <v>0</v>
      </c>
      <c r="BG3156" s="230">
        <f>IF(N3156="zákl. přenesená",J3156,0)</f>
        <v>0</v>
      </c>
      <c r="BH3156" s="230">
        <f>IF(N3156="sníž. přenesená",J3156,0)</f>
        <v>0</v>
      </c>
      <c r="BI3156" s="230">
        <f>IF(N3156="nulová",J3156,0)</f>
        <v>0</v>
      </c>
      <c r="BJ3156" s="19" t="s">
        <v>85</v>
      </c>
      <c r="BK3156" s="230">
        <f>ROUND(I3156*H3156,2)</f>
        <v>0</v>
      </c>
      <c r="BL3156" s="19" t="s">
        <v>545</v>
      </c>
      <c r="BM3156" s="229" t="s">
        <v>2754</v>
      </c>
    </row>
    <row r="3157" s="13" customFormat="1">
      <c r="A3157" s="13"/>
      <c r="B3157" s="236"/>
      <c r="C3157" s="237"/>
      <c r="D3157" s="238" t="s">
        <v>410</v>
      </c>
      <c r="E3157" s="239" t="s">
        <v>19</v>
      </c>
      <c r="F3157" s="240" t="s">
        <v>634</v>
      </c>
      <c r="G3157" s="237"/>
      <c r="H3157" s="239" t="s">
        <v>19</v>
      </c>
      <c r="I3157" s="241"/>
      <c r="J3157" s="237"/>
      <c r="K3157" s="237"/>
      <c r="L3157" s="242"/>
      <c r="M3157" s="243"/>
      <c r="N3157" s="244"/>
      <c r="O3157" s="244"/>
      <c r="P3157" s="244"/>
      <c r="Q3157" s="244"/>
      <c r="R3157" s="244"/>
      <c r="S3157" s="244"/>
      <c r="T3157" s="245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6" t="s">
        <v>410</v>
      </c>
      <c r="AU3157" s="246" t="s">
        <v>87</v>
      </c>
      <c r="AV3157" s="13" t="s">
        <v>85</v>
      </c>
      <c r="AW3157" s="13" t="s">
        <v>37</v>
      </c>
      <c r="AX3157" s="13" t="s">
        <v>78</v>
      </c>
      <c r="AY3157" s="246" t="s">
        <v>401</v>
      </c>
    </row>
    <row r="3158" s="13" customFormat="1">
      <c r="A3158" s="13"/>
      <c r="B3158" s="236"/>
      <c r="C3158" s="237"/>
      <c r="D3158" s="238" t="s">
        <v>410</v>
      </c>
      <c r="E3158" s="239" t="s">
        <v>19</v>
      </c>
      <c r="F3158" s="240" t="s">
        <v>1591</v>
      </c>
      <c r="G3158" s="237"/>
      <c r="H3158" s="239" t="s">
        <v>19</v>
      </c>
      <c r="I3158" s="241"/>
      <c r="J3158" s="237"/>
      <c r="K3158" s="237"/>
      <c r="L3158" s="242"/>
      <c r="M3158" s="243"/>
      <c r="N3158" s="244"/>
      <c r="O3158" s="244"/>
      <c r="P3158" s="244"/>
      <c r="Q3158" s="244"/>
      <c r="R3158" s="244"/>
      <c r="S3158" s="244"/>
      <c r="T3158" s="245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6" t="s">
        <v>410</v>
      </c>
      <c r="AU3158" s="246" t="s">
        <v>87</v>
      </c>
      <c r="AV3158" s="13" t="s">
        <v>85</v>
      </c>
      <c r="AW3158" s="13" t="s">
        <v>37</v>
      </c>
      <c r="AX3158" s="13" t="s">
        <v>78</v>
      </c>
      <c r="AY3158" s="246" t="s">
        <v>401</v>
      </c>
    </row>
    <row r="3159" s="13" customFormat="1">
      <c r="A3159" s="13"/>
      <c r="B3159" s="236"/>
      <c r="C3159" s="237"/>
      <c r="D3159" s="238" t="s">
        <v>410</v>
      </c>
      <c r="E3159" s="239" t="s">
        <v>19</v>
      </c>
      <c r="F3159" s="240" t="s">
        <v>1592</v>
      </c>
      <c r="G3159" s="237"/>
      <c r="H3159" s="239" t="s">
        <v>19</v>
      </c>
      <c r="I3159" s="241"/>
      <c r="J3159" s="237"/>
      <c r="K3159" s="237"/>
      <c r="L3159" s="242"/>
      <c r="M3159" s="243"/>
      <c r="N3159" s="244"/>
      <c r="O3159" s="244"/>
      <c r="P3159" s="244"/>
      <c r="Q3159" s="244"/>
      <c r="R3159" s="244"/>
      <c r="S3159" s="244"/>
      <c r="T3159" s="245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6" t="s">
        <v>410</v>
      </c>
      <c r="AU3159" s="246" t="s">
        <v>87</v>
      </c>
      <c r="AV3159" s="13" t="s">
        <v>85</v>
      </c>
      <c r="AW3159" s="13" t="s">
        <v>37</v>
      </c>
      <c r="AX3159" s="13" t="s">
        <v>78</v>
      </c>
      <c r="AY3159" s="246" t="s">
        <v>401</v>
      </c>
    </row>
    <row r="3160" s="14" customFormat="1">
      <c r="A3160" s="14"/>
      <c r="B3160" s="247"/>
      <c r="C3160" s="248"/>
      <c r="D3160" s="238" t="s">
        <v>410</v>
      </c>
      <c r="E3160" s="249" t="s">
        <v>19</v>
      </c>
      <c r="F3160" s="250" t="s">
        <v>1675</v>
      </c>
      <c r="G3160" s="248"/>
      <c r="H3160" s="251">
        <v>2</v>
      </c>
      <c r="I3160" s="252"/>
      <c r="J3160" s="248"/>
      <c r="K3160" s="248"/>
      <c r="L3160" s="253"/>
      <c r="M3160" s="254"/>
      <c r="N3160" s="255"/>
      <c r="O3160" s="255"/>
      <c r="P3160" s="255"/>
      <c r="Q3160" s="255"/>
      <c r="R3160" s="255"/>
      <c r="S3160" s="255"/>
      <c r="T3160" s="256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7" t="s">
        <v>410</v>
      </c>
      <c r="AU3160" s="257" t="s">
        <v>87</v>
      </c>
      <c r="AV3160" s="14" t="s">
        <v>87</v>
      </c>
      <c r="AW3160" s="14" t="s">
        <v>37</v>
      </c>
      <c r="AX3160" s="14" t="s">
        <v>78</v>
      </c>
      <c r="AY3160" s="257" t="s">
        <v>401</v>
      </c>
    </row>
    <row r="3161" s="15" customFormat="1">
      <c r="A3161" s="15"/>
      <c r="B3161" s="258"/>
      <c r="C3161" s="259"/>
      <c r="D3161" s="238" t="s">
        <v>410</v>
      </c>
      <c r="E3161" s="260" t="s">
        <v>19</v>
      </c>
      <c r="F3161" s="261" t="s">
        <v>414</v>
      </c>
      <c r="G3161" s="259"/>
      <c r="H3161" s="262">
        <v>2</v>
      </c>
      <c r="I3161" s="263"/>
      <c r="J3161" s="259"/>
      <c r="K3161" s="259"/>
      <c r="L3161" s="264"/>
      <c r="M3161" s="265"/>
      <c r="N3161" s="266"/>
      <c r="O3161" s="266"/>
      <c r="P3161" s="266"/>
      <c r="Q3161" s="266"/>
      <c r="R3161" s="266"/>
      <c r="S3161" s="266"/>
      <c r="T3161" s="267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8" t="s">
        <v>410</v>
      </c>
      <c r="AU3161" s="268" t="s">
        <v>87</v>
      </c>
      <c r="AV3161" s="15" t="s">
        <v>102</v>
      </c>
      <c r="AW3161" s="15" t="s">
        <v>37</v>
      </c>
      <c r="AX3161" s="15" t="s">
        <v>85</v>
      </c>
      <c r="AY3161" s="268" t="s">
        <v>401</v>
      </c>
    </row>
    <row r="3162" s="2" customFormat="1" ht="33" customHeight="1">
      <c r="A3162" s="40"/>
      <c r="B3162" s="41"/>
      <c r="C3162" s="218" t="s">
        <v>2755</v>
      </c>
      <c r="D3162" s="218" t="s">
        <v>403</v>
      </c>
      <c r="E3162" s="219" t="s">
        <v>2756</v>
      </c>
      <c r="F3162" s="220" t="s">
        <v>2696</v>
      </c>
      <c r="G3162" s="221" t="s">
        <v>653</v>
      </c>
      <c r="H3162" s="222">
        <v>1</v>
      </c>
      <c r="I3162" s="223"/>
      <c r="J3162" s="224">
        <f>ROUND(I3162*H3162,2)</f>
        <v>0</v>
      </c>
      <c r="K3162" s="220" t="s">
        <v>19</v>
      </c>
      <c r="L3162" s="46"/>
      <c r="M3162" s="225" t="s">
        <v>19</v>
      </c>
      <c r="N3162" s="226" t="s">
        <v>49</v>
      </c>
      <c r="O3162" s="86"/>
      <c r="P3162" s="227">
        <f>O3162*H3162</f>
        <v>0</v>
      </c>
      <c r="Q3162" s="227">
        <v>0</v>
      </c>
      <c r="R3162" s="227">
        <f>Q3162*H3162</f>
        <v>0</v>
      </c>
      <c r="S3162" s="227">
        <v>0</v>
      </c>
      <c r="T3162" s="228">
        <f>S3162*H3162</f>
        <v>0</v>
      </c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R3162" s="229" t="s">
        <v>545</v>
      </c>
      <c r="AT3162" s="229" t="s">
        <v>403</v>
      </c>
      <c r="AU3162" s="229" t="s">
        <v>87</v>
      </c>
      <c r="AY3162" s="19" t="s">
        <v>401</v>
      </c>
      <c r="BE3162" s="230">
        <f>IF(N3162="základní",J3162,0)</f>
        <v>0</v>
      </c>
      <c r="BF3162" s="230">
        <f>IF(N3162="snížená",J3162,0)</f>
        <v>0</v>
      </c>
      <c r="BG3162" s="230">
        <f>IF(N3162="zákl. přenesená",J3162,0)</f>
        <v>0</v>
      </c>
      <c r="BH3162" s="230">
        <f>IF(N3162="sníž. přenesená",J3162,0)</f>
        <v>0</v>
      </c>
      <c r="BI3162" s="230">
        <f>IF(N3162="nulová",J3162,0)</f>
        <v>0</v>
      </c>
      <c r="BJ3162" s="19" t="s">
        <v>85</v>
      </c>
      <c r="BK3162" s="230">
        <f>ROUND(I3162*H3162,2)</f>
        <v>0</v>
      </c>
      <c r="BL3162" s="19" t="s">
        <v>545</v>
      </c>
      <c r="BM3162" s="229" t="s">
        <v>2757</v>
      </c>
    </row>
    <row r="3163" s="13" customFormat="1">
      <c r="A3163" s="13"/>
      <c r="B3163" s="236"/>
      <c r="C3163" s="237"/>
      <c r="D3163" s="238" t="s">
        <v>410</v>
      </c>
      <c r="E3163" s="239" t="s">
        <v>19</v>
      </c>
      <c r="F3163" s="240" t="s">
        <v>634</v>
      </c>
      <c r="G3163" s="237"/>
      <c r="H3163" s="239" t="s">
        <v>19</v>
      </c>
      <c r="I3163" s="241"/>
      <c r="J3163" s="237"/>
      <c r="K3163" s="237"/>
      <c r="L3163" s="242"/>
      <c r="M3163" s="243"/>
      <c r="N3163" s="244"/>
      <c r="O3163" s="244"/>
      <c r="P3163" s="244"/>
      <c r="Q3163" s="244"/>
      <c r="R3163" s="244"/>
      <c r="S3163" s="244"/>
      <c r="T3163" s="245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6" t="s">
        <v>410</v>
      </c>
      <c r="AU3163" s="246" t="s">
        <v>87</v>
      </c>
      <c r="AV3163" s="13" t="s">
        <v>85</v>
      </c>
      <c r="AW3163" s="13" t="s">
        <v>37</v>
      </c>
      <c r="AX3163" s="13" t="s">
        <v>78</v>
      </c>
      <c r="AY3163" s="246" t="s">
        <v>401</v>
      </c>
    </row>
    <row r="3164" s="13" customFormat="1">
      <c r="A3164" s="13"/>
      <c r="B3164" s="236"/>
      <c r="C3164" s="237"/>
      <c r="D3164" s="238" t="s">
        <v>410</v>
      </c>
      <c r="E3164" s="239" t="s">
        <v>19</v>
      </c>
      <c r="F3164" s="240" t="s">
        <v>1591</v>
      </c>
      <c r="G3164" s="237"/>
      <c r="H3164" s="239" t="s">
        <v>19</v>
      </c>
      <c r="I3164" s="241"/>
      <c r="J3164" s="237"/>
      <c r="K3164" s="237"/>
      <c r="L3164" s="242"/>
      <c r="M3164" s="243"/>
      <c r="N3164" s="244"/>
      <c r="O3164" s="244"/>
      <c r="P3164" s="244"/>
      <c r="Q3164" s="244"/>
      <c r="R3164" s="244"/>
      <c r="S3164" s="244"/>
      <c r="T3164" s="245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6" t="s">
        <v>410</v>
      </c>
      <c r="AU3164" s="246" t="s">
        <v>87</v>
      </c>
      <c r="AV3164" s="13" t="s">
        <v>85</v>
      </c>
      <c r="AW3164" s="13" t="s">
        <v>37</v>
      </c>
      <c r="AX3164" s="13" t="s">
        <v>78</v>
      </c>
      <c r="AY3164" s="246" t="s">
        <v>401</v>
      </c>
    </row>
    <row r="3165" s="13" customFormat="1">
      <c r="A3165" s="13"/>
      <c r="B3165" s="236"/>
      <c r="C3165" s="237"/>
      <c r="D3165" s="238" t="s">
        <v>410</v>
      </c>
      <c r="E3165" s="239" t="s">
        <v>19</v>
      </c>
      <c r="F3165" s="240" t="s">
        <v>1592</v>
      </c>
      <c r="G3165" s="237"/>
      <c r="H3165" s="239" t="s">
        <v>19</v>
      </c>
      <c r="I3165" s="241"/>
      <c r="J3165" s="237"/>
      <c r="K3165" s="237"/>
      <c r="L3165" s="242"/>
      <c r="M3165" s="243"/>
      <c r="N3165" s="244"/>
      <c r="O3165" s="244"/>
      <c r="P3165" s="244"/>
      <c r="Q3165" s="244"/>
      <c r="R3165" s="244"/>
      <c r="S3165" s="244"/>
      <c r="T3165" s="245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6" t="s">
        <v>410</v>
      </c>
      <c r="AU3165" s="246" t="s">
        <v>87</v>
      </c>
      <c r="AV3165" s="13" t="s">
        <v>85</v>
      </c>
      <c r="AW3165" s="13" t="s">
        <v>37</v>
      </c>
      <c r="AX3165" s="13" t="s">
        <v>78</v>
      </c>
      <c r="AY3165" s="246" t="s">
        <v>401</v>
      </c>
    </row>
    <row r="3166" s="14" customFormat="1">
      <c r="A3166" s="14"/>
      <c r="B3166" s="247"/>
      <c r="C3166" s="248"/>
      <c r="D3166" s="238" t="s">
        <v>410</v>
      </c>
      <c r="E3166" s="249" t="s">
        <v>19</v>
      </c>
      <c r="F3166" s="250" t="s">
        <v>1676</v>
      </c>
      <c r="G3166" s="248"/>
      <c r="H3166" s="251">
        <v>1</v>
      </c>
      <c r="I3166" s="252"/>
      <c r="J3166" s="248"/>
      <c r="K3166" s="248"/>
      <c r="L3166" s="253"/>
      <c r="M3166" s="254"/>
      <c r="N3166" s="255"/>
      <c r="O3166" s="255"/>
      <c r="P3166" s="255"/>
      <c r="Q3166" s="255"/>
      <c r="R3166" s="255"/>
      <c r="S3166" s="255"/>
      <c r="T3166" s="256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7" t="s">
        <v>410</v>
      </c>
      <c r="AU3166" s="257" t="s">
        <v>87</v>
      </c>
      <c r="AV3166" s="14" t="s">
        <v>87</v>
      </c>
      <c r="AW3166" s="14" t="s">
        <v>37</v>
      </c>
      <c r="AX3166" s="14" t="s">
        <v>78</v>
      </c>
      <c r="AY3166" s="257" t="s">
        <v>401</v>
      </c>
    </row>
    <row r="3167" s="15" customFormat="1">
      <c r="A3167" s="15"/>
      <c r="B3167" s="258"/>
      <c r="C3167" s="259"/>
      <c r="D3167" s="238" t="s">
        <v>410</v>
      </c>
      <c r="E3167" s="260" t="s">
        <v>19</v>
      </c>
      <c r="F3167" s="261" t="s">
        <v>414</v>
      </c>
      <c r="G3167" s="259"/>
      <c r="H3167" s="262">
        <v>1</v>
      </c>
      <c r="I3167" s="263"/>
      <c r="J3167" s="259"/>
      <c r="K3167" s="259"/>
      <c r="L3167" s="264"/>
      <c r="M3167" s="265"/>
      <c r="N3167" s="266"/>
      <c r="O3167" s="266"/>
      <c r="P3167" s="266"/>
      <c r="Q3167" s="266"/>
      <c r="R3167" s="266"/>
      <c r="S3167" s="266"/>
      <c r="T3167" s="267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68" t="s">
        <v>410</v>
      </c>
      <c r="AU3167" s="268" t="s">
        <v>87</v>
      </c>
      <c r="AV3167" s="15" t="s">
        <v>102</v>
      </c>
      <c r="AW3167" s="15" t="s">
        <v>37</v>
      </c>
      <c r="AX3167" s="15" t="s">
        <v>85</v>
      </c>
      <c r="AY3167" s="268" t="s">
        <v>401</v>
      </c>
    </row>
    <row r="3168" s="2" customFormat="1" ht="37.8" customHeight="1">
      <c r="A3168" s="40"/>
      <c r="B3168" s="41"/>
      <c r="C3168" s="218" t="s">
        <v>2758</v>
      </c>
      <c r="D3168" s="218" t="s">
        <v>403</v>
      </c>
      <c r="E3168" s="219" t="s">
        <v>2759</v>
      </c>
      <c r="F3168" s="220" t="s">
        <v>2710</v>
      </c>
      <c r="G3168" s="221" t="s">
        <v>653</v>
      </c>
      <c r="H3168" s="222">
        <v>1</v>
      </c>
      <c r="I3168" s="223"/>
      <c r="J3168" s="224">
        <f>ROUND(I3168*H3168,2)</f>
        <v>0</v>
      </c>
      <c r="K3168" s="220" t="s">
        <v>19</v>
      </c>
      <c r="L3168" s="46"/>
      <c r="M3168" s="225" t="s">
        <v>19</v>
      </c>
      <c r="N3168" s="226" t="s">
        <v>49</v>
      </c>
      <c r="O3168" s="86"/>
      <c r="P3168" s="227">
        <f>O3168*H3168</f>
        <v>0</v>
      </c>
      <c r="Q3168" s="227">
        <v>0</v>
      </c>
      <c r="R3168" s="227">
        <f>Q3168*H3168</f>
        <v>0</v>
      </c>
      <c r="S3168" s="227">
        <v>0</v>
      </c>
      <c r="T3168" s="228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29" t="s">
        <v>545</v>
      </c>
      <c r="AT3168" s="229" t="s">
        <v>403</v>
      </c>
      <c r="AU3168" s="229" t="s">
        <v>87</v>
      </c>
      <c r="AY3168" s="19" t="s">
        <v>401</v>
      </c>
      <c r="BE3168" s="230">
        <f>IF(N3168="základní",J3168,0)</f>
        <v>0</v>
      </c>
      <c r="BF3168" s="230">
        <f>IF(N3168="snížená",J3168,0)</f>
        <v>0</v>
      </c>
      <c r="BG3168" s="230">
        <f>IF(N3168="zákl. přenesená",J3168,0)</f>
        <v>0</v>
      </c>
      <c r="BH3168" s="230">
        <f>IF(N3168="sníž. přenesená",J3168,0)</f>
        <v>0</v>
      </c>
      <c r="BI3168" s="230">
        <f>IF(N3168="nulová",J3168,0)</f>
        <v>0</v>
      </c>
      <c r="BJ3168" s="19" t="s">
        <v>85</v>
      </c>
      <c r="BK3168" s="230">
        <f>ROUND(I3168*H3168,2)</f>
        <v>0</v>
      </c>
      <c r="BL3168" s="19" t="s">
        <v>545</v>
      </c>
      <c r="BM3168" s="229" t="s">
        <v>2760</v>
      </c>
    </row>
    <row r="3169" s="13" customFormat="1">
      <c r="A3169" s="13"/>
      <c r="B3169" s="236"/>
      <c r="C3169" s="237"/>
      <c r="D3169" s="238" t="s">
        <v>410</v>
      </c>
      <c r="E3169" s="239" t="s">
        <v>19</v>
      </c>
      <c r="F3169" s="240" t="s">
        <v>634</v>
      </c>
      <c r="G3169" s="237"/>
      <c r="H3169" s="239" t="s">
        <v>19</v>
      </c>
      <c r="I3169" s="241"/>
      <c r="J3169" s="237"/>
      <c r="K3169" s="237"/>
      <c r="L3169" s="242"/>
      <c r="M3169" s="243"/>
      <c r="N3169" s="244"/>
      <c r="O3169" s="244"/>
      <c r="P3169" s="244"/>
      <c r="Q3169" s="244"/>
      <c r="R3169" s="244"/>
      <c r="S3169" s="244"/>
      <c r="T3169" s="245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6" t="s">
        <v>410</v>
      </c>
      <c r="AU3169" s="246" t="s">
        <v>87</v>
      </c>
      <c r="AV3169" s="13" t="s">
        <v>85</v>
      </c>
      <c r="AW3169" s="13" t="s">
        <v>37</v>
      </c>
      <c r="AX3169" s="13" t="s">
        <v>78</v>
      </c>
      <c r="AY3169" s="246" t="s">
        <v>401</v>
      </c>
    </row>
    <row r="3170" s="13" customFormat="1">
      <c r="A3170" s="13"/>
      <c r="B3170" s="236"/>
      <c r="C3170" s="237"/>
      <c r="D3170" s="238" t="s">
        <v>410</v>
      </c>
      <c r="E3170" s="239" t="s">
        <v>19</v>
      </c>
      <c r="F3170" s="240" t="s">
        <v>1591</v>
      </c>
      <c r="G3170" s="237"/>
      <c r="H3170" s="239" t="s">
        <v>19</v>
      </c>
      <c r="I3170" s="241"/>
      <c r="J3170" s="237"/>
      <c r="K3170" s="237"/>
      <c r="L3170" s="242"/>
      <c r="M3170" s="243"/>
      <c r="N3170" s="244"/>
      <c r="O3170" s="244"/>
      <c r="P3170" s="244"/>
      <c r="Q3170" s="244"/>
      <c r="R3170" s="244"/>
      <c r="S3170" s="244"/>
      <c r="T3170" s="245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6" t="s">
        <v>410</v>
      </c>
      <c r="AU3170" s="246" t="s">
        <v>87</v>
      </c>
      <c r="AV3170" s="13" t="s">
        <v>85</v>
      </c>
      <c r="AW3170" s="13" t="s">
        <v>37</v>
      </c>
      <c r="AX3170" s="13" t="s">
        <v>78</v>
      </c>
      <c r="AY3170" s="246" t="s">
        <v>401</v>
      </c>
    </row>
    <row r="3171" s="13" customFormat="1">
      <c r="A3171" s="13"/>
      <c r="B3171" s="236"/>
      <c r="C3171" s="237"/>
      <c r="D3171" s="238" t="s">
        <v>410</v>
      </c>
      <c r="E3171" s="239" t="s">
        <v>19</v>
      </c>
      <c r="F3171" s="240" t="s">
        <v>1592</v>
      </c>
      <c r="G3171" s="237"/>
      <c r="H3171" s="239" t="s">
        <v>19</v>
      </c>
      <c r="I3171" s="241"/>
      <c r="J3171" s="237"/>
      <c r="K3171" s="237"/>
      <c r="L3171" s="242"/>
      <c r="M3171" s="243"/>
      <c r="N3171" s="244"/>
      <c r="O3171" s="244"/>
      <c r="P3171" s="244"/>
      <c r="Q3171" s="244"/>
      <c r="R3171" s="244"/>
      <c r="S3171" s="244"/>
      <c r="T3171" s="245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6" t="s">
        <v>410</v>
      </c>
      <c r="AU3171" s="246" t="s">
        <v>87</v>
      </c>
      <c r="AV3171" s="13" t="s">
        <v>85</v>
      </c>
      <c r="AW3171" s="13" t="s">
        <v>37</v>
      </c>
      <c r="AX3171" s="13" t="s">
        <v>78</v>
      </c>
      <c r="AY3171" s="246" t="s">
        <v>401</v>
      </c>
    </row>
    <row r="3172" s="14" customFormat="1">
      <c r="A3172" s="14"/>
      <c r="B3172" s="247"/>
      <c r="C3172" s="248"/>
      <c r="D3172" s="238" t="s">
        <v>410</v>
      </c>
      <c r="E3172" s="249" t="s">
        <v>19</v>
      </c>
      <c r="F3172" s="250" t="s">
        <v>1619</v>
      </c>
      <c r="G3172" s="248"/>
      <c r="H3172" s="251">
        <v>1</v>
      </c>
      <c r="I3172" s="252"/>
      <c r="J3172" s="248"/>
      <c r="K3172" s="248"/>
      <c r="L3172" s="253"/>
      <c r="M3172" s="254"/>
      <c r="N3172" s="255"/>
      <c r="O3172" s="255"/>
      <c r="P3172" s="255"/>
      <c r="Q3172" s="255"/>
      <c r="R3172" s="255"/>
      <c r="S3172" s="255"/>
      <c r="T3172" s="256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7" t="s">
        <v>410</v>
      </c>
      <c r="AU3172" s="257" t="s">
        <v>87</v>
      </c>
      <c r="AV3172" s="14" t="s">
        <v>87</v>
      </c>
      <c r="AW3172" s="14" t="s">
        <v>37</v>
      </c>
      <c r="AX3172" s="14" t="s">
        <v>78</v>
      </c>
      <c r="AY3172" s="257" t="s">
        <v>401</v>
      </c>
    </row>
    <row r="3173" s="15" customFormat="1">
      <c r="A3173" s="15"/>
      <c r="B3173" s="258"/>
      <c r="C3173" s="259"/>
      <c r="D3173" s="238" t="s">
        <v>410</v>
      </c>
      <c r="E3173" s="260" t="s">
        <v>19</v>
      </c>
      <c r="F3173" s="261" t="s">
        <v>414</v>
      </c>
      <c r="G3173" s="259"/>
      <c r="H3173" s="262">
        <v>1</v>
      </c>
      <c r="I3173" s="263"/>
      <c r="J3173" s="259"/>
      <c r="K3173" s="259"/>
      <c r="L3173" s="264"/>
      <c r="M3173" s="265"/>
      <c r="N3173" s="266"/>
      <c r="O3173" s="266"/>
      <c r="P3173" s="266"/>
      <c r="Q3173" s="266"/>
      <c r="R3173" s="266"/>
      <c r="S3173" s="266"/>
      <c r="T3173" s="267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68" t="s">
        <v>410</v>
      </c>
      <c r="AU3173" s="268" t="s">
        <v>87</v>
      </c>
      <c r="AV3173" s="15" t="s">
        <v>102</v>
      </c>
      <c r="AW3173" s="15" t="s">
        <v>37</v>
      </c>
      <c r="AX3173" s="15" t="s">
        <v>85</v>
      </c>
      <c r="AY3173" s="268" t="s">
        <v>401</v>
      </c>
    </row>
    <row r="3174" s="2" customFormat="1" ht="37.8" customHeight="1">
      <c r="A3174" s="40"/>
      <c r="B3174" s="41"/>
      <c r="C3174" s="218" t="s">
        <v>2761</v>
      </c>
      <c r="D3174" s="218" t="s">
        <v>403</v>
      </c>
      <c r="E3174" s="219" t="s">
        <v>2762</v>
      </c>
      <c r="F3174" s="220" t="s">
        <v>2710</v>
      </c>
      <c r="G3174" s="221" t="s">
        <v>653</v>
      </c>
      <c r="H3174" s="222">
        <v>1</v>
      </c>
      <c r="I3174" s="223"/>
      <c r="J3174" s="224">
        <f>ROUND(I3174*H3174,2)</f>
        <v>0</v>
      </c>
      <c r="K3174" s="220" t="s">
        <v>19</v>
      </c>
      <c r="L3174" s="46"/>
      <c r="M3174" s="225" t="s">
        <v>19</v>
      </c>
      <c r="N3174" s="226" t="s">
        <v>49</v>
      </c>
      <c r="O3174" s="86"/>
      <c r="P3174" s="227">
        <f>O3174*H3174</f>
        <v>0</v>
      </c>
      <c r="Q3174" s="227">
        <v>0</v>
      </c>
      <c r="R3174" s="227">
        <f>Q3174*H3174</f>
        <v>0</v>
      </c>
      <c r="S3174" s="227">
        <v>0</v>
      </c>
      <c r="T3174" s="228">
        <f>S3174*H3174</f>
        <v>0</v>
      </c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R3174" s="229" t="s">
        <v>545</v>
      </c>
      <c r="AT3174" s="229" t="s">
        <v>403</v>
      </c>
      <c r="AU3174" s="229" t="s">
        <v>87</v>
      </c>
      <c r="AY3174" s="19" t="s">
        <v>401</v>
      </c>
      <c r="BE3174" s="230">
        <f>IF(N3174="základní",J3174,0)</f>
        <v>0</v>
      </c>
      <c r="BF3174" s="230">
        <f>IF(N3174="snížená",J3174,0)</f>
        <v>0</v>
      </c>
      <c r="BG3174" s="230">
        <f>IF(N3174="zákl. přenesená",J3174,0)</f>
        <v>0</v>
      </c>
      <c r="BH3174" s="230">
        <f>IF(N3174="sníž. přenesená",J3174,0)</f>
        <v>0</v>
      </c>
      <c r="BI3174" s="230">
        <f>IF(N3174="nulová",J3174,0)</f>
        <v>0</v>
      </c>
      <c r="BJ3174" s="19" t="s">
        <v>85</v>
      </c>
      <c r="BK3174" s="230">
        <f>ROUND(I3174*H3174,2)</f>
        <v>0</v>
      </c>
      <c r="BL3174" s="19" t="s">
        <v>545</v>
      </c>
      <c r="BM3174" s="229" t="s">
        <v>2763</v>
      </c>
    </row>
    <row r="3175" s="13" customFormat="1">
      <c r="A3175" s="13"/>
      <c r="B3175" s="236"/>
      <c r="C3175" s="237"/>
      <c r="D3175" s="238" t="s">
        <v>410</v>
      </c>
      <c r="E3175" s="239" t="s">
        <v>19</v>
      </c>
      <c r="F3175" s="240" t="s">
        <v>634</v>
      </c>
      <c r="G3175" s="237"/>
      <c r="H3175" s="239" t="s">
        <v>19</v>
      </c>
      <c r="I3175" s="241"/>
      <c r="J3175" s="237"/>
      <c r="K3175" s="237"/>
      <c r="L3175" s="242"/>
      <c r="M3175" s="243"/>
      <c r="N3175" s="244"/>
      <c r="O3175" s="244"/>
      <c r="P3175" s="244"/>
      <c r="Q3175" s="244"/>
      <c r="R3175" s="244"/>
      <c r="S3175" s="244"/>
      <c r="T3175" s="245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6" t="s">
        <v>410</v>
      </c>
      <c r="AU3175" s="246" t="s">
        <v>87</v>
      </c>
      <c r="AV3175" s="13" t="s">
        <v>85</v>
      </c>
      <c r="AW3175" s="13" t="s">
        <v>37</v>
      </c>
      <c r="AX3175" s="13" t="s">
        <v>78</v>
      </c>
      <c r="AY3175" s="246" t="s">
        <v>401</v>
      </c>
    </row>
    <row r="3176" s="13" customFormat="1">
      <c r="A3176" s="13"/>
      <c r="B3176" s="236"/>
      <c r="C3176" s="237"/>
      <c r="D3176" s="238" t="s">
        <v>410</v>
      </c>
      <c r="E3176" s="239" t="s">
        <v>19</v>
      </c>
      <c r="F3176" s="240" t="s">
        <v>1591</v>
      </c>
      <c r="G3176" s="237"/>
      <c r="H3176" s="239" t="s">
        <v>19</v>
      </c>
      <c r="I3176" s="241"/>
      <c r="J3176" s="237"/>
      <c r="K3176" s="237"/>
      <c r="L3176" s="242"/>
      <c r="M3176" s="243"/>
      <c r="N3176" s="244"/>
      <c r="O3176" s="244"/>
      <c r="P3176" s="244"/>
      <c r="Q3176" s="244"/>
      <c r="R3176" s="244"/>
      <c r="S3176" s="244"/>
      <c r="T3176" s="245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6" t="s">
        <v>410</v>
      </c>
      <c r="AU3176" s="246" t="s">
        <v>87</v>
      </c>
      <c r="AV3176" s="13" t="s">
        <v>85</v>
      </c>
      <c r="AW3176" s="13" t="s">
        <v>37</v>
      </c>
      <c r="AX3176" s="13" t="s">
        <v>78</v>
      </c>
      <c r="AY3176" s="246" t="s">
        <v>401</v>
      </c>
    </row>
    <row r="3177" s="13" customFormat="1">
      <c r="A3177" s="13"/>
      <c r="B3177" s="236"/>
      <c r="C3177" s="237"/>
      <c r="D3177" s="238" t="s">
        <v>410</v>
      </c>
      <c r="E3177" s="239" t="s">
        <v>19</v>
      </c>
      <c r="F3177" s="240" t="s">
        <v>1592</v>
      </c>
      <c r="G3177" s="237"/>
      <c r="H3177" s="239" t="s">
        <v>19</v>
      </c>
      <c r="I3177" s="241"/>
      <c r="J3177" s="237"/>
      <c r="K3177" s="237"/>
      <c r="L3177" s="242"/>
      <c r="M3177" s="243"/>
      <c r="N3177" s="244"/>
      <c r="O3177" s="244"/>
      <c r="P3177" s="244"/>
      <c r="Q3177" s="244"/>
      <c r="R3177" s="244"/>
      <c r="S3177" s="244"/>
      <c r="T3177" s="245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6" t="s">
        <v>410</v>
      </c>
      <c r="AU3177" s="246" t="s">
        <v>87</v>
      </c>
      <c r="AV3177" s="13" t="s">
        <v>85</v>
      </c>
      <c r="AW3177" s="13" t="s">
        <v>37</v>
      </c>
      <c r="AX3177" s="13" t="s">
        <v>78</v>
      </c>
      <c r="AY3177" s="246" t="s">
        <v>401</v>
      </c>
    </row>
    <row r="3178" s="14" customFormat="1">
      <c r="A3178" s="14"/>
      <c r="B3178" s="247"/>
      <c r="C3178" s="248"/>
      <c r="D3178" s="238" t="s">
        <v>410</v>
      </c>
      <c r="E3178" s="249" t="s">
        <v>19</v>
      </c>
      <c r="F3178" s="250" t="s">
        <v>1620</v>
      </c>
      <c r="G3178" s="248"/>
      <c r="H3178" s="251">
        <v>1</v>
      </c>
      <c r="I3178" s="252"/>
      <c r="J3178" s="248"/>
      <c r="K3178" s="248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7" t="s">
        <v>410</v>
      </c>
      <c r="AU3178" s="257" t="s">
        <v>87</v>
      </c>
      <c r="AV3178" s="14" t="s">
        <v>87</v>
      </c>
      <c r="AW3178" s="14" t="s">
        <v>37</v>
      </c>
      <c r="AX3178" s="14" t="s">
        <v>78</v>
      </c>
      <c r="AY3178" s="257" t="s">
        <v>401</v>
      </c>
    </row>
    <row r="3179" s="15" customFormat="1">
      <c r="A3179" s="15"/>
      <c r="B3179" s="258"/>
      <c r="C3179" s="259"/>
      <c r="D3179" s="238" t="s">
        <v>410</v>
      </c>
      <c r="E3179" s="260" t="s">
        <v>19</v>
      </c>
      <c r="F3179" s="261" t="s">
        <v>414</v>
      </c>
      <c r="G3179" s="259"/>
      <c r="H3179" s="262">
        <v>1</v>
      </c>
      <c r="I3179" s="263"/>
      <c r="J3179" s="259"/>
      <c r="K3179" s="259"/>
      <c r="L3179" s="264"/>
      <c r="M3179" s="265"/>
      <c r="N3179" s="266"/>
      <c r="O3179" s="266"/>
      <c r="P3179" s="266"/>
      <c r="Q3179" s="266"/>
      <c r="R3179" s="266"/>
      <c r="S3179" s="266"/>
      <c r="T3179" s="267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8" t="s">
        <v>410</v>
      </c>
      <c r="AU3179" s="268" t="s">
        <v>87</v>
      </c>
      <c r="AV3179" s="15" t="s">
        <v>102</v>
      </c>
      <c r="AW3179" s="15" t="s">
        <v>37</v>
      </c>
      <c r="AX3179" s="15" t="s">
        <v>85</v>
      </c>
      <c r="AY3179" s="268" t="s">
        <v>401</v>
      </c>
    </row>
    <row r="3180" s="2" customFormat="1" ht="37.8" customHeight="1">
      <c r="A3180" s="40"/>
      <c r="B3180" s="41"/>
      <c r="C3180" s="218" t="s">
        <v>2764</v>
      </c>
      <c r="D3180" s="218" t="s">
        <v>403</v>
      </c>
      <c r="E3180" s="219" t="s">
        <v>2765</v>
      </c>
      <c r="F3180" s="220" t="s">
        <v>2710</v>
      </c>
      <c r="G3180" s="221" t="s">
        <v>653</v>
      </c>
      <c r="H3180" s="222">
        <v>1</v>
      </c>
      <c r="I3180" s="223"/>
      <c r="J3180" s="224">
        <f>ROUND(I3180*H3180,2)</f>
        <v>0</v>
      </c>
      <c r="K3180" s="220" t="s">
        <v>19</v>
      </c>
      <c r="L3180" s="46"/>
      <c r="M3180" s="225" t="s">
        <v>19</v>
      </c>
      <c r="N3180" s="226" t="s">
        <v>49</v>
      </c>
      <c r="O3180" s="86"/>
      <c r="P3180" s="227">
        <f>O3180*H3180</f>
        <v>0</v>
      </c>
      <c r="Q3180" s="227">
        <v>0</v>
      </c>
      <c r="R3180" s="227">
        <f>Q3180*H3180</f>
        <v>0</v>
      </c>
      <c r="S3180" s="227">
        <v>0</v>
      </c>
      <c r="T3180" s="228">
        <f>S3180*H3180</f>
        <v>0</v>
      </c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R3180" s="229" t="s">
        <v>545</v>
      </c>
      <c r="AT3180" s="229" t="s">
        <v>403</v>
      </c>
      <c r="AU3180" s="229" t="s">
        <v>87</v>
      </c>
      <c r="AY3180" s="19" t="s">
        <v>401</v>
      </c>
      <c r="BE3180" s="230">
        <f>IF(N3180="základní",J3180,0)</f>
        <v>0</v>
      </c>
      <c r="BF3180" s="230">
        <f>IF(N3180="snížená",J3180,0)</f>
        <v>0</v>
      </c>
      <c r="BG3180" s="230">
        <f>IF(N3180="zákl. přenesená",J3180,0)</f>
        <v>0</v>
      </c>
      <c r="BH3180" s="230">
        <f>IF(N3180="sníž. přenesená",J3180,0)</f>
        <v>0</v>
      </c>
      <c r="BI3180" s="230">
        <f>IF(N3180="nulová",J3180,0)</f>
        <v>0</v>
      </c>
      <c r="BJ3180" s="19" t="s">
        <v>85</v>
      </c>
      <c r="BK3180" s="230">
        <f>ROUND(I3180*H3180,2)</f>
        <v>0</v>
      </c>
      <c r="BL3180" s="19" t="s">
        <v>545</v>
      </c>
      <c r="BM3180" s="229" t="s">
        <v>2766</v>
      </c>
    </row>
    <row r="3181" s="13" customFormat="1">
      <c r="A3181" s="13"/>
      <c r="B3181" s="236"/>
      <c r="C3181" s="237"/>
      <c r="D3181" s="238" t="s">
        <v>410</v>
      </c>
      <c r="E3181" s="239" t="s">
        <v>19</v>
      </c>
      <c r="F3181" s="240" t="s">
        <v>634</v>
      </c>
      <c r="G3181" s="237"/>
      <c r="H3181" s="239" t="s">
        <v>19</v>
      </c>
      <c r="I3181" s="241"/>
      <c r="J3181" s="237"/>
      <c r="K3181" s="237"/>
      <c r="L3181" s="242"/>
      <c r="M3181" s="243"/>
      <c r="N3181" s="244"/>
      <c r="O3181" s="244"/>
      <c r="P3181" s="244"/>
      <c r="Q3181" s="244"/>
      <c r="R3181" s="244"/>
      <c r="S3181" s="244"/>
      <c r="T3181" s="245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6" t="s">
        <v>410</v>
      </c>
      <c r="AU3181" s="246" t="s">
        <v>87</v>
      </c>
      <c r="AV3181" s="13" t="s">
        <v>85</v>
      </c>
      <c r="AW3181" s="13" t="s">
        <v>37</v>
      </c>
      <c r="AX3181" s="13" t="s">
        <v>78</v>
      </c>
      <c r="AY3181" s="246" t="s">
        <v>401</v>
      </c>
    </row>
    <row r="3182" s="13" customFormat="1">
      <c r="A3182" s="13"/>
      <c r="B3182" s="236"/>
      <c r="C3182" s="237"/>
      <c r="D3182" s="238" t="s">
        <v>410</v>
      </c>
      <c r="E3182" s="239" t="s">
        <v>19</v>
      </c>
      <c r="F3182" s="240" t="s">
        <v>1591</v>
      </c>
      <c r="G3182" s="237"/>
      <c r="H3182" s="239" t="s">
        <v>19</v>
      </c>
      <c r="I3182" s="241"/>
      <c r="J3182" s="237"/>
      <c r="K3182" s="237"/>
      <c r="L3182" s="242"/>
      <c r="M3182" s="243"/>
      <c r="N3182" s="244"/>
      <c r="O3182" s="244"/>
      <c r="P3182" s="244"/>
      <c r="Q3182" s="244"/>
      <c r="R3182" s="244"/>
      <c r="S3182" s="244"/>
      <c r="T3182" s="245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6" t="s">
        <v>410</v>
      </c>
      <c r="AU3182" s="246" t="s">
        <v>87</v>
      </c>
      <c r="AV3182" s="13" t="s">
        <v>85</v>
      </c>
      <c r="AW3182" s="13" t="s">
        <v>37</v>
      </c>
      <c r="AX3182" s="13" t="s">
        <v>78</v>
      </c>
      <c r="AY3182" s="246" t="s">
        <v>401</v>
      </c>
    </row>
    <row r="3183" s="13" customFormat="1">
      <c r="A3183" s="13"/>
      <c r="B3183" s="236"/>
      <c r="C3183" s="237"/>
      <c r="D3183" s="238" t="s">
        <v>410</v>
      </c>
      <c r="E3183" s="239" t="s">
        <v>19</v>
      </c>
      <c r="F3183" s="240" t="s">
        <v>1592</v>
      </c>
      <c r="G3183" s="237"/>
      <c r="H3183" s="239" t="s">
        <v>19</v>
      </c>
      <c r="I3183" s="241"/>
      <c r="J3183" s="237"/>
      <c r="K3183" s="237"/>
      <c r="L3183" s="242"/>
      <c r="M3183" s="243"/>
      <c r="N3183" s="244"/>
      <c r="O3183" s="244"/>
      <c r="P3183" s="244"/>
      <c r="Q3183" s="244"/>
      <c r="R3183" s="244"/>
      <c r="S3183" s="244"/>
      <c r="T3183" s="245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6" t="s">
        <v>410</v>
      </c>
      <c r="AU3183" s="246" t="s">
        <v>87</v>
      </c>
      <c r="AV3183" s="13" t="s">
        <v>85</v>
      </c>
      <c r="AW3183" s="13" t="s">
        <v>37</v>
      </c>
      <c r="AX3183" s="13" t="s">
        <v>78</v>
      </c>
      <c r="AY3183" s="246" t="s">
        <v>401</v>
      </c>
    </row>
    <row r="3184" s="14" customFormat="1">
      <c r="A3184" s="14"/>
      <c r="B3184" s="247"/>
      <c r="C3184" s="248"/>
      <c r="D3184" s="238" t="s">
        <v>410</v>
      </c>
      <c r="E3184" s="249" t="s">
        <v>19</v>
      </c>
      <c r="F3184" s="250" t="s">
        <v>2767</v>
      </c>
      <c r="G3184" s="248"/>
      <c r="H3184" s="251">
        <v>1</v>
      </c>
      <c r="I3184" s="252"/>
      <c r="J3184" s="248"/>
      <c r="K3184" s="248"/>
      <c r="L3184" s="253"/>
      <c r="M3184" s="254"/>
      <c r="N3184" s="255"/>
      <c r="O3184" s="255"/>
      <c r="P3184" s="255"/>
      <c r="Q3184" s="255"/>
      <c r="R3184" s="255"/>
      <c r="S3184" s="255"/>
      <c r="T3184" s="256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7" t="s">
        <v>410</v>
      </c>
      <c r="AU3184" s="257" t="s">
        <v>87</v>
      </c>
      <c r="AV3184" s="14" t="s">
        <v>87</v>
      </c>
      <c r="AW3184" s="14" t="s">
        <v>37</v>
      </c>
      <c r="AX3184" s="14" t="s">
        <v>78</v>
      </c>
      <c r="AY3184" s="257" t="s">
        <v>401</v>
      </c>
    </row>
    <row r="3185" s="15" customFormat="1">
      <c r="A3185" s="15"/>
      <c r="B3185" s="258"/>
      <c r="C3185" s="259"/>
      <c r="D3185" s="238" t="s">
        <v>410</v>
      </c>
      <c r="E3185" s="260" t="s">
        <v>19</v>
      </c>
      <c r="F3185" s="261" t="s">
        <v>414</v>
      </c>
      <c r="G3185" s="259"/>
      <c r="H3185" s="262">
        <v>1</v>
      </c>
      <c r="I3185" s="263"/>
      <c r="J3185" s="259"/>
      <c r="K3185" s="259"/>
      <c r="L3185" s="264"/>
      <c r="M3185" s="265"/>
      <c r="N3185" s="266"/>
      <c r="O3185" s="266"/>
      <c r="P3185" s="266"/>
      <c r="Q3185" s="266"/>
      <c r="R3185" s="266"/>
      <c r="S3185" s="266"/>
      <c r="T3185" s="267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68" t="s">
        <v>410</v>
      </c>
      <c r="AU3185" s="268" t="s">
        <v>87</v>
      </c>
      <c r="AV3185" s="15" t="s">
        <v>102</v>
      </c>
      <c r="AW3185" s="15" t="s">
        <v>37</v>
      </c>
      <c r="AX3185" s="15" t="s">
        <v>85</v>
      </c>
      <c r="AY3185" s="268" t="s">
        <v>401</v>
      </c>
    </row>
    <row r="3186" s="2" customFormat="1" ht="37.8" customHeight="1">
      <c r="A3186" s="40"/>
      <c r="B3186" s="41"/>
      <c r="C3186" s="218" t="s">
        <v>2768</v>
      </c>
      <c r="D3186" s="218" t="s">
        <v>403</v>
      </c>
      <c r="E3186" s="219" t="s">
        <v>2769</v>
      </c>
      <c r="F3186" s="220" t="s">
        <v>2700</v>
      </c>
      <c r="G3186" s="221" t="s">
        <v>653</v>
      </c>
      <c r="H3186" s="222">
        <v>1</v>
      </c>
      <c r="I3186" s="223"/>
      <c r="J3186" s="224">
        <f>ROUND(I3186*H3186,2)</f>
        <v>0</v>
      </c>
      <c r="K3186" s="220" t="s">
        <v>19</v>
      </c>
      <c r="L3186" s="46"/>
      <c r="M3186" s="225" t="s">
        <v>19</v>
      </c>
      <c r="N3186" s="226" t="s">
        <v>49</v>
      </c>
      <c r="O3186" s="86"/>
      <c r="P3186" s="227">
        <f>O3186*H3186</f>
        <v>0</v>
      </c>
      <c r="Q3186" s="227">
        <v>0</v>
      </c>
      <c r="R3186" s="227">
        <f>Q3186*H3186</f>
        <v>0</v>
      </c>
      <c r="S3186" s="227">
        <v>0</v>
      </c>
      <c r="T3186" s="228">
        <f>S3186*H3186</f>
        <v>0</v>
      </c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R3186" s="229" t="s">
        <v>545</v>
      </c>
      <c r="AT3186" s="229" t="s">
        <v>403</v>
      </c>
      <c r="AU3186" s="229" t="s">
        <v>87</v>
      </c>
      <c r="AY3186" s="19" t="s">
        <v>401</v>
      </c>
      <c r="BE3186" s="230">
        <f>IF(N3186="základní",J3186,0)</f>
        <v>0</v>
      </c>
      <c r="BF3186" s="230">
        <f>IF(N3186="snížená",J3186,0)</f>
        <v>0</v>
      </c>
      <c r="BG3186" s="230">
        <f>IF(N3186="zákl. přenesená",J3186,0)</f>
        <v>0</v>
      </c>
      <c r="BH3186" s="230">
        <f>IF(N3186="sníž. přenesená",J3186,0)</f>
        <v>0</v>
      </c>
      <c r="BI3186" s="230">
        <f>IF(N3186="nulová",J3186,0)</f>
        <v>0</v>
      </c>
      <c r="BJ3186" s="19" t="s">
        <v>85</v>
      </c>
      <c r="BK3186" s="230">
        <f>ROUND(I3186*H3186,2)</f>
        <v>0</v>
      </c>
      <c r="BL3186" s="19" t="s">
        <v>545</v>
      </c>
      <c r="BM3186" s="229" t="s">
        <v>2770</v>
      </c>
    </row>
    <row r="3187" s="13" customFormat="1">
      <c r="A3187" s="13"/>
      <c r="B3187" s="236"/>
      <c r="C3187" s="237"/>
      <c r="D3187" s="238" t="s">
        <v>410</v>
      </c>
      <c r="E3187" s="239" t="s">
        <v>19</v>
      </c>
      <c r="F3187" s="240" t="s">
        <v>634</v>
      </c>
      <c r="G3187" s="237"/>
      <c r="H3187" s="239" t="s">
        <v>19</v>
      </c>
      <c r="I3187" s="241"/>
      <c r="J3187" s="237"/>
      <c r="K3187" s="237"/>
      <c r="L3187" s="242"/>
      <c r="M3187" s="243"/>
      <c r="N3187" s="244"/>
      <c r="O3187" s="244"/>
      <c r="P3187" s="244"/>
      <c r="Q3187" s="244"/>
      <c r="R3187" s="244"/>
      <c r="S3187" s="244"/>
      <c r="T3187" s="245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6" t="s">
        <v>410</v>
      </c>
      <c r="AU3187" s="246" t="s">
        <v>87</v>
      </c>
      <c r="AV3187" s="13" t="s">
        <v>85</v>
      </c>
      <c r="AW3187" s="13" t="s">
        <v>37</v>
      </c>
      <c r="AX3187" s="13" t="s">
        <v>78</v>
      </c>
      <c r="AY3187" s="246" t="s">
        <v>401</v>
      </c>
    </row>
    <row r="3188" s="13" customFormat="1">
      <c r="A3188" s="13"/>
      <c r="B3188" s="236"/>
      <c r="C3188" s="237"/>
      <c r="D3188" s="238" t="s">
        <v>410</v>
      </c>
      <c r="E3188" s="239" t="s">
        <v>19</v>
      </c>
      <c r="F3188" s="240" t="s">
        <v>1591</v>
      </c>
      <c r="G3188" s="237"/>
      <c r="H3188" s="239" t="s">
        <v>19</v>
      </c>
      <c r="I3188" s="241"/>
      <c r="J3188" s="237"/>
      <c r="K3188" s="237"/>
      <c r="L3188" s="242"/>
      <c r="M3188" s="243"/>
      <c r="N3188" s="244"/>
      <c r="O3188" s="244"/>
      <c r="P3188" s="244"/>
      <c r="Q3188" s="244"/>
      <c r="R3188" s="244"/>
      <c r="S3188" s="244"/>
      <c r="T3188" s="245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6" t="s">
        <v>410</v>
      </c>
      <c r="AU3188" s="246" t="s">
        <v>87</v>
      </c>
      <c r="AV3188" s="13" t="s">
        <v>85</v>
      </c>
      <c r="AW3188" s="13" t="s">
        <v>37</v>
      </c>
      <c r="AX3188" s="13" t="s">
        <v>78</v>
      </c>
      <c r="AY3188" s="246" t="s">
        <v>401</v>
      </c>
    </row>
    <row r="3189" s="13" customFormat="1">
      <c r="A3189" s="13"/>
      <c r="B3189" s="236"/>
      <c r="C3189" s="237"/>
      <c r="D3189" s="238" t="s">
        <v>410</v>
      </c>
      <c r="E3189" s="239" t="s">
        <v>19</v>
      </c>
      <c r="F3189" s="240" t="s">
        <v>1592</v>
      </c>
      <c r="G3189" s="237"/>
      <c r="H3189" s="239" t="s">
        <v>19</v>
      </c>
      <c r="I3189" s="241"/>
      <c r="J3189" s="237"/>
      <c r="K3189" s="237"/>
      <c r="L3189" s="242"/>
      <c r="M3189" s="243"/>
      <c r="N3189" s="244"/>
      <c r="O3189" s="244"/>
      <c r="P3189" s="244"/>
      <c r="Q3189" s="244"/>
      <c r="R3189" s="244"/>
      <c r="S3189" s="244"/>
      <c r="T3189" s="245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6" t="s">
        <v>410</v>
      </c>
      <c r="AU3189" s="246" t="s">
        <v>87</v>
      </c>
      <c r="AV3189" s="13" t="s">
        <v>85</v>
      </c>
      <c r="AW3189" s="13" t="s">
        <v>37</v>
      </c>
      <c r="AX3189" s="13" t="s">
        <v>78</v>
      </c>
      <c r="AY3189" s="246" t="s">
        <v>401</v>
      </c>
    </row>
    <row r="3190" s="14" customFormat="1">
      <c r="A3190" s="14"/>
      <c r="B3190" s="247"/>
      <c r="C3190" s="248"/>
      <c r="D3190" s="238" t="s">
        <v>410</v>
      </c>
      <c r="E3190" s="249" t="s">
        <v>19</v>
      </c>
      <c r="F3190" s="250" t="s">
        <v>1622</v>
      </c>
      <c r="G3190" s="248"/>
      <c r="H3190" s="251">
        <v>1</v>
      </c>
      <c r="I3190" s="252"/>
      <c r="J3190" s="248"/>
      <c r="K3190" s="248"/>
      <c r="L3190" s="253"/>
      <c r="M3190" s="254"/>
      <c r="N3190" s="255"/>
      <c r="O3190" s="255"/>
      <c r="P3190" s="255"/>
      <c r="Q3190" s="255"/>
      <c r="R3190" s="255"/>
      <c r="S3190" s="255"/>
      <c r="T3190" s="25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7" t="s">
        <v>410</v>
      </c>
      <c r="AU3190" s="257" t="s">
        <v>87</v>
      </c>
      <c r="AV3190" s="14" t="s">
        <v>87</v>
      </c>
      <c r="AW3190" s="14" t="s">
        <v>37</v>
      </c>
      <c r="AX3190" s="14" t="s">
        <v>78</v>
      </c>
      <c r="AY3190" s="257" t="s">
        <v>401</v>
      </c>
    </row>
    <row r="3191" s="15" customFormat="1">
      <c r="A3191" s="15"/>
      <c r="B3191" s="258"/>
      <c r="C3191" s="259"/>
      <c r="D3191" s="238" t="s">
        <v>410</v>
      </c>
      <c r="E3191" s="260" t="s">
        <v>19</v>
      </c>
      <c r="F3191" s="261" t="s">
        <v>414</v>
      </c>
      <c r="G3191" s="259"/>
      <c r="H3191" s="262">
        <v>1</v>
      </c>
      <c r="I3191" s="263"/>
      <c r="J3191" s="259"/>
      <c r="K3191" s="259"/>
      <c r="L3191" s="264"/>
      <c r="M3191" s="265"/>
      <c r="N3191" s="266"/>
      <c r="O3191" s="266"/>
      <c r="P3191" s="266"/>
      <c r="Q3191" s="266"/>
      <c r="R3191" s="266"/>
      <c r="S3191" s="266"/>
      <c r="T3191" s="267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68" t="s">
        <v>410</v>
      </c>
      <c r="AU3191" s="268" t="s">
        <v>87</v>
      </c>
      <c r="AV3191" s="15" t="s">
        <v>102</v>
      </c>
      <c r="AW3191" s="15" t="s">
        <v>37</v>
      </c>
      <c r="AX3191" s="15" t="s">
        <v>85</v>
      </c>
      <c r="AY3191" s="268" t="s">
        <v>401</v>
      </c>
    </row>
    <row r="3192" s="2" customFormat="1" ht="37.8" customHeight="1">
      <c r="A3192" s="40"/>
      <c r="B3192" s="41"/>
      <c r="C3192" s="218" t="s">
        <v>2771</v>
      </c>
      <c r="D3192" s="218" t="s">
        <v>403</v>
      </c>
      <c r="E3192" s="219" t="s">
        <v>2772</v>
      </c>
      <c r="F3192" s="220" t="s">
        <v>2700</v>
      </c>
      <c r="G3192" s="221" t="s">
        <v>653</v>
      </c>
      <c r="H3192" s="222">
        <v>2</v>
      </c>
      <c r="I3192" s="223"/>
      <c r="J3192" s="224">
        <f>ROUND(I3192*H3192,2)</f>
        <v>0</v>
      </c>
      <c r="K3192" s="220" t="s">
        <v>19</v>
      </c>
      <c r="L3192" s="46"/>
      <c r="M3192" s="225" t="s">
        <v>19</v>
      </c>
      <c r="N3192" s="226" t="s">
        <v>49</v>
      </c>
      <c r="O3192" s="86"/>
      <c r="P3192" s="227">
        <f>O3192*H3192</f>
        <v>0</v>
      </c>
      <c r="Q3192" s="227">
        <v>0</v>
      </c>
      <c r="R3192" s="227">
        <f>Q3192*H3192</f>
        <v>0</v>
      </c>
      <c r="S3192" s="227">
        <v>0</v>
      </c>
      <c r="T3192" s="228">
        <f>S3192*H3192</f>
        <v>0</v>
      </c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R3192" s="229" t="s">
        <v>545</v>
      </c>
      <c r="AT3192" s="229" t="s">
        <v>403</v>
      </c>
      <c r="AU3192" s="229" t="s">
        <v>87</v>
      </c>
      <c r="AY3192" s="19" t="s">
        <v>401</v>
      </c>
      <c r="BE3192" s="230">
        <f>IF(N3192="základní",J3192,0)</f>
        <v>0</v>
      </c>
      <c r="BF3192" s="230">
        <f>IF(N3192="snížená",J3192,0)</f>
        <v>0</v>
      </c>
      <c r="BG3192" s="230">
        <f>IF(N3192="zákl. přenesená",J3192,0)</f>
        <v>0</v>
      </c>
      <c r="BH3192" s="230">
        <f>IF(N3192="sníž. přenesená",J3192,0)</f>
        <v>0</v>
      </c>
      <c r="BI3192" s="230">
        <f>IF(N3192="nulová",J3192,0)</f>
        <v>0</v>
      </c>
      <c r="BJ3192" s="19" t="s">
        <v>85</v>
      </c>
      <c r="BK3192" s="230">
        <f>ROUND(I3192*H3192,2)</f>
        <v>0</v>
      </c>
      <c r="BL3192" s="19" t="s">
        <v>545</v>
      </c>
      <c r="BM3192" s="229" t="s">
        <v>2773</v>
      </c>
    </row>
    <row r="3193" s="13" customFormat="1">
      <c r="A3193" s="13"/>
      <c r="B3193" s="236"/>
      <c r="C3193" s="237"/>
      <c r="D3193" s="238" t="s">
        <v>410</v>
      </c>
      <c r="E3193" s="239" t="s">
        <v>19</v>
      </c>
      <c r="F3193" s="240" t="s">
        <v>634</v>
      </c>
      <c r="G3193" s="237"/>
      <c r="H3193" s="239" t="s">
        <v>19</v>
      </c>
      <c r="I3193" s="241"/>
      <c r="J3193" s="237"/>
      <c r="K3193" s="237"/>
      <c r="L3193" s="242"/>
      <c r="M3193" s="243"/>
      <c r="N3193" s="244"/>
      <c r="O3193" s="244"/>
      <c r="P3193" s="244"/>
      <c r="Q3193" s="244"/>
      <c r="R3193" s="244"/>
      <c r="S3193" s="244"/>
      <c r="T3193" s="245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6" t="s">
        <v>410</v>
      </c>
      <c r="AU3193" s="246" t="s">
        <v>87</v>
      </c>
      <c r="AV3193" s="13" t="s">
        <v>85</v>
      </c>
      <c r="AW3193" s="13" t="s">
        <v>37</v>
      </c>
      <c r="AX3193" s="13" t="s">
        <v>78</v>
      </c>
      <c r="AY3193" s="246" t="s">
        <v>401</v>
      </c>
    </row>
    <row r="3194" s="13" customFormat="1">
      <c r="A3194" s="13"/>
      <c r="B3194" s="236"/>
      <c r="C3194" s="237"/>
      <c r="D3194" s="238" t="s">
        <v>410</v>
      </c>
      <c r="E3194" s="239" t="s">
        <v>19</v>
      </c>
      <c r="F3194" s="240" t="s">
        <v>1591</v>
      </c>
      <c r="G3194" s="237"/>
      <c r="H3194" s="239" t="s">
        <v>19</v>
      </c>
      <c r="I3194" s="241"/>
      <c r="J3194" s="237"/>
      <c r="K3194" s="237"/>
      <c r="L3194" s="242"/>
      <c r="M3194" s="243"/>
      <c r="N3194" s="244"/>
      <c r="O3194" s="244"/>
      <c r="P3194" s="244"/>
      <c r="Q3194" s="244"/>
      <c r="R3194" s="244"/>
      <c r="S3194" s="244"/>
      <c r="T3194" s="245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6" t="s">
        <v>410</v>
      </c>
      <c r="AU3194" s="246" t="s">
        <v>87</v>
      </c>
      <c r="AV3194" s="13" t="s">
        <v>85</v>
      </c>
      <c r="AW3194" s="13" t="s">
        <v>37</v>
      </c>
      <c r="AX3194" s="13" t="s">
        <v>78</v>
      </c>
      <c r="AY3194" s="246" t="s">
        <v>401</v>
      </c>
    </row>
    <row r="3195" s="13" customFormat="1">
      <c r="A3195" s="13"/>
      <c r="B3195" s="236"/>
      <c r="C3195" s="237"/>
      <c r="D3195" s="238" t="s">
        <v>410</v>
      </c>
      <c r="E3195" s="239" t="s">
        <v>19</v>
      </c>
      <c r="F3195" s="240" t="s">
        <v>1592</v>
      </c>
      <c r="G3195" s="237"/>
      <c r="H3195" s="239" t="s">
        <v>19</v>
      </c>
      <c r="I3195" s="241"/>
      <c r="J3195" s="237"/>
      <c r="K3195" s="237"/>
      <c r="L3195" s="242"/>
      <c r="M3195" s="243"/>
      <c r="N3195" s="244"/>
      <c r="O3195" s="244"/>
      <c r="P3195" s="244"/>
      <c r="Q3195" s="244"/>
      <c r="R3195" s="244"/>
      <c r="S3195" s="244"/>
      <c r="T3195" s="245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6" t="s">
        <v>410</v>
      </c>
      <c r="AU3195" s="246" t="s">
        <v>87</v>
      </c>
      <c r="AV3195" s="13" t="s">
        <v>85</v>
      </c>
      <c r="AW3195" s="13" t="s">
        <v>37</v>
      </c>
      <c r="AX3195" s="13" t="s">
        <v>78</v>
      </c>
      <c r="AY3195" s="246" t="s">
        <v>401</v>
      </c>
    </row>
    <row r="3196" s="14" customFormat="1">
      <c r="A3196" s="14"/>
      <c r="B3196" s="247"/>
      <c r="C3196" s="248"/>
      <c r="D3196" s="238" t="s">
        <v>410</v>
      </c>
      <c r="E3196" s="249" t="s">
        <v>19</v>
      </c>
      <c r="F3196" s="250" t="s">
        <v>1623</v>
      </c>
      <c r="G3196" s="248"/>
      <c r="H3196" s="251">
        <v>2</v>
      </c>
      <c r="I3196" s="252"/>
      <c r="J3196" s="248"/>
      <c r="K3196" s="248"/>
      <c r="L3196" s="253"/>
      <c r="M3196" s="254"/>
      <c r="N3196" s="255"/>
      <c r="O3196" s="255"/>
      <c r="P3196" s="255"/>
      <c r="Q3196" s="255"/>
      <c r="R3196" s="255"/>
      <c r="S3196" s="255"/>
      <c r="T3196" s="25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7" t="s">
        <v>410</v>
      </c>
      <c r="AU3196" s="257" t="s">
        <v>87</v>
      </c>
      <c r="AV3196" s="14" t="s">
        <v>87</v>
      </c>
      <c r="AW3196" s="14" t="s">
        <v>37</v>
      </c>
      <c r="AX3196" s="14" t="s">
        <v>78</v>
      </c>
      <c r="AY3196" s="257" t="s">
        <v>401</v>
      </c>
    </row>
    <row r="3197" s="15" customFormat="1">
      <c r="A3197" s="15"/>
      <c r="B3197" s="258"/>
      <c r="C3197" s="259"/>
      <c r="D3197" s="238" t="s">
        <v>410</v>
      </c>
      <c r="E3197" s="260" t="s">
        <v>19</v>
      </c>
      <c r="F3197" s="261" t="s">
        <v>414</v>
      </c>
      <c r="G3197" s="259"/>
      <c r="H3197" s="262">
        <v>2</v>
      </c>
      <c r="I3197" s="263"/>
      <c r="J3197" s="259"/>
      <c r="K3197" s="259"/>
      <c r="L3197" s="264"/>
      <c r="M3197" s="265"/>
      <c r="N3197" s="266"/>
      <c r="O3197" s="266"/>
      <c r="P3197" s="266"/>
      <c r="Q3197" s="266"/>
      <c r="R3197" s="266"/>
      <c r="S3197" s="266"/>
      <c r="T3197" s="267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8" t="s">
        <v>410</v>
      </c>
      <c r="AU3197" s="268" t="s">
        <v>87</v>
      </c>
      <c r="AV3197" s="15" t="s">
        <v>102</v>
      </c>
      <c r="AW3197" s="15" t="s">
        <v>37</v>
      </c>
      <c r="AX3197" s="15" t="s">
        <v>85</v>
      </c>
      <c r="AY3197" s="268" t="s">
        <v>401</v>
      </c>
    </row>
    <row r="3198" s="2" customFormat="1" ht="37.8" customHeight="1">
      <c r="A3198" s="40"/>
      <c r="B3198" s="41"/>
      <c r="C3198" s="218" t="s">
        <v>2774</v>
      </c>
      <c r="D3198" s="218" t="s">
        <v>403</v>
      </c>
      <c r="E3198" s="219" t="s">
        <v>2775</v>
      </c>
      <c r="F3198" s="220" t="s">
        <v>2710</v>
      </c>
      <c r="G3198" s="221" t="s">
        <v>653</v>
      </c>
      <c r="H3198" s="222">
        <v>1</v>
      </c>
      <c r="I3198" s="223"/>
      <c r="J3198" s="224">
        <f>ROUND(I3198*H3198,2)</f>
        <v>0</v>
      </c>
      <c r="K3198" s="220" t="s">
        <v>19</v>
      </c>
      <c r="L3198" s="46"/>
      <c r="M3198" s="225" t="s">
        <v>19</v>
      </c>
      <c r="N3198" s="226" t="s">
        <v>49</v>
      </c>
      <c r="O3198" s="86"/>
      <c r="P3198" s="227">
        <f>O3198*H3198</f>
        <v>0</v>
      </c>
      <c r="Q3198" s="227">
        <v>0</v>
      </c>
      <c r="R3198" s="227">
        <f>Q3198*H3198</f>
        <v>0</v>
      </c>
      <c r="S3198" s="227">
        <v>0</v>
      </c>
      <c r="T3198" s="228">
        <f>S3198*H3198</f>
        <v>0</v>
      </c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R3198" s="229" t="s">
        <v>545</v>
      </c>
      <c r="AT3198" s="229" t="s">
        <v>403</v>
      </c>
      <c r="AU3198" s="229" t="s">
        <v>87</v>
      </c>
      <c r="AY3198" s="19" t="s">
        <v>401</v>
      </c>
      <c r="BE3198" s="230">
        <f>IF(N3198="základní",J3198,0)</f>
        <v>0</v>
      </c>
      <c r="BF3198" s="230">
        <f>IF(N3198="snížená",J3198,0)</f>
        <v>0</v>
      </c>
      <c r="BG3198" s="230">
        <f>IF(N3198="zákl. přenesená",J3198,0)</f>
        <v>0</v>
      </c>
      <c r="BH3198" s="230">
        <f>IF(N3198="sníž. přenesená",J3198,0)</f>
        <v>0</v>
      </c>
      <c r="BI3198" s="230">
        <f>IF(N3198="nulová",J3198,0)</f>
        <v>0</v>
      </c>
      <c r="BJ3198" s="19" t="s">
        <v>85</v>
      </c>
      <c r="BK3198" s="230">
        <f>ROUND(I3198*H3198,2)</f>
        <v>0</v>
      </c>
      <c r="BL3198" s="19" t="s">
        <v>545</v>
      </c>
      <c r="BM3198" s="229" t="s">
        <v>2776</v>
      </c>
    </row>
    <row r="3199" s="13" customFormat="1">
      <c r="A3199" s="13"/>
      <c r="B3199" s="236"/>
      <c r="C3199" s="237"/>
      <c r="D3199" s="238" t="s">
        <v>410</v>
      </c>
      <c r="E3199" s="239" t="s">
        <v>19</v>
      </c>
      <c r="F3199" s="240" t="s">
        <v>634</v>
      </c>
      <c r="G3199" s="237"/>
      <c r="H3199" s="239" t="s">
        <v>19</v>
      </c>
      <c r="I3199" s="241"/>
      <c r="J3199" s="237"/>
      <c r="K3199" s="237"/>
      <c r="L3199" s="242"/>
      <c r="M3199" s="243"/>
      <c r="N3199" s="244"/>
      <c r="O3199" s="244"/>
      <c r="P3199" s="244"/>
      <c r="Q3199" s="244"/>
      <c r="R3199" s="244"/>
      <c r="S3199" s="244"/>
      <c r="T3199" s="245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6" t="s">
        <v>410</v>
      </c>
      <c r="AU3199" s="246" t="s">
        <v>87</v>
      </c>
      <c r="AV3199" s="13" t="s">
        <v>85</v>
      </c>
      <c r="AW3199" s="13" t="s">
        <v>37</v>
      </c>
      <c r="AX3199" s="13" t="s">
        <v>78</v>
      </c>
      <c r="AY3199" s="246" t="s">
        <v>401</v>
      </c>
    </row>
    <row r="3200" s="13" customFormat="1">
      <c r="A3200" s="13"/>
      <c r="B3200" s="236"/>
      <c r="C3200" s="237"/>
      <c r="D3200" s="238" t="s">
        <v>410</v>
      </c>
      <c r="E3200" s="239" t="s">
        <v>19</v>
      </c>
      <c r="F3200" s="240" t="s">
        <v>1591</v>
      </c>
      <c r="G3200" s="237"/>
      <c r="H3200" s="239" t="s">
        <v>19</v>
      </c>
      <c r="I3200" s="241"/>
      <c r="J3200" s="237"/>
      <c r="K3200" s="237"/>
      <c r="L3200" s="242"/>
      <c r="M3200" s="243"/>
      <c r="N3200" s="244"/>
      <c r="O3200" s="244"/>
      <c r="P3200" s="244"/>
      <c r="Q3200" s="244"/>
      <c r="R3200" s="244"/>
      <c r="S3200" s="244"/>
      <c r="T3200" s="245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6" t="s">
        <v>410</v>
      </c>
      <c r="AU3200" s="246" t="s">
        <v>87</v>
      </c>
      <c r="AV3200" s="13" t="s">
        <v>85</v>
      </c>
      <c r="AW3200" s="13" t="s">
        <v>37</v>
      </c>
      <c r="AX3200" s="13" t="s">
        <v>78</v>
      </c>
      <c r="AY3200" s="246" t="s">
        <v>401</v>
      </c>
    </row>
    <row r="3201" s="13" customFormat="1">
      <c r="A3201" s="13"/>
      <c r="B3201" s="236"/>
      <c r="C3201" s="237"/>
      <c r="D3201" s="238" t="s">
        <v>410</v>
      </c>
      <c r="E3201" s="239" t="s">
        <v>19</v>
      </c>
      <c r="F3201" s="240" t="s">
        <v>1592</v>
      </c>
      <c r="G3201" s="237"/>
      <c r="H3201" s="239" t="s">
        <v>19</v>
      </c>
      <c r="I3201" s="241"/>
      <c r="J3201" s="237"/>
      <c r="K3201" s="237"/>
      <c r="L3201" s="242"/>
      <c r="M3201" s="243"/>
      <c r="N3201" s="244"/>
      <c r="O3201" s="244"/>
      <c r="P3201" s="244"/>
      <c r="Q3201" s="244"/>
      <c r="R3201" s="244"/>
      <c r="S3201" s="244"/>
      <c r="T3201" s="245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6" t="s">
        <v>410</v>
      </c>
      <c r="AU3201" s="246" t="s">
        <v>87</v>
      </c>
      <c r="AV3201" s="13" t="s">
        <v>85</v>
      </c>
      <c r="AW3201" s="13" t="s">
        <v>37</v>
      </c>
      <c r="AX3201" s="13" t="s">
        <v>78</v>
      </c>
      <c r="AY3201" s="246" t="s">
        <v>401</v>
      </c>
    </row>
    <row r="3202" s="14" customFormat="1">
      <c r="A3202" s="14"/>
      <c r="B3202" s="247"/>
      <c r="C3202" s="248"/>
      <c r="D3202" s="238" t="s">
        <v>410</v>
      </c>
      <c r="E3202" s="249" t="s">
        <v>19</v>
      </c>
      <c r="F3202" s="250" t="s">
        <v>2777</v>
      </c>
      <c r="G3202" s="248"/>
      <c r="H3202" s="251">
        <v>1</v>
      </c>
      <c r="I3202" s="252"/>
      <c r="J3202" s="248"/>
      <c r="K3202" s="248"/>
      <c r="L3202" s="253"/>
      <c r="M3202" s="254"/>
      <c r="N3202" s="255"/>
      <c r="O3202" s="255"/>
      <c r="P3202" s="255"/>
      <c r="Q3202" s="255"/>
      <c r="R3202" s="255"/>
      <c r="S3202" s="255"/>
      <c r="T3202" s="256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7" t="s">
        <v>410</v>
      </c>
      <c r="AU3202" s="257" t="s">
        <v>87</v>
      </c>
      <c r="AV3202" s="14" t="s">
        <v>87</v>
      </c>
      <c r="AW3202" s="14" t="s">
        <v>37</v>
      </c>
      <c r="AX3202" s="14" t="s">
        <v>78</v>
      </c>
      <c r="AY3202" s="257" t="s">
        <v>401</v>
      </c>
    </row>
    <row r="3203" s="15" customFormat="1">
      <c r="A3203" s="15"/>
      <c r="B3203" s="258"/>
      <c r="C3203" s="259"/>
      <c r="D3203" s="238" t="s">
        <v>410</v>
      </c>
      <c r="E3203" s="260" t="s">
        <v>19</v>
      </c>
      <c r="F3203" s="261" t="s">
        <v>414</v>
      </c>
      <c r="G3203" s="259"/>
      <c r="H3203" s="262">
        <v>1</v>
      </c>
      <c r="I3203" s="263"/>
      <c r="J3203" s="259"/>
      <c r="K3203" s="259"/>
      <c r="L3203" s="264"/>
      <c r="M3203" s="265"/>
      <c r="N3203" s="266"/>
      <c r="O3203" s="266"/>
      <c r="P3203" s="266"/>
      <c r="Q3203" s="266"/>
      <c r="R3203" s="266"/>
      <c r="S3203" s="266"/>
      <c r="T3203" s="267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8" t="s">
        <v>410</v>
      </c>
      <c r="AU3203" s="268" t="s">
        <v>87</v>
      </c>
      <c r="AV3203" s="15" t="s">
        <v>102</v>
      </c>
      <c r="AW3203" s="15" t="s">
        <v>37</v>
      </c>
      <c r="AX3203" s="15" t="s">
        <v>85</v>
      </c>
      <c r="AY3203" s="268" t="s">
        <v>401</v>
      </c>
    </row>
    <row r="3204" s="2" customFormat="1" ht="37.8" customHeight="1">
      <c r="A3204" s="40"/>
      <c r="B3204" s="41"/>
      <c r="C3204" s="218" t="s">
        <v>2778</v>
      </c>
      <c r="D3204" s="218" t="s">
        <v>403</v>
      </c>
      <c r="E3204" s="219" t="s">
        <v>2779</v>
      </c>
      <c r="F3204" s="220" t="s">
        <v>2710</v>
      </c>
      <c r="G3204" s="221" t="s">
        <v>653</v>
      </c>
      <c r="H3204" s="222">
        <v>2</v>
      </c>
      <c r="I3204" s="223"/>
      <c r="J3204" s="224">
        <f>ROUND(I3204*H3204,2)</f>
        <v>0</v>
      </c>
      <c r="K3204" s="220" t="s">
        <v>19</v>
      </c>
      <c r="L3204" s="46"/>
      <c r="M3204" s="225" t="s">
        <v>19</v>
      </c>
      <c r="N3204" s="226" t="s">
        <v>49</v>
      </c>
      <c r="O3204" s="86"/>
      <c r="P3204" s="227">
        <f>O3204*H3204</f>
        <v>0</v>
      </c>
      <c r="Q3204" s="227">
        <v>0</v>
      </c>
      <c r="R3204" s="227">
        <f>Q3204*H3204</f>
        <v>0</v>
      </c>
      <c r="S3204" s="227">
        <v>0</v>
      </c>
      <c r="T3204" s="228">
        <f>S3204*H3204</f>
        <v>0</v>
      </c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R3204" s="229" t="s">
        <v>545</v>
      </c>
      <c r="AT3204" s="229" t="s">
        <v>403</v>
      </c>
      <c r="AU3204" s="229" t="s">
        <v>87</v>
      </c>
      <c r="AY3204" s="19" t="s">
        <v>401</v>
      </c>
      <c r="BE3204" s="230">
        <f>IF(N3204="základní",J3204,0)</f>
        <v>0</v>
      </c>
      <c r="BF3204" s="230">
        <f>IF(N3204="snížená",J3204,0)</f>
        <v>0</v>
      </c>
      <c r="BG3204" s="230">
        <f>IF(N3204="zákl. přenesená",J3204,0)</f>
        <v>0</v>
      </c>
      <c r="BH3204" s="230">
        <f>IF(N3204="sníž. přenesená",J3204,0)</f>
        <v>0</v>
      </c>
      <c r="BI3204" s="230">
        <f>IF(N3204="nulová",J3204,0)</f>
        <v>0</v>
      </c>
      <c r="BJ3204" s="19" t="s">
        <v>85</v>
      </c>
      <c r="BK3204" s="230">
        <f>ROUND(I3204*H3204,2)</f>
        <v>0</v>
      </c>
      <c r="BL3204" s="19" t="s">
        <v>545</v>
      </c>
      <c r="BM3204" s="229" t="s">
        <v>2780</v>
      </c>
    </row>
    <row r="3205" s="13" customFormat="1">
      <c r="A3205" s="13"/>
      <c r="B3205" s="236"/>
      <c r="C3205" s="237"/>
      <c r="D3205" s="238" t="s">
        <v>410</v>
      </c>
      <c r="E3205" s="239" t="s">
        <v>19</v>
      </c>
      <c r="F3205" s="240" t="s">
        <v>634</v>
      </c>
      <c r="G3205" s="237"/>
      <c r="H3205" s="239" t="s">
        <v>19</v>
      </c>
      <c r="I3205" s="241"/>
      <c r="J3205" s="237"/>
      <c r="K3205" s="237"/>
      <c r="L3205" s="242"/>
      <c r="M3205" s="243"/>
      <c r="N3205" s="244"/>
      <c r="O3205" s="244"/>
      <c r="P3205" s="244"/>
      <c r="Q3205" s="244"/>
      <c r="R3205" s="244"/>
      <c r="S3205" s="244"/>
      <c r="T3205" s="245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6" t="s">
        <v>410</v>
      </c>
      <c r="AU3205" s="246" t="s">
        <v>87</v>
      </c>
      <c r="AV3205" s="13" t="s">
        <v>85</v>
      </c>
      <c r="AW3205" s="13" t="s">
        <v>37</v>
      </c>
      <c r="AX3205" s="13" t="s">
        <v>78</v>
      </c>
      <c r="AY3205" s="246" t="s">
        <v>401</v>
      </c>
    </row>
    <row r="3206" s="13" customFormat="1">
      <c r="A3206" s="13"/>
      <c r="B3206" s="236"/>
      <c r="C3206" s="237"/>
      <c r="D3206" s="238" t="s">
        <v>410</v>
      </c>
      <c r="E3206" s="239" t="s">
        <v>19</v>
      </c>
      <c r="F3206" s="240" t="s">
        <v>1591</v>
      </c>
      <c r="G3206" s="237"/>
      <c r="H3206" s="239" t="s">
        <v>19</v>
      </c>
      <c r="I3206" s="241"/>
      <c r="J3206" s="237"/>
      <c r="K3206" s="237"/>
      <c r="L3206" s="242"/>
      <c r="M3206" s="243"/>
      <c r="N3206" s="244"/>
      <c r="O3206" s="244"/>
      <c r="P3206" s="244"/>
      <c r="Q3206" s="244"/>
      <c r="R3206" s="244"/>
      <c r="S3206" s="244"/>
      <c r="T3206" s="245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6" t="s">
        <v>410</v>
      </c>
      <c r="AU3206" s="246" t="s">
        <v>87</v>
      </c>
      <c r="AV3206" s="13" t="s">
        <v>85</v>
      </c>
      <c r="AW3206" s="13" t="s">
        <v>37</v>
      </c>
      <c r="AX3206" s="13" t="s">
        <v>78</v>
      </c>
      <c r="AY3206" s="246" t="s">
        <v>401</v>
      </c>
    </row>
    <row r="3207" s="13" customFormat="1">
      <c r="A3207" s="13"/>
      <c r="B3207" s="236"/>
      <c r="C3207" s="237"/>
      <c r="D3207" s="238" t="s">
        <v>410</v>
      </c>
      <c r="E3207" s="239" t="s">
        <v>19</v>
      </c>
      <c r="F3207" s="240" t="s">
        <v>1592</v>
      </c>
      <c r="G3207" s="237"/>
      <c r="H3207" s="239" t="s">
        <v>19</v>
      </c>
      <c r="I3207" s="241"/>
      <c r="J3207" s="237"/>
      <c r="K3207" s="237"/>
      <c r="L3207" s="242"/>
      <c r="M3207" s="243"/>
      <c r="N3207" s="244"/>
      <c r="O3207" s="244"/>
      <c r="P3207" s="244"/>
      <c r="Q3207" s="244"/>
      <c r="R3207" s="244"/>
      <c r="S3207" s="244"/>
      <c r="T3207" s="245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6" t="s">
        <v>410</v>
      </c>
      <c r="AU3207" s="246" t="s">
        <v>87</v>
      </c>
      <c r="AV3207" s="13" t="s">
        <v>85</v>
      </c>
      <c r="AW3207" s="13" t="s">
        <v>37</v>
      </c>
      <c r="AX3207" s="13" t="s">
        <v>78</v>
      </c>
      <c r="AY3207" s="246" t="s">
        <v>401</v>
      </c>
    </row>
    <row r="3208" s="14" customFormat="1">
      <c r="A3208" s="14"/>
      <c r="B3208" s="247"/>
      <c r="C3208" s="248"/>
      <c r="D3208" s="238" t="s">
        <v>410</v>
      </c>
      <c r="E3208" s="249" t="s">
        <v>19</v>
      </c>
      <c r="F3208" s="250" t="s">
        <v>1625</v>
      </c>
      <c r="G3208" s="248"/>
      <c r="H3208" s="251">
        <v>2</v>
      </c>
      <c r="I3208" s="252"/>
      <c r="J3208" s="248"/>
      <c r="K3208" s="248"/>
      <c r="L3208" s="253"/>
      <c r="M3208" s="254"/>
      <c r="N3208" s="255"/>
      <c r="O3208" s="255"/>
      <c r="P3208" s="255"/>
      <c r="Q3208" s="255"/>
      <c r="R3208" s="255"/>
      <c r="S3208" s="255"/>
      <c r="T3208" s="256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7" t="s">
        <v>410</v>
      </c>
      <c r="AU3208" s="257" t="s">
        <v>87</v>
      </c>
      <c r="AV3208" s="14" t="s">
        <v>87</v>
      </c>
      <c r="AW3208" s="14" t="s">
        <v>37</v>
      </c>
      <c r="AX3208" s="14" t="s">
        <v>78</v>
      </c>
      <c r="AY3208" s="257" t="s">
        <v>401</v>
      </c>
    </row>
    <row r="3209" s="15" customFormat="1">
      <c r="A3209" s="15"/>
      <c r="B3209" s="258"/>
      <c r="C3209" s="259"/>
      <c r="D3209" s="238" t="s">
        <v>410</v>
      </c>
      <c r="E3209" s="260" t="s">
        <v>19</v>
      </c>
      <c r="F3209" s="261" t="s">
        <v>414</v>
      </c>
      <c r="G3209" s="259"/>
      <c r="H3209" s="262">
        <v>2</v>
      </c>
      <c r="I3209" s="263"/>
      <c r="J3209" s="259"/>
      <c r="K3209" s="259"/>
      <c r="L3209" s="264"/>
      <c r="M3209" s="265"/>
      <c r="N3209" s="266"/>
      <c r="O3209" s="266"/>
      <c r="P3209" s="266"/>
      <c r="Q3209" s="266"/>
      <c r="R3209" s="266"/>
      <c r="S3209" s="266"/>
      <c r="T3209" s="267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68" t="s">
        <v>410</v>
      </c>
      <c r="AU3209" s="268" t="s">
        <v>87</v>
      </c>
      <c r="AV3209" s="15" t="s">
        <v>102</v>
      </c>
      <c r="AW3209" s="15" t="s">
        <v>37</v>
      </c>
      <c r="AX3209" s="15" t="s">
        <v>85</v>
      </c>
      <c r="AY3209" s="268" t="s">
        <v>401</v>
      </c>
    </row>
    <row r="3210" s="2" customFormat="1" ht="37.8" customHeight="1">
      <c r="A3210" s="40"/>
      <c r="B3210" s="41"/>
      <c r="C3210" s="218" t="s">
        <v>2781</v>
      </c>
      <c r="D3210" s="218" t="s">
        <v>403</v>
      </c>
      <c r="E3210" s="219" t="s">
        <v>2782</v>
      </c>
      <c r="F3210" s="220" t="s">
        <v>2710</v>
      </c>
      <c r="G3210" s="221" t="s">
        <v>653</v>
      </c>
      <c r="H3210" s="222">
        <v>4</v>
      </c>
      <c r="I3210" s="223"/>
      <c r="J3210" s="224">
        <f>ROUND(I3210*H3210,2)</f>
        <v>0</v>
      </c>
      <c r="K3210" s="220" t="s">
        <v>19</v>
      </c>
      <c r="L3210" s="46"/>
      <c r="M3210" s="225" t="s">
        <v>19</v>
      </c>
      <c r="N3210" s="226" t="s">
        <v>49</v>
      </c>
      <c r="O3210" s="86"/>
      <c r="P3210" s="227">
        <f>O3210*H3210</f>
        <v>0</v>
      </c>
      <c r="Q3210" s="227">
        <v>0</v>
      </c>
      <c r="R3210" s="227">
        <f>Q3210*H3210</f>
        <v>0</v>
      </c>
      <c r="S3210" s="227">
        <v>0</v>
      </c>
      <c r="T3210" s="228">
        <f>S3210*H3210</f>
        <v>0</v>
      </c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R3210" s="229" t="s">
        <v>545</v>
      </c>
      <c r="AT3210" s="229" t="s">
        <v>403</v>
      </c>
      <c r="AU3210" s="229" t="s">
        <v>87</v>
      </c>
      <c r="AY3210" s="19" t="s">
        <v>401</v>
      </c>
      <c r="BE3210" s="230">
        <f>IF(N3210="základní",J3210,0)</f>
        <v>0</v>
      </c>
      <c r="BF3210" s="230">
        <f>IF(N3210="snížená",J3210,0)</f>
        <v>0</v>
      </c>
      <c r="BG3210" s="230">
        <f>IF(N3210="zákl. přenesená",J3210,0)</f>
        <v>0</v>
      </c>
      <c r="BH3210" s="230">
        <f>IF(N3210="sníž. přenesená",J3210,0)</f>
        <v>0</v>
      </c>
      <c r="BI3210" s="230">
        <f>IF(N3210="nulová",J3210,0)</f>
        <v>0</v>
      </c>
      <c r="BJ3210" s="19" t="s">
        <v>85</v>
      </c>
      <c r="BK3210" s="230">
        <f>ROUND(I3210*H3210,2)</f>
        <v>0</v>
      </c>
      <c r="BL3210" s="19" t="s">
        <v>545</v>
      </c>
      <c r="BM3210" s="229" t="s">
        <v>2783</v>
      </c>
    </row>
    <row r="3211" s="13" customFormat="1">
      <c r="A3211" s="13"/>
      <c r="B3211" s="236"/>
      <c r="C3211" s="237"/>
      <c r="D3211" s="238" t="s">
        <v>410</v>
      </c>
      <c r="E3211" s="239" t="s">
        <v>19</v>
      </c>
      <c r="F3211" s="240" t="s">
        <v>634</v>
      </c>
      <c r="G3211" s="237"/>
      <c r="H3211" s="239" t="s">
        <v>19</v>
      </c>
      <c r="I3211" s="241"/>
      <c r="J3211" s="237"/>
      <c r="K3211" s="237"/>
      <c r="L3211" s="242"/>
      <c r="M3211" s="243"/>
      <c r="N3211" s="244"/>
      <c r="O3211" s="244"/>
      <c r="P3211" s="244"/>
      <c r="Q3211" s="244"/>
      <c r="R3211" s="244"/>
      <c r="S3211" s="244"/>
      <c r="T3211" s="245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6" t="s">
        <v>410</v>
      </c>
      <c r="AU3211" s="246" t="s">
        <v>87</v>
      </c>
      <c r="AV3211" s="13" t="s">
        <v>85</v>
      </c>
      <c r="AW3211" s="13" t="s">
        <v>37</v>
      </c>
      <c r="AX3211" s="13" t="s">
        <v>78</v>
      </c>
      <c r="AY3211" s="246" t="s">
        <v>401</v>
      </c>
    </row>
    <row r="3212" s="13" customFormat="1">
      <c r="A3212" s="13"/>
      <c r="B3212" s="236"/>
      <c r="C3212" s="237"/>
      <c r="D3212" s="238" t="s">
        <v>410</v>
      </c>
      <c r="E3212" s="239" t="s">
        <v>19</v>
      </c>
      <c r="F3212" s="240" t="s">
        <v>1591</v>
      </c>
      <c r="G3212" s="237"/>
      <c r="H3212" s="239" t="s">
        <v>19</v>
      </c>
      <c r="I3212" s="241"/>
      <c r="J3212" s="237"/>
      <c r="K3212" s="237"/>
      <c r="L3212" s="242"/>
      <c r="M3212" s="243"/>
      <c r="N3212" s="244"/>
      <c r="O3212" s="244"/>
      <c r="P3212" s="244"/>
      <c r="Q3212" s="244"/>
      <c r="R3212" s="244"/>
      <c r="S3212" s="244"/>
      <c r="T3212" s="245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6" t="s">
        <v>410</v>
      </c>
      <c r="AU3212" s="246" t="s">
        <v>87</v>
      </c>
      <c r="AV3212" s="13" t="s">
        <v>85</v>
      </c>
      <c r="AW3212" s="13" t="s">
        <v>37</v>
      </c>
      <c r="AX3212" s="13" t="s">
        <v>78</v>
      </c>
      <c r="AY3212" s="246" t="s">
        <v>401</v>
      </c>
    </row>
    <row r="3213" s="13" customFormat="1">
      <c r="A3213" s="13"/>
      <c r="B3213" s="236"/>
      <c r="C3213" s="237"/>
      <c r="D3213" s="238" t="s">
        <v>410</v>
      </c>
      <c r="E3213" s="239" t="s">
        <v>19</v>
      </c>
      <c r="F3213" s="240" t="s">
        <v>1592</v>
      </c>
      <c r="G3213" s="237"/>
      <c r="H3213" s="239" t="s">
        <v>19</v>
      </c>
      <c r="I3213" s="241"/>
      <c r="J3213" s="237"/>
      <c r="K3213" s="237"/>
      <c r="L3213" s="242"/>
      <c r="M3213" s="243"/>
      <c r="N3213" s="244"/>
      <c r="O3213" s="244"/>
      <c r="P3213" s="244"/>
      <c r="Q3213" s="244"/>
      <c r="R3213" s="244"/>
      <c r="S3213" s="244"/>
      <c r="T3213" s="245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6" t="s">
        <v>410</v>
      </c>
      <c r="AU3213" s="246" t="s">
        <v>87</v>
      </c>
      <c r="AV3213" s="13" t="s">
        <v>85</v>
      </c>
      <c r="AW3213" s="13" t="s">
        <v>37</v>
      </c>
      <c r="AX3213" s="13" t="s">
        <v>78</v>
      </c>
      <c r="AY3213" s="246" t="s">
        <v>401</v>
      </c>
    </row>
    <row r="3214" s="14" customFormat="1">
      <c r="A3214" s="14"/>
      <c r="B3214" s="247"/>
      <c r="C3214" s="248"/>
      <c r="D3214" s="238" t="s">
        <v>410</v>
      </c>
      <c r="E3214" s="249" t="s">
        <v>19</v>
      </c>
      <c r="F3214" s="250" t="s">
        <v>1626</v>
      </c>
      <c r="G3214" s="248"/>
      <c r="H3214" s="251">
        <v>4</v>
      </c>
      <c r="I3214" s="252"/>
      <c r="J3214" s="248"/>
      <c r="K3214" s="248"/>
      <c r="L3214" s="253"/>
      <c r="M3214" s="254"/>
      <c r="N3214" s="255"/>
      <c r="O3214" s="255"/>
      <c r="P3214" s="255"/>
      <c r="Q3214" s="255"/>
      <c r="R3214" s="255"/>
      <c r="S3214" s="255"/>
      <c r="T3214" s="256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7" t="s">
        <v>410</v>
      </c>
      <c r="AU3214" s="257" t="s">
        <v>87</v>
      </c>
      <c r="AV3214" s="14" t="s">
        <v>87</v>
      </c>
      <c r="AW3214" s="14" t="s">
        <v>37</v>
      </c>
      <c r="AX3214" s="14" t="s">
        <v>78</v>
      </c>
      <c r="AY3214" s="257" t="s">
        <v>401</v>
      </c>
    </row>
    <row r="3215" s="15" customFormat="1">
      <c r="A3215" s="15"/>
      <c r="B3215" s="258"/>
      <c r="C3215" s="259"/>
      <c r="D3215" s="238" t="s">
        <v>410</v>
      </c>
      <c r="E3215" s="260" t="s">
        <v>19</v>
      </c>
      <c r="F3215" s="261" t="s">
        <v>414</v>
      </c>
      <c r="G3215" s="259"/>
      <c r="H3215" s="262">
        <v>4</v>
      </c>
      <c r="I3215" s="263"/>
      <c r="J3215" s="259"/>
      <c r="K3215" s="259"/>
      <c r="L3215" s="264"/>
      <c r="M3215" s="265"/>
      <c r="N3215" s="266"/>
      <c r="O3215" s="266"/>
      <c r="P3215" s="266"/>
      <c r="Q3215" s="266"/>
      <c r="R3215" s="266"/>
      <c r="S3215" s="266"/>
      <c r="T3215" s="267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68" t="s">
        <v>410</v>
      </c>
      <c r="AU3215" s="268" t="s">
        <v>87</v>
      </c>
      <c r="AV3215" s="15" t="s">
        <v>102</v>
      </c>
      <c r="AW3215" s="15" t="s">
        <v>37</v>
      </c>
      <c r="AX3215" s="15" t="s">
        <v>85</v>
      </c>
      <c r="AY3215" s="268" t="s">
        <v>401</v>
      </c>
    </row>
    <row r="3216" s="2" customFormat="1" ht="37.8" customHeight="1">
      <c r="A3216" s="40"/>
      <c r="B3216" s="41"/>
      <c r="C3216" s="218" t="s">
        <v>2784</v>
      </c>
      <c r="D3216" s="218" t="s">
        <v>403</v>
      </c>
      <c r="E3216" s="219" t="s">
        <v>2785</v>
      </c>
      <c r="F3216" s="220" t="s">
        <v>2710</v>
      </c>
      <c r="G3216" s="221" t="s">
        <v>653</v>
      </c>
      <c r="H3216" s="222">
        <v>1</v>
      </c>
      <c r="I3216" s="223"/>
      <c r="J3216" s="224">
        <f>ROUND(I3216*H3216,2)</f>
        <v>0</v>
      </c>
      <c r="K3216" s="220" t="s">
        <v>19</v>
      </c>
      <c r="L3216" s="46"/>
      <c r="M3216" s="225" t="s">
        <v>19</v>
      </c>
      <c r="N3216" s="226" t="s">
        <v>49</v>
      </c>
      <c r="O3216" s="86"/>
      <c r="P3216" s="227">
        <f>O3216*H3216</f>
        <v>0</v>
      </c>
      <c r="Q3216" s="227">
        <v>0</v>
      </c>
      <c r="R3216" s="227">
        <f>Q3216*H3216</f>
        <v>0</v>
      </c>
      <c r="S3216" s="227">
        <v>0</v>
      </c>
      <c r="T3216" s="228">
        <f>S3216*H3216</f>
        <v>0</v>
      </c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R3216" s="229" t="s">
        <v>545</v>
      </c>
      <c r="AT3216" s="229" t="s">
        <v>403</v>
      </c>
      <c r="AU3216" s="229" t="s">
        <v>87</v>
      </c>
      <c r="AY3216" s="19" t="s">
        <v>401</v>
      </c>
      <c r="BE3216" s="230">
        <f>IF(N3216="základní",J3216,0)</f>
        <v>0</v>
      </c>
      <c r="BF3216" s="230">
        <f>IF(N3216="snížená",J3216,0)</f>
        <v>0</v>
      </c>
      <c r="BG3216" s="230">
        <f>IF(N3216="zákl. přenesená",J3216,0)</f>
        <v>0</v>
      </c>
      <c r="BH3216" s="230">
        <f>IF(N3216="sníž. přenesená",J3216,0)</f>
        <v>0</v>
      </c>
      <c r="BI3216" s="230">
        <f>IF(N3216="nulová",J3216,0)</f>
        <v>0</v>
      </c>
      <c r="BJ3216" s="19" t="s">
        <v>85</v>
      </c>
      <c r="BK3216" s="230">
        <f>ROUND(I3216*H3216,2)</f>
        <v>0</v>
      </c>
      <c r="BL3216" s="19" t="s">
        <v>545</v>
      </c>
      <c r="BM3216" s="229" t="s">
        <v>2786</v>
      </c>
    </row>
    <row r="3217" s="13" customFormat="1">
      <c r="A3217" s="13"/>
      <c r="B3217" s="236"/>
      <c r="C3217" s="237"/>
      <c r="D3217" s="238" t="s">
        <v>410</v>
      </c>
      <c r="E3217" s="239" t="s">
        <v>19</v>
      </c>
      <c r="F3217" s="240" t="s">
        <v>634</v>
      </c>
      <c r="G3217" s="237"/>
      <c r="H3217" s="239" t="s">
        <v>19</v>
      </c>
      <c r="I3217" s="241"/>
      <c r="J3217" s="237"/>
      <c r="K3217" s="237"/>
      <c r="L3217" s="242"/>
      <c r="M3217" s="243"/>
      <c r="N3217" s="244"/>
      <c r="O3217" s="244"/>
      <c r="P3217" s="244"/>
      <c r="Q3217" s="244"/>
      <c r="R3217" s="244"/>
      <c r="S3217" s="244"/>
      <c r="T3217" s="245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6" t="s">
        <v>410</v>
      </c>
      <c r="AU3217" s="246" t="s">
        <v>87</v>
      </c>
      <c r="AV3217" s="13" t="s">
        <v>85</v>
      </c>
      <c r="AW3217" s="13" t="s">
        <v>37</v>
      </c>
      <c r="AX3217" s="13" t="s">
        <v>78</v>
      </c>
      <c r="AY3217" s="246" t="s">
        <v>401</v>
      </c>
    </row>
    <row r="3218" s="13" customFormat="1">
      <c r="A3218" s="13"/>
      <c r="B3218" s="236"/>
      <c r="C3218" s="237"/>
      <c r="D3218" s="238" t="s">
        <v>410</v>
      </c>
      <c r="E3218" s="239" t="s">
        <v>19</v>
      </c>
      <c r="F3218" s="240" t="s">
        <v>1591</v>
      </c>
      <c r="G3218" s="237"/>
      <c r="H3218" s="239" t="s">
        <v>19</v>
      </c>
      <c r="I3218" s="241"/>
      <c r="J3218" s="237"/>
      <c r="K3218" s="237"/>
      <c r="L3218" s="242"/>
      <c r="M3218" s="243"/>
      <c r="N3218" s="244"/>
      <c r="O3218" s="244"/>
      <c r="P3218" s="244"/>
      <c r="Q3218" s="244"/>
      <c r="R3218" s="244"/>
      <c r="S3218" s="244"/>
      <c r="T3218" s="245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6" t="s">
        <v>410</v>
      </c>
      <c r="AU3218" s="246" t="s">
        <v>87</v>
      </c>
      <c r="AV3218" s="13" t="s">
        <v>85</v>
      </c>
      <c r="AW3218" s="13" t="s">
        <v>37</v>
      </c>
      <c r="AX3218" s="13" t="s">
        <v>78</v>
      </c>
      <c r="AY3218" s="246" t="s">
        <v>401</v>
      </c>
    </row>
    <row r="3219" s="13" customFormat="1">
      <c r="A3219" s="13"/>
      <c r="B3219" s="236"/>
      <c r="C3219" s="237"/>
      <c r="D3219" s="238" t="s">
        <v>410</v>
      </c>
      <c r="E3219" s="239" t="s">
        <v>19</v>
      </c>
      <c r="F3219" s="240" t="s">
        <v>1592</v>
      </c>
      <c r="G3219" s="237"/>
      <c r="H3219" s="239" t="s">
        <v>19</v>
      </c>
      <c r="I3219" s="241"/>
      <c r="J3219" s="237"/>
      <c r="K3219" s="237"/>
      <c r="L3219" s="242"/>
      <c r="M3219" s="243"/>
      <c r="N3219" s="244"/>
      <c r="O3219" s="244"/>
      <c r="P3219" s="244"/>
      <c r="Q3219" s="244"/>
      <c r="R3219" s="244"/>
      <c r="S3219" s="244"/>
      <c r="T3219" s="245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6" t="s">
        <v>410</v>
      </c>
      <c r="AU3219" s="246" t="s">
        <v>87</v>
      </c>
      <c r="AV3219" s="13" t="s">
        <v>85</v>
      </c>
      <c r="AW3219" s="13" t="s">
        <v>37</v>
      </c>
      <c r="AX3219" s="13" t="s">
        <v>78</v>
      </c>
      <c r="AY3219" s="246" t="s">
        <v>401</v>
      </c>
    </row>
    <row r="3220" s="14" customFormat="1">
      <c r="A3220" s="14"/>
      <c r="B3220" s="247"/>
      <c r="C3220" s="248"/>
      <c r="D3220" s="238" t="s">
        <v>410</v>
      </c>
      <c r="E3220" s="249" t="s">
        <v>19</v>
      </c>
      <c r="F3220" s="250" t="s">
        <v>2787</v>
      </c>
      <c r="G3220" s="248"/>
      <c r="H3220" s="251">
        <v>1</v>
      </c>
      <c r="I3220" s="252"/>
      <c r="J3220" s="248"/>
      <c r="K3220" s="248"/>
      <c r="L3220" s="253"/>
      <c r="M3220" s="254"/>
      <c r="N3220" s="255"/>
      <c r="O3220" s="255"/>
      <c r="P3220" s="255"/>
      <c r="Q3220" s="255"/>
      <c r="R3220" s="255"/>
      <c r="S3220" s="255"/>
      <c r="T3220" s="256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7" t="s">
        <v>410</v>
      </c>
      <c r="AU3220" s="257" t="s">
        <v>87</v>
      </c>
      <c r="AV3220" s="14" t="s">
        <v>87</v>
      </c>
      <c r="AW3220" s="14" t="s">
        <v>37</v>
      </c>
      <c r="AX3220" s="14" t="s">
        <v>78</v>
      </c>
      <c r="AY3220" s="257" t="s">
        <v>401</v>
      </c>
    </row>
    <row r="3221" s="15" customFormat="1">
      <c r="A3221" s="15"/>
      <c r="B3221" s="258"/>
      <c r="C3221" s="259"/>
      <c r="D3221" s="238" t="s">
        <v>410</v>
      </c>
      <c r="E3221" s="260" t="s">
        <v>19</v>
      </c>
      <c r="F3221" s="261" t="s">
        <v>414</v>
      </c>
      <c r="G3221" s="259"/>
      <c r="H3221" s="262">
        <v>1</v>
      </c>
      <c r="I3221" s="263"/>
      <c r="J3221" s="259"/>
      <c r="K3221" s="259"/>
      <c r="L3221" s="264"/>
      <c r="M3221" s="265"/>
      <c r="N3221" s="266"/>
      <c r="O3221" s="266"/>
      <c r="P3221" s="266"/>
      <c r="Q3221" s="266"/>
      <c r="R3221" s="266"/>
      <c r="S3221" s="266"/>
      <c r="T3221" s="267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68" t="s">
        <v>410</v>
      </c>
      <c r="AU3221" s="268" t="s">
        <v>87</v>
      </c>
      <c r="AV3221" s="15" t="s">
        <v>102</v>
      </c>
      <c r="AW3221" s="15" t="s">
        <v>37</v>
      </c>
      <c r="AX3221" s="15" t="s">
        <v>85</v>
      </c>
      <c r="AY3221" s="268" t="s">
        <v>401</v>
      </c>
    </row>
    <row r="3222" s="2" customFormat="1" ht="37.8" customHeight="1">
      <c r="A3222" s="40"/>
      <c r="B3222" s="41"/>
      <c r="C3222" s="218" t="s">
        <v>2788</v>
      </c>
      <c r="D3222" s="218" t="s">
        <v>403</v>
      </c>
      <c r="E3222" s="219" t="s">
        <v>2789</v>
      </c>
      <c r="F3222" s="220" t="s">
        <v>2710</v>
      </c>
      <c r="G3222" s="221" t="s">
        <v>653</v>
      </c>
      <c r="H3222" s="222">
        <v>3</v>
      </c>
      <c r="I3222" s="223"/>
      <c r="J3222" s="224">
        <f>ROUND(I3222*H3222,2)</f>
        <v>0</v>
      </c>
      <c r="K3222" s="220" t="s">
        <v>19</v>
      </c>
      <c r="L3222" s="46"/>
      <c r="M3222" s="225" t="s">
        <v>19</v>
      </c>
      <c r="N3222" s="226" t="s">
        <v>49</v>
      </c>
      <c r="O3222" s="86"/>
      <c r="P3222" s="227">
        <f>O3222*H3222</f>
        <v>0</v>
      </c>
      <c r="Q3222" s="227">
        <v>0</v>
      </c>
      <c r="R3222" s="227">
        <f>Q3222*H3222</f>
        <v>0</v>
      </c>
      <c r="S3222" s="227">
        <v>0</v>
      </c>
      <c r="T3222" s="228">
        <f>S3222*H3222</f>
        <v>0</v>
      </c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R3222" s="229" t="s">
        <v>545</v>
      </c>
      <c r="AT3222" s="229" t="s">
        <v>403</v>
      </c>
      <c r="AU3222" s="229" t="s">
        <v>87</v>
      </c>
      <c r="AY3222" s="19" t="s">
        <v>401</v>
      </c>
      <c r="BE3222" s="230">
        <f>IF(N3222="základní",J3222,0)</f>
        <v>0</v>
      </c>
      <c r="BF3222" s="230">
        <f>IF(N3222="snížená",J3222,0)</f>
        <v>0</v>
      </c>
      <c r="BG3222" s="230">
        <f>IF(N3222="zákl. přenesená",J3222,0)</f>
        <v>0</v>
      </c>
      <c r="BH3222" s="230">
        <f>IF(N3222="sníž. přenesená",J3222,0)</f>
        <v>0</v>
      </c>
      <c r="BI3222" s="230">
        <f>IF(N3222="nulová",J3222,0)</f>
        <v>0</v>
      </c>
      <c r="BJ3222" s="19" t="s">
        <v>85</v>
      </c>
      <c r="BK3222" s="230">
        <f>ROUND(I3222*H3222,2)</f>
        <v>0</v>
      </c>
      <c r="BL3222" s="19" t="s">
        <v>545</v>
      </c>
      <c r="BM3222" s="229" t="s">
        <v>2790</v>
      </c>
    </row>
    <row r="3223" s="13" customFormat="1">
      <c r="A3223" s="13"/>
      <c r="B3223" s="236"/>
      <c r="C3223" s="237"/>
      <c r="D3223" s="238" t="s">
        <v>410</v>
      </c>
      <c r="E3223" s="239" t="s">
        <v>19</v>
      </c>
      <c r="F3223" s="240" t="s">
        <v>634</v>
      </c>
      <c r="G3223" s="237"/>
      <c r="H3223" s="239" t="s">
        <v>19</v>
      </c>
      <c r="I3223" s="241"/>
      <c r="J3223" s="237"/>
      <c r="K3223" s="237"/>
      <c r="L3223" s="242"/>
      <c r="M3223" s="243"/>
      <c r="N3223" s="244"/>
      <c r="O3223" s="244"/>
      <c r="P3223" s="244"/>
      <c r="Q3223" s="244"/>
      <c r="R3223" s="244"/>
      <c r="S3223" s="244"/>
      <c r="T3223" s="245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6" t="s">
        <v>410</v>
      </c>
      <c r="AU3223" s="246" t="s">
        <v>87</v>
      </c>
      <c r="AV3223" s="13" t="s">
        <v>85</v>
      </c>
      <c r="AW3223" s="13" t="s">
        <v>37</v>
      </c>
      <c r="AX3223" s="13" t="s">
        <v>78</v>
      </c>
      <c r="AY3223" s="246" t="s">
        <v>401</v>
      </c>
    </row>
    <row r="3224" s="13" customFormat="1">
      <c r="A3224" s="13"/>
      <c r="B3224" s="236"/>
      <c r="C3224" s="237"/>
      <c r="D3224" s="238" t="s">
        <v>410</v>
      </c>
      <c r="E3224" s="239" t="s">
        <v>19</v>
      </c>
      <c r="F3224" s="240" t="s">
        <v>1591</v>
      </c>
      <c r="G3224" s="237"/>
      <c r="H3224" s="239" t="s">
        <v>19</v>
      </c>
      <c r="I3224" s="241"/>
      <c r="J3224" s="237"/>
      <c r="K3224" s="237"/>
      <c r="L3224" s="242"/>
      <c r="M3224" s="243"/>
      <c r="N3224" s="244"/>
      <c r="O3224" s="244"/>
      <c r="P3224" s="244"/>
      <c r="Q3224" s="244"/>
      <c r="R3224" s="244"/>
      <c r="S3224" s="244"/>
      <c r="T3224" s="245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6" t="s">
        <v>410</v>
      </c>
      <c r="AU3224" s="246" t="s">
        <v>87</v>
      </c>
      <c r="AV3224" s="13" t="s">
        <v>85</v>
      </c>
      <c r="AW3224" s="13" t="s">
        <v>37</v>
      </c>
      <c r="AX3224" s="13" t="s">
        <v>78</v>
      </c>
      <c r="AY3224" s="246" t="s">
        <v>401</v>
      </c>
    </row>
    <row r="3225" s="13" customFormat="1">
      <c r="A3225" s="13"/>
      <c r="B3225" s="236"/>
      <c r="C3225" s="237"/>
      <c r="D3225" s="238" t="s">
        <v>410</v>
      </c>
      <c r="E3225" s="239" t="s">
        <v>19</v>
      </c>
      <c r="F3225" s="240" t="s">
        <v>1592</v>
      </c>
      <c r="G3225" s="237"/>
      <c r="H3225" s="239" t="s">
        <v>19</v>
      </c>
      <c r="I3225" s="241"/>
      <c r="J3225" s="237"/>
      <c r="K3225" s="237"/>
      <c r="L3225" s="242"/>
      <c r="M3225" s="243"/>
      <c r="N3225" s="244"/>
      <c r="O3225" s="244"/>
      <c r="P3225" s="244"/>
      <c r="Q3225" s="244"/>
      <c r="R3225" s="244"/>
      <c r="S3225" s="244"/>
      <c r="T3225" s="245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6" t="s">
        <v>410</v>
      </c>
      <c r="AU3225" s="246" t="s">
        <v>87</v>
      </c>
      <c r="AV3225" s="13" t="s">
        <v>85</v>
      </c>
      <c r="AW3225" s="13" t="s">
        <v>37</v>
      </c>
      <c r="AX3225" s="13" t="s">
        <v>78</v>
      </c>
      <c r="AY3225" s="246" t="s">
        <v>401</v>
      </c>
    </row>
    <row r="3226" s="14" customFormat="1">
      <c r="A3226" s="14"/>
      <c r="B3226" s="247"/>
      <c r="C3226" s="248"/>
      <c r="D3226" s="238" t="s">
        <v>410</v>
      </c>
      <c r="E3226" s="249" t="s">
        <v>19</v>
      </c>
      <c r="F3226" s="250" t="s">
        <v>1628</v>
      </c>
      <c r="G3226" s="248"/>
      <c r="H3226" s="251">
        <v>3</v>
      </c>
      <c r="I3226" s="252"/>
      <c r="J3226" s="248"/>
      <c r="K3226" s="248"/>
      <c r="L3226" s="253"/>
      <c r="M3226" s="254"/>
      <c r="N3226" s="255"/>
      <c r="O3226" s="255"/>
      <c r="P3226" s="255"/>
      <c r="Q3226" s="255"/>
      <c r="R3226" s="255"/>
      <c r="S3226" s="255"/>
      <c r="T3226" s="256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7" t="s">
        <v>410</v>
      </c>
      <c r="AU3226" s="257" t="s">
        <v>87</v>
      </c>
      <c r="AV3226" s="14" t="s">
        <v>87</v>
      </c>
      <c r="AW3226" s="14" t="s">
        <v>37</v>
      </c>
      <c r="AX3226" s="14" t="s">
        <v>78</v>
      </c>
      <c r="AY3226" s="257" t="s">
        <v>401</v>
      </c>
    </row>
    <row r="3227" s="15" customFormat="1">
      <c r="A3227" s="15"/>
      <c r="B3227" s="258"/>
      <c r="C3227" s="259"/>
      <c r="D3227" s="238" t="s">
        <v>410</v>
      </c>
      <c r="E3227" s="260" t="s">
        <v>19</v>
      </c>
      <c r="F3227" s="261" t="s">
        <v>414</v>
      </c>
      <c r="G3227" s="259"/>
      <c r="H3227" s="262">
        <v>3</v>
      </c>
      <c r="I3227" s="263"/>
      <c r="J3227" s="259"/>
      <c r="K3227" s="259"/>
      <c r="L3227" s="264"/>
      <c r="M3227" s="265"/>
      <c r="N3227" s="266"/>
      <c r="O3227" s="266"/>
      <c r="P3227" s="266"/>
      <c r="Q3227" s="266"/>
      <c r="R3227" s="266"/>
      <c r="S3227" s="266"/>
      <c r="T3227" s="267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8" t="s">
        <v>410</v>
      </c>
      <c r="AU3227" s="268" t="s">
        <v>87</v>
      </c>
      <c r="AV3227" s="15" t="s">
        <v>102</v>
      </c>
      <c r="AW3227" s="15" t="s">
        <v>37</v>
      </c>
      <c r="AX3227" s="15" t="s">
        <v>85</v>
      </c>
      <c r="AY3227" s="268" t="s">
        <v>401</v>
      </c>
    </row>
    <row r="3228" s="2" customFormat="1" ht="37.8" customHeight="1">
      <c r="A3228" s="40"/>
      <c r="B3228" s="41"/>
      <c r="C3228" s="218" t="s">
        <v>2791</v>
      </c>
      <c r="D3228" s="218" t="s">
        <v>403</v>
      </c>
      <c r="E3228" s="219" t="s">
        <v>2792</v>
      </c>
      <c r="F3228" s="220" t="s">
        <v>2710</v>
      </c>
      <c r="G3228" s="221" t="s">
        <v>653</v>
      </c>
      <c r="H3228" s="222">
        <v>1</v>
      </c>
      <c r="I3228" s="223"/>
      <c r="J3228" s="224">
        <f>ROUND(I3228*H3228,2)</f>
        <v>0</v>
      </c>
      <c r="K3228" s="220" t="s">
        <v>19</v>
      </c>
      <c r="L3228" s="46"/>
      <c r="M3228" s="225" t="s">
        <v>19</v>
      </c>
      <c r="N3228" s="226" t="s">
        <v>49</v>
      </c>
      <c r="O3228" s="86"/>
      <c r="P3228" s="227">
        <f>O3228*H3228</f>
        <v>0</v>
      </c>
      <c r="Q3228" s="227">
        <v>0</v>
      </c>
      <c r="R3228" s="227">
        <f>Q3228*H3228</f>
        <v>0</v>
      </c>
      <c r="S3228" s="227">
        <v>0</v>
      </c>
      <c r="T3228" s="228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9" t="s">
        <v>545</v>
      </c>
      <c r="AT3228" s="229" t="s">
        <v>403</v>
      </c>
      <c r="AU3228" s="229" t="s">
        <v>87</v>
      </c>
      <c r="AY3228" s="19" t="s">
        <v>401</v>
      </c>
      <c r="BE3228" s="230">
        <f>IF(N3228="základní",J3228,0)</f>
        <v>0</v>
      </c>
      <c r="BF3228" s="230">
        <f>IF(N3228="snížená",J3228,0)</f>
        <v>0</v>
      </c>
      <c r="BG3228" s="230">
        <f>IF(N3228="zákl. přenesená",J3228,0)</f>
        <v>0</v>
      </c>
      <c r="BH3228" s="230">
        <f>IF(N3228="sníž. přenesená",J3228,0)</f>
        <v>0</v>
      </c>
      <c r="BI3228" s="230">
        <f>IF(N3228="nulová",J3228,0)</f>
        <v>0</v>
      </c>
      <c r="BJ3228" s="19" t="s">
        <v>85</v>
      </c>
      <c r="BK3228" s="230">
        <f>ROUND(I3228*H3228,2)</f>
        <v>0</v>
      </c>
      <c r="BL3228" s="19" t="s">
        <v>545</v>
      </c>
      <c r="BM3228" s="229" t="s">
        <v>2793</v>
      </c>
    </row>
    <row r="3229" s="13" customFormat="1">
      <c r="A3229" s="13"/>
      <c r="B3229" s="236"/>
      <c r="C3229" s="237"/>
      <c r="D3229" s="238" t="s">
        <v>410</v>
      </c>
      <c r="E3229" s="239" t="s">
        <v>19</v>
      </c>
      <c r="F3229" s="240" t="s">
        <v>634</v>
      </c>
      <c r="G3229" s="237"/>
      <c r="H3229" s="239" t="s">
        <v>19</v>
      </c>
      <c r="I3229" s="241"/>
      <c r="J3229" s="237"/>
      <c r="K3229" s="237"/>
      <c r="L3229" s="242"/>
      <c r="M3229" s="243"/>
      <c r="N3229" s="244"/>
      <c r="O3229" s="244"/>
      <c r="P3229" s="244"/>
      <c r="Q3229" s="244"/>
      <c r="R3229" s="244"/>
      <c r="S3229" s="244"/>
      <c r="T3229" s="245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6" t="s">
        <v>410</v>
      </c>
      <c r="AU3229" s="246" t="s">
        <v>87</v>
      </c>
      <c r="AV3229" s="13" t="s">
        <v>85</v>
      </c>
      <c r="AW3229" s="13" t="s">
        <v>37</v>
      </c>
      <c r="AX3229" s="13" t="s">
        <v>78</v>
      </c>
      <c r="AY3229" s="246" t="s">
        <v>401</v>
      </c>
    </row>
    <row r="3230" s="13" customFormat="1">
      <c r="A3230" s="13"/>
      <c r="B3230" s="236"/>
      <c r="C3230" s="237"/>
      <c r="D3230" s="238" t="s">
        <v>410</v>
      </c>
      <c r="E3230" s="239" t="s">
        <v>19</v>
      </c>
      <c r="F3230" s="240" t="s">
        <v>1591</v>
      </c>
      <c r="G3230" s="237"/>
      <c r="H3230" s="239" t="s">
        <v>19</v>
      </c>
      <c r="I3230" s="241"/>
      <c r="J3230" s="237"/>
      <c r="K3230" s="237"/>
      <c r="L3230" s="242"/>
      <c r="M3230" s="243"/>
      <c r="N3230" s="244"/>
      <c r="O3230" s="244"/>
      <c r="P3230" s="244"/>
      <c r="Q3230" s="244"/>
      <c r="R3230" s="244"/>
      <c r="S3230" s="244"/>
      <c r="T3230" s="245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6" t="s">
        <v>410</v>
      </c>
      <c r="AU3230" s="246" t="s">
        <v>87</v>
      </c>
      <c r="AV3230" s="13" t="s">
        <v>85</v>
      </c>
      <c r="AW3230" s="13" t="s">
        <v>37</v>
      </c>
      <c r="AX3230" s="13" t="s">
        <v>78</v>
      </c>
      <c r="AY3230" s="246" t="s">
        <v>401</v>
      </c>
    </row>
    <row r="3231" s="13" customFormat="1">
      <c r="A3231" s="13"/>
      <c r="B3231" s="236"/>
      <c r="C3231" s="237"/>
      <c r="D3231" s="238" t="s">
        <v>410</v>
      </c>
      <c r="E3231" s="239" t="s">
        <v>19</v>
      </c>
      <c r="F3231" s="240" t="s">
        <v>1592</v>
      </c>
      <c r="G3231" s="237"/>
      <c r="H3231" s="239" t="s">
        <v>19</v>
      </c>
      <c r="I3231" s="241"/>
      <c r="J3231" s="237"/>
      <c r="K3231" s="237"/>
      <c r="L3231" s="242"/>
      <c r="M3231" s="243"/>
      <c r="N3231" s="244"/>
      <c r="O3231" s="244"/>
      <c r="P3231" s="244"/>
      <c r="Q3231" s="244"/>
      <c r="R3231" s="244"/>
      <c r="S3231" s="244"/>
      <c r="T3231" s="245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6" t="s">
        <v>410</v>
      </c>
      <c r="AU3231" s="246" t="s">
        <v>87</v>
      </c>
      <c r="AV3231" s="13" t="s">
        <v>85</v>
      </c>
      <c r="AW3231" s="13" t="s">
        <v>37</v>
      </c>
      <c r="AX3231" s="13" t="s">
        <v>78</v>
      </c>
      <c r="AY3231" s="246" t="s">
        <v>401</v>
      </c>
    </row>
    <row r="3232" s="14" customFormat="1">
      <c r="A3232" s="14"/>
      <c r="B3232" s="247"/>
      <c r="C3232" s="248"/>
      <c r="D3232" s="238" t="s">
        <v>410</v>
      </c>
      <c r="E3232" s="249" t="s">
        <v>19</v>
      </c>
      <c r="F3232" s="250" t="s">
        <v>1629</v>
      </c>
      <c r="G3232" s="248"/>
      <c r="H3232" s="251">
        <v>1</v>
      </c>
      <c r="I3232" s="252"/>
      <c r="J3232" s="248"/>
      <c r="K3232" s="248"/>
      <c r="L3232" s="253"/>
      <c r="M3232" s="254"/>
      <c r="N3232" s="255"/>
      <c r="O3232" s="255"/>
      <c r="P3232" s="255"/>
      <c r="Q3232" s="255"/>
      <c r="R3232" s="255"/>
      <c r="S3232" s="255"/>
      <c r="T3232" s="256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7" t="s">
        <v>410</v>
      </c>
      <c r="AU3232" s="257" t="s">
        <v>87</v>
      </c>
      <c r="AV3232" s="14" t="s">
        <v>87</v>
      </c>
      <c r="AW3232" s="14" t="s">
        <v>37</v>
      </c>
      <c r="AX3232" s="14" t="s">
        <v>78</v>
      </c>
      <c r="AY3232" s="257" t="s">
        <v>401</v>
      </c>
    </row>
    <row r="3233" s="15" customFormat="1">
      <c r="A3233" s="15"/>
      <c r="B3233" s="258"/>
      <c r="C3233" s="259"/>
      <c r="D3233" s="238" t="s">
        <v>410</v>
      </c>
      <c r="E3233" s="260" t="s">
        <v>19</v>
      </c>
      <c r="F3233" s="261" t="s">
        <v>414</v>
      </c>
      <c r="G3233" s="259"/>
      <c r="H3233" s="262">
        <v>1</v>
      </c>
      <c r="I3233" s="263"/>
      <c r="J3233" s="259"/>
      <c r="K3233" s="259"/>
      <c r="L3233" s="264"/>
      <c r="M3233" s="265"/>
      <c r="N3233" s="266"/>
      <c r="O3233" s="266"/>
      <c r="P3233" s="266"/>
      <c r="Q3233" s="266"/>
      <c r="R3233" s="266"/>
      <c r="S3233" s="266"/>
      <c r="T3233" s="267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68" t="s">
        <v>410</v>
      </c>
      <c r="AU3233" s="268" t="s">
        <v>87</v>
      </c>
      <c r="AV3233" s="15" t="s">
        <v>102</v>
      </c>
      <c r="AW3233" s="15" t="s">
        <v>37</v>
      </c>
      <c r="AX3233" s="15" t="s">
        <v>85</v>
      </c>
      <c r="AY3233" s="268" t="s">
        <v>401</v>
      </c>
    </row>
    <row r="3234" s="2" customFormat="1" ht="37.8" customHeight="1">
      <c r="A3234" s="40"/>
      <c r="B3234" s="41"/>
      <c r="C3234" s="218" t="s">
        <v>2794</v>
      </c>
      <c r="D3234" s="218" t="s">
        <v>403</v>
      </c>
      <c r="E3234" s="219" t="s">
        <v>2795</v>
      </c>
      <c r="F3234" s="220" t="s">
        <v>2710</v>
      </c>
      <c r="G3234" s="221" t="s">
        <v>653</v>
      </c>
      <c r="H3234" s="222">
        <v>1</v>
      </c>
      <c r="I3234" s="223"/>
      <c r="J3234" s="224">
        <f>ROUND(I3234*H3234,2)</f>
        <v>0</v>
      </c>
      <c r="K3234" s="220" t="s">
        <v>19</v>
      </c>
      <c r="L3234" s="46"/>
      <c r="M3234" s="225" t="s">
        <v>19</v>
      </c>
      <c r="N3234" s="226" t="s">
        <v>49</v>
      </c>
      <c r="O3234" s="86"/>
      <c r="P3234" s="227">
        <f>O3234*H3234</f>
        <v>0</v>
      </c>
      <c r="Q3234" s="227">
        <v>0</v>
      </c>
      <c r="R3234" s="227">
        <f>Q3234*H3234</f>
        <v>0</v>
      </c>
      <c r="S3234" s="227">
        <v>0</v>
      </c>
      <c r="T3234" s="228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29" t="s">
        <v>545</v>
      </c>
      <c r="AT3234" s="229" t="s">
        <v>403</v>
      </c>
      <c r="AU3234" s="229" t="s">
        <v>87</v>
      </c>
      <c r="AY3234" s="19" t="s">
        <v>401</v>
      </c>
      <c r="BE3234" s="230">
        <f>IF(N3234="základní",J3234,0)</f>
        <v>0</v>
      </c>
      <c r="BF3234" s="230">
        <f>IF(N3234="snížená",J3234,0)</f>
        <v>0</v>
      </c>
      <c r="BG3234" s="230">
        <f>IF(N3234="zákl. přenesená",J3234,0)</f>
        <v>0</v>
      </c>
      <c r="BH3234" s="230">
        <f>IF(N3234="sníž. přenesená",J3234,0)</f>
        <v>0</v>
      </c>
      <c r="BI3234" s="230">
        <f>IF(N3234="nulová",J3234,0)</f>
        <v>0</v>
      </c>
      <c r="BJ3234" s="19" t="s">
        <v>85</v>
      </c>
      <c r="BK3234" s="230">
        <f>ROUND(I3234*H3234,2)</f>
        <v>0</v>
      </c>
      <c r="BL3234" s="19" t="s">
        <v>545</v>
      </c>
      <c r="BM3234" s="229" t="s">
        <v>2796</v>
      </c>
    </row>
    <row r="3235" s="13" customFormat="1">
      <c r="A3235" s="13"/>
      <c r="B3235" s="236"/>
      <c r="C3235" s="237"/>
      <c r="D3235" s="238" t="s">
        <v>410</v>
      </c>
      <c r="E3235" s="239" t="s">
        <v>19</v>
      </c>
      <c r="F3235" s="240" t="s">
        <v>634</v>
      </c>
      <c r="G3235" s="237"/>
      <c r="H3235" s="239" t="s">
        <v>19</v>
      </c>
      <c r="I3235" s="241"/>
      <c r="J3235" s="237"/>
      <c r="K3235" s="237"/>
      <c r="L3235" s="242"/>
      <c r="M3235" s="243"/>
      <c r="N3235" s="244"/>
      <c r="O3235" s="244"/>
      <c r="P3235" s="244"/>
      <c r="Q3235" s="244"/>
      <c r="R3235" s="244"/>
      <c r="S3235" s="244"/>
      <c r="T3235" s="245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6" t="s">
        <v>410</v>
      </c>
      <c r="AU3235" s="246" t="s">
        <v>87</v>
      </c>
      <c r="AV3235" s="13" t="s">
        <v>85</v>
      </c>
      <c r="AW3235" s="13" t="s">
        <v>37</v>
      </c>
      <c r="AX3235" s="13" t="s">
        <v>78</v>
      </c>
      <c r="AY3235" s="246" t="s">
        <v>401</v>
      </c>
    </row>
    <row r="3236" s="13" customFormat="1">
      <c r="A3236" s="13"/>
      <c r="B3236" s="236"/>
      <c r="C3236" s="237"/>
      <c r="D3236" s="238" t="s">
        <v>410</v>
      </c>
      <c r="E3236" s="239" t="s">
        <v>19</v>
      </c>
      <c r="F3236" s="240" t="s">
        <v>1591</v>
      </c>
      <c r="G3236" s="237"/>
      <c r="H3236" s="239" t="s">
        <v>19</v>
      </c>
      <c r="I3236" s="241"/>
      <c r="J3236" s="237"/>
      <c r="K3236" s="237"/>
      <c r="L3236" s="242"/>
      <c r="M3236" s="243"/>
      <c r="N3236" s="244"/>
      <c r="O3236" s="244"/>
      <c r="P3236" s="244"/>
      <c r="Q3236" s="244"/>
      <c r="R3236" s="244"/>
      <c r="S3236" s="244"/>
      <c r="T3236" s="245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6" t="s">
        <v>410</v>
      </c>
      <c r="AU3236" s="246" t="s">
        <v>87</v>
      </c>
      <c r="AV3236" s="13" t="s">
        <v>85</v>
      </c>
      <c r="AW3236" s="13" t="s">
        <v>37</v>
      </c>
      <c r="AX3236" s="13" t="s">
        <v>78</v>
      </c>
      <c r="AY3236" s="246" t="s">
        <v>401</v>
      </c>
    </row>
    <row r="3237" s="13" customFormat="1">
      <c r="A3237" s="13"/>
      <c r="B3237" s="236"/>
      <c r="C3237" s="237"/>
      <c r="D3237" s="238" t="s">
        <v>410</v>
      </c>
      <c r="E3237" s="239" t="s">
        <v>19</v>
      </c>
      <c r="F3237" s="240" t="s">
        <v>1592</v>
      </c>
      <c r="G3237" s="237"/>
      <c r="H3237" s="239" t="s">
        <v>19</v>
      </c>
      <c r="I3237" s="241"/>
      <c r="J3237" s="237"/>
      <c r="K3237" s="237"/>
      <c r="L3237" s="242"/>
      <c r="M3237" s="243"/>
      <c r="N3237" s="244"/>
      <c r="O3237" s="244"/>
      <c r="P3237" s="244"/>
      <c r="Q3237" s="244"/>
      <c r="R3237" s="244"/>
      <c r="S3237" s="244"/>
      <c r="T3237" s="245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6" t="s">
        <v>410</v>
      </c>
      <c r="AU3237" s="246" t="s">
        <v>87</v>
      </c>
      <c r="AV3237" s="13" t="s">
        <v>85</v>
      </c>
      <c r="AW3237" s="13" t="s">
        <v>37</v>
      </c>
      <c r="AX3237" s="13" t="s">
        <v>78</v>
      </c>
      <c r="AY3237" s="246" t="s">
        <v>401</v>
      </c>
    </row>
    <row r="3238" s="14" customFormat="1">
      <c r="A3238" s="14"/>
      <c r="B3238" s="247"/>
      <c r="C3238" s="248"/>
      <c r="D3238" s="238" t="s">
        <v>410</v>
      </c>
      <c r="E3238" s="249" t="s">
        <v>19</v>
      </c>
      <c r="F3238" s="250" t="s">
        <v>1630</v>
      </c>
      <c r="G3238" s="248"/>
      <c r="H3238" s="251">
        <v>1</v>
      </c>
      <c r="I3238" s="252"/>
      <c r="J3238" s="248"/>
      <c r="K3238" s="248"/>
      <c r="L3238" s="253"/>
      <c r="M3238" s="254"/>
      <c r="N3238" s="255"/>
      <c r="O3238" s="255"/>
      <c r="P3238" s="255"/>
      <c r="Q3238" s="255"/>
      <c r="R3238" s="255"/>
      <c r="S3238" s="255"/>
      <c r="T3238" s="256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7" t="s">
        <v>410</v>
      </c>
      <c r="AU3238" s="257" t="s">
        <v>87</v>
      </c>
      <c r="AV3238" s="14" t="s">
        <v>87</v>
      </c>
      <c r="AW3238" s="14" t="s">
        <v>37</v>
      </c>
      <c r="AX3238" s="14" t="s">
        <v>78</v>
      </c>
      <c r="AY3238" s="257" t="s">
        <v>401</v>
      </c>
    </row>
    <row r="3239" s="15" customFormat="1">
      <c r="A3239" s="15"/>
      <c r="B3239" s="258"/>
      <c r="C3239" s="259"/>
      <c r="D3239" s="238" t="s">
        <v>410</v>
      </c>
      <c r="E3239" s="260" t="s">
        <v>19</v>
      </c>
      <c r="F3239" s="261" t="s">
        <v>414</v>
      </c>
      <c r="G3239" s="259"/>
      <c r="H3239" s="262">
        <v>1</v>
      </c>
      <c r="I3239" s="263"/>
      <c r="J3239" s="259"/>
      <c r="K3239" s="259"/>
      <c r="L3239" s="264"/>
      <c r="M3239" s="265"/>
      <c r="N3239" s="266"/>
      <c r="O3239" s="266"/>
      <c r="P3239" s="266"/>
      <c r="Q3239" s="266"/>
      <c r="R3239" s="266"/>
      <c r="S3239" s="266"/>
      <c r="T3239" s="267"/>
      <c r="U3239" s="15"/>
      <c r="V3239" s="15"/>
      <c r="W3239" s="15"/>
      <c r="X3239" s="15"/>
      <c r="Y3239" s="15"/>
      <c r="Z3239" s="15"/>
      <c r="AA3239" s="15"/>
      <c r="AB3239" s="15"/>
      <c r="AC3239" s="15"/>
      <c r="AD3239" s="15"/>
      <c r="AE3239" s="15"/>
      <c r="AT3239" s="268" t="s">
        <v>410</v>
      </c>
      <c r="AU3239" s="268" t="s">
        <v>87</v>
      </c>
      <c r="AV3239" s="15" t="s">
        <v>102</v>
      </c>
      <c r="AW3239" s="15" t="s">
        <v>37</v>
      </c>
      <c r="AX3239" s="15" t="s">
        <v>85</v>
      </c>
      <c r="AY3239" s="268" t="s">
        <v>401</v>
      </c>
    </row>
    <row r="3240" s="2" customFormat="1" ht="33" customHeight="1">
      <c r="A3240" s="40"/>
      <c r="B3240" s="41"/>
      <c r="C3240" s="218" t="s">
        <v>2797</v>
      </c>
      <c r="D3240" s="218" t="s">
        <v>403</v>
      </c>
      <c r="E3240" s="219" t="s">
        <v>2798</v>
      </c>
      <c r="F3240" s="220" t="s">
        <v>2799</v>
      </c>
      <c r="G3240" s="221" t="s">
        <v>653</v>
      </c>
      <c r="H3240" s="222">
        <v>1</v>
      </c>
      <c r="I3240" s="223"/>
      <c r="J3240" s="224">
        <f>ROUND(I3240*H3240,2)</f>
        <v>0</v>
      </c>
      <c r="K3240" s="220" t="s">
        <v>19</v>
      </c>
      <c r="L3240" s="46"/>
      <c r="M3240" s="225" t="s">
        <v>19</v>
      </c>
      <c r="N3240" s="226" t="s">
        <v>49</v>
      </c>
      <c r="O3240" s="86"/>
      <c r="P3240" s="227">
        <f>O3240*H3240</f>
        <v>0</v>
      </c>
      <c r="Q3240" s="227">
        <v>0</v>
      </c>
      <c r="R3240" s="227">
        <f>Q3240*H3240</f>
        <v>0</v>
      </c>
      <c r="S3240" s="227">
        <v>0</v>
      </c>
      <c r="T3240" s="228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29" t="s">
        <v>545</v>
      </c>
      <c r="AT3240" s="229" t="s">
        <v>403</v>
      </c>
      <c r="AU3240" s="229" t="s">
        <v>87</v>
      </c>
      <c r="AY3240" s="19" t="s">
        <v>401</v>
      </c>
      <c r="BE3240" s="230">
        <f>IF(N3240="základní",J3240,0)</f>
        <v>0</v>
      </c>
      <c r="BF3240" s="230">
        <f>IF(N3240="snížená",J3240,0)</f>
        <v>0</v>
      </c>
      <c r="BG3240" s="230">
        <f>IF(N3240="zákl. přenesená",J3240,0)</f>
        <v>0</v>
      </c>
      <c r="BH3240" s="230">
        <f>IF(N3240="sníž. přenesená",J3240,0)</f>
        <v>0</v>
      </c>
      <c r="BI3240" s="230">
        <f>IF(N3240="nulová",J3240,0)</f>
        <v>0</v>
      </c>
      <c r="BJ3240" s="19" t="s">
        <v>85</v>
      </c>
      <c r="BK3240" s="230">
        <f>ROUND(I3240*H3240,2)</f>
        <v>0</v>
      </c>
      <c r="BL3240" s="19" t="s">
        <v>545</v>
      </c>
      <c r="BM3240" s="229" t="s">
        <v>2800</v>
      </c>
    </row>
    <row r="3241" s="13" customFormat="1">
      <c r="A3241" s="13"/>
      <c r="B3241" s="236"/>
      <c r="C3241" s="237"/>
      <c r="D3241" s="238" t="s">
        <v>410</v>
      </c>
      <c r="E3241" s="239" t="s">
        <v>19</v>
      </c>
      <c r="F3241" s="240" t="s">
        <v>634</v>
      </c>
      <c r="G3241" s="237"/>
      <c r="H3241" s="239" t="s">
        <v>19</v>
      </c>
      <c r="I3241" s="241"/>
      <c r="J3241" s="237"/>
      <c r="K3241" s="237"/>
      <c r="L3241" s="242"/>
      <c r="M3241" s="243"/>
      <c r="N3241" s="244"/>
      <c r="O3241" s="244"/>
      <c r="P3241" s="244"/>
      <c r="Q3241" s="244"/>
      <c r="R3241" s="244"/>
      <c r="S3241" s="244"/>
      <c r="T3241" s="245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6" t="s">
        <v>410</v>
      </c>
      <c r="AU3241" s="246" t="s">
        <v>87</v>
      </c>
      <c r="AV3241" s="13" t="s">
        <v>85</v>
      </c>
      <c r="AW3241" s="13" t="s">
        <v>37</v>
      </c>
      <c r="AX3241" s="13" t="s">
        <v>78</v>
      </c>
      <c r="AY3241" s="246" t="s">
        <v>401</v>
      </c>
    </row>
    <row r="3242" s="13" customFormat="1">
      <c r="A3242" s="13"/>
      <c r="B3242" s="236"/>
      <c r="C3242" s="237"/>
      <c r="D3242" s="238" t="s">
        <v>410</v>
      </c>
      <c r="E3242" s="239" t="s">
        <v>19</v>
      </c>
      <c r="F3242" s="240" t="s">
        <v>1591</v>
      </c>
      <c r="G3242" s="237"/>
      <c r="H3242" s="239" t="s">
        <v>19</v>
      </c>
      <c r="I3242" s="241"/>
      <c r="J3242" s="237"/>
      <c r="K3242" s="237"/>
      <c r="L3242" s="242"/>
      <c r="M3242" s="243"/>
      <c r="N3242" s="244"/>
      <c r="O3242" s="244"/>
      <c r="P3242" s="244"/>
      <c r="Q3242" s="244"/>
      <c r="R3242" s="244"/>
      <c r="S3242" s="244"/>
      <c r="T3242" s="245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6" t="s">
        <v>410</v>
      </c>
      <c r="AU3242" s="246" t="s">
        <v>87</v>
      </c>
      <c r="AV3242" s="13" t="s">
        <v>85</v>
      </c>
      <c r="AW3242" s="13" t="s">
        <v>37</v>
      </c>
      <c r="AX3242" s="13" t="s">
        <v>78</v>
      </c>
      <c r="AY3242" s="246" t="s">
        <v>401</v>
      </c>
    </row>
    <row r="3243" s="13" customFormat="1">
      <c r="A3243" s="13"/>
      <c r="B3243" s="236"/>
      <c r="C3243" s="237"/>
      <c r="D3243" s="238" t="s">
        <v>410</v>
      </c>
      <c r="E3243" s="239" t="s">
        <v>19</v>
      </c>
      <c r="F3243" s="240" t="s">
        <v>1592</v>
      </c>
      <c r="G3243" s="237"/>
      <c r="H3243" s="239" t="s">
        <v>19</v>
      </c>
      <c r="I3243" s="241"/>
      <c r="J3243" s="237"/>
      <c r="K3243" s="237"/>
      <c r="L3243" s="242"/>
      <c r="M3243" s="243"/>
      <c r="N3243" s="244"/>
      <c r="O3243" s="244"/>
      <c r="P3243" s="244"/>
      <c r="Q3243" s="244"/>
      <c r="R3243" s="244"/>
      <c r="S3243" s="244"/>
      <c r="T3243" s="245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6" t="s">
        <v>410</v>
      </c>
      <c r="AU3243" s="246" t="s">
        <v>87</v>
      </c>
      <c r="AV3243" s="13" t="s">
        <v>85</v>
      </c>
      <c r="AW3243" s="13" t="s">
        <v>37</v>
      </c>
      <c r="AX3243" s="13" t="s">
        <v>78</v>
      </c>
      <c r="AY3243" s="246" t="s">
        <v>401</v>
      </c>
    </row>
    <row r="3244" s="14" customFormat="1">
      <c r="A3244" s="14"/>
      <c r="B3244" s="247"/>
      <c r="C3244" s="248"/>
      <c r="D3244" s="238" t="s">
        <v>410</v>
      </c>
      <c r="E3244" s="249" t="s">
        <v>19</v>
      </c>
      <c r="F3244" s="250" t="s">
        <v>1677</v>
      </c>
      <c r="G3244" s="248"/>
      <c r="H3244" s="251">
        <v>1</v>
      </c>
      <c r="I3244" s="252"/>
      <c r="J3244" s="248"/>
      <c r="K3244" s="248"/>
      <c r="L3244" s="253"/>
      <c r="M3244" s="254"/>
      <c r="N3244" s="255"/>
      <c r="O3244" s="255"/>
      <c r="P3244" s="255"/>
      <c r="Q3244" s="255"/>
      <c r="R3244" s="255"/>
      <c r="S3244" s="255"/>
      <c r="T3244" s="25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7" t="s">
        <v>410</v>
      </c>
      <c r="AU3244" s="257" t="s">
        <v>87</v>
      </c>
      <c r="AV3244" s="14" t="s">
        <v>87</v>
      </c>
      <c r="AW3244" s="14" t="s">
        <v>37</v>
      </c>
      <c r="AX3244" s="14" t="s">
        <v>78</v>
      </c>
      <c r="AY3244" s="257" t="s">
        <v>401</v>
      </c>
    </row>
    <row r="3245" s="15" customFormat="1">
      <c r="A3245" s="15"/>
      <c r="B3245" s="258"/>
      <c r="C3245" s="259"/>
      <c r="D3245" s="238" t="s">
        <v>410</v>
      </c>
      <c r="E3245" s="260" t="s">
        <v>19</v>
      </c>
      <c r="F3245" s="261" t="s">
        <v>414</v>
      </c>
      <c r="G3245" s="259"/>
      <c r="H3245" s="262">
        <v>1</v>
      </c>
      <c r="I3245" s="263"/>
      <c r="J3245" s="259"/>
      <c r="K3245" s="259"/>
      <c r="L3245" s="264"/>
      <c r="M3245" s="265"/>
      <c r="N3245" s="266"/>
      <c r="O3245" s="266"/>
      <c r="P3245" s="266"/>
      <c r="Q3245" s="266"/>
      <c r="R3245" s="266"/>
      <c r="S3245" s="266"/>
      <c r="T3245" s="267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8" t="s">
        <v>410</v>
      </c>
      <c r="AU3245" s="268" t="s">
        <v>87</v>
      </c>
      <c r="AV3245" s="15" t="s">
        <v>102</v>
      </c>
      <c r="AW3245" s="15" t="s">
        <v>37</v>
      </c>
      <c r="AX3245" s="15" t="s">
        <v>85</v>
      </c>
      <c r="AY3245" s="268" t="s">
        <v>401</v>
      </c>
    </row>
    <row r="3246" s="2" customFormat="1" ht="33" customHeight="1">
      <c r="A3246" s="40"/>
      <c r="B3246" s="41"/>
      <c r="C3246" s="218" t="s">
        <v>2801</v>
      </c>
      <c r="D3246" s="218" t="s">
        <v>403</v>
      </c>
      <c r="E3246" s="219" t="s">
        <v>2802</v>
      </c>
      <c r="F3246" s="220" t="s">
        <v>2640</v>
      </c>
      <c r="G3246" s="221" t="s">
        <v>653</v>
      </c>
      <c r="H3246" s="222">
        <v>1</v>
      </c>
      <c r="I3246" s="223"/>
      <c r="J3246" s="224">
        <f>ROUND(I3246*H3246,2)</f>
        <v>0</v>
      </c>
      <c r="K3246" s="220" t="s">
        <v>19</v>
      </c>
      <c r="L3246" s="46"/>
      <c r="M3246" s="225" t="s">
        <v>19</v>
      </c>
      <c r="N3246" s="226" t="s">
        <v>49</v>
      </c>
      <c r="O3246" s="86"/>
      <c r="P3246" s="227">
        <f>O3246*H3246</f>
        <v>0</v>
      </c>
      <c r="Q3246" s="227">
        <v>0</v>
      </c>
      <c r="R3246" s="227">
        <f>Q3246*H3246</f>
        <v>0</v>
      </c>
      <c r="S3246" s="227">
        <v>0</v>
      </c>
      <c r="T3246" s="228">
        <f>S3246*H3246</f>
        <v>0</v>
      </c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R3246" s="229" t="s">
        <v>545</v>
      </c>
      <c r="AT3246" s="229" t="s">
        <v>403</v>
      </c>
      <c r="AU3246" s="229" t="s">
        <v>87</v>
      </c>
      <c r="AY3246" s="19" t="s">
        <v>401</v>
      </c>
      <c r="BE3246" s="230">
        <f>IF(N3246="základní",J3246,0)</f>
        <v>0</v>
      </c>
      <c r="BF3246" s="230">
        <f>IF(N3246="snížená",J3246,0)</f>
        <v>0</v>
      </c>
      <c r="BG3246" s="230">
        <f>IF(N3246="zákl. přenesená",J3246,0)</f>
        <v>0</v>
      </c>
      <c r="BH3246" s="230">
        <f>IF(N3246="sníž. přenesená",J3246,0)</f>
        <v>0</v>
      </c>
      <c r="BI3246" s="230">
        <f>IF(N3246="nulová",J3246,0)</f>
        <v>0</v>
      </c>
      <c r="BJ3246" s="19" t="s">
        <v>85</v>
      </c>
      <c r="BK3246" s="230">
        <f>ROUND(I3246*H3246,2)</f>
        <v>0</v>
      </c>
      <c r="BL3246" s="19" t="s">
        <v>545</v>
      </c>
      <c r="BM3246" s="229" t="s">
        <v>2803</v>
      </c>
    </row>
    <row r="3247" s="13" customFormat="1">
      <c r="A3247" s="13"/>
      <c r="B3247" s="236"/>
      <c r="C3247" s="237"/>
      <c r="D3247" s="238" t="s">
        <v>410</v>
      </c>
      <c r="E3247" s="239" t="s">
        <v>19</v>
      </c>
      <c r="F3247" s="240" t="s">
        <v>634</v>
      </c>
      <c r="G3247" s="237"/>
      <c r="H3247" s="239" t="s">
        <v>19</v>
      </c>
      <c r="I3247" s="241"/>
      <c r="J3247" s="237"/>
      <c r="K3247" s="237"/>
      <c r="L3247" s="242"/>
      <c r="M3247" s="243"/>
      <c r="N3247" s="244"/>
      <c r="O3247" s="244"/>
      <c r="P3247" s="244"/>
      <c r="Q3247" s="244"/>
      <c r="R3247" s="244"/>
      <c r="S3247" s="244"/>
      <c r="T3247" s="245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6" t="s">
        <v>410</v>
      </c>
      <c r="AU3247" s="246" t="s">
        <v>87</v>
      </c>
      <c r="AV3247" s="13" t="s">
        <v>85</v>
      </c>
      <c r="AW3247" s="13" t="s">
        <v>37</v>
      </c>
      <c r="AX3247" s="13" t="s">
        <v>78</v>
      </c>
      <c r="AY3247" s="246" t="s">
        <v>401</v>
      </c>
    </row>
    <row r="3248" s="13" customFormat="1">
      <c r="A3248" s="13"/>
      <c r="B3248" s="236"/>
      <c r="C3248" s="237"/>
      <c r="D3248" s="238" t="s">
        <v>410</v>
      </c>
      <c r="E3248" s="239" t="s">
        <v>19</v>
      </c>
      <c r="F3248" s="240" t="s">
        <v>1591</v>
      </c>
      <c r="G3248" s="237"/>
      <c r="H3248" s="239" t="s">
        <v>19</v>
      </c>
      <c r="I3248" s="241"/>
      <c r="J3248" s="237"/>
      <c r="K3248" s="237"/>
      <c r="L3248" s="242"/>
      <c r="M3248" s="243"/>
      <c r="N3248" s="244"/>
      <c r="O3248" s="244"/>
      <c r="P3248" s="244"/>
      <c r="Q3248" s="244"/>
      <c r="R3248" s="244"/>
      <c r="S3248" s="244"/>
      <c r="T3248" s="245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6" t="s">
        <v>410</v>
      </c>
      <c r="AU3248" s="246" t="s">
        <v>87</v>
      </c>
      <c r="AV3248" s="13" t="s">
        <v>85</v>
      </c>
      <c r="AW3248" s="13" t="s">
        <v>37</v>
      </c>
      <c r="AX3248" s="13" t="s">
        <v>78</v>
      </c>
      <c r="AY3248" s="246" t="s">
        <v>401</v>
      </c>
    </row>
    <row r="3249" s="13" customFormat="1">
      <c r="A3249" s="13"/>
      <c r="B3249" s="236"/>
      <c r="C3249" s="237"/>
      <c r="D3249" s="238" t="s">
        <v>410</v>
      </c>
      <c r="E3249" s="239" t="s">
        <v>19</v>
      </c>
      <c r="F3249" s="240" t="s">
        <v>1592</v>
      </c>
      <c r="G3249" s="237"/>
      <c r="H3249" s="239" t="s">
        <v>19</v>
      </c>
      <c r="I3249" s="241"/>
      <c r="J3249" s="237"/>
      <c r="K3249" s="237"/>
      <c r="L3249" s="242"/>
      <c r="M3249" s="243"/>
      <c r="N3249" s="244"/>
      <c r="O3249" s="244"/>
      <c r="P3249" s="244"/>
      <c r="Q3249" s="244"/>
      <c r="R3249" s="244"/>
      <c r="S3249" s="244"/>
      <c r="T3249" s="245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6" t="s">
        <v>410</v>
      </c>
      <c r="AU3249" s="246" t="s">
        <v>87</v>
      </c>
      <c r="AV3249" s="13" t="s">
        <v>85</v>
      </c>
      <c r="AW3249" s="13" t="s">
        <v>37</v>
      </c>
      <c r="AX3249" s="13" t="s">
        <v>78</v>
      </c>
      <c r="AY3249" s="246" t="s">
        <v>401</v>
      </c>
    </row>
    <row r="3250" s="14" customFormat="1">
      <c r="A3250" s="14"/>
      <c r="B3250" s="247"/>
      <c r="C3250" s="248"/>
      <c r="D3250" s="238" t="s">
        <v>410</v>
      </c>
      <c r="E3250" s="249" t="s">
        <v>19</v>
      </c>
      <c r="F3250" s="250" t="s">
        <v>1678</v>
      </c>
      <c r="G3250" s="248"/>
      <c r="H3250" s="251">
        <v>1</v>
      </c>
      <c r="I3250" s="252"/>
      <c r="J3250" s="248"/>
      <c r="K3250" s="248"/>
      <c r="L3250" s="253"/>
      <c r="M3250" s="254"/>
      <c r="N3250" s="255"/>
      <c r="O3250" s="255"/>
      <c r="P3250" s="255"/>
      <c r="Q3250" s="255"/>
      <c r="R3250" s="255"/>
      <c r="S3250" s="255"/>
      <c r="T3250" s="25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7" t="s">
        <v>410</v>
      </c>
      <c r="AU3250" s="257" t="s">
        <v>87</v>
      </c>
      <c r="AV3250" s="14" t="s">
        <v>87</v>
      </c>
      <c r="AW3250" s="14" t="s">
        <v>37</v>
      </c>
      <c r="AX3250" s="14" t="s">
        <v>78</v>
      </c>
      <c r="AY3250" s="257" t="s">
        <v>401</v>
      </c>
    </row>
    <row r="3251" s="15" customFormat="1">
      <c r="A3251" s="15"/>
      <c r="B3251" s="258"/>
      <c r="C3251" s="259"/>
      <c r="D3251" s="238" t="s">
        <v>410</v>
      </c>
      <c r="E3251" s="260" t="s">
        <v>19</v>
      </c>
      <c r="F3251" s="261" t="s">
        <v>414</v>
      </c>
      <c r="G3251" s="259"/>
      <c r="H3251" s="262">
        <v>1</v>
      </c>
      <c r="I3251" s="263"/>
      <c r="J3251" s="259"/>
      <c r="K3251" s="259"/>
      <c r="L3251" s="264"/>
      <c r="M3251" s="265"/>
      <c r="N3251" s="266"/>
      <c r="O3251" s="266"/>
      <c r="P3251" s="266"/>
      <c r="Q3251" s="266"/>
      <c r="R3251" s="266"/>
      <c r="S3251" s="266"/>
      <c r="T3251" s="267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68" t="s">
        <v>410</v>
      </c>
      <c r="AU3251" s="268" t="s">
        <v>87</v>
      </c>
      <c r="AV3251" s="15" t="s">
        <v>102</v>
      </c>
      <c r="AW3251" s="15" t="s">
        <v>37</v>
      </c>
      <c r="AX3251" s="15" t="s">
        <v>85</v>
      </c>
      <c r="AY3251" s="268" t="s">
        <v>401</v>
      </c>
    </row>
    <row r="3252" s="2" customFormat="1" ht="37.8" customHeight="1">
      <c r="A3252" s="40"/>
      <c r="B3252" s="41"/>
      <c r="C3252" s="218" t="s">
        <v>2804</v>
      </c>
      <c r="D3252" s="218" t="s">
        <v>403</v>
      </c>
      <c r="E3252" s="219" t="s">
        <v>2805</v>
      </c>
      <c r="F3252" s="220" t="s">
        <v>2700</v>
      </c>
      <c r="G3252" s="221" t="s">
        <v>653</v>
      </c>
      <c r="H3252" s="222">
        <v>1</v>
      </c>
      <c r="I3252" s="223"/>
      <c r="J3252" s="224">
        <f>ROUND(I3252*H3252,2)</f>
        <v>0</v>
      </c>
      <c r="K3252" s="220" t="s">
        <v>19</v>
      </c>
      <c r="L3252" s="46"/>
      <c r="M3252" s="225" t="s">
        <v>19</v>
      </c>
      <c r="N3252" s="226" t="s">
        <v>49</v>
      </c>
      <c r="O3252" s="86"/>
      <c r="P3252" s="227">
        <f>O3252*H3252</f>
        <v>0</v>
      </c>
      <c r="Q3252" s="227">
        <v>0</v>
      </c>
      <c r="R3252" s="227">
        <f>Q3252*H3252</f>
        <v>0</v>
      </c>
      <c r="S3252" s="227">
        <v>0</v>
      </c>
      <c r="T3252" s="228">
        <f>S3252*H3252</f>
        <v>0</v>
      </c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R3252" s="229" t="s">
        <v>545</v>
      </c>
      <c r="AT3252" s="229" t="s">
        <v>403</v>
      </c>
      <c r="AU3252" s="229" t="s">
        <v>87</v>
      </c>
      <c r="AY3252" s="19" t="s">
        <v>401</v>
      </c>
      <c r="BE3252" s="230">
        <f>IF(N3252="základní",J3252,0)</f>
        <v>0</v>
      </c>
      <c r="BF3252" s="230">
        <f>IF(N3252="snížená",J3252,0)</f>
        <v>0</v>
      </c>
      <c r="BG3252" s="230">
        <f>IF(N3252="zákl. přenesená",J3252,0)</f>
        <v>0</v>
      </c>
      <c r="BH3252" s="230">
        <f>IF(N3252="sníž. přenesená",J3252,0)</f>
        <v>0</v>
      </c>
      <c r="BI3252" s="230">
        <f>IF(N3252="nulová",J3252,0)</f>
        <v>0</v>
      </c>
      <c r="BJ3252" s="19" t="s">
        <v>85</v>
      </c>
      <c r="BK3252" s="230">
        <f>ROUND(I3252*H3252,2)</f>
        <v>0</v>
      </c>
      <c r="BL3252" s="19" t="s">
        <v>545</v>
      </c>
      <c r="BM3252" s="229" t="s">
        <v>2806</v>
      </c>
    </row>
    <row r="3253" s="13" customFormat="1">
      <c r="A3253" s="13"/>
      <c r="B3253" s="236"/>
      <c r="C3253" s="237"/>
      <c r="D3253" s="238" t="s">
        <v>410</v>
      </c>
      <c r="E3253" s="239" t="s">
        <v>19</v>
      </c>
      <c r="F3253" s="240" t="s">
        <v>634</v>
      </c>
      <c r="G3253" s="237"/>
      <c r="H3253" s="239" t="s">
        <v>19</v>
      </c>
      <c r="I3253" s="241"/>
      <c r="J3253" s="237"/>
      <c r="K3253" s="237"/>
      <c r="L3253" s="242"/>
      <c r="M3253" s="243"/>
      <c r="N3253" s="244"/>
      <c r="O3253" s="244"/>
      <c r="P3253" s="244"/>
      <c r="Q3253" s="244"/>
      <c r="R3253" s="244"/>
      <c r="S3253" s="244"/>
      <c r="T3253" s="245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6" t="s">
        <v>410</v>
      </c>
      <c r="AU3253" s="246" t="s">
        <v>87</v>
      </c>
      <c r="AV3253" s="13" t="s">
        <v>85</v>
      </c>
      <c r="AW3253" s="13" t="s">
        <v>37</v>
      </c>
      <c r="AX3253" s="13" t="s">
        <v>78</v>
      </c>
      <c r="AY3253" s="246" t="s">
        <v>401</v>
      </c>
    </row>
    <row r="3254" s="13" customFormat="1">
      <c r="A3254" s="13"/>
      <c r="B3254" s="236"/>
      <c r="C3254" s="237"/>
      <c r="D3254" s="238" t="s">
        <v>410</v>
      </c>
      <c r="E3254" s="239" t="s">
        <v>19</v>
      </c>
      <c r="F3254" s="240" t="s">
        <v>1591</v>
      </c>
      <c r="G3254" s="237"/>
      <c r="H3254" s="239" t="s">
        <v>19</v>
      </c>
      <c r="I3254" s="241"/>
      <c r="J3254" s="237"/>
      <c r="K3254" s="237"/>
      <c r="L3254" s="242"/>
      <c r="M3254" s="243"/>
      <c r="N3254" s="244"/>
      <c r="O3254" s="244"/>
      <c r="P3254" s="244"/>
      <c r="Q3254" s="244"/>
      <c r="R3254" s="244"/>
      <c r="S3254" s="244"/>
      <c r="T3254" s="245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6" t="s">
        <v>410</v>
      </c>
      <c r="AU3254" s="246" t="s">
        <v>87</v>
      </c>
      <c r="AV3254" s="13" t="s">
        <v>85</v>
      </c>
      <c r="AW3254" s="13" t="s">
        <v>37</v>
      </c>
      <c r="AX3254" s="13" t="s">
        <v>78</v>
      </c>
      <c r="AY3254" s="246" t="s">
        <v>401</v>
      </c>
    </row>
    <row r="3255" s="13" customFormat="1">
      <c r="A3255" s="13"/>
      <c r="B3255" s="236"/>
      <c r="C3255" s="237"/>
      <c r="D3255" s="238" t="s">
        <v>410</v>
      </c>
      <c r="E3255" s="239" t="s">
        <v>19</v>
      </c>
      <c r="F3255" s="240" t="s">
        <v>1592</v>
      </c>
      <c r="G3255" s="237"/>
      <c r="H3255" s="239" t="s">
        <v>19</v>
      </c>
      <c r="I3255" s="241"/>
      <c r="J3255" s="237"/>
      <c r="K3255" s="237"/>
      <c r="L3255" s="242"/>
      <c r="M3255" s="243"/>
      <c r="N3255" s="244"/>
      <c r="O3255" s="244"/>
      <c r="P3255" s="244"/>
      <c r="Q3255" s="244"/>
      <c r="R3255" s="244"/>
      <c r="S3255" s="244"/>
      <c r="T3255" s="245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6" t="s">
        <v>410</v>
      </c>
      <c r="AU3255" s="246" t="s">
        <v>87</v>
      </c>
      <c r="AV3255" s="13" t="s">
        <v>85</v>
      </c>
      <c r="AW3255" s="13" t="s">
        <v>37</v>
      </c>
      <c r="AX3255" s="13" t="s">
        <v>78</v>
      </c>
      <c r="AY3255" s="246" t="s">
        <v>401</v>
      </c>
    </row>
    <row r="3256" s="14" customFormat="1">
      <c r="A3256" s="14"/>
      <c r="B3256" s="247"/>
      <c r="C3256" s="248"/>
      <c r="D3256" s="238" t="s">
        <v>410</v>
      </c>
      <c r="E3256" s="249" t="s">
        <v>19</v>
      </c>
      <c r="F3256" s="250" t="s">
        <v>1631</v>
      </c>
      <c r="G3256" s="248"/>
      <c r="H3256" s="251">
        <v>1</v>
      </c>
      <c r="I3256" s="252"/>
      <c r="J3256" s="248"/>
      <c r="K3256" s="248"/>
      <c r="L3256" s="253"/>
      <c r="M3256" s="254"/>
      <c r="N3256" s="255"/>
      <c r="O3256" s="255"/>
      <c r="P3256" s="255"/>
      <c r="Q3256" s="255"/>
      <c r="R3256" s="255"/>
      <c r="S3256" s="255"/>
      <c r="T3256" s="25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7" t="s">
        <v>410</v>
      </c>
      <c r="AU3256" s="257" t="s">
        <v>87</v>
      </c>
      <c r="AV3256" s="14" t="s">
        <v>87</v>
      </c>
      <c r="AW3256" s="14" t="s">
        <v>37</v>
      </c>
      <c r="AX3256" s="14" t="s">
        <v>78</v>
      </c>
      <c r="AY3256" s="257" t="s">
        <v>401</v>
      </c>
    </row>
    <row r="3257" s="15" customFormat="1">
      <c r="A3257" s="15"/>
      <c r="B3257" s="258"/>
      <c r="C3257" s="259"/>
      <c r="D3257" s="238" t="s">
        <v>410</v>
      </c>
      <c r="E3257" s="260" t="s">
        <v>19</v>
      </c>
      <c r="F3257" s="261" t="s">
        <v>414</v>
      </c>
      <c r="G3257" s="259"/>
      <c r="H3257" s="262">
        <v>1</v>
      </c>
      <c r="I3257" s="263"/>
      <c r="J3257" s="259"/>
      <c r="K3257" s="259"/>
      <c r="L3257" s="264"/>
      <c r="M3257" s="265"/>
      <c r="N3257" s="266"/>
      <c r="O3257" s="266"/>
      <c r="P3257" s="266"/>
      <c r="Q3257" s="266"/>
      <c r="R3257" s="266"/>
      <c r="S3257" s="266"/>
      <c r="T3257" s="267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8" t="s">
        <v>410</v>
      </c>
      <c r="AU3257" s="268" t="s">
        <v>87</v>
      </c>
      <c r="AV3257" s="15" t="s">
        <v>102</v>
      </c>
      <c r="AW3257" s="15" t="s">
        <v>37</v>
      </c>
      <c r="AX3257" s="15" t="s">
        <v>85</v>
      </c>
      <c r="AY3257" s="268" t="s">
        <v>401</v>
      </c>
    </row>
    <row r="3258" s="2" customFormat="1" ht="37.8" customHeight="1">
      <c r="A3258" s="40"/>
      <c r="B3258" s="41"/>
      <c r="C3258" s="218" t="s">
        <v>2807</v>
      </c>
      <c r="D3258" s="218" t="s">
        <v>403</v>
      </c>
      <c r="E3258" s="219" t="s">
        <v>2808</v>
      </c>
      <c r="F3258" s="220" t="s">
        <v>2809</v>
      </c>
      <c r="G3258" s="221" t="s">
        <v>228</v>
      </c>
      <c r="H3258" s="222">
        <v>140</v>
      </c>
      <c r="I3258" s="223"/>
      <c r="J3258" s="224">
        <f>ROUND(I3258*H3258,2)</f>
        <v>0</v>
      </c>
      <c r="K3258" s="220" t="s">
        <v>19</v>
      </c>
      <c r="L3258" s="46"/>
      <c r="M3258" s="225" t="s">
        <v>19</v>
      </c>
      <c r="N3258" s="226" t="s">
        <v>49</v>
      </c>
      <c r="O3258" s="86"/>
      <c r="P3258" s="227">
        <f>O3258*H3258</f>
        <v>0</v>
      </c>
      <c r="Q3258" s="227">
        <v>0</v>
      </c>
      <c r="R3258" s="227">
        <f>Q3258*H3258</f>
        <v>0</v>
      </c>
      <c r="S3258" s="227">
        <v>0</v>
      </c>
      <c r="T3258" s="228">
        <f>S3258*H3258</f>
        <v>0</v>
      </c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R3258" s="229" t="s">
        <v>545</v>
      </c>
      <c r="AT3258" s="229" t="s">
        <v>403</v>
      </c>
      <c r="AU3258" s="229" t="s">
        <v>87</v>
      </c>
      <c r="AY3258" s="19" t="s">
        <v>401</v>
      </c>
      <c r="BE3258" s="230">
        <f>IF(N3258="základní",J3258,0)</f>
        <v>0</v>
      </c>
      <c r="BF3258" s="230">
        <f>IF(N3258="snížená",J3258,0)</f>
        <v>0</v>
      </c>
      <c r="BG3258" s="230">
        <f>IF(N3258="zákl. přenesená",J3258,0)</f>
        <v>0</v>
      </c>
      <c r="BH3258" s="230">
        <f>IF(N3258="sníž. přenesená",J3258,0)</f>
        <v>0</v>
      </c>
      <c r="BI3258" s="230">
        <f>IF(N3258="nulová",J3258,0)</f>
        <v>0</v>
      </c>
      <c r="BJ3258" s="19" t="s">
        <v>85</v>
      </c>
      <c r="BK3258" s="230">
        <f>ROUND(I3258*H3258,2)</f>
        <v>0</v>
      </c>
      <c r="BL3258" s="19" t="s">
        <v>545</v>
      </c>
      <c r="BM3258" s="229" t="s">
        <v>2810</v>
      </c>
    </row>
    <row r="3259" s="13" customFormat="1">
      <c r="A3259" s="13"/>
      <c r="B3259" s="236"/>
      <c r="C3259" s="237"/>
      <c r="D3259" s="238" t="s">
        <v>410</v>
      </c>
      <c r="E3259" s="239" t="s">
        <v>19</v>
      </c>
      <c r="F3259" s="240" t="s">
        <v>634</v>
      </c>
      <c r="G3259" s="237"/>
      <c r="H3259" s="239" t="s">
        <v>19</v>
      </c>
      <c r="I3259" s="241"/>
      <c r="J3259" s="237"/>
      <c r="K3259" s="237"/>
      <c r="L3259" s="242"/>
      <c r="M3259" s="243"/>
      <c r="N3259" s="244"/>
      <c r="O3259" s="244"/>
      <c r="P3259" s="244"/>
      <c r="Q3259" s="244"/>
      <c r="R3259" s="244"/>
      <c r="S3259" s="244"/>
      <c r="T3259" s="245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6" t="s">
        <v>410</v>
      </c>
      <c r="AU3259" s="246" t="s">
        <v>87</v>
      </c>
      <c r="AV3259" s="13" t="s">
        <v>85</v>
      </c>
      <c r="AW3259" s="13" t="s">
        <v>37</v>
      </c>
      <c r="AX3259" s="13" t="s">
        <v>78</v>
      </c>
      <c r="AY3259" s="246" t="s">
        <v>401</v>
      </c>
    </row>
    <row r="3260" s="13" customFormat="1">
      <c r="A3260" s="13"/>
      <c r="B3260" s="236"/>
      <c r="C3260" s="237"/>
      <c r="D3260" s="238" t="s">
        <v>410</v>
      </c>
      <c r="E3260" s="239" t="s">
        <v>19</v>
      </c>
      <c r="F3260" s="240" t="s">
        <v>1591</v>
      </c>
      <c r="G3260" s="237"/>
      <c r="H3260" s="239" t="s">
        <v>19</v>
      </c>
      <c r="I3260" s="241"/>
      <c r="J3260" s="237"/>
      <c r="K3260" s="237"/>
      <c r="L3260" s="242"/>
      <c r="M3260" s="243"/>
      <c r="N3260" s="244"/>
      <c r="O3260" s="244"/>
      <c r="P3260" s="244"/>
      <c r="Q3260" s="244"/>
      <c r="R3260" s="244"/>
      <c r="S3260" s="244"/>
      <c r="T3260" s="245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6" t="s">
        <v>410</v>
      </c>
      <c r="AU3260" s="246" t="s">
        <v>87</v>
      </c>
      <c r="AV3260" s="13" t="s">
        <v>85</v>
      </c>
      <c r="AW3260" s="13" t="s">
        <v>37</v>
      </c>
      <c r="AX3260" s="13" t="s">
        <v>78</v>
      </c>
      <c r="AY3260" s="246" t="s">
        <v>401</v>
      </c>
    </row>
    <row r="3261" s="13" customFormat="1">
      <c r="A3261" s="13"/>
      <c r="B3261" s="236"/>
      <c r="C3261" s="237"/>
      <c r="D3261" s="238" t="s">
        <v>410</v>
      </c>
      <c r="E3261" s="239" t="s">
        <v>19</v>
      </c>
      <c r="F3261" s="240" t="s">
        <v>1790</v>
      </c>
      <c r="G3261" s="237"/>
      <c r="H3261" s="239" t="s">
        <v>19</v>
      </c>
      <c r="I3261" s="241"/>
      <c r="J3261" s="237"/>
      <c r="K3261" s="237"/>
      <c r="L3261" s="242"/>
      <c r="M3261" s="243"/>
      <c r="N3261" s="244"/>
      <c r="O3261" s="244"/>
      <c r="P3261" s="244"/>
      <c r="Q3261" s="244"/>
      <c r="R3261" s="244"/>
      <c r="S3261" s="244"/>
      <c r="T3261" s="245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6" t="s">
        <v>410</v>
      </c>
      <c r="AU3261" s="246" t="s">
        <v>87</v>
      </c>
      <c r="AV3261" s="13" t="s">
        <v>85</v>
      </c>
      <c r="AW3261" s="13" t="s">
        <v>37</v>
      </c>
      <c r="AX3261" s="13" t="s">
        <v>78</v>
      </c>
      <c r="AY3261" s="246" t="s">
        <v>401</v>
      </c>
    </row>
    <row r="3262" s="14" customFormat="1">
      <c r="A3262" s="14"/>
      <c r="B3262" s="247"/>
      <c r="C3262" s="248"/>
      <c r="D3262" s="238" t="s">
        <v>410</v>
      </c>
      <c r="E3262" s="249" t="s">
        <v>19</v>
      </c>
      <c r="F3262" s="250" t="s">
        <v>2811</v>
      </c>
      <c r="G3262" s="248"/>
      <c r="H3262" s="251">
        <v>140</v>
      </c>
      <c r="I3262" s="252"/>
      <c r="J3262" s="248"/>
      <c r="K3262" s="248"/>
      <c r="L3262" s="253"/>
      <c r="M3262" s="254"/>
      <c r="N3262" s="255"/>
      <c r="O3262" s="255"/>
      <c r="P3262" s="255"/>
      <c r="Q3262" s="255"/>
      <c r="R3262" s="255"/>
      <c r="S3262" s="255"/>
      <c r="T3262" s="25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7" t="s">
        <v>410</v>
      </c>
      <c r="AU3262" s="257" t="s">
        <v>87</v>
      </c>
      <c r="AV3262" s="14" t="s">
        <v>87</v>
      </c>
      <c r="AW3262" s="14" t="s">
        <v>37</v>
      </c>
      <c r="AX3262" s="14" t="s">
        <v>78</v>
      </c>
      <c r="AY3262" s="257" t="s">
        <v>401</v>
      </c>
    </row>
    <row r="3263" s="15" customFormat="1">
      <c r="A3263" s="15"/>
      <c r="B3263" s="258"/>
      <c r="C3263" s="259"/>
      <c r="D3263" s="238" t="s">
        <v>410</v>
      </c>
      <c r="E3263" s="260" t="s">
        <v>19</v>
      </c>
      <c r="F3263" s="261" t="s">
        <v>414</v>
      </c>
      <c r="G3263" s="259"/>
      <c r="H3263" s="262">
        <v>140</v>
      </c>
      <c r="I3263" s="263"/>
      <c r="J3263" s="259"/>
      <c r="K3263" s="259"/>
      <c r="L3263" s="264"/>
      <c r="M3263" s="265"/>
      <c r="N3263" s="266"/>
      <c r="O3263" s="266"/>
      <c r="P3263" s="266"/>
      <c r="Q3263" s="266"/>
      <c r="R3263" s="266"/>
      <c r="S3263" s="266"/>
      <c r="T3263" s="267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68" t="s">
        <v>410</v>
      </c>
      <c r="AU3263" s="268" t="s">
        <v>87</v>
      </c>
      <c r="AV3263" s="15" t="s">
        <v>102</v>
      </c>
      <c r="AW3263" s="15" t="s">
        <v>37</v>
      </c>
      <c r="AX3263" s="15" t="s">
        <v>85</v>
      </c>
      <c r="AY3263" s="268" t="s">
        <v>401</v>
      </c>
    </row>
    <row r="3264" s="2" customFormat="1" ht="37.8" customHeight="1">
      <c r="A3264" s="40"/>
      <c r="B3264" s="41"/>
      <c r="C3264" s="218" t="s">
        <v>2812</v>
      </c>
      <c r="D3264" s="218" t="s">
        <v>403</v>
      </c>
      <c r="E3264" s="219" t="s">
        <v>2813</v>
      </c>
      <c r="F3264" s="220" t="s">
        <v>2814</v>
      </c>
      <c r="G3264" s="221" t="s">
        <v>228</v>
      </c>
      <c r="H3264" s="222">
        <v>8.2100000000000009</v>
      </c>
      <c r="I3264" s="223"/>
      <c r="J3264" s="224">
        <f>ROUND(I3264*H3264,2)</f>
        <v>0</v>
      </c>
      <c r="K3264" s="220" t="s">
        <v>406</v>
      </c>
      <c r="L3264" s="46"/>
      <c r="M3264" s="225" t="s">
        <v>19</v>
      </c>
      <c r="N3264" s="226" t="s">
        <v>49</v>
      </c>
      <c r="O3264" s="86"/>
      <c r="P3264" s="227">
        <f>O3264*H3264</f>
        <v>0</v>
      </c>
      <c r="Q3264" s="227">
        <v>0</v>
      </c>
      <c r="R3264" s="227">
        <f>Q3264*H3264</f>
        <v>0</v>
      </c>
      <c r="S3264" s="227">
        <v>0</v>
      </c>
      <c r="T3264" s="228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29" t="s">
        <v>545</v>
      </c>
      <c r="AT3264" s="229" t="s">
        <v>403</v>
      </c>
      <c r="AU3264" s="229" t="s">
        <v>87</v>
      </c>
      <c r="AY3264" s="19" t="s">
        <v>401</v>
      </c>
      <c r="BE3264" s="230">
        <f>IF(N3264="základní",J3264,0)</f>
        <v>0</v>
      </c>
      <c r="BF3264" s="230">
        <f>IF(N3264="snížená",J3264,0)</f>
        <v>0</v>
      </c>
      <c r="BG3264" s="230">
        <f>IF(N3264="zákl. přenesená",J3264,0)</f>
        <v>0</v>
      </c>
      <c r="BH3264" s="230">
        <f>IF(N3264="sníž. přenesená",J3264,0)</f>
        <v>0</v>
      </c>
      <c r="BI3264" s="230">
        <f>IF(N3264="nulová",J3264,0)</f>
        <v>0</v>
      </c>
      <c r="BJ3264" s="19" t="s">
        <v>85</v>
      </c>
      <c r="BK3264" s="230">
        <f>ROUND(I3264*H3264,2)</f>
        <v>0</v>
      </c>
      <c r="BL3264" s="19" t="s">
        <v>545</v>
      </c>
      <c r="BM3264" s="229" t="s">
        <v>2815</v>
      </c>
    </row>
    <row r="3265" s="2" customFormat="1">
      <c r="A3265" s="40"/>
      <c r="B3265" s="41"/>
      <c r="C3265" s="42"/>
      <c r="D3265" s="231" t="s">
        <v>408</v>
      </c>
      <c r="E3265" s="42"/>
      <c r="F3265" s="232" t="s">
        <v>2816</v>
      </c>
      <c r="G3265" s="42"/>
      <c r="H3265" s="42"/>
      <c r="I3265" s="233"/>
      <c r="J3265" s="42"/>
      <c r="K3265" s="42"/>
      <c r="L3265" s="46"/>
      <c r="M3265" s="234"/>
      <c r="N3265" s="235"/>
      <c r="O3265" s="86"/>
      <c r="P3265" s="86"/>
      <c r="Q3265" s="86"/>
      <c r="R3265" s="86"/>
      <c r="S3265" s="86"/>
      <c r="T3265" s="87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T3265" s="19" t="s">
        <v>408</v>
      </c>
      <c r="AU3265" s="19" t="s">
        <v>87</v>
      </c>
    </row>
    <row r="3266" s="13" customFormat="1">
      <c r="A3266" s="13"/>
      <c r="B3266" s="236"/>
      <c r="C3266" s="237"/>
      <c r="D3266" s="238" t="s">
        <v>410</v>
      </c>
      <c r="E3266" s="239" t="s">
        <v>19</v>
      </c>
      <c r="F3266" s="240" t="s">
        <v>634</v>
      </c>
      <c r="G3266" s="237"/>
      <c r="H3266" s="239" t="s">
        <v>19</v>
      </c>
      <c r="I3266" s="241"/>
      <c r="J3266" s="237"/>
      <c r="K3266" s="237"/>
      <c r="L3266" s="242"/>
      <c r="M3266" s="243"/>
      <c r="N3266" s="244"/>
      <c r="O3266" s="244"/>
      <c r="P3266" s="244"/>
      <c r="Q3266" s="244"/>
      <c r="R3266" s="244"/>
      <c r="S3266" s="244"/>
      <c r="T3266" s="245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6" t="s">
        <v>410</v>
      </c>
      <c r="AU3266" s="246" t="s">
        <v>87</v>
      </c>
      <c r="AV3266" s="13" t="s">
        <v>85</v>
      </c>
      <c r="AW3266" s="13" t="s">
        <v>37</v>
      </c>
      <c r="AX3266" s="13" t="s">
        <v>78</v>
      </c>
      <c r="AY3266" s="246" t="s">
        <v>401</v>
      </c>
    </row>
    <row r="3267" s="13" customFormat="1">
      <c r="A3267" s="13"/>
      <c r="B3267" s="236"/>
      <c r="C3267" s="237"/>
      <c r="D3267" s="238" t="s">
        <v>410</v>
      </c>
      <c r="E3267" s="239" t="s">
        <v>19</v>
      </c>
      <c r="F3267" s="240" t="s">
        <v>1591</v>
      </c>
      <c r="G3267" s="237"/>
      <c r="H3267" s="239" t="s">
        <v>19</v>
      </c>
      <c r="I3267" s="241"/>
      <c r="J3267" s="237"/>
      <c r="K3267" s="237"/>
      <c r="L3267" s="242"/>
      <c r="M3267" s="243"/>
      <c r="N3267" s="244"/>
      <c r="O3267" s="244"/>
      <c r="P3267" s="244"/>
      <c r="Q3267" s="244"/>
      <c r="R3267" s="244"/>
      <c r="S3267" s="244"/>
      <c r="T3267" s="245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6" t="s">
        <v>410</v>
      </c>
      <c r="AU3267" s="246" t="s">
        <v>87</v>
      </c>
      <c r="AV3267" s="13" t="s">
        <v>85</v>
      </c>
      <c r="AW3267" s="13" t="s">
        <v>37</v>
      </c>
      <c r="AX3267" s="13" t="s">
        <v>78</v>
      </c>
      <c r="AY3267" s="246" t="s">
        <v>401</v>
      </c>
    </row>
    <row r="3268" s="13" customFormat="1">
      <c r="A3268" s="13"/>
      <c r="B3268" s="236"/>
      <c r="C3268" s="237"/>
      <c r="D3268" s="238" t="s">
        <v>410</v>
      </c>
      <c r="E3268" s="239" t="s">
        <v>19</v>
      </c>
      <c r="F3268" s="240" t="s">
        <v>1708</v>
      </c>
      <c r="G3268" s="237"/>
      <c r="H3268" s="239" t="s">
        <v>19</v>
      </c>
      <c r="I3268" s="241"/>
      <c r="J3268" s="237"/>
      <c r="K3268" s="237"/>
      <c r="L3268" s="242"/>
      <c r="M3268" s="243"/>
      <c r="N3268" s="244"/>
      <c r="O3268" s="244"/>
      <c r="P3268" s="244"/>
      <c r="Q3268" s="244"/>
      <c r="R3268" s="244"/>
      <c r="S3268" s="244"/>
      <c r="T3268" s="245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6" t="s">
        <v>410</v>
      </c>
      <c r="AU3268" s="246" t="s">
        <v>87</v>
      </c>
      <c r="AV3268" s="13" t="s">
        <v>85</v>
      </c>
      <c r="AW3268" s="13" t="s">
        <v>37</v>
      </c>
      <c r="AX3268" s="13" t="s">
        <v>78</v>
      </c>
      <c r="AY3268" s="246" t="s">
        <v>401</v>
      </c>
    </row>
    <row r="3269" s="14" customFormat="1">
      <c r="A3269" s="14"/>
      <c r="B3269" s="247"/>
      <c r="C3269" s="248"/>
      <c r="D3269" s="238" t="s">
        <v>410</v>
      </c>
      <c r="E3269" s="249" t="s">
        <v>19</v>
      </c>
      <c r="F3269" s="250" t="s">
        <v>2817</v>
      </c>
      <c r="G3269" s="248"/>
      <c r="H3269" s="251">
        <v>8.2100000000000009</v>
      </c>
      <c r="I3269" s="252"/>
      <c r="J3269" s="248"/>
      <c r="K3269" s="248"/>
      <c r="L3269" s="253"/>
      <c r="M3269" s="254"/>
      <c r="N3269" s="255"/>
      <c r="O3269" s="255"/>
      <c r="P3269" s="255"/>
      <c r="Q3269" s="255"/>
      <c r="R3269" s="255"/>
      <c r="S3269" s="255"/>
      <c r="T3269" s="256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7" t="s">
        <v>410</v>
      </c>
      <c r="AU3269" s="257" t="s">
        <v>87</v>
      </c>
      <c r="AV3269" s="14" t="s">
        <v>87</v>
      </c>
      <c r="AW3269" s="14" t="s">
        <v>37</v>
      </c>
      <c r="AX3269" s="14" t="s">
        <v>78</v>
      </c>
      <c r="AY3269" s="257" t="s">
        <v>401</v>
      </c>
    </row>
    <row r="3270" s="15" customFormat="1">
      <c r="A3270" s="15"/>
      <c r="B3270" s="258"/>
      <c r="C3270" s="259"/>
      <c r="D3270" s="238" t="s">
        <v>410</v>
      </c>
      <c r="E3270" s="260" t="s">
        <v>19</v>
      </c>
      <c r="F3270" s="261" t="s">
        <v>414</v>
      </c>
      <c r="G3270" s="259"/>
      <c r="H3270" s="262">
        <v>8.2100000000000009</v>
      </c>
      <c r="I3270" s="263"/>
      <c r="J3270" s="259"/>
      <c r="K3270" s="259"/>
      <c r="L3270" s="264"/>
      <c r="M3270" s="265"/>
      <c r="N3270" s="266"/>
      <c r="O3270" s="266"/>
      <c r="P3270" s="266"/>
      <c r="Q3270" s="266"/>
      <c r="R3270" s="266"/>
      <c r="S3270" s="266"/>
      <c r="T3270" s="267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68" t="s">
        <v>410</v>
      </c>
      <c r="AU3270" s="268" t="s">
        <v>87</v>
      </c>
      <c r="AV3270" s="15" t="s">
        <v>102</v>
      </c>
      <c r="AW3270" s="15" t="s">
        <v>37</v>
      </c>
      <c r="AX3270" s="15" t="s">
        <v>85</v>
      </c>
      <c r="AY3270" s="268" t="s">
        <v>401</v>
      </c>
    </row>
    <row r="3271" s="2" customFormat="1" ht="16.5" customHeight="1">
      <c r="A3271" s="40"/>
      <c r="B3271" s="41"/>
      <c r="C3271" s="280" t="s">
        <v>2818</v>
      </c>
      <c r="D3271" s="280" t="s">
        <v>808</v>
      </c>
      <c r="E3271" s="281" t="s">
        <v>2819</v>
      </c>
      <c r="F3271" s="282" t="s">
        <v>2820</v>
      </c>
      <c r="G3271" s="283" t="s">
        <v>228</v>
      </c>
      <c r="H3271" s="284">
        <v>9.0310000000000006</v>
      </c>
      <c r="I3271" s="285"/>
      <c r="J3271" s="286">
        <f>ROUND(I3271*H3271,2)</f>
        <v>0</v>
      </c>
      <c r="K3271" s="282" t="s">
        <v>19</v>
      </c>
      <c r="L3271" s="287"/>
      <c r="M3271" s="288" t="s">
        <v>19</v>
      </c>
      <c r="N3271" s="289" t="s">
        <v>49</v>
      </c>
      <c r="O3271" s="86"/>
      <c r="P3271" s="227">
        <f>O3271*H3271</f>
        <v>0</v>
      </c>
      <c r="Q3271" s="227">
        <v>0</v>
      </c>
      <c r="R3271" s="227">
        <f>Q3271*H3271</f>
        <v>0</v>
      </c>
      <c r="S3271" s="227">
        <v>0</v>
      </c>
      <c r="T3271" s="228">
        <f>S3271*H3271</f>
        <v>0</v>
      </c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R3271" s="229" t="s">
        <v>664</v>
      </c>
      <c r="AT3271" s="229" t="s">
        <v>808</v>
      </c>
      <c r="AU3271" s="229" t="s">
        <v>87</v>
      </c>
      <c r="AY3271" s="19" t="s">
        <v>401</v>
      </c>
      <c r="BE3271" s="230">
        <f>IF(N3271="základní",J3271,0)</f>
        <v>0</v>
      </c>
      <c r="BF3271" s="230">
        <f>IF(N3271="snížená",J3271,0)</f>
        <v>0</v>
      </c>
      <c r="BG3271" s="230">
        <f>IF(N3271="zákl. přenesená",J3271,0)</f>
        <v>0</v>
      </c>
      <c r="BH3271" s="230">
        <f>IF(N3271="sníž. přenesená",J3271,0)</f>
        <v>0</v>
      </c>
      <c r="BI3271" s="230">
        <f>IF(N3271="nulová",J3271,0)</f>
        <v>0</v>
      </c>
      <c r="BJ3271" s="19" t="s">
        <v>85</v>
      </c>
      <c r="BK3271" s="230">
        <f>ROUND(I3271*H3271,2)</f>
        <v>0</v>
      </c>
      <c r="BL3271" s="19" t="s">
        <v>545</v>
      </c>
      <c r="BM3271" s="229" t="s">
        <v>2821</v>
      </c>
    </row>
    <row r="3272" s="13" customFormat="1">
      <c r="A3272" s="13"/>
      <c r="B3272" s="236"/>
      <c r="C3272" s="237"/>
      <c r="D3272" s="238" t="s">
        <v>410</v>
      </c>
      <c r="E3272" s="239" t="s">
        <v>19</v>
      </c>
      <c r="F3272" s="240" t="s">
        <v>634</v>
      </c>
      <c r="G3272" s="237"/>
      <c r="H3272" s="239" t="s">
        <v>19</v>
      </c>
      <c r="I3272" s="241"/>
      <c r="J3272" s="237"/>
      <c r="K3272" s="237"/>
      <c r="L3272" s="242"/>
      <c r="M3272" s="243"/>
      <c r="N3272" s="244"/>
      <c r="O3272" s="244"/>
      <c r="P3272" s="244"/>
      <c r="Q3272" s="244"/>
      <c r="R3272" s="244"/>
      <c r="S3272" s="244"/>
      <c r="T3272" s="245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6" t="s">
        <v>410</v>
      </c>
      <c r="AU3272" s="246" t="s">
        <v>87</v>
      </c>
      <c r="AV3272" s="13" t="s">
        <v>85</v>
      </c>
      <c r="AW3272" s="13" t="s">
        <v>37</v>
      </c>
      <c r="AX3272" s="13" t="s">
        <v>78</v>
      </c>
      <c r="AY3272" s="246" t="s">
        <v>401</v>
      </c>
    </row>
    <row r="3273" s="13" customFormat="1">
      <c r="A3273" s="13"/>
      <c r="B3273" s="236"/>
      <c r="C3273" s="237"/>
      <c r="D3273" s="238" t="s">
        <v>410</v>
      </c>
      <c r="E3273" s="239" t="s">
        <v>19</v>
      </c>
      <c r="F3273" s="240" t="s">
        <v>1591</v>
      </c>
      <c r="G3273" s="237"/>
      <c r="H3273" s="239" t="s">
        <v>19</v>
      </c>
      <c r="I3273" s="241"/>
      <c r="J3273" s="237"/>
      <c r="K3273" s="237"/>
      <c r="L3273" s="242"/>
      <c r="M3273" s="243"/>
      <c r="N3273" s="244"/>
      <c r="O3273" s="244"/>
      <c r="P3273" s="244"/>
      <c r="Q3273" s="244"/>
      <c r="R3273" s="244"/>
      <c r="S3273" s="244"/>
      <c r="T3273" s="24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6" t="s">
        <v>410</v>
      </c>
      <c r="AU3273" s="246" t="s">
        <v>87</v>
      </c>
      <c r="AV3273" s="13" t="s">
        <v>85</v>
      </c>
      <c r="AW3273" s="13" t="s">
        <v>37</v>
      </c>
      <c r="AX3273" s="13" t="s">
        <v>78</v>
      </c>
      <c r="AY3273" s="246" t="s">
        <v>401</v>
      </c>
    </row>
    <row r="3274" s="13" customFormat="1">
      <c r="A3274" s="13"/>
      <c r="B3274" s="236"/>
      <c r="C3274" s="237"/>
      <c r="D3274" s="238" t="s">
        <v>410</v>
      </c>
      <c r="E3274" s="239" t="s">
        <v>19</v>
      </c>
      <c r="F3274" s="240" t="s">
        <v>1708</v>
      </c>
      <c r="G3274" s="237"/>
      <c r="H3274" s="239" t="s">
        <v>19</v>
      </c>
      <c r="I3274" s="241"/>
      <c r="J3274" s="237"/>
      <c r="K3274" s="237"/>
      <c r="L3274" s="242"/>
      <c r="M3274" s="243"/>
      <c r="N3274" s="244"/>
      <c r="O3274" s="244"/>
      <c r="P3274" s="244"/>
      <c r="Q3274" s="244"/>
      <c r="R3274" s="244"/>
      <c r="S3274" s="244"/>
      <c r="T3274" s="245"/>
      <c r="U3274" s="13"/>
      <c r="V3274" s="13"/>
      <c r="W3274" s="13"/>
      <c r="X3274" s="13"/>
      <c r="Y3274" s="13"/>
      <c r="Z3274" s="13"/>
      <c r="AA3274" s="13"/>
      <c r="AB3274" s="13"/>
      <c r="AC3274" s="13"/>
      <c r="AD3274" s="13"/>
      <c r="AE3274" s="13"/>
      <c r="AT3274" s="246" t="s">
        <v>410</v>
      </c>
      <c r="AU3274" s="246" t="s">
        <v>87</v>
      </c>
      <c r="AV3274" s="13" t="s">
        <v>85</v>
      </c>
      <c r="AW3274" s="13" t="s">
        <v>37</v>
      </c>
      <c r="AX3274" s="13" t="s">
        <v>78</v>
      </c>
      <c r="AY3274" s="246" t="s">
        <v>401</v>
      </c>
    </row>
    <row r="3275" s="14" customFormat="1">
      <c r="A3275" s="14"/>
      <c r="B3275" s="247"/>
      <c r="C3275" s="248"/>
      <c r="D3275" s="238" t="s">
        <v>410</v>
      </c>
      <c r="E3275" s="249" t="s">
        <v>19</v>
      </c>
      <c r="F3275" s="250" t="s">
        <v>2817</v>
      </c>
      <c r="G3275" s="248"/>
      <c r="H3275" s="251">
        <v>8.2100000000000009</v>
      </c>
      <c r="I3275" s="252"/>
      <c r="J3275" s="248"/>
      <c r="K3275" s="248"/>
      <c r="L3275" s="253"/>
      <c r="M3275" s="254"/>
      <c r="N3275" s="255"/>
      <c r="O3275" s="255"/>
      <c r="P3275" s="255"/>
      <c r="Q3275" s="255"/>
      <c r="R3275" s="255"/>
      <c r="S3275" s="255"/>
      <c r="T3275" s="256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7" t="s">
        <v>410</v>
      </c>
      <c r="AU3275" s="257" t="s">
        <v>87</v>
      </c>
      <c r="AV3275" s="14" t="s">
        <v>87</v>
      </c>
      <c r="AW3275" s="14" t="s">
        <v>37</v>
      </c>
      <c r="AX3275" s="14" t="s">
        <v>78</v>
      </c>
      <c r="AY3275" s="257" t="s">
        <v>401</v>
      </c>
    </row>
    <row r="3276" s="15" customFormat="1">
      <c r="A3276" s="15"/>
      <c r="B3276" s="258"/>
      <c r="C3276" s="259"/>
      <c r="D3276" s="238" t="s">
        <v>410</v>
      </c>
      <c r="E3276" s="260" t="s">
        <v>19</v>
      </c>
      <c r="F3276" s="261" t="s">
        <v>414</v>
      </c>
      <c r="G3276" s="259"/>
      <c r="H3276" s="262">
        <v>8.2100000000000009</v>
      </c>
      <c r="I3276" s="263"/>
      <c r="J3276" s="259"/>
      <c r="K3276" s="259"/>
      <c r="L3276" s="264"/>
      <c r="M3276" s="265"/>
      <c r="N3276" s="266"/>
      <c r="O3276" s="266"/>
      <c r="P3276" s="266"/>
      <c r="Q3276" s="266"/>
      <c r="R3276" s="266"/>
      <c r="S3276" s="266"/>
      <c r="T3276" s="267"/>
      <c r="U3276" s="15"/>
      <c r="V3276" s="15"/>
      <c r="W3276" s="15"/>
      <c r="X3276" s="15"/>
      <c r="Y3276" s="15"/>
      <c r="Z3276" s="15"/>
      <c r="AA3276" s="15"/>
      <c r="AB3276" s="15"/>
      <c r="AC3276" s="15"/>
      <c r="AD3276" s="15"/>
      <c r="AE3276" s="15"/>
      <c r="AT3276" s="268" t="s">
        <v>410</v>
      </c>
      <c r="AU3276" s="268" t="s">
        <v>87</v>
      </c>
      <c r="AV3276" s="15" t="s">
        <v>102</v>
      </c>
      <c r="AW3276" s="15" t="s">
        <v>37</v>
      </c>
      <c r="AX3276" s="15" t="s">
        <v>78</v>
      </c>
      <c r="AY3276" s="268" t="s">
        <v>401</v>
      </c>
    </row>
    <row r="3277" s="14" customFormat="1">
      <c r="A3277" s="14"/>
      <c r="B3277" s="247"/>
      <c r="C3277" s="248"/>
      <c r="D3277" s="238" t="s">
        <v>410</v>
      </c>
      <c r="E3277" s="249" t="s">
        <v>19</v>
      </c>
      <c r="F3277" s="250" t="s">
        <v>2822</v>
      </c>
      <c r="G3277" s="248"/>
      <c r="H3277" s="251">
        <v>9.0310000000000006</v>
      </c>
      <c r="I3277" s="252"/>
      <c r="J3277" s="248"/>
      <c r="K3277" s="248"/>
      <c r="L3277" s="253"/>
      <c r="M3277" s="254"/>
      <c r="N3277" s="255"/>
      <c r="O3277" s="255"/>
      <c r="P3277" s="255"/>
      <c r="Q3277" s="255"/>
      <c r="R3277" s="255"/>
      <c r="S3277" s="255"/>
      <c r="T3277" s="25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7" t="s">
        <v>410</v>
      </c>
      <c r="AU3277" s="257" t="s">
        <v>87</v>
      </c>
      <c r="AV3277" s="14" t="s">
        <v>87</v>
      </c>
      <c r="AW3277" s="14" t="s">
        <v>37</v>
      </c>
      <c r="AX3277" s="14" t="s">
        <v>85</v>
      </c>
      <c r="AY3277" s="257" t="s">
        <v>401</v>
      </c>
    </row>
    <row r="3278" s="2" customFormat="1" ht="24.15" customHeight="1">
      <c r="A3278" s="40"/>
      <c r="B3278" s="41"/>
      <c r="C3278" s="218" t="s">
        <v>2823</v>
      </c>
      <c r="D3278" s="218" t="s">
        <v>403</v>
      </c>
      <c r="E3278" s="219" t="s">
        <v>2824</v>
      </c>
      <c r="F3278" s="220" t="s">
        <v>2825</v>
      </c>
      <c r="G3278" s="221" t="s">
        <v>228</v>
      </c>
      <c r="H3278" s="222">
        <v>134.69999999999999</v>
      </c>
      <c r="I3278" s="223"/>
      <c r="J3278" s="224">
        <f>ROUND(I3278*H3278,2)</f>
        <v>0</v>
      </c>
      <c r="K3278" s="220" t="s">
        <v>406</v>
      </c>
      <c r="L3278" s="46"/>
      <c r="M3278" s="225" t="s">
        <v>19</v>
      </c>
      <c r="N3278" s="226" t="s">
        <v>49</v>
      </c>
      <c r="O3278" s="86"/>
      <c r="P3278" s="227">
        <f>O3278*H3278</f>
        <v>0</v>
      </c>
      <c r="Q3278" s="227">
        <v>0</v>
      </c>
      <c r="R3278" s="227">
        <f>Q3278*H3278</f>
        <v>0</v>
      </c>
      <c r="S3278" s="227">
        <v>0</v>
      </c>
      <c r="T3278" s="228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9" t="s">
        <v>545</v>
      </c>
      <c r="AT3278" s="229" t="s">
        <v>403</v>
      </c>
      <c r="AU3278" s="229" t="s">
        <v>87</v>
      </c>
      <c r="AY3278" s="19" t="s">
        <v>401</v>
      </c>
      <c r="BE3278" s="230">
        <f>IF(N3278="základní",J3278,0)</f>
        <v>0</v>
      </c>
      <c r="BF3278" s="230">
        <f>IF(N3278="snížená",J3278,0)</f>
        <v>0</v>
      </c>
      <c r="BG3278" s="230">
        <f>IF(N3278="zákl. přenesená",J3278,0)</f>
        <v>0</v>
      </c>
      <c r="BH3278" s="230">
        <f>IF(N3278="sníž. přenesená",J3278,0)</f>
        <v>0</v>
      </c>
      <c r="BI3278" s="230">
        <f>IF(N3278="nulová",J3278,0)</f>
        <v>0</v>
      </c>
      <c r="BJ3278" s="19" t="s">
        <v>85</v>
      </c>
      <c r="BK3278" s="230">
        <f>ROUND(I3278*H3278,2)</f>
        <v>0</v>
      </c>
      <c r="BL3278" s="19" t="s">
        <v>545</v>
      </c>
      <c r="BM3278" s="229" t="s">
        <v>2826</v>
      </c>
    </row>
    <row r="3279" s="2" customFormat="1">
      <c r="A3279" s="40"/>
      <c r="B3279" s="41"/>
      <c r="C3279" s="42"/>
      <c r="D3279" s="231" t="s">
        <v>408</v>
      </c>
      <c r="E3279" s="42"/>
      <c r="F3279" s="232" t="s">
        <v>2827</v>
      </c>
      <c r="G3279" s="42"/>
      <c r="H3279" s="42"/>
      <c r="I3279" s="233"/>
      <c r="J3279" s="42"/>
      <c r="K3279" s="42"/>
      <c r="L3279" s="46"/>
      <c r="M3279" s="234"/>
      <c r="N3279" s="235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408</v>
      </c>
      <c r="AU3279" s="19" t="s">
        <v>87</v>
      </c>
    </row>
    <row r="3280" s="13" customFormat="1">
      <c r="A3280" s="13"/>
      <c r="B3280" s="236"/>
      <c r="C3280" s="237"/>
      <c r="D3280" s="238" t="s">
        <v>410</v>
      </c>
      <c r="E3280" s="239" t="s">
        <v>19</v>
      </c>
      <c r="F3280" s="240" t="s">
        <v>634</v>
      </c>
      <c r="G3280" s="237"/>
      <c r="H3280" s="239" t="s">
        <v>19</v>
      </c>
      <c r="I3280" s="241"/>
      <c r="J3280" s="237"/>
      <c r="K3280" s="237"/>
      <c r="L3280" s="242"/>
      <c r="M3280" s="243"/>
      <c r="N3280" s="244"/>
      <c r="O3280" s="244"/>
      <c r="P3280" s="244"/>
      <c r="Q3280" s="244"/>
      <c r="R3280" s="244"/>
      <c r="S3280" s="244"/>
      <c r="T3280" s="245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6" t="s">
        <v>410</v>
      </c>
      <c r="AU3280" s="246" t="s">
        <v>87</v>
      </c>
      <c r="AV3280" s="13" t="s">
        <v>85</v>
      </c>
      <c r="AW3280" s="13" t="s">
        <v>37</v>
      </c>
      <c r="AX3280" s="13" t="s">
        <v>78</v>
      </c>
      <c r="AY3280" s="246" t="s">
        <v>401</v>
      </c>
    </row>
    <row r="3281" s="13" customFormat="1">
      <c r="A3281" s="13"/>
      <c r="B3281" s="236"/>
      <c r="C3281" s="237"/>
      <c r="D3281" s="238" t="s">
        <v>410</v>
      </c>
      <c r="E3281" s="239" t="s">
        <v>19</v>
      </c>
      <c r="F3281" s="240" t="s">
        <v>1591</v>
      </c>
      <c r="G3281" s="237"/>
      <c r="H3281" s="239" t="s">
        <v>19</v>
      </c>
      <c r="I3281" s="241"/>
      <c r="J3281" s="237"/>
      <c r="K3281" s="237"/>
      <c r="L3281" s="242"/>
      <c r="M3281" s="243"/>
      <c r="N3281" s="244"/>
      <c r="O3281" s="244"/>
      <c r="P3281" s="244"/>
      <c r="Q3281" s="244"/>
      <c r="R3281" s="244"/>
      <c r="S3281" s="244"/>
      <c r="T3281" s="245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6" t="s">
        <v>410</v>
      </c>
      <c r="AU3281" s="246" t="s">
        <v>87</v>
      </c>
      <c r="AV3281" s="13" t="s">
        <v>85</v>
      </c>
      <c r="AW3281" s="13" t="s">
        <v>37</v>
      </c>
      <c r="AX3281" s="13" t="s">
        <v>78</v>
      </c>
      <c r="AY3281" s="246" t="s">
        <v>401</v>
      </c>
    </row>
    <row r="3282" s="13" customFormat="1">
      <c r="A3282" s="13"/>
      <c r="B3282" s="236"/>
      <c r="C3282" s="237"/>
      <c r="D3282" s="238" t="s">
        <v>410</v>
      </c>
      <c r="E3282" s="239" t="s">
        <v>19</v>
      </c>
      <c r="F3282" s="240" t="s">
        <v>1790</v>
      </c>
      <c r="G3282" s="237"/>
      <c r="H3282" s="239" t="s">
        <v>19</v>
      </c>
      <c r="I3282" s="241"/>
      <c r="J3282" s="237"/>
      <c r="K3282" s="237"/>
      <c r="L3282" s="242"/>
      <c r="M3282" s="243"/>
      <c r="N3282" s="244"/>
      <c r="O3282" s="244"/>
      <c r="P3282" s="244"/>
      <c r="Q3282" s="244"/>
      <c r="R3282" s="244"/>
      <c r="S3282" s="244"/>
      <c r="T3282" s="24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6" t="s">
        <v>410</v>
      </c>
      <c r="AU3282" s="246" t="s">
        <v>87</v>
      </c>
      <c r="AV3282" s="13" t="s">
        <v>85</v>
      </c>
      <c r="AW3282" s="13" t="s">
        <v>37</v>
      </c>
      <c r="AX3282" s="13" t="s">
        <v>78</v>
      </c>
      <c r="AY3282" s="246" t="s">
        <v>401</v>
      </c>
    </row>
    <row r="3283" s="14" customFormat="1">
      <c r="A3283" s="14"/>
      <c r="B3283" s="247"/>
      <c r="C3283" s="248"/>
      <c r="D3283" s="238" t="s">
        <v>410</v>
      </c>
      <c r="E3283" s="249" t="s">
        <v>19</v>
      </c>
      <c r="F3283" s="250" t="s">
        <v>2828</v>
      </c>
      <c r="G3283" s="248"/>
      <c r="H3283" s="251">
        <v>134.69999999999999</v>
      </c>
      <c r="I3283" s="252"/>
      <c r="J3283" s="248"/>
      <c r="K3283" s="248"/>
      <c r="L3283" s="253"/>
      <c r="M3283" s="254"/>
      <c r="N3283" s="255"/>
      <c r="O3283" s="255"/>
      <c r="P3283" s="255"/>
      <c r="Q3283" s="255"/>
      <c r="R3283" s="255"/>
      <c r="S3283" s="255"/>
      <c r="T3283" s="256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7" t="s">
        <v>410</v>
      </c>
      <c r="AU3283" s="257" t="s">
        <v>87</v>
      </c>
      <c r="AV3283" s="14" t="s">
        <v>87</v>
      </c>
      <c r="AW3283" s="14" t="s">
        <v>37</v>
      </c>
      <c r="AX3283" s="14" t="s">
        <v>78</v>
      </c>
      <c r="AY3283" s="257" t="s">
        <v>401</v>
      </c>
    </row>
    <row r="3284" s="15" customFormat="1">
      <c r="A3284" s="15"/>
      <c r="B3284" s="258"/>
      <c r="C3284" s="259"/>
      <c r="D3284" s="238" t="s">
        <v>410</v>
      </c>
      <c r="E3284" s="260" t="s">
        <v>19</v>
      </c>
      <c r="F3284" s="261" t="s">
        <v>414</v>
      </c>
      <c r="G3284" s="259"/>
      <c r="H3284" s="262">
        <v>134.69999999999999</v>
      </c>
      <c r="I3284" s="263"/>
      <c r="J3284" s="259"/>
      <c r="K3284" s="259"/>
      <c r="L3284" s="264"/>
      <c r="M3284" s="265"/>
      <c r="N3284" s="266"/>
      <c r="O3284" s="266"/>
      <c r="P3284" s="266"/>
      <c r="Q3284" s="266"/>
      <c r="R3284" s="266"/>
      <c r="S3284" s="266"/>
      <c r="T3284" s="267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8" t="s">
        <v>410</v>
      </c>
      <c r="AU3284" s="268" t="s">
        <v>87</v>
      </c>
      <c r="AV3284" s="15" t="s">
        <v>102</v>
      </c>
      <c r="AW3284" s="15" t="s">
        <v>37</v>
      </c>
      <c r="AX3284" s="15" t="s">
        <v>85</v>
      </c>
      <c r="AY3284" s="268" t="s">
        <v>401</v>
      </c>
    </row>
    <row r="3285" s="2" customFormat="1" ht="24.15" customHeight="1">
      <c r="A3285" s="40"/>
      <c r="B3285" s="41"/>
      <c r="C3285" s="280" t="s">
        <v>2829</v>
      </c>
      <c r="D3285" s="280" t="s">
        <v>808</v>
      </c>
      <c r="E3285" s="281" t="s">
        <v>2830</v>
      </c>
      <c r="F3285" s="282" t="s">
        <v>2831</v>
      </c>
      <c r="G3285" s="283" t="s">
        <v>228</v>
      </c>
      <c r="H3285" s="284">
        <v>141.435</v>
      </c>
      <c r="I3285" s="285"/>
      <c r="J3285" s="286">
        <f>ROUND(I3285*H3285,2)</f>
        <v>0</v>
      </c>
      <c r="K3285" s="282" t="s">
        <v>19</v>
      </c>
      <c r="L3285" s="287"/>
      <c r="M3285" s="288" t="s">
        <v>19</v>
      </c>
      <c r="N3285" s="289" t="s">
        <v>49</v>
      </c>
      <c r="O3285" s="86"/>
      <c r="P3285" s="227">
        <f>O3285*H3285</f>
        <v>0</v>
      </c>
      <c r="Q3285" s="227">
        <v>0</v>
      </c>
      <c r="R3285" s="227">
        <f>Q3285*H3285</f>
        <v>0</v>
      </c>
      <c r="S3285" s="227">
        <v>0</v>
      </c>
      <c r="T3285" s="228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9" t="s">
        <v>664</v>
      </c>
      <c r="AT3285" s="229" t="s">
        <v>808</v>
      </c>
      <c r="AU3285" s="229" t="s">
        <v>87</v>
      </c>
      <c r="AY3285" s="19" t="s">
        <v>401</v>
      </c>
      <c r="BE3285" s="230">
        <f>IF(N3285="základní",J3285,0)</f>
        <v>0</v>
      </c>
      <c r="BF3285" s="230">
        <f>IF(N3285="snížená",J3285,0)</f>
        <v>0</v>
      </c>
      <c r="BG3285" s="230">
        <f>IF(N3285="zákl. přenesená",J3285,0)</f>
        <v>0</v>
      </c>
      <c r="BH3285" s="230">
        <f>IF(N3285="sníž. přenesená",J3285,0)</f>
        <v>0</v>
      </c>
      <c r="BI3285" s="230">
        <f>IF(N3285="nulová",J3285,0)</f>
        <v>0</v>
      </c>
      <c r="BJ3285" s="19" t="s">
        <v>85</v>
      </c>
      <c r="BK3285" s="230">
        <f>ROUND(I3285*H3285,2)</f>
        <v>0</v>
      </c>
      <c r="BL3285" s="19" t="s">
        <v>545</v>
      </c>
      <c r="BM3285" s="229" t="s">
        <v>2832</v>
      </c>
    </row>
    <row r="3286" s="13" customFormat="1">
      <c r="A3286" s="13"/>
      <c r="B3286" s="236"/>
      <c r="C3286" s="237"/>
      <c r="D3286" s="238" t="s">
        <v>410</v>
      </c>
      <c r="E3286" s="239" t="s">
        <v>19</v>
      </c>
      <c r="F3286" s="240" t="s">
        <v>634</v>
      </c>
      <c r="G3286" s="237"/>
      <c r="H3286" s="239" t="s">
        <v>19</v>
      </c>
      <c r="I3286" s="241"/>
      <c r="J3286" s="237"/>
      <c r="K3286" s="237"/>
      <c r="L3286" s="242"/>
      <c r="M3286" s="243"/>
      <c r="N3286" s="244"/>
      <c r="O3286" s="244"/>
      <c r="P3286" s="244"/>
      <c r="Q3286" s="244"/>
      <c r="R3286" s="244"/>
      <c r="S3286" s="244"/>
      <c r="T3286" s="245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6" t="s">
        <v>410</v>
      </c>
      <c r="AU3286" s="246" t="s">
        <v>87</v>
      </c>
      <c r="AV3286" s="13" t="s">
        <v>85</v>
      </c>
      <c r="AW3286" s="13" t="s">
        <v>37</v>
      </c>
      <c r="AX3286" s="13" t="s">
        <v>78</v>
      </c>
      <c r="AY3286" s="246" t="s">
        <v>401</v>
      </c>
    </row>
    <row r="3287" s="13" customFormat="1">
      <c r="A3287" s="13"/>
      <c r="B3287" s="236"/>
      <c r="C3287" s="237"/>
      <c r="D3287" s="238" t="s">
        <v>410</v>
      </c>
      <c r="E3287" s="239" t="s">
        <v>19</v>
      </c>
      <c r="F3287" s="240" t="s">
        <v>1591</v>
      </c>
      <c r="G3287" s="237"/>
      <c r="H3287" s="239" t="s">
        <v>19</v>
      </c>
      <c r="I3287" s="241"/>
      <c r="J3287" s="237"/>
      <c r="K3287" s="237"/>
      <c r="L3287" s="242"/>
      <c r="M3287" s="243"/>
      <c r="N3287" s="244"/>
      <c r="O3287" s="244"/>
      <c r="P3287" s="244"/>
      <c r="Q3287" s="244"/>
      <c r="R3287" s="244"/>
      <c r="S3287" s="244"/>
      <c r="T3287" s="245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6" t="s">
        <v>410</v>
      </c>
      <c r="AU3287" s="246" t="s">
        <v>87</v>
      </c>
      <c r="AV3287" s="13" t="s">
        <v>85</v>
      </c>
      <c r="AW3287" s="13" t="s">
        <v>37</v>
      </c>
      <c r="AX3287" s="13" t="s">
        <v>78</v>
      </c>
      <c r="AY3287" s="246" t="s">
        <v>401</v>
      </c>
    </row>
    <row r="3288" s="13" customFormat="1">
      <c r="A3288" s="13"/>
      <c r="B3288" s="236"/>
      <c r="C3288" s="237"/>
      <c r="D3288" s="238" t="s">
        <v>410</v>
      </c>
      <c r="E3288" s="239" t="s">
        <v>19</v>
      </c>
      <c r="F3288" s="240" t="s">
        <v>1790</v>
      </c>
      <c r="G3288" s="237"/>
      <c r="H3288" s="239" t="s">
        <v>19</v>
      </c>
      <c r="I3288" s="241"/>
      <c r="J3288" s="237"/>
      <c r="K3288" s="237"/>
      <c r="L3288" s="242"/>
      <c r="M3288" s="243"/>
      <c r="N3288" s="244"/>
      <c r="O3288" s="244"/>
      <c r="P3288" s="244"/>
      <c r="Q3288" s="244"/>
      <c r="R3288" s="244"/>
      <c r="S3288" s="244"/>
      <c r="T3288" s="24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6" t="s">
        <v>410</v>
      </c>
      <c r="AU3288" s="246" t="s">
        <v>87</v>
      </c>
      <c r="AV3288" s="13" t="s">
        <v>85</v>
      </c>
      <c r="AW3288" s="13" t="s">
        <v>37</v>
      </c>
      <c r="AX3288" s="13" t="s">
        <v>78</v>
      </c>
      <c r="AY3288" s="246" t="s">
        <v>401</v>
      </c>
    </row>
    <row r="3289" s="14" customFormat="1">
      <c r="A3289" s="14"/>
      <c r="B3289" s="247"/>
      <c r="C3289" s="248"/>
      <c r="D3289" s="238" t="s">
        <v>410</v>
      </c>
      <c r="E3289" s="249" t="s">
        <v>19</v>
      </c>
      <c r="F3289" s="250" t="s">
        <v>2828</v>
      </c>
      <c r="G3289" s="248"/>
      <c r="H3289" s="251">
        <v>134.69999999999999</v>
      </c>
      <c r="I3289" s="252"/>
      <c r="J3289" s="248"/>
      <c r="K3289" s="248"/>
      <c r="L3289" s="253"/>
      <c r="M3289" s="254"/>
      <c r="N3289" s="255"/>
      <c r="O3289" s="255"/>
      <c r="P3289" s="255"/>
      <c r="Q3289" s="255"/>
      <c r="R3289" s="255"/>
      <c r="S3289" s="255"/>
      <c r="T3289" s="25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7" t="s">
        <v>410</v>
      </c>
      <c r="AU3289" s="257" t="s">
        <v>87</v>
      </c>
      <c r="AV3289" s="14" t="s">
        <v>87</v>
      </c>
      <c r="AW3289" s="14" t="s">
        <v>37</v>
      </c>
      <c r="AX3289" s="14" t="s">
        <v>78</v>
      </c>
      <c r="AY3289" s="257" t="s">
        <v>401</v>
      </c>
    </row>
    <row r="3290" s="15" customFormat="1">
      <c r="A3290" s="15"/>
      <c r="B3290" s="258"/>
      <c r="C3290" s="259"/>
      <c r="D3290" s="238" t="s">
        <v>410</v>
      </c>
      <c r="E3290" s="260" t="s">
        <v>19</v>
      </c>
      <c r="F3290" s="261" t="s">
        <v>414</v>
      </c>
      <c r="G3290" s="259"/>
      <c r="H3290" s="262">
        <v>134.69999999999999</v>
      </c>
      <c r="I3290" s="263"/>
      <c r="J3290" s="259"/>
      <c r="K3290" s="259"/>
      <c r="L3290" s="264"/>
      <c r="M3290" s="265"/>
      <c r="N3290" s="266"/>
      <c r="O3290" s="266"/>
      <c r="P3290" s="266"/>
      <c r="Q3290" s="266"/>
      <c r="R3290" s="266"/>
      <c r="S3290" s="266"/>
      <c r="T3290" s="267"/>
      <c r="U3290" s="15"/>
      <c r="V3290" s="15"/>
      <c r="W3290" s="15"/>
      <c r="X3290" s="15"/>
      <c r="Y3290" s="15"/>
      <c r="Z3290" s="15"/>
      <c r="AA3290" s="15"/>
      <c r="AB3290" s="15"/>
      <c r="AC3290" s="15"/>
      <c r="AD3290" s="15"/>
      <c r="AE3290" s="15"/>
      <c r="AT3290" s="268" t="s">
        <v>410</v>
      </c>
      <c r="AU3290" s="268" t="s">
        <v>87</v>
      </c>
      <c r="AV3290" s="15" t="s">
        <v>102</v>
      </c>
      <c r="AW3290" s="15" t="s">
        <v>37</v>
      </c>
      <c r="AX3290" s="15" t="s">
        <v>78</v>
      </c>
      <c r="AY3290" s="268" t="s">
        <v>401</v>
      </c>
    </row>
    <row r="3291" s="14" customFormat="1">
      <c r="A3291" s="14"/>
      <c r="B3291" s="247"/>
      <c r="C3291" s="248"/>
      <c r="D3291" s="238" t="s">
        <v>410</v>
      </c>
      <c r="E3291" s="249" t="s">
        <v>19</v>
      </c>
      <c r="F3291" s="250" t="s">
        <v>2833</v>
      </c>
      <c r="G3291" s="248"/>
      <c r="H3291" s="251">
        <v>141.435</v>
      </c>
      <c r="I3291" s="252"/>
      <c r="J3291" s="248"/>
      <c r="K3291" s="248"/>
      <c r="L3291" s="253"/>
      <c r="M3291" s="254"/>
      <c r="N3291" s="255"/>
      <c r="O3291" s="255"/>
      <c r="P3291" s="255"/>
      <c r="Q3291" s="255"/>
      <c r="R3291" s="255"/>
      <c r="S3291" s="255"/>
      <c r="T3291" s="256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7" t="s">
        <v>410</v>
      </c>
      <c r="AU3291" s="257" t="s">
        <v>87</v>
      </c>
      <c r="AV3291" s="14" t="s">
        <v>87</v>
      </c>
      <c r="AW3291" s="14" t="s">
        <v>37</v>
      </c>
      <c r="AX3291" s="14" t="s">
        <v>85</v>
      </c>
      <c r="AY3291" s="257" t="s">
        <v>401</v>
      </c>
    </row>
    <row r="3292" s="2" customFormat="1" ht="24.15" customHeight="1">
      <c r="A3292" s="40"/>
      <c r="B3292" s="41"/>
      <c r="C3292" s="218" t="s">
        <v>2834</v>
      </c>
      <c r="D3292" s="218" t="s">
        <v>403</v>
      </c>
      <c r="E3292" s="219" t="s">
        <v>2835</v>
      </c>
      <c r="F3292" s="220" t="s">
        <v>2836</v>
      </c>
      <c r="G3292" s="221" t="s">
        <v>178</v>
      </c>
      <c r="H3292" s="222">
        <v>24.75</v>
      </c>
      <c r="I3292" s="223"/>
      <c r="J3292" s="224">
        <f>ROUND(I3292*H3292,2)</f>
        <v>0</v>
      </c>
      <c r="K3292" s="220" t="s">
        <v>1038</v>
      </c>
      <c r="L3292" s="46"/>
      <c r="M3292" s="225" t="s">
        <v>19</v>
      </c>
      <c r="N3292" s="226" t="s">
        <v>49</v>
      </c>
      <c r="O3292" s="86"/>
      <c r="P3292" s="227">
        <f>O3292*H3292</f>
        <v>0</v>
      </c>
      <c r="Q3292" s="227">
        <v>0</v>
      </c>
      <c r="R3292" s="227">
        <f>Q3292*H3292</f>
        <v>0</v>
      </c>
      <c r="S3292" s="227">
        <v>0</v>
      </c>
      <c r="T3292" s="228">
        <f>S3292*H3292</f>
        <v>0</v>
      </c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R3292" s="229" t="s">
        <v>545</v>
      </c>
      <c r="AT3292" s="229" t="s">
        <v>403</v>
      </c>
      <c r="AU3292" s="229" t="s">
        <v>87</v>
      </c>
      <c r="AY3292" s="19" t="s">
        <v>401</v>
      </c>
      <c r="BE3292" s="230">
        <f>IF(N3292="základní",J3292,0)</f>
        <v>0</v>
      </c>
      <c r="BF3292" s="230">
        <f>IF(N3292="snížená",J3292,0)</f>
        <v>0</v>
      </c>
      <c r="BG3292" s="230">
        <f>IF(N3292="zákl. přenesená",J3292,0)</f>
        <v>0</v>
      </c>
      <c r="BH3292" s="230">
        <f>IF(N3292="sníž. přenesená",J3292,0)</f>
        <v>0</v>
      </c>
      <c r="BI3292" s="230">
        <f>IF(N3292="nulová",J3292,0)</f>
        <v>0</v>
      </c>
      <c r="BJ3292" s="19" t="s">
        <v>85</v>
      </c>
      <c r="BK3292" s="230">
        <f>ROUND(I3292*H3292,2)</f>
        <v>0</v>
      </c>
      <c r="BL3292" s="19" t="s">
        <v>545</v>
      </c>
      <c r="BM3292" s="229" t="s">
        <v>2837</v>
      </c>
    </row>
    <row r="3293" s="2" customFormat="1">
      <c r="A3293" s="40"/>
      <c r="B3293" s="41"/>
      <c r="C3293" s="42"/>
      <c r="D3293" s="231" t="s">
        <v>408</v>
      </c>
      <c r="E3293" s="42"/>
      <c r="F3293" s="232" t="s">
        <v>2838</v>
      </c>
      <c r="G3293" s="42"/>
      <c r="H3293" s="42"/>
      <c r="I3293" s="233"/>
      <c r="J3293" s="42"/>
      <c r="K3293" s="42"/>
      <c r="L3293" s="46"/>
      <c r="M3293" s="234"/>
      <c r="N3293" s="235"/>
      <c r="O3293" s="86"/>
      <c r="P3293" s="86"/>
      <c r="Q3293" s="86"/>
      <c r="R3293" s="86"/>
      <c r="S3293" s="86"/>
      <c r="T3293" s="87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T3293" s="19" t="s">
        <v>408</v>
      </c>
      <c r="AU3293" s="19" t="s">
        <v>87</v>
      </c>
    </row>
    <row r="3294" s="13" customFormat="1">
      <c r="A3294" s="13"/>
      <c r="B3294" s="236"/>
      <c r="C3294" s="237"/>
      <c r="D3294" s="238" t="s">
        <v>410</v>
      </c>
      <c r="E3294" s="239" t="s">
        <v>19</v>
      </c>
      <c r="F3294" s="240" t="s">
        <v>634</v>
      </c>
      <c r="G3294" s="237"/>
      <c r="H3294" s="239" t="s">
        <v>19</v>
      </c>
      <c r="I3294" s="241"/>
      <c r="J3294" s="237"/>
      <c r="K3294" s="237"/>
      <c r="L3294" s="242"/>
      <c r="M3294" s="243"/>
      <c r="N3294" s="244"/>
      <c r="O3294" s="244"/>
      <c r="P3294" s="244"/>
      <c r="Q3294" s="244"/>
      <c r="R3294" s="244"/>
      <c r="S3294" s="244"/>
      <c r="T3294" s="24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6" t="s">
        <v>410</v>
      </c>
      <c r="AU3294" s="246" t="s">
        <v>87</v>
      </c>
      <c r="AV3294" s="13" t="s">
        <v>85</v>
      </c>
      <c r="AW3294" s="13" t="s">
        <v>37</v>
      </c>
      <c r="AX3294" s="13" t="s">
        <v>78</v>
      </c>
      <c r="AY3294" s="246" t="s">
        <v>401</v>
      </c>
    </row>
    <row r="3295" s="13" customFormat="1">
      <c r="A3295" s="13"/>
      <c r="B3295" s="236"/>
      <c r="C3295" s="237"/>
      <c r="D3295" s="238" t="s">
        <v>410</v>
      </c>
      <c r="E3295" s="239" t="s">
        <v>19</v>
      </c>
      <c r="F3295" s="240" t="s">
        <v>1591</v>
      </c>
      <c r="G3295" s="237"/>
      <c r="H3295" s="239" t="s">
        <v>19</v>
      </c>
      <c r="I3295" s="241"/>
      <c r="J3295" s="237"/>
      <c r="K3295" s="237"/>
      <c r="L3295" s="242"/>
      <c r="M3295" s="243"/>
      <c r="N3295" s="244"/>
      <c r="O3295" s="244"/>
      <c r="P3295" s="244"/>
      <c r="Q3295" s="244"/>
      <c r="R3295" s="244"/>
      <c r="S3295" s="244"/>
      <c r="T3295" s="245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6" t="s">
        <v>410</v>
      </c>
      <c r="AU3295" s="246" t="s">
        <v>87</v>
      </c>
      <c r="AV3295" s="13" t="s">
        <v>85</v>
      </c>
      <c r="AW3295" s="13" t="s">
        <v>37</v>
      </c>
      <c r="AX3295" s="13" t="s">
        <v>78</v>
      </c>
      <c r="AY3295" s="246" t="s">
        <v>401</v>
      </c>
    </row>
    <row r="3296" s="13" customFormat="1">
      <c r="A3296" s="13"/>
      <c r="B3296" s="236"/>
      <c r="C3296" s="237"/>
      <c r="D3296" s="238" t="s">
        <v>410</v>
      </c>
      <c r="E3296" s="239" t="s">
        <v>19</v>
      </c>
      <c r="F3296" s="240" t="s">
        <v>1790</v>
      </c>
      <c r="G3296" s="237"/>
      <c r="H3296" s="239" t="s">
        <v>19</v>
      </c>
      <c r="I3296" s="241"/>
      <c r="J3296" s="237"/>
      <c r="K3296" s="237"/>
      <c r="L3296" s="242"/>
      <c r="M3296" s="243"/>
      <c r="N3296" s="244"/>
      <c r="O3296" s="244"/>
      <c r="P3296" s="244"/>
      <c r="Q3296" s="244"/>
      <c r="R3296" s="244"/>
      <c r="S3296" s="244"/>
      <c r="T3296" s="245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46" t="s">
        <v>410</v>
      </c>
      <c r="AU3296" s="246" t="s">
        <v>87</v>
      </c>
      <c r="AV3296" s="13" t="s">
        <v>85</v>
      </c>
      <c r="AW3296" s="13" t="s">
        <v>37</v>
      </c>
      <c r="AX3296" s="13" t="s">
        <v>78</v>
      </c>
      <c r="AY3296" s="246" t="s">
        <v>401</v>
      </c>
    </row>
    <row r="3297" s="14" customFormat="1">
      <c r="A3297" s="14"/>
      <c r="B3297" s="247"/>
      <c r="C3297" s="248"/>
      <c r="D3297" s="238" t="s">
        <v>410</v>
      </c>
      <c r="E3297" s="249" t="s">
        <v>19</v>
      </c>
      <c r="F3297" s="250" t="s">
        <v>2839</v>
      </c>
      <c r="G3297" s="248"/>
      <c r="H3297" s="251">
        <v>24.75</v>
      </c>
      <c r="I3297" s="252"/>
      <c r="J3297" s="248"/>
      <c r="K3297" s="248"/>
      <c r="L3297" s="253"/>
      <c r="M3297" s="254"/>
      <c r="N3297" s="255"/>
      <c r="O3297" s="255"/>
      <c r="P3297" s="255"/>
      <c r="Q3297" s="255"/>
      <c r="R3297" s="255"/>
      <c r="S3297" s="255"/>
      <c r="T3297" s="256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7" t="s">
        <v>410</v>
      </c>
      <c r="AU3297" s="257" t="s">
        <v>87</v>
      </c>
      <c r="AV3297" s="14" t="s">
        <v>87</v>
      </c>
      <c r="AW3297" s="14" t="s">
        <v>37</v>
      </c>
      <c r="AX3297" s="14" t="s">
        <v>78</v>
      </c>
      <c r="AY3297" s="257" t="s">
        <v>401</v>
      </c>
    </row>
    <row r="3298" s="15" customFormat="1">
      <c r="A3298" s="15"/>
      <c r="B3298" s="258"/>
      <c r="C3298" s="259"/>
      <c r="D3298" s="238" t="s">
        <v>410</v>
      </c>
      <c r="E3298" s="260" t="s">
        <v>19</v>
      </c>
      <c r="F3298" s="261" t="s">
        <v>414</v>
      </c>
      <c r="G3298" s="259"/>
      <c r="H3298" s="262">
        <v>24.75</v>
      </c>
      <c r="I3298" s="263"/>
      <c r="J3298" s="259"/>
      <c r="K3298" s="259"/>
      <c r="L3298" s="264"/>
      <c r="M3298" s="265"/>
      <c r="N3298" s="266"/>
      <c r="O3298" s="266"/>
      <c r="P3298" s="266"/>
      <c r="Q3298" s="266"/>
      <c r="R3298" s="266"/>
      <c r="S3298" s="266"/>
      <c r="T3298" s="267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8" t="s">
        <v>410</v>
      </c>
      <c r="AU3298" s="268" t="s">
        <v>87</v>
      </c>
      <c r="AV3298" s="15" t="s">
        <v>102</v>
      </c>
      <c r="AW3298" s="15" t="s">
        <v>37</v>
      </c>
      <c r="AX3298" s="15" t="s">
        <v>85</v>
      </c>
      <c r="AY3298" s="268" t="s">
        <v>401</v>
      </c>
    </row>
    <row r="3299" s="2" customFormat="1" ht="16.5" customHeight="1">
      <c r="A3299" s="40"/>
      <c r="B3299" s="41"/>
      <c r="C3299" s="280" t="s">
        <v>2840</v>
      </c>
      <c r="D3299" s="280" t="s">
        <v>808</v>
      </c>
      <c r="E3299" s="281" t="s">
        <v>2841</v>
      </c>
      <c r="F3299" s="282" t="s">
        <v>2842</v>
      </c>
      <c r="G3299" s="283" t="s">
        <v>2843</v>
      </c>
      <c r="H3299" s="284">
        <v>626.17499999999995</v>
      </c>
      <c r="I3299" s="285"/>
      <c r="J3299" s="286">
        <f>ROUND(I3299*H3299,2)</f>
        <v>0</v>
      </c>
      <c r="K3299" s="282" t="s">
        <v>19</v>
      </c>
      <c r="L3299" s="287"/>
      <c r="M3299" s="288" t="s">
        <v>19</v>
      </c>
      <c r="N3299" s="289" t="s">
        <v>49</v>
      </c>
      <c r="O3299" s="86"/>
      <c r="P3299" s="227">
        <f>O3299*H3299</f>
        <v>0</v>
      </c>
      <c r="Q3299" s="227">
        <v>0.0073499999999999998</v>
      </c>
      <c r="R3299" s="227">
        <f>Q3299*H3299</f>
        <v>4.6023862499999995</v>
      </c>
      <c r="S3299" s="227">
        <v>0</v>
      </c>
      <c r="T3299" s="228">
        <f>S3299*H3299</f>
        <v>0</v>
      </c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R3299" s="229" t="s">
        <v>664</v>
      </c>
      <c r="AT3299" s="229" t="s">
        <v>808</v>
      </c>
      <c r="AU3299" s="229" t="s">
        <v>87</v>
      </c>
      <c r="AY3299" s="19" t="s">
        <v>401</v>
      </c>
      <c r="BE3299" s="230">
        <f>IF(N3299="základní",J3299,0)</f>
        <v>0</v>
      </c>
      <c r="BF3299" s="230">
        <f>IF(N3299="snížená",J3299,0)</f>
        <v>0</v>
      </c>
      <c r="BG3299" s="230">
        <f>IF(N3299="zákl. přenesená",J3299,0)</f>
        <v>0</v>
      </c>
      <c r="BH3299" s="230">
        <f>IF(N3299="sníž. přenesená",J3299,0)</f>
        <v>0</v>
      </c>
      <c r="BI3299" s="230">
        <f>IF(N3299="nulová",J3299,0)</f>
        <v>0</v>
      </c>
      <c r="BJ3299" s="19" t="s">
        <v>85</v>
      </c>
      <c r="BK3299" s="230">
        <f>ROUND(I3299*H3299,2)</f>
        <v>0</v>
      </c>
      <c r="BL3299" s="19" t="s">
        <v>545</v>
      </c>
      <c r="BM3299" s="229" t="s">
        <v>2844</v>
      </c>
    </row>
    <row r="3300" s="13" customFormat="1">
      <c r="A3300" s="13"/>
      <c r="B3300" s="236"/>
      <c r="C3300" s="237"/>
      <c r="D3300" s="238" t="s">
        <v>410</v>
      </c>
      <c r="E3300" s="239" t="s">
        <v>19</v>
      </c>
      <c r="F3300" s="240" t="s">
        <v>634</v>
      </c>
      <c r="G3300" s="237"/>
      <c r="H3300" s="239" t="s">
        <v>19</v>
      </c>
      <c r="I3300" s="241"/>
      <c r="J3300" s="237"/>
      <c r="K3300" s="237"/>
      <c r="L3300" s="242"/>
      <c r="M3300" s="243"/>
      <c r="N3300" s="244"/>
      <c r="O3300" s="244"/>
      <c r="P3300" s="244"/>
      <c r="Q3300" s="244"/>
      <c r="R3300" s="244"/>
      <c r="S3300" s="244"/>
      <c r="T3300" s="245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6" t="s">
        <v>410</v>
      </c>
      <c r="AU3300" s="246" t="s">
        <v>87</v>
      </c>
      <c r="AV3300" s="13" t="s">
        <v>85</v>
      </c>
      <c r="AW3300" s="13" t="s">
        <v>37</v>
      </c>
      <c r="AX3300" s="13" t="s">
        <v>78</v>
      </c>
      <c r="AY3300" s="246" t="s">
        <v>401</v>
      </c>
    </row>
    <row r="3301" s="13" customFormat="1">
      <c r="A3301" s="13"/>
      <c r="B3301" s="236"/>
      <c r="C3301" s="237"/>
      <c r="D3301" s="238" t="s">
        <v>410</v>
      </c>
      <c r="E3301" s="239" t="s">
        <v>19</v>
      </c>
      <c r="F3301" s="240" t="s">
        <v>1591</v>
      </c>
      <c r="G3301" s="237"/>
      <c r="H3301" s="239" t="s">
        <v>19</v>
      </c>
      <c r="I3301" s="241"/>
      <c r="J3301" s="237"/>
      <c r="K3301" s="237"/>
      <c r="L3301" s="242"/>
      <c r="M3301" s="243"/>
      <c r="N3301" s="244"/>
      <c r="O3301" s="244"/>
      <c r="P3301" s="244"/>
      <c r="Q3301" s="244"/>
      <c r="R3301" s="244"/>
      <c r="S3301" s="244"/>
      <c r="T3301" s="245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6" t="s">
        <v>410</v>
      </c>
      <c r="AU3301" s="246" t="s">
        <v>87</v>
      </c>
      <c r="AV3301" s="13" t="s">
        <v>85</v>
      </c>
      <c r="AW3301" s="13" t="s">
        <v>37</v>
      </c>
      <c r="AX3301" s="13" t="s">
        <v>78</v>
      </c>
      <c r="AY3301" s="246" t="s">
        <v>401</v>
      </c>
    </row>
    <row r="3302" s="13" customFormat="1">
      <c r="A3302" s="13"/>
      <c r="B3302" s="236"/>
      <c r="C3302" s="237"/>
      <c r="D3302" s="238" t="s">
        <v>410</v>
      </c>
      <c r="E3302" s="239" t="s">
        <v>19</v>
      </c>
      <c r="F3302" s="240" t="s">
        <v>1790</v>
      </c>
      <c r="G3302" s="237"/>
      <c r="H3302" s="239" t="s">
        <v>19</v>
      </c>
      <c r="I3302" s="241"/>
      <c r="J3302" s="237"/>
      <c r="K3302" s="237"/>
      <c r="L3302" s="242"/>
      <c r="M3302" s="243"/>
      <c r="N3302" s="244"/>
      <c r="O3302" s="244"/>
      <c r="P3302" s="244"/>
      <c r="Q3302" s="244"/>
      <c r="R3302" s="244"/>
      <c r="S3302" s="244"/>
      <c r="T3302" s="245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6" t="s">
        <v>410</v>
      </c>
      <c r="AU3302" s="246" t="s">
        <v>87</v>
      </c>
      <c r="AV3302" s="13" t="s">
        <v>85</v>
      </c>
      <c r="AW3302" s="13" t="s">
        <v>37</v>
      </c>
      <c r="AX3302" s="13" t="s">
        <v>78</v>
      </c>
      <c r="AY3302" s="246" t="s">
        <v>401</v>
      </c>
    </row>
    <row r="3303" s="14" customFormat="1">
      <c r="A3303" s="14"/>
      <c r="B3303" s="247"/>
      <c r="C3303" s="248"/>
      <c r="D3303" s="238" t="s">
        <v>410</v>
      </c>
      <c r="E3303" s="249" t="s">
        <v>19</v>
      </c>
      <c r="F3303" s="250" t="s">
        <v>2845</v>
      </c>
      <c r="G3303" s="248"/>
      <c r="H3303" s="251">
        <v>569.25</v>
      </c>
      <c r="I3303" s="252"/>
      <c r="J3303" s="248"/>
      <c r="K3303" s="248"/>
      <c r="L3303" s="253"/>
      <c r="M3303" s="254"/>
      <c r="N3303" s="255"/>
      <c r="O3303" s="255"/>
      <c r="P3303" s="255"/>
      <c r="Q3303" s="255"/>
      <c r="R3303" s="255"/>
      <c r="S3303" s="255"/>
      <c r="T3303" s="256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7" t="s">
        <v>410</v>
      </c>
      <c r="AU3303" s="257" t="s">
        <v>87</v>
      </c>
      <c r="AV3303" s="14" t="s">
        <v>87</v>
      </c>
      <c r="AW3303" s="14" t="s">
        <v>37</v>
      </c>
      <c r="AX3303" s="14" t="s">
        <v>78</v>
      </c>
      <c r="AY3303" s="257" t="s">
        <v>401</v>
      </c>
    </row>
    <row r="3304" s="15" customFormat="1">
      <c r="A3304" s="15"/>
      <c r="B3304" s="258"/>
      <c r="C3304" s="259"/>
      <c r="D3304" s="238" t="s">
        <v>410</v>
      </c>
      <c r="E3304" s="260" t="s">
        <v>19</v>
      </c>
      <c r="F3304" s="261" t="s">
        <v>414</v>
      </c>
      <c r="G3304" s="259"/>
      <c r="H3304" s="262">
        <v>569.25</v>
      </c>
      <c r="I3304" s="263"/>
      <c r="J3304" s="259"/>
      <c r="K3304" s="259"/>
      <c r="L3304" s="264"/>
      <c r="M3304" s="265"/>
      <c r="N3304" s="266"/>
      <c r="O3304" s="266"/>
      <c r="P3304" s="266"/>
      <c r="Q3304" s="266"/>
      <c r="R3304" s="266"/>
      <c r="S3304" s="266"/>
      <c r="T3304" s="267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68" t="s">
        <v>410</v>
      </c>
      <c r="AU3304" s="268" t="s">
        <v>87</v>
      </c>
      <c r="AV3304" s="15" t="s">
        <v>102</v>
      </c>
      <c r="AW3304" s="15" t="s">
        <v>37</v>
      </c>
      <c r="AX3304" s="15" t="s">
        <v>78</v>
      </c>
      <c r="AY3304" s="268" t="s">
        <v>401</v>
      </c>
    </row>
    <row r="3305" s="14" customFormat="1">
      <c r="A3305" s="14"/>
      <c r="B3305" s="247"/>
      <c r="C3305" s="248"/>
      <c r="D3305" s="238" t="s">
        <v>410</v>
      </c>
      <c r="E3305" s="249" t="s">
        <v>19</v>
      </c>
      <c r="F3305" s="250" t="s">
        <v>2846</v>
      </c>
      <c r="G3305" s="248"/>
      <c r="H3305" s="251">
        <v>626.17499999999995</v>
      </c>
      <c r="I3305" s="252"/>
      <c r="J3305" s="248"/>
      <c r="K3305" s="248"/>
      <c r="L3305" s="253"/>
      <c r="M3305" s="254"/>
      <c r="N3305" s="255"/>
      <c r="O3305" s="255"/>
      <c r="P3305" s="255"/>
      <c r="Q3305" s="255"/>
      <c r="R3305" s="255"/>
      <c r="S3305" s="255"/>
      <c r="T3305" s="256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7" t="s">
        <v>410</v>
      </c>
      <c r="AU3305" s="257" t="s">
        <v>87</v>
      </c>
      <c r="AV3305" s="14" t="s">
        <v>87</v>
      </c>
      <c r="AW3305" s="14" t="s">
        <v>37</v>
      </c>
      <c r="AX3305" s="14" t="s">
        <v>85</v>
      </c>
      <c r="AY3305" s="257" t="s">
        <v>401</v>
      </c>
    </row>
    <row r="3306" s="2" customFormat="1" ht="21.75" customHeight="1">
      <c r="A3306" s="40"/>
      <c r="B3306" s="41"/>
      <c r="C3306" s="280" t="s">
        <v>2847</v>
      </c>
      <c r="D3306" s="280" t="s">
        <v>808</v>
      </c>
      <c r="E3306" s="281" t="s">
        <v>2848</v>
      </c>
      <c r="F3306" s="282" t="s">
        <v>2849</v>
      </c>
      <c r="G3306" s="283" t="s">
        <v>548</v>
      </c>
      <c r="H3306" s="284">
        <v>0.050999999999999997</v>
      </c>
      <c r="I3306" s="285"/>
      <c r="J3306" s="286">
        <f>ROUND(I3306*H3306,2)</f>
        <v>0</v>
      </c>
      <c r="K3306" s="282" t="s">
        <v>406</v>
      </c>
      <c r="L3306" s="287"/>
      <c r="M3306" s="288" t="s">
        <v>19</v>
      </c>
      <c r="N3306" s="289" t="s">
        <v>49</v>
      </c>
      <c r="O3306" s="86"/>
      <c r="P3306" s="227">
        <f>O3306*H3306</f>
        <v>0</v>
      </c>
      <c r="Q3306" s="227">
        <v>1</v>
      </c>
      <c r="R3306" s="227">
        <f>Q3306*H3306</f>
        <v>0.050999999999999997</v>
      </c>
      <c r="S3306" s="227">
        <v>0</v>
      </c>
      <c r="T3306" s="228">
        <f>S3306*H3306</f>
        <v>0</v>
      </c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R3306" s="229" t="s">
        <v>664</v>
      </c>
      <c r="AT3306" s="229" t="s">
        <v>808</v>
      </c>
      <c r="AU3306" s="229" t="s">
        <v>87</v>
      </c>
      <c r="AY3306" s="19" t="s">
        <v>401</v>
      </c>
      <c r="BE3306" s="230">
        <f>IF(N3306="základní",J3306,0)</f>
        <v>0</v>
      </c>
      <c r="BF3306" s="230">
        <f>IF(N3306="snížená",J3306,0)</f>
        <v>0</v>
      </c>
      <c r="BG3306" s="230">
        <f>IF(N3306="zákl. přenesená",J3306,0)</f>
        <v>0</v>
      </c>
      <c r="BH3306" s="230">
        <f>IF(N3306="sníž. přenesená",J3306,0)</f>
        <v>0</v>
      </c>
      <c r="BI3306" s="230">
        <f>IF(N3306="nulová",J3306,0)</f>
        <v>0</v>
      </c>
      <c r="BJ3306" s="19" t="s">
        <v>85</v>
      </c>
      <c r="BK3306" s="230">
        <f>ROUND(I3306*H3306,2)</f>
        <v>0</v>
      </c>
      <c r="BL3306" s="19" t="s">
        <v>545</v>
      </c>
      <c r="BM3306" s="229" t="s">
        <v>2850</v>
      </c>
    </row>
    <row r="3307" s="13" customFormat="1">
      <c r="A3307" s="13"/>
      <c r="B3307" s="236"/>
      <c r="C3307" s="237"/>
      <c r="D3307" s="238" t="s">
        <v>410</v>
      </c>
      <c r="E3307" s="239" t="s">
        <v>19</v>
      </c>
      <c r="F3307" s="240" t="s">
        <v>634</v>
      </c>
      <c r="G3307" s="237"/>
      <c r="H3307" s="239" t="s">
        <v>19</v>
      </c>
      <c r="I3307" s="241"/>
      <c r="J3307" s="237"/>
      <c r="K3307" s="237"/>
      <c r="L3307" s="242"/>
      <c r="M3307" s="243"/>
      <c r="N3307" s="244"/>
      <c r="O3307" s="244"/>
      <c r="P3307" s="244"/>
      <c r="Q3307" s="244"/>
      <c r="R3307" s="244"/>
      <c r="S3307" s="244"/>
      <c r="T3307" s="245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6" t="s">
        <v>410</v>
      </c>
      <c r="AU3307" s="246" t="s">
        <v>87</v>
      </c>
      <c r="AV3307" s="13" t="s">
        <v>85</v>
      </c>
      <c r="AW3307" s="13" t="s">
        <v>37</v>
      </c>
      <c r="AX3307" s="13" t="s">
        <v>78</v>
      </c>
      <c r="AY3307" s="246" t="s">
        <v>401</v>
      </c>
    </row>
    <row r="3308" s="13" customFormat="1">
      <c r="A3308" s="13"/>
      <c r="B3308" s="236"/>
      <c r="C3308" s="237"/>
      <c r="D3308" s="238" t="s">
        <v>410</v>
      </c>
      <c r="E3308" s="239" t="s">
        <v>19</v>
      </c>
      <c r="F3308" s="240" t="s">
        <v>1591</v>
      </c>
      <c r="G3308" s="237"/>
      <c r="H3308" s="239" t="s">
        <v>19</v>
      </c>
      <c r="I3308" s="241"/>
      <c r="J3308" s="237"/>
      <c r="K3308" s="237"/>
      <c r="L3308" s="242"/>
      <c r="M3308" s="243"/>
      <c r="N3308" s="244"/>
      <c r="O3308" s="244"/>
      <c r="P3308" s="244"/>
      <c r="Q3308" s="244"/>
      <c r="R3308" s="244"/>
      <c r="S3308" s="244"/>
      <c r="T3308" s="245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6" t="s">
        <v>410</v>
      </c>
      <c r="AU3308" s="246" t="s">
        <v>87</v>
      </c>
      <c r="AV3308" s="13" t="s">
        <v>85</v>
      </c>
      <c r="AW3308" s="13" t="s">
        <v>37</v>
      </c>
      <c r="AX3308" s="13" t="s">
        <v>78</v>
      </c>
      <c r="AY3308" s="246" t="s">
        <v>401</v>
      </c>
    </row>
    <row r="3309" s="13" customFormat="1">
      <c r="A3309" s="13"/>
      <c r="B3309" s="236"/>
      <c r="C3309" s="237"/>
      <c r="D3309" s="238" t="s">
        <v>410</v>
      </c>
      <c r="E3309" s="239" t="s">
        <v>19</v>
      </c>
      <c r="F3309" s="240" t="s">
        <v>1790</v>
      </c>
      <c r="G3309" s="237"/>
      <c r="H3309" s="239" t="s">
        <v>19</v>
      </c>
      <c r="I3309" s="241"/>
      <c r="J3309" s="237"/>
      <c r="K3309" s="237"/>
      <c r="L3309" s="242"/>
      <c r="M3309" s="243"/>
      <c r="N3309" s="244"/>
      <c r="O3309" s="244"/>
      <c r="P3309" s="244"/>
      <c r="Q3309" s="244"/>
      <c r="R3309" s="244"/>
      <c r="S3309" s="244"/>
      <c r="T3309" s="24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6" t="s">
        <v>410</v>
      </c>
      <c r="AU3309" s="246" t="s">
        <v>87</v>
      </c>
      <c r="AV3309" s="13" t="s">
        <v>85</v>
      </c>
      <c r="AW3309" s="13" t="s">
        <v>37</v>
      </c>
      <c r="AX3309" s="13" t="s">
        <v>78</v>
      </c>
      <c r="AY3309" s="246" t="s">
        <v>401</v>
      </c>
    </row>
    <row r="3310" s="14" customFormat="1">
      <c r="A3310" s="14"/>
      <c r="B3310" s="247"/>
      <c r="C3310" s="248"/>
      <c r="D3310" s="238" t="s">
        <v>410</v>
      </c>
      <c r="E3310" s="249" t="s">
        <v>19</v>
      </c>
      <c r="F3310" s="250" t="s">
        <v>2851</v>
      </c>
      <c r="G3310" s="248"/>
      <c r="H3310" s="251">
        <v>0.050999999999999997</v>
      </c>
      <c r="I3310" s="252"/>
      <c r="J3310" s="248"/>
      <c r="K3310" s="248"/>
      <c r="L3310" s="253"/>
      <c r="M3310" s="254"/>
      <c r="N3310" s="255"/>
      <c r="O3310" s="255"/>
      <c r="P3310" s="255"/>
      <c r="Q3310" s="255"/>
      <c r="R3310" s="255"/>
      <c r="S3310" s="255"/>
      <c r="T3310" s="25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7" t="s">
        <v>410</v>
      </c>
      <c r="AU3310" s="257" t="s">
        <v>87</v>
      </c>
      <c r="AV3310" s="14" t="s">
        <v>87</v>
      </c>
      <c r="AW3310" s="14" t="s">
        <v>37</v>
      </c>
      <c r="AX3310" s="14" t="s">
        <v>78</v>
      </c>
      <c r="AY3310" s="257" t="s">
        <v>401</v>
      </c>
    </row>
    <row r="3311" s="15" customFormat="1">
      <c r="A3311" s="15"/>
      <c r="B3311" s="258"/>
      <c r="C3311" s="259"/>
      <c r="D3311" s="238" t="s">
        <v>410</v>
      </c>
      <c r="E3311" s="260" t="s">
        <v>19</v>
      </c>
      <c r="F3311" s="261" t="s">
        <v>414</v>
      </c>
      <c r="G3311" s="259"/>
      <c r="H3311" s="262">
        <v>0.050999999999999997</v>
      </c>
      <c r="I3311" s="263"/>
      <c r="J3311" s="259"/>
      <c r="K3311" s="259"/>
      <c r="L3311" s="264"/>
      <c r="M3311" s="265"/>
      <c r="N3311" s="266"/>
      <c r="O3311" s="266"/>
      <c r="P3311" s="266"/>
      <c r="Q3311" s="266"/>
      <c r="R3311" s="266"/>
      <c r="S3311" s="266"/>
      <c r="T3311" s="267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68" t="s">
        <v>410</v>
      </c>
      <c r="AU3311" s="268" t="s">
        <v>87</v>
      </c>
      <c r="AV3311" s="15" t="s">
        <v>102</v>
      </c>
      <c r="AW3311" s="15" t="s">
        <v>37</v>
      </c>
      <c r="AX3311" s="15" t="s">
        <v>85</v>
      </c>
      <c r="AY3311" s="268" t="s">
        <v>401</v>
      </c>
    </row>
    <row r="3312" s="2" customFormat="1" ht="24.15" customHeight="1">
      <c r="A3312" s="40"/>
      <c r="B3312" s="41"/>
      <c r="C3312" s="218" t="s">
        <v>2852</v>
      </c>
      <c r="D3312" s="218" t="s">
        <v>403</v>
      </c>
      <c r="E3312" s="219" t="s">
        <v>2853</v>
      </c>
      <c r="F3312" s="220" t="s">
        <v>2854</v>
      </c>
      <c r="G3312" s="221" t="s">
        <v>653</v>
      </c>
      <c r="H3312" s="222">
        <v>67</v>
      </c>
      <c r="I3312" s="223"/>
      <c r="J3312" s="224">
        <f>ROUND(I3312*H3312,2)</f>
        <v>0</v>
      </c>
      <c r="K3312" s="220" t="s">
        <v>406</v>
      </c>
      <c r="L3312" s="46"/>
      <c r="M3312" s="225" t="s">
        <v>19</v>
      </c>
      <c r="N3312" s="226" t="s">
        <v>49</v>
      </c>
      <c r="O3312" s="86"/>
      <c r="P3312" s="227">
        <f>O3312*H3312</f>
        <v>0</v>
      </c>
      <c r="Q3312" s="227">
        <v>0</v>
      </c>
      <c r="R3312" s="227">
        <f>Q3312*H3312</f>
        <v>0</v>
      </c>
      <c r="S3312" s="227">
        <v>0</v>
      </c>
      <c r="T3312" s="228">
        <f>S3312*H3312</f>
        <v>0</v>
      </c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R3312" s="229" t="s">
        <v>545</v>
      </c>
      <c r="AT3312" s="229" t="s">
        <v>403</v>
      </c>
      <c r="AU3312" s="229" t="s">
        <v>87</v>
      </c>
      <c r="AY3312" s="19" t="s">
        <v>401</v>
      </c>
      <c r="BE3312" s="230">
        <f>IF(N3312="základní",J3312,0)</f>
        <v>0</v>
      </c>
      <c r="BF3312" s="230">
        <f>IF(N3312="snížená",J3312,0)</f>
        <v>0</v>
      </c>
      <c r="BG3312" s="230">
        <f>IF(N3312="zákl. přenesená",J3312,0)</f>
        <v>0</v>
      </c>
      <c r="BH3312" s="230">
        <f>IF(N3312="sníž. přenesená",J3312,0)</f>
        <v>0</v>
      </c>
      <c r="BI3312" s="230">
        <f>IF(N3312="nulová",J3312,0)</f>
        <v>0</v>
      </c>
      <c r="BJ3312" s="19" t="s">
        <v>85</v>
      </c>
      <c r="BK3312" s="230">
        <f>ROUND(I3312*H3312,2)</f>
        <v>0</v>
      </c>
      <c r="BL3312" s="19" t="s">
        <v>545</v>
      </c>
      <c r="BM3312" s="229" t="s">
        <v>2855</v>
      </c>
    </row>
    <row r="3313" s="2" customFormat="1">
      <c r="A3313" s="40"/>
      <c r="B3313" s="41"/>
      <c r="C3313" s="42"/>
      <c r="D3313" s="231" t="s">
        <v>408</v>
      </c>
      <c r="E3313" s="42"/>
      <c r="F3313" s="232" t="s">
        <v>2856</v>
      </c>
      <c r="G3313" s="42"/>
      <c r="H3313" s="42"/>
      <c r="I3313" s="233"/>
      <c r="J3313" s="42"/>
      <c r="K3313" s="42"/>
      <c r="L3313" s="46"/>
      <c r="M3313" s="234"/>
      <c r="N3313" s="235"/>
      <c r="O3313" s="86"/>
      <c r="P3313" s="86"/>
      <c r="Q3313" s="86"/>
      <c r="R3313" s="86"/>
      <c r="S3313" s="86"/>
      <c r="T3313" s="87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T3313" s="19" t="s">
        <v>408</v>
      </c>
      <c r="AU3313" s="19" t="s">
        <v>87</v>
      </c>
    </row>
    <row r="3314" s="13" customFormat="1">
      <c r="A3314" s="13"/>
      <c r="B3314" s="236"/>
      <c r="C3314" s="237"/>
      <c r="D3314" s="238" t="s">
        <v>410</v>
      </c>
      <c r="E3314" s="239" t="s">
        <v>19</v>
      </c>
      <c r="F3314" s="240" t="s">
        <v>634</v>
      </c>
      <c r="G3314" s="237"/>
      <c r="H3314" s="239" t="s">
        <v>19</v>
      </c>
      <c r="I3314" s="241"/>
      <c r="J3314" s="237"/>
      <c r="K3314" s="237"/>
      <c r="L3314" s="242"/>
      <c r="M3314" s="243"/>
      <c r="N3314" s="244"/>
      <c r="O3314" s="244"/>
      <c r="P3314" s="244"/>
      <c r="Q3314" s="244"/>
      <c r="R3314" s="244"/>
      <c r="S3314" s="244"/>
      <c r="T3314" s="245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6" t="s">
        <v>410</v>
      </c>
      <c r="AU3314" s="246" t="s">
        <v>87</v>
      </c>
      <c r="AV3314" s="13" t="s">
        <v>85</v>
      </c>
      <c r="AW3314" s="13" t="s">
        <v>37</v>
      </c>
      <c r="AX3314" s="13" t="s">
        <v>78</v>
      </c>
      <c r="AY3314" s="246" t="s">
        <v>401</v>
      </c>
    </row>
    <row r="3315" s="13" customFormat="1">
      <c r="A3315" s="13"/>
      <c r="B3315" s="236"/>
      <c r="C3315" s="237"/>
      <c r="D3315" s="238" t="s">
        <v>410</v>
      </c>
      <c r="E3315" s="239" t="s">
        <v>19</v>
      </c>
      <c r="F3315" s="240" t="s">
        <v>1591</v>
      </c>
      <c r="G3315" s="237"/>
      <c r="H3315" s="239" t="s">
        <v>19</v>
      </c>
      <c r="I3315" s="241"/>
      <c r="J3315" s="237"/>
      <c r="K3315" s="237"/>
      <c r="L3315" s="242"/>
      <c r="M3315" s="243"/>
      <c r="N3315" s="244"/>
      <c r="O3315" s="244"/>
      <c r="P3315" s="244"/>
      <c r="Q3315" s="244"/>
      <c r="R3315" s="244"/>
      <c r="S3315" s="244"/>
      <c r="T3315" s="24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46" t="s">
        <v>410</v>
      </c>
      <c r="AU3315" s="246" t="s">
        <v>87</v>
      </c>
      <c r="AV3315" s="13" t="s">
        <v>85</v>
      </c>
      <c r="AW3315" s="13" t="s">
        <v>37</v>
      </c>
      <c r="AX3315" s="13" t="s">
        <v>78</v>
      </c>
      <c r="AY3315" s="246" t="s">
        <v>401</v>
      </c>
    </row>
    <row r="3316" s="13" customFormat="1">
      <c r="A3316" s="13"/>
      <c r="B3316" s="236"/>
      <c r="C3316" s="237"/>
      <c r="D3316" s="238" t="s">
        <v>410</v>
      </c>
      <c r="E3316" s="239" t="s">
        <v>19</v>
      </c>
      <c r="F3316" s="240" t="s">
        <v>1790</v>
      </c>
      <c r="G3316" s="237"/>
      <c r="H3316" s="239" t="s">
        <v>19</v>
      </c>
      <c r="I3316" s="241"/>
      <c r="J3316" s="237"/>
      <c r="K3316" s="237"/>
      <c r="L3316" s="242"/>
      <c r="M3316" s="243"/>
      <c r="N3316" s="244"/>
      <c r="O3316" s="244"/>
      <c r="P3316" s="244"/>
      <c r="Q3316" s="244"/>
      <c r="R3316" s="244"/>
      <c r="S3316" s="244"/>
      <c r="T3316" s="245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6" t="s">
        <v>410</v>
      </c>
      <c r="AU3316" s="246" t="s">
        <v>87</v>
      </c>
      <c r="AV3316" s="13" t="s">
        <v>85</v>
      </c>
      <c r="AW3316" s="13" t="s">
        <v>37</v>
      </c>
      <c r="AX3316" s="13" t="s">
        <v>78</v>
      </c>
      <c r="AY3316" s="246" t="s">
        <v>401</v>
      </c>
    </row>
    <row r="3317" s="13" customFormat="1">
      <c r="A3317" s="13"/>
      <c r="B3317" s="236"/>
      <c r="C3317" s="237"/>
      <c r="D3317" s="238" t="s">
        <v>410</v>
      </c>
      <c r="E3317" s="239" t="s">
        <v>19</v>
      </c>
      <c r="F3317" s="240" t="s">
        <v>2857</v>
      </c>
      <c r="G3317" s="237"/>
      <c r="H3317" s="239" t="s">
        <v>19</v>
      </c>
      <c r="I3317" s="241"/>
      <c r="J3317" s="237"/>
      <c r="K3317" s="237"/>
      <c r="L3317" s="242"/>
      <c r="M3317" s="243"/>
      <c r="N3317" s="244"/>
      <c r="O3317" s="244"/>
      <c r="P3317" s="244"/>
      <c r="Q3317" s="244"/>
      <c r="R3317" s="244"/>
      <c r="S3317" s="244"/>
      <c r="T3317" s="245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6" t="s">
        <v>410</v>
      </c>
      <c r="AU3317" s="246" t="s">
        <v>87</v>
      </c>
      <c r="AV3317" s="13" t="s">
        <v>85</v>
      </c>
      <c r="AW3317" s="13" t="s">
        <v>37</v>
      </c>
      <c r="AX3317" s="13" t="s">
        <v>78</v>
      </c>
      <c r="AY3317" s="246" t="s">
        <v>401</v>
      </c>
    </row>
    <row r="3318" s="14" customFormat="1">
      <c r="A3318" s="14"/>
      <c r="B3318" s="247"/>
      <c r="C3318" s="248"/>
      <c r="D3318" s="238" t="s">
        <v>410</v>
      </c>
      <c r="E3318" s="249" t="s">
        <v>19</v>
      </c>
      <c r="F3318" s="250" t="s">
        <v>2858</v>
      </c>
      <c r="G3318" s="248"/>
      <c r="H3318" s="251">
        <v>18</v>
      </c>
      <c r="I3318" s="252"/>
      <c r="J3318" s="248"/>
      <c r="K3318" s="248"/>
      <c r="L3318" s="253"/>
      <c r="M3318" s="254"/>
      <c r="N3318" s="255"/>
      <c r="O3318" s="255"/>
      <c r="P3318" s="255"/>
      <c r="Q3318" s="255"/>
      <c r="R3318" s="255"/>
      <c r="S3318" s="255"/>
      <c r="T3318" s="256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7" t="s">
        <v>410</v>
      </c>
      <c r="AU3318" s="257" t="s">
        <v>87</v>
      </c>
      <c r="AV3318" s="14" t="s">
        <v>87</v>
      </c>
      <c r="AW3318" s="14" t="s">
        <v>37</v>
      </c>
      <c r="AX3318" s="14" t="s">
        <v>78</v>
      </c>
      <c r="AY3318" s="257" t="s">
        <v>401</v>
      </c>
    </row>
    <row r="3319" s="14" customFormat="1">
      <c r="A3319" s="14"/>
      <c r="B3319" s="247"/>
      <c r="C3319" s="248"/>
      <c r="D3319" s="238" t="s">
        <v>410</v>
      </c>
      <c r="E3319" s="249" t="s">
        <v>19</v>
      </c>
      <c r="F3319" s="250" t="s">
        <v>2859</v>
      </c>
      <c r="G3319" s="248"/>
      <c r="H3319" s="251">
        <v>49</v>
      </c>
      <c r="I3319" s="252"/>
      <c r="J3319" s="248"/>
      <c r="K3319" s="248"/>
      <c r="L3319" s="253"/>
      <c r="M3319" s="254"/>
      <c r="N3319" s="255"/>
      <c r="O3319" s="255"/>
      <c r="P3319" s="255"/>
      <c r="Q3319" s="255"/>
      <c r="R3319" s="255"/>
      <c r="S3319" s="255"/>
      <c r="T3319" s="256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7" t="s">
        <v>410</v>
      </c>
      <c r="AU3319" s="257" t="s">
        <v>87</v>
      </c>
      <c r="AV3319" s="14" t="s">
        <v>87</v>
      </c>
      <c r="AW3319" s="14" t="s">
        <v>37</v>
      </c>
      <c r="AX3319" s="14" t="s">
        <v>78</v>
      </c>
      <c r="AY3319" s="257" t="s">
        <v>401</v>
      </c>
    </row>
    <row r="3320" s="15" customFormat="1">
      <c r="A3320" s="15"/>
      <c r="B3320" s="258"/>
      <c r="C3320" s="259"/>
      <c r="D3320" s="238" t="s">
        <v>410</v>
      </c>
      <c r="E3320" s="260" t="s">
        <v>19</v>
      </c>
      <c r="F3320" s="261" t="s">
        <v>414</v>
      </c>
      <c r="G3320" s="259"/>
      <c r="H3320" s="262">
        <v>67</v>
      </c>
      <c r="I3320" s="263"/>
      <c r="J3320" s="259"/>
      <c r="K3320" s="259"/>
      <c r="L3320" s="264"/>
      <c r="M3320" s="265"/>
      <c r="N3320" s="266"/>
      <c r="O3320" s="266"/>
      <c r="P3320" s="266"/>
      <c r="Q3320" s="266"/>
      <c r="R3320" s="266"/>
      <c r="S3320" s="266"/>
      <c r="T3320" s="267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68" t="s">
        <v>410</v>
      </c>
      <c r="AU3320" s="268" t="s">
        <v>87</v>
      </c>
      <c r="AV3320" s="15" t="s">
        <v>102</v>
      </c>
      <c r="AW3320" s="15" t="s">
        <v>37</v>
      </c>
      <c r="AX3320" s="15" t="s">
        <v>85</v>
      </c>
      <c r="AY3320" s="268" t="s">
        <v>401</v>
      </c>
    </row>
    <row r="3321" s="2" customFormat="1" ht="16.5" customHeight="1">
      <c r="A3321" s="40"/>
      <c r="B3321" s="41"/>
      <c r="C3321" s="280" t="s">
        <v>2860</v>
      </c>
      <c r="D3321" s="280" t="s">
        <v>808</v>
      </c>
      <c r="E3321" s="281" t="s">
        <v>2861</v>
      </c>
      <c r="F3321" s="282" t="s">
        <v>2862</v>
      </c>
      <c r="G3321" s="283" t="s">
        <v>653</v>
      </c>
      <c r="H3321" s="284">
        <v>18</v>
      </c>
      <c r="I3321" s="285"/>
      <c r="J3321" s="286">
        <f>ROUND(I3321*H3321,2)</f>
        <v>0</v>
      </c>
      <c r="K3321" s="282" t="s">
        <v>19</v>
      </c>
      <c r="L3321" s="287"/>
      <c r="M3321" s="288" t="s">
        <v>19</v>
      </c>
      <c r="N3321" s="289" t="s">
        <v>49</v>
      </c>
      <c r="O3321" s="86"/>
      <c r="P3321" s="227">
        <f>O3321*H3321</f>
        <v>0</v>
      </c>
      <c r="Q3321" s="227">
        <v>0.00014999999999999999</v>
      </c>
      <c r="R3321" s="227">
        <f>Q3321*H3321</f>
        <v>0.0026999999999999997</v>
      </c>
      <c r="S3321" s="227">
        <v>0</v>
      </c>
      <c r="T3321" s="228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9" t="s">
        <v>664</v>
      </c>
      <c r="AT3321" s="229" t="s">
        <v>808</v>
      </c>
      <c r="AU3321" s="229" t="s">
        <v>87</v>
      </c>
      <c r="AY3321" s="19" t="s">
        <v>401</v>
      </c>
      <c r="BE3321" s="230">
        <f>IF(N3321="základní",J3321,0)</f>
        <v>0</v>
      </c>
      <c r="BF3321" s="230">
        <f>IF(N3321="snížená",J3321,0)</f>
        <v>0</v>
      </c>
      <c r="BG3321" s="230">
        <f>IF(N3321="zákl. přenesená",J3321,0)</f>
        <v>0</v>
      </c>
      <c r="BH3321" s="230">
        <f>IF(N3321="sníž. přenesená",J3321,0)</f>
        <v>0</v>
      </c>
      <c r="BI3321" s="230">
        <f>IF(N3321="nulová",J3321,0)</f>
        <v>0</v>
      </c>
      <c r="BJ3321" s="19" t="s">
        <v>85</v>
      </c>
      <c r="BK3321" s="230">
        <f>ROUND(I3321*H3321,2)</f>
        <v>0</v>
      </c>
      <c r="BL3321" s="19" t="s">
        <v>545</v>
      </c>
      <c r="BM3321" s="229" t="s">
        <v>2863</v>
      </c>
    </row>
    <row r="3322" s="13" customFormat="1">
      <c r="A3322" s="13"/>
      <c r="B3322" s="236"/>
      <c r="C3322" s="237"/>
      <c r="D3322" s="238" t="s">
        <v>410</v>
      </c>
      <c r="E3322" s="239" t="s">
        <v>19</v>
      </c>
      <c r="F3322" s="240" t="s">
        <v>634</v>
      </c>
      <c r="G3322" s="237"/>
      <c r="H3322" s="239" t="s">
        <v>19</v>
      </c>
      <c r="I3322" s="241"/>
      <c r="J3322" s="237"/>
      <c r="K3322" s="237"/>
      <c r="L3322" s="242"/>
      <c r="M3322" s="243"/>
      <c r="N3322" s="244"/>
      <c r="O3322" s="244"/>
      <c r="P3322" s="244"/>
      <c r="Q3322" s="244"/>
      <c r="R3322" s="244"/>
      <c r="S3322" s="244"/>
      <c r="T3322" s="245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6" t="s">
        <v>410</v>
      </c>
      <c r="AU3322" s="246" t="s">
        <v>87</v>
      </c>
      <c r="AV3322" s="13" t="s">
        <v>85</v>
      </c>
      <c r="AW3322" s="13" t="s">
        <v>37</v>
      </c>
      <c r="AX3322" s="13" t="s">
        <v>78</v>
      </c>
      <c r="AY3322" s="246" t="s">
        <v>401</v>
      </c>
    </row>
    <row r="3323" s="13" customFormat="1">
      <c r="A3323" s="13"/>
      <c r="B3323" s="236"/>
      <c r="C3323" s="237"/>
      <c r="D3323" s="238" t="s">
        <v>410</v>
      </c>
      <c r="E3323" s="239" t="s">
        <v>19</v>
      </c>
      <c r="F3323" s="240" t="s">
        <v>1591</v>
      </c>
      <c r="G3323" s="237"/>
      <c r="H3323" s="239" t="s">
        <v>19</v>
      </c>
      <c r="I3323" s="241"/>
      <c r="J3323" s="237"/>
      <c r="K3323" s="237"/>
      <c r="L3323" s="242"/>
      <c r="M3323" s="243"/>
      <c r="N3323" s="244"/>
      <c r="O3323" s="244"/>
      <c r="P3323" s="244"/>
      <c r="Q3323" s="244"/>
      <c r="R3323" s="244"/>
      <c r="S3323" s="244"/>
      <c r="T3323" s="245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6" t="s">
        <v>410</v>
      </c>
      <c r="AU3323" s="246" t="s">
        <v>87</v>
      </c>
      <c r="AV3323" s="13" t="s">
        <v>85</v>
      </c>
      <c r="AW3323" s="13" t="s">
        <v>37</v>
      </c>
      <c r="AX3323" s="13" t="s">
        <v>78</v>
      </c>
      <c r="AY3323" s="246" t="s">
        <v>401</v>
      </c>
    </row>
    <row r="3324" s="13" customFormat="1">
      <c r="A3324" s="13"/>
      <c r="B3324" s="236"/>
      <c r="C3324" s="237"/>
      <c r="D3324" s="238" t="s">
        <v>410</v>
      </c>
      <c r="E3324" s="239" t="s">
        <v>19</v>
      </c>
      <c r="F3324" s="240" t="s">
        <v>1790</v>
      </c>
      <c r="G3324" s="237"/>
      <c r="H3324" s="239" t="s">
        <v>19</v>
      </c>
      <c r="I3324" s="241"/>
      <c r="J3324" s="237"/>
      <c r="K3324" s="237"/>
      <c r="L3324" s="242"/>
      <c r="M3324" s="243"/>
      <c r="N3324" s="244"/>
      <c r="O3324" s="244"/>
      <c r="P3324" s="244"/>
      <c r="Q3324" s="244"/>
      <c r="R3324" s="244"/>
      <c r="S3324" s="244"/>
      <c r="T3324" s="245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6" t="s">
        <v>410</v>
      </c>
      <c r="AU3324" s="246" t="s">
        <v>87</v>
      </c>
      <c r="AV3324" s="13" t="s">
        <v>85</v>
      </c>
      <c r="AW3324" s="13" t="s">
        <v>37</v>
      </c>
      <c r="AX3324" s="13" t="s">
        <v>78</v>
      </c>
      <c r="AY3324" s="246" t="s">
        <v>401</v>
      </c>
    </row>
    <row r="3325" s="13" customFormat="1">
      <c r="A3325" s="13"/>
      <c r="B3325" s="236"/>
      <c r="C3325" s="237"/>
      <c r="D3325" s="238" t="s">
        <v>410</v>
      </c>
      <c r="E3325" s="239" t="s">
        <v>19</v>
      </c>
      <c r="F3325" s="240" t="s">
        <v>2857</v>
      </c>
      <c r="G3325" s="237"/>
      <c r="H3325" s="239" t="s">
        <v>19</v>
      </c>
      <c r="I3325" s="241"/>
      <c r="J3325" s="237"/>
      <c r="K3325" s="237"/>
      <c r="L3325" s="242"/>
      <c r="M3325" s="243"/>
      <c r="N3325" s="244"/>
      <c r="O3325" s="244"/>
      <c r="P3325" s="244"/>
      <c r="Q3325" s="244"/>
      <c r="R3325" s="244"/>
      <c r="S3325" s="244"/>
      <c r="T3325" s="245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6" t="s">
        <v>410</v>
      </c>
      <c r="AU3325" s="246" t="s">
        <v>87</v>
      </c>
      <c r="AV3325" s="13" t="s">
        <v>85</v>
      </c>
      <c r="AW3325" s="13" t="s">
        <v>37</v>
      </c>
      <c r="AX3325" s="13" t="s">
        <v>78</v>
      </c>
      <c r="AY3325" s="246" t="s">
        <v>401</v>
      </c>
    </row>
    <row r="3326" s="14" customFormat="1">
      <c r="A3326" s="14"/>
      <c r="B3326" s="247"/>
      <c r="C3326" s="248"/>
      <c r="D3326" s="238" t="s">
        <v>410</v>
      </c>
      <c r="E3326" s="249" t="s">
        <v>19</v>
      </c>
      <c r="F3326" s="250" t="s">
        <v>2858</v>
      </c>
      <c r="G3326" s="248"/>
      <c r="H3326" s="251">
        <v>18</v>
      </c>
      <c r="I3326" s="252"/>
      <c r="J3326" s="248"/>
      <c r="K3326" s="248"/>
      <c r="L3326" s="253"/>
      <c r="M3326" s="254"/>
      <c r="N3326" s="255"/>
      <c r="O3326" s="255"/>
      <c r="P3326" s="255"/>
      <c r="Q3326" s="255"/>
      <c r="R3326" s="255"/>
      <c r="S3326" s="255"/>
      <c r="T3326" s="256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7" t="s">
        <v>410</v>
      </c>
      <c r="AU3326" s="257" t="s">
        <v>87</v>
      </c>
      <c r="AV3326" s="14" t="s">
        <v>87</v>
      </c>
      <c r="AW3326" s="14" t="s">
        <v>37</v>
      </c>
      <c r="AX3326" s="14" t="s">
        <v>78</v>
      </c>
      <c r="AY3326" s="257" t="s">
        <v>401</v>
      </c>
    </row>
    <row r="3327" s="15" customFormat="1">
      <c r="A3327" s="15"/>
      <c r="B3327" s="258"/>
      <c r="C3327" s="259"/>
      <c r="D3327" s="238" t="s">
        <v>410</v>
      </c>
      <c r="E3327" s="260" t="s">
        <v>19</v>
      </c>
      <c r="F3327" s="261" t="s">
        <v>414</v>
      </c>
      <c r="G3327" s="259"/>
      <c r="H3327" s="262">
        <v>18</v>
      </c>
      <c r="I3327" s="263"/>
      <c r="J3327" s="259"/>
      <c r="K3327" s="259"/>
      <c r="L3327" s="264"/>
      <c r="M3327" s="265"/>
      <c r="N3327" s="266"/>
      <c r="O3327" s="266"/>
      <c r="P3327" s="266"/>
      <c r="Q3327" s="266"/>
      <c r="R3327" s="266"/>
      <c r="S3327" s="266"/>
      <c r="T3327" s="267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8" t="s">
        <v>410</v>
      </c>
      <c r="AU3327" s="268" t="s">
        <v>87</v>
      </c>
      <c r="AV3327" s="15" t="s">
        <v>102</v>
      </c>
      <c r="AW3327" s="15" t="s">
        <v>37</v>
      </c>
      <c r="AX3327" s="15" t="s">
        <v>85</v>
      </c>
      <c r="AY3327" s="268" t="s">
        <v>401</v>
      </c>
    </row>
    <row r="3328" s="2" customFormat="1" ht="16.5" customHeight="1">
      <c r="A3328" s="40"/>
      <c r="B3328" s="41"/>
      <c r="C3328" s="280" t="s">
        <v>2864</v>
      </c>
      <c r="D3328" s="280" t="s">
        <v>808</v>
      </c>
      <c r="E3328" s="281" t="s">
        <v>2865</v>
      </c>
      <c r="F3328" s="282" t="s">
        <v>2866</v>
      </c>
      <c r="G3328" s="283" t="s">
        <v>653</v>
      </c>
      <c r="H3328" s="284">
        <v>49</v>
      </c>
      <c r="I3328" s="285"/>
      <c r="J3328" s="286">
        <f>ROUND(I3328*H3328,2)</f>
        <v>0</v>
      </c>
      <c r="K3328" s="282" t="s">
        <v>19</v>
      </c>
      <c r="L3328" s="287"/>
      <c r="M3328" s="288" t="s">
        <v>19</v>
      </c>
      <c r="N3328" s="289" t="s">
        <v>49</v>
      </c>
      <c r="O3328" s="86"/>
      <c r="P3328" s="227">
        <f>O3328*H3328</f>
        <v>0</v>
      </c>
      <c r="Q3328" s="227">
        <v>0.00014999999999999999</v>
      </c>
      <c r="R3328" s="227">
        <f>Q3328*H3328</f>
        <v>0.0073499999999999998</v>
      </c>
      <c r="S3328" s="227">
        <v>0</v>
      </c>
      <c r="T3328" s="228">
        <f>S3328*H3328</f>
        <v>0</v>
      </c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R3328" s="229" t="s">
        <v>664</v>
      </c>
      <c r="AT3328" s="229" t="s">
        <v>808</v>
      </c>
      <c r="AU3328" s="229" t="s">
        <v>87</v>
      </c>
      <c r="AY3328" s="19" t="s">
        <v>401</v>
      </c>
      <c r="BE3328" s="230">
        <f>IF(N3328="základní",J3328,0)</f>
        <v>0</v>
      </c>
      <c r="BF3328" s="230">
        <f>IF(N3328="snížená",J3328,0)</f>
        <v>0</v>
      </c>
      <c r="BG3328" s="230">
        <f>IF(N3328="zákl. přenesená",J3328,0)</f>
        <v>0</v>
      </c>
      <c r="BH3328" s="230">
        <f>IF(N3328="sníž. přenesená",J3328,0)</f>
        <v>0</v>
      </c>
      <c r="BI3328" s="230">
        <f>IF(N3328="nulová",J3328,0)</f>
        <v>0</v>
      </c>
      <c r="BJ3328" s="19" t="s">
        <v>85</v>
      </c>
      <c r="BK3328" s="230">
        <f>ROUND(I3328*H3328,2)</f>
        <v>0</v>
      </c>
      <c r="BL3328" s="19" t="s">
        <v>545</v>
      </c>
      <c r="BM3328" s="229" t="s">
        <v>2867</v>
      </c>
    </row>
    <row r="3329" s="13" customFormat="1">
      <c r="A3329" s="13"/>
      <c r="B3329" s="236"/>
      <c r="C3329" s="237"/>
      <c r="D3329" s="238" t="s">
        <v>410</v>
      </c>
      <c r="E3329" s="239" t="s">
        <v>19</v>
      </c>
      <c r="F3329" s="240" t="s">
        <v>634</v>
      </c>
      <c r="G3329" s="237"/>
      <c r="H3329" s="239" t="s">
        <v>19</v>
      </c>
      <c r="I3329" s="241"/>
      <c r="J3329" s="237"/>
      <c r="K3329" s="237"/>
      <c r="L3329" s="242"/>
      <c r="M3329" s="243"/>
      <c r="N3329" s="244"/>
      <c r="O3329" s="244"/>
      <c r="P3329" s="244"/>
      <c r="Q3329" s="244"/>
      <c r="R3329" s="244"/>
      <c r="S3329" s="244"/>
      <c r="T3329" s="245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46" t="s">
        <v>410</v>
      </c>
      <c r="AU3329" s="246" t="s">
        <v>87</v>
      </c>
      <c r="AV3329" s="13" t="s">
        <v>85</v>
      </c>
      <c r="AW3329" s="13" t="s">
        <v>37</v>
      </c>
      <c r="AX3329" s="13" t="s">
        <v>78</v>
      </c>
      <c r="AY3329" s="246" t="s">
        <v>401</v>
      </c>
    </row>
    <row r="3330" s="13" customFormat="1">
      <c r="A3330" s="13"/>
      <c r="B3330" s="236"/>
      <c r="C3330" s="237"/>
      <c r="D3330" s="238" t="s">
        <v>410</v>
      </c>
      <c r="E3330" s="239" t="s">
        <v>19</v>
      </c>
      <c r="F3330" s="240" t="s">
        <v>1591</v>
      </c>
      <c r="G3330" s="237"/>
      <c r="H3330" s="239" t="s">
        <v>19</v>
      </c>
      <c r="I3330" s="241"/>
      <c r="J3330" s="237"/>
      <c r="K3330" s="237"/>
      <c r="L3330" s="242"/>
      <c r="M3330" s="243"/>
      <c r="N3330" s="244"/>
      <c r="O3330" s="244"/>
      <c r="P3330" s="244"/>
      <c r="Q3330" s="244"/>
      <c r="R3330" s="244"/>
      <c r="S3330" s="244"/>
      <c r="T3330" s="24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6" t="s">
        <v>410</v>
      </c>
      <c r="AU3330" s="246" t="s">
        <v>87</v>
      </c>
      <c r="AV3330" s="13" t="s">
        <v>85</v>
      </c>
      <c r="AW3330" s="13" t="s">
        <v>37</v>
      </c>
      <c r="AX3330" s="13" t="s">
        <v>78</v>
      </c>
      <c r="AY3330" s="246" t="s">
        <v>401</v>
      </c>
    </row>
    <row r="3331" s="13" customFormat="1">
      <c r="A3331" s="13"/>
      <c r="B3331" s="236"/>
      <c r="C3331" s="237"/>
      <c r="D3331" s="238" t="s">
        <v>410</v>
      </c>
      <c r="E3331" s="239" t="s">
        <v>19</v>
      </c>
      <c r="F3331" s="240" t="s">
        <v>1790</v>
      </c>
      <c r="G3331" s="237"/>
      <c r="H3331" s="239" t="s">
        <v>19</v>
      </c>
      <c r="I3331" s="241"/>
      <c r="J3331" s="237"/>
      <c r="K3331" s="237"/>
      <c r="L3331" s="242"/>
      <c r="M3331" s="243"/>
      <c r="N3331" s="244"/>
      <c r="O3331" s="244"/>
      <c r="P3331" s="244"/>
      <c r="Q3331" s="244"/>
      <c r="R3331" s="244"/>
      <c r="S3331" s="244"/>
      <c r="T3331" s="245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6" t="s">
        <v>410</v>
      </c>
      <c r="AU3331" s="246" t="s">
        <v>87</v>
      </c>
      <c r="AV3331" s="13" t="s">
        <v>85</v>
      </c>
      <c r="AW3331" s="13" t="s">
        <v>37</v>
      </c>
      <c r="AX3331" s="13" t="s">
        <v>78</v>
      </c>
      <c r="AY3331" s="246" t="s">
        <v>401</v>
      </c>
    </row>
    <row r="3332" s="13" customFormat="1">
      <c r="A3332" s="13"/>
      <c r="B3332" s="236"/>
      <c r="C3332" s="237"/>
      <c r="D3332" s="238" t="s">
        <v>410</v>
      </c>
      <c r="E3332" s="239" t="s">
        <v>19</v>
      </c>
      <c r="F3332" s="240" t="s">
        <v>2857</v>
      </c>
      <c r="G3332" s="237"/>
      <c r="H3332" s="239" t="s">
        <v>19</v>
      </c>
      <c r="I3332" s="241"/>
      <c r="J3332" s="237"/>
      <c r="K3332" s="237"/>
      <c r="L3332" s="242"/>
      <c r="M3332" s="243"/>
      <c r="N3332" s="244"/>
      <c r="O3332" s="244"/>
      <c r="P3332" s="244"/>
      <c r="Q3332" s="244"/>
      <c r="R3332" s="244"/>
      <c r="S3332" s="244"/>
      <c r="T3332" s="245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6" t="s">
        <v>410</v>
      </c>
      <c r="AU3332" s="246" t="s">
        <v>87</v>
      </c>
      <c r="AV3332" s="13" t="s">
        <v>85</v>
      </c>
      <c r="AW3332" s="13" t="s">
        <v>37</v>
      </c>
      <c r="AX3332" s="13" t="s">
        <v>78</v>
      </c>
      <c r="AY3332" s="246" t="s">
        <v>401</v>
      </c>
    </row>
    <row r="3333" s="14" customFormat="1">
      <c r="A3333" s="14"/>
      <c r="B3333" s="247"/>
      <c r="C3333" s="248"/>
      <c r="D3333" s="238" t="s">
        <v>410</v>
      </c>
      <c r="E3333" s="249" t="s">
        <v>19</v>
      </c>
      <c r="F3333" s="250" t="s">
        <v>2859</v>
      </c>
      <c r="G3333" s="248"/>
      <c r="H3333" s="251">
        <v>49</v>
      </c>
      <c r="I3333" s="252"/>
      <c r="J3333" s="248"/>
      <c r="K3333" s="248"/>
      <c r="L3333" s="253"/>
      <c r="M3333" s="254"/>
      <c r="N3333" s="255"/>
      <c r="O3333" s="255"/>
      <c r="P3333" s="255"/>
      <c r="Q3333" s="255"/>
      <c r="R3333" s="255"/>
      <c r="S3333" s="255"/>
      <c r="T3333" s="256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7" t="s">
        <v>410</v>
      </c>
      <c r="AU3333" s="257" t="s">
        <v>87</v>
      </c>
      <c r="AV3333" s="14" t="s">
        <v>87</v>
      </c>
      <c r="AW3333" s="14" t="s">
        <v>37</v>
      </c>
      <c r="AX3333" s="14" t="s">
        <v>78</v>
      </c>
      <c r="AY3333" s="257" t="s">
        <v>401</v>
      </c>
    </row>
    <row r="3334" s="15" customFormat="1">
      <c r="A3334" s="15"/>
      <c r="B3334" s="258"/>
      <c r="C3334" s="259"/>
      <c r="D3334" s="238" t="s">
        <v>410</v>
      </c>
      <c r="E3334" s="260" t="s">
        <v>19</v>
      </c>
      <c r="F3334" s="261" t="s">
        <v>414</v>
      </c>
      <c r="G3334" s="259"/>
      <c r="H3334" s="262">
        <v>49</v>
      </c>
      <c r="I3334" s="263"/>
      <c r="J3334" s="259"/>
      <c r="K3334" s="259"/>
      <c r="L3334" s="264"/>
      <c r="M3334" s="265"/>
      <c r="N3334" s="266"/>
      <c r="O3334" s="266"/>
      <c r="P3334" s="266"/>
      <c r="Q3334" s="266"/>
      <c r="R3334" s="266"/>
      <c r="S3334" s="266"/>
      <c r="T3334" s="267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68" t="s">
        <v>410</v>
      </c>
      <c r="AU3334" s="268" t="s">
        <v>87</v>
      </c>
      <c r="AV3334" s="15" t="s">
        <v>102</v>
      </c>
      <c r="AW3334" s="15" t="s">
        <v>37</v>
      </c>
      <c r="AX3334" s="15" t="s">
        <v>85</v>
      </c>
      <c r="AY3334" s="268" t="s">
        <v>401</v>
      </c>
    </row>
    <row r="3335" s="2" customFormat="1" ht="16.5" customHeight="1">
      <c r="A3335" s="40"/>
      <c r="B3335" s="41"/>
      <c r="C3335" s="280" t="s">
        <v>2868</v>
      </c>
      <c r="D3335" s="280" t="s">
        <v>808</v>
      </c>
      <c r="E3335" s="281" t="s">
        <v>2869</v>
      </c>
      <c r="F3335" s="282" t="s">
        <v>2870</v>
      </c>
      <c r="G3335" s="283" t="s">
        <v>653</v>
      </c>
      <c r="H3335" s="284">
        <v>125</v>
      </c>
      <c r="I3335" s="285"/>
      <c r="J3335" s="286">
        <f>ROUND(I3335*H3335,2)</f>
        <v>0</v>
      </c>
      <c r="K3335" s="282" t="s">
        <v>19</v>
      </c>
      <c r="L3335" s="287"/>
      <c r="M3335" s="288" t="s">
        <v>19</v>
      </c>
      <c r="N3335" s="289" t="s">
        <v>49</v>
      </c>
      <c r="O3335" s="86"/>
      <c r="P3335" s="227">
        <f>O3335*H3335</f>
        <v>0</v>
      </c>
      <c r="Q3335" s="227">
        <v>0.00014999999999999999</v>
      </c>
      <c r="R3335" s="227">
        <f>Q3335*H3335</f>
        <v>0.018749999999999999</v>
      </c>
      <c r="S3335" s="227">
        <v>0</v>
      </c>
      <c r="T3335" s="228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9" t="s">
        <v>664</v>
      </c>
      <c r="AT3335" s="229" t="s">
        <v>808</v>
      </c>
      <c r="AU3335" s="229" t="s">
        <v>87</v>
      </c>
      <c r="AY3335" s="19" t="s">
        <v>401</v>
      </c>
      <c r="BE3335" s="230">
        <f>IF(N3335="základní",J3335,0)</f>
        <v>0</v>
      </c>
      <c r="BF3335" s="230">
        <f>IF(N3335="snížená",J3335,0)</f>
        <v>0</v>
      </c>
      <c r="BG3335" s="230">
        <f>IF(N3335="zákl. přenesená",J3335,0)</f>
        <v>0</v>
      </c>
      <c r="BH3335" s="230">
        <f>IF(N3335="sníž. přenesená",J3335,0)</f>
        <v>0</v>
      </c>
      <c r="BI3335" s="230">
        <f>IF(N3335="nulová",J3335,0)</f>
        <v>0</v>
      </c>
      <c r="BJ3335" s="19" t="s">
        <v>85</v>
      </c>
      <c r="BK3335" s="230">
        <f>ROUND(I3335*H3335,2)</f>
        <v>0</v>
      </c>
      <c r="BL3335" s="19" t="s">
        <v>545</v>
      </c>
      <c r="BM3335" s="229" t="s">
        <v>2871</v>
      </c>
    </row>
    <row r="3336" s="13" customFormat="1">
      <c r="A3336" s="13"/>
      <c r="B3336" s="236"/>
      <c r="C3336" s="237"/>
      <c r="D3336" s="238" t="s">
        <v>410</v>
      </c>
      <c r="E3336" s="239" t="s">
        <v>19</v>
      </c>
      <c r="F3336" s="240" t="s">
        <v>634</v>
      </c>
      <c r="G3336" s="237"/>
      <c r="H3336" s="239" t="s">
        <v>19</v>
      </c>
      <c r="I3336" s="241"/>
      <c r="J3336" s="237"/>
      <c r="K3336" s="237"/>
      <c r="L3336" s="242"/>
      <c r="M3336" s="243"/>
      <c r="N3336" s="244"/>
      <c r="O3336" s="244"/>
      <c r="P3336" s="244"/>
      <c r="Q3336" s="244"/>
      <c r="R3336" s="244"/>
      <c r="S3336" s="244"/>
      <c r="T3336" s="24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6" t="s">
        <v>410</v>
      </c>
      <c r="AU3336" s="246" t="s">
        <v>87</v>
      </c>
      <c r="AV3336" s="13" t="s">
        <v>85</v>
      </c>
      <c r="AW3336" s="13" t="s">
        <v>37</v>
      </c>
      <c r="AX3336" s="13" t="s">
        <v>78</v>
      </c>
      <c r="AY3336" s="246" t="s">
        <v>401</v>
      </c>
    </row>
    <row r="3337" s="13" customFormat="1">
      <c r="A3337" s="13"/>
      <c r="B3337" s="236"/>
      <c r="C3337" s="237"/>
      <c r="D3337" s="238" t="s">
        <v>410</v>
      </c>
      <c r="E3337" s="239" t="s">
        <v>19</v>
      </c>
      <c r="F3337" s="240" t="s">
        <v>1591</v>
      </c>
      <c r="G3337" s="237"/>
      <c r="H3337" s="239" t="s">
        <v>19</v>
      </c>
      <c r="I3337" s="241"/>
      <c r="J3337" s="237"/>
      <c r="K3337" s="237"/>
      <c r="L3337" s="242"/>
      <c r="M3337" s="243"/>
      <c r="N3337" s="244"/>
      <c r="O3337" s="244"/>
      <c r="P3337" s="244"/>
      <c r="Q3337" s="244"/>
      <c r="R3337" s="244"/>
      <c r="S3337" s="244"/>
      <c r="T3337" s="245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6" t="s">
        <v>410</v>
      </c>
      <c r="AU3337" s="246" t="s">
        <v>87</v>
      </c>
      <c r="AV3337" s="13" t="s">
        <v>85</v>
      </c>
      <c r="AW3337" s="13" t="s">
        <v>37</v>
      </c>
      <c r="AX3337" s="13" t="s">
        <v>78</v>
      </c>
      <c r="AY3337" s="246" t="s">
        <v>401</v>
      </c>
    </row>
    <row r="3338" s="13" customFormat="1">
      <c r="A3338" s="13"/>
      <c r="B3338" s="236"/>
      <c r="C3338" s="237"/>
      <c r="D3338" s="238" t="s">
        <v>410</v>
      </c>
      <c r="E3338" s="239" t="s">
        <v>19</v>
      </c>
      <c r="F3338" s="240" t="s">
        <v>1790</v>
      </c>
      <c r="G3338" s="237"/>
      <c r="H3338" s="239" t="s">
        <v>19</v>
      </c>
      <c r="I3338" s="241"/>
      <c r="J3338" s="237"/>
      <c r="K3338" s="237"/>
      <c r="L3338" s="242"/>
      <c r="M3338" s="243"/>
      <c r="N3338" s="244"/>
      <c r="O3338" s="244"/>
      <c r="P3338" s="244"/>
      <c r="Q3338" s="244"/>
      <c r="R3338" s="244"/>
      <c r="S3338" s="244"/>
      <c r="T3338" s="245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6" t="s">
        <v>410</v>
      </c>
      <c r="AU3338" s="246" t="s">
        <v>87</v>
      </c>
      <c r="AV3338" s="13" t="s">
        <v>85</v>
      </c>
      <c r="AW3338" s="13" t="s">
        <v>37</v>
      </c>
      <c r="AX3338" s="13" t="s">
        <v>78</v>
      </c>
      <c r="AY3338" s="246" t="s">
        <v>401</v>
      </c>
    </row>
    <row r="3339" s="13" customFormat="1">
      <c r="A3339" s="13"/>
      <c r="B3339" s="236"/>
      <c r="C3339" s="237"/>
      <c r="D3339" s="238" t="s">
        <v>410</v>
      </c>
      <c r="E3339" s="239" t="s">
        <v>19</v>
      </c>
      <c r="F3339" s="240" t="s">
        <v>2857</v>
      </c>
      <c r="G3339" s="237"/>
      <c r="H3339" s="239" t="s">
        <v>19</v>
      </c>
      <c r="I3339" s="241"/>
      <c r="J3339" s="237"/>
      <c r="K3339" s="237"/>
      <c r="L3339" s="242"/>
      <c r="M3339" s="243"/>
      <c r="N3339" s="244"/>
      <c r="O3339" s="244"/>
      <c r="P3339" s="244"/>
      <c r="Q3339" s="244"/>
      <c r="R3339" s="244"/>
      <c r="S3339" s="244"/>
      <c r="T3339" s="24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6" t="s">
        <v>410</v>
      </c>
      <c r="AU3339" s="246" t="s">
        <v>87</v>
      </c>
      <c r="AV3339" s="13" t="s">
        <v>85</v>
      </c>
      <c r="AW3339" s="13" t="s">
        <v>37</v>
      </c>
      <c r="AX3339" s="13" t="s">
        <v>78</v>
      </c>
      <c r="AY3339" s="246" t="s">
        <v>401</v>
      </c>
    </row>
    <row r="3340" s="14" customFormat="1">
      <c r="A3340" s="14"/>
      <c r="B3340" s="247"/>
      <c r="C3340" s="248"/>
      <c r="D3340" s="238" t="s">
        <v>410</v>
      </c>
      <c r="E3340" s="249" t="s">
        <v>19</v>
      </c>
      <c r="F3340" s="250" t="s">
        <v>2872</v>
      </c>
      <c r="G3340" s="248"/>
      <c r="H3340" s="251">
        <v>125</v>
      </c>
      <c r="I3340" s="252"/>
      <c r="J3340" s="248"/>
      <c r="K3340" s="248"/>
      <c r="L3340" s="253"/>
      <c r="M3340" s="254"/>
      <c r="N3340" s="255"/>
      <c r="O3340" s="255"/>
      <c r="P3340" s="255"/>
      <c r="Q3340" s="255"/>
      <c r="R3340" s="255"/>
      <c r="S3340" s="255"/>
      <c r="T3340" s="25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7" t="s">
        <v>410</v>
      </c>
      <c r="AU3340" s="257" t="s">
        <v>87</v>
      </c>
      <c r="AV3340" s="14" t="s">
        <v>87</v>
      </c>
      <c r="AW3340" s="14" t="s">
        <v>37</v>
      </c>
      <c r="AX3340" s="14" t="s">
        <v>78</v>
      </c>
      <c r="AY3340" s="257" t="s">
        <v>401</v>
      </c>
    </row>
    <row r="3341" s="15" customFormat="1">
      <c r="A3341" s="15"/>
      <c r="B3341" s="258"/>
      <c r="C3341" s="259"/>
      <c r="D3341" s="238" t="s">
        <v>410</v>
      </c>
      <c r="E3341" s="260" t="s">
        <v>19</v>
      </c>
      <c r="F3341" s="261" t="s">
        <v>414</v>
      </c>
      <c r="G3341" s="259"/>
      <c r="H3341" s="262">
        <v>125</v>
      </c>
      <c r="I3341" s="263"/>
      <c r="J3341" s="259"/>
      <c r="K3341" s="259"/>
      <c r="L3341" s="264"/>
      <c r="M3341" s="265"/>
      <c r="N3341" s="266"/>
      <c r="O3341" s="266"/>
      <c r="P3341" s="266"/>
      <c r="Q3341" s="266"/>
      <c r="R3341" s="266"/>
      <c r="S3341" s="266"/>
      <c r="T3341" s="267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68" t="s">
        <v>410</v>
      </c>
      <c r="AU3341" s="268" t="s">
        <v>87</v>
      </c>
      <c r="AV3341" s="15" t="s">
        <v>102</v>
      </c>
      <c r="AW3341" s="15" t="s">
        <v>37</v>
      </c>
      <c r="AX3341" s="15" t="s">
        <v>85</v>
      </c>
      <c r="AY3341" s="268" t="s">
        <v>401</v>
      </c>
    </row>
    <row r="3342" s="2" customFormat="1" ht="33" customHeight="1">
      <c r="A3342" s="40"/>
      <c r="B3342" s="41"/>
      <c r="C3342" s="218" t="s">
        <v>2873</v>
      </c>
      <c r="D3342" s="218" t="s">
        <v>403</v>
      </c>
      <c r="E3342" s="219" t="s">
        <v>2874</v>
      </c>
      <c r="F3342" s="220" t="s">
        <v>2875</v>
      </c>
      <c r="G3342" s="221" t="s">
        <v>228</v>
      </c>
      <c r="H3342" s="222">
        <v>32.375</v>
      </c>
      <c r="I3342" s="223"/>
      <c r="J3342" s="224">
        <f>ROUND(I3342*H3342,2)</f>
        <v>0</v>
      </c>
      <c r="K3342" s="220" t="s">
        <v>406</v>
      </c>
      <c r="L3342" s="46"/>
      <c r="M3342" s="225" t="s">
        <v>19</v>
      </c>
      <c r="N3342" s="226" t="s">
        <v>49</v>
      </c>
      <c r="O3342" s="86"/>
      <c r="P3342" s="227">
        <f>O3342*H3342</f>
        <v>0</v>
      </c>
      <c r="Q3342" s="227">
        <v>0</v>
      </c>
      <c r="R3342" s="227">
        <f>Q3342*H3342</f>
        <v>0</v>
      </c>
      <c r="S3342" s="227">
        <v>0</v>
      </c>
      <c r="T3342" s="228">
        <f>S3342*H3342</f>
        <v>0</v>
      </c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R3342" s="229" t="s">
        <v>545</v>
      </c>
      <c r="AT3342" s="229" t="s">
        <v>403</v>
      </c>
      <c r="AU3342" s="229" t="s">
        <v>87</v>
      </c>
      <c r="AY3342" s="19" t="s">
        <v>401</v>
      </c>
      <c r="BE3342" s="230">
        <f>IF(N3342="základní",J3342,0)</f>
        <v>0</v>
      </c>
      <c r="BF3342" s="230">
        <f>IF(N3342="snížená",J3342,0)</f>
        <v>0</v>
      </c>
      <c r="BG3342" s="230">
        <f>IF(N3342="zákl. přenesená",J3342,0)</f>
        <v>0</v>
      </c>
      <c r="BH3342" s="230">
        <f>IF(N3342="sníž. přenesená",J3342,0)</f>
        <v>0</v>
      </c>
      <c r="BI3342" s="230">
        <f>IF(N3342="nulová",J3342,0)</f>
        <v>0</v>
      </c>
      <c r="BJ3342" s="19" t="s">
        <v>85</v>
      </c>
      <c r="BK3342" s="230">
        <f>ROUND(I3342*H3342,2)</f>
        <v>0</v>
      </c>
      <c r="BL3342" s="19" t="s">
        <v>545</v>
      </c>
      <c r="BM3342" s="229" t="s">
        <v>2876</v>
      </c>
    </row>
    <row r="3343" s="2" customFormat="1">
      <c r="A3343" s="40"/>
      <c r="B3343" s="41"/>
      <c r="C3343" s="42"/>
      <c r="D3343" s="231" t="s">
        <v>408</v>
      </c>
      <c r="E3343" s="42"/>
      <c r="F3343" s="232" t="s">
        <v>2877</v>
      </c>
      <c r="G3343" s="42"/>
      <c r="H3343" s="42"/>
      <c r="I3343" s="233"/>
      <c r="J3343" s="42"/>
      <c r="K3343" s="42"/>
      <c r="L3343" s="46"/>
      <c r="M3343" s="234"/>
      <c r="N3343" s="235"/>
      <c r="O3343" s="86"/>
      <c r="P3343" s="86"/>
      <c r="Q3343" s="86"/>
      <c r="R3343" s="86"/>
      <c r="S3343" s="86"/>
      <c r="T3343" s="87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T3343" s="19" t="s">
        <v>408</v>
      </c>
      <c r="AU3343" s="19" t="s">
        <v>87</v>
      </c>
    </row>
    <row r="3344" s="13" customFormat="1">
      <c r="A3344" s="13"/>
      <c r="B3344" s="236"/>
      <c r="C3344" s="237"/>
      <c r="D3344" s="238" t="s">
        <v>410</v>
      </c>
      <c r="E3344" s="239" t="s">
        <v>19</v>
      </c>
      <c r="F3344" s="240" t="s">
        <v>634</v>
      </c>
      <c r="G3344" s="237"/>
      <c r="H3344" s="239" t="s">
        <v>19</v>
      </c>
      <c r="I3344" s="241"/>
      <c r="J3344" s="237"/>
      <c r="K3344" s="237"/>
      <c r="L3344" s="242"/>
      <c r="M3344" s="243"/>
      <c r="N3344" s="244"/>
      <c r="O3344" s="244"/>
      <c r="P3344" s="244"/>
      <c r="Q3344" s="244"/>
      <c r="R3344" s="244"/>
      <c r="S3344" s="244"/>
      <c r="T3344" s="245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6" t="s">
        <v>410</v>
      </c>
      <c r="AU3344" s="246" t="s">
        <v>87</v>
      </c>
      <c r="AV3344" s="13" t="s">
        <v>85</v>
      </c>
      <c r="AW3344" s="13" t="s">
        <v>37</v>
      </c>
      <c r="AX3344" s="13" t="s">
        <v>78</v>
      </c>
      <c r="AY3344" s="246" t="s">
        <v>401</v>
      </c>
    </row>
    <row r="3345" s="13" customFormat="1">
      <c r="A3345" s="13"/>
      <c r="B3345" s="236"/>
      <c r="C3345" s="237"/>
      <c r="D3345" s="238" t="s">
        <v>410</v>
      </c>
      <c r="E3345" s="239" t="s">
        <v>19</v>
      </c>
      <c r="F3345" s="240" t="s">
        <v>1591</v>
      </c>
      <c r="G3345" s="237"/>
      <c r="H3345" s="239" t="s">
        <v>19</v>
      </c>
      <c r="I3345" s="241"/>
      <c r="J3345" s="237"/>
      <c r="K3345" s="237"/>
      <c r="L3345" s="242"/>
      <c r="M3345" s="243"/>
      <c r="N3345" s="244"/>
      <c r="O3345" s="244"/>
      <c r="P3345" s="244"/>
      <c r="Q3345" s="244"/>
      <c r="R3345" s="244"/>
      <c r="S3345" s="244"/>
      <c r="T3345" s="245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6" t="s">
        <v>410</v>
      </c>
      <c r="AU3345" s="246" t="s">
        <v>87</v>
      </c>
      <c r="AV3345" s="13" t="s">
        <v>85</v>
      </c>
      <c r="AW3345" s="13" t="s">
        <v>37</v>
      </c>
      <c r="AX3345" s="13" t="s">
        <v>78</v>
      </c>
      <c r="AY3345" s="246" t="s">
        <v>401</v>
      </c>
    </row>
    <row r="3346" s="13" customFormat="1">
      <c r="A3346" s="13"/>
      <c r="B3346" s="236"/>
      <c r="C3346" s="237"/>
      <c r="D3346" s="238" t="s">
        <v>410</v>
      </c>
      <c r="E3346" s="239" t="s">
        <v>19</v>
      </c>
      <c r="F3346" s="240" t="s">
        <v>1790</v>
      </c>
      <c r="G3346" s="237"/>
      <c r="H3346" s="239" t="s">
        <v>19</v>
      </c>
      <c r="I3346" s="241"/>
      <c r="J3346" s="237"/>
      <c r="K3346" s="237"/>
      <c r="L3346" s="242"/>
      <c r="M3346" s="243"/>
      <c r="N3346" s="244"/>
      <c r="O3346" s="244"/>
      <c r="P3346" s="244"/>
      <c r="Q3346" s="244"/>
      <c r="R3346" s="244"/>
      <c r="S3346" s="244"/>
      <c r="T3346" s="245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6" t="s">
        <v>410</v>
      </c>
      <c r="AU3346" s="246" t="s">
        <v>87</v>
      </c>
      <c r="AV3346" s="13" t="s">
        <v>85</v>
      </c>
      <c r="AW3346" s="13" t="s">
        <v>37</v>
      </c>
      <c r="AX3346" s="13" t="s">
        <v>78</v>
      </c>
      <c r="AY3346" s="246" t="s">
        <v>401</v>
      </c>
    </row>
    <row r="3347" s="14" customFormat="1">
      <c r="A3347" s="14"/>
      <c r="B3347" s="247"/>
      <c r="C3347" s="248"/>
      <c r="D3347" s="238" t="s">
        <v>410</v>
      </c>
      <c r="E3347" s="249" t="s">
        <v>19</v>
      </c>
      <c r="F3347" s="250" t="s">
        <v>2878</v>
      </c>
      <c r="G3347" s="248"/>
      <c r="H3347" s="251">
        <v>30</v>
      </c>
      <c r="I3347" s="252"/>
      <c r="J3347" s="248"/>
      <c r="K3347" s="248"/>
      <c r="L3347" s="253"/>
      <c r="M3347" s="254"/>
      <c r="N3347" s="255"/>
      <c r="O3347" s="255"/>
      <c r="P3347" s="255"/>
      <c r="Q3347" s="255"/>
      <c r="R3347" s="255"/>
      <c r="S3347" s="255"/>
      <c r="T3347" s="256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7" t="s">
        <v>410</v>
      </c>
      <c r="AU3347" s="257" t="s">
        <v>87</v>
      </c>
      <c r="AV3347" s="14" t="s">
        <v>87</v>
      </c>
      <c r="AW3347" s="14" t="s">
        <v>37</v>
      </c>
      <c r="AX3347" s="14" t="s">
        <v>78</v>
      </c>
      <c r="AY3347" s="257" t="s">
        <v>401</v>
      </c>
    </row>
    <row r="3348" s="14" customFormat="1">
      <c r="A3348" s="14"/>
      <c r="B3348" s="247"/>
      <c r="C3348" s="248"/>
      <c r="D3348" s="238" t="s">
        <v>410</v>
      </c>
      <c r="E3348" s="249" t="s">
        <v>19</v>
      </c>
      <c r="F3348" s="250" t="s">
        <v>2879</v>
      </c>
      <c r="G3348" s="248"/>
      <c r="H3348" s="251">
        <v>1.25</v>
      </c>
      <c r="I3348" s="252"/>
      <c r="J3348" s="248"/>
      <c r="K3348" s="248"/>
      <c r="L3348" s="253"/>
      <c r="M3348" s="254"/>
      <c r="N3348" s="255"/>
      <c r="O3348" s="255"/>
      <c r="P3348" s="255"/>
      <c r="Q3348" s="255"/>
      <c r="R3348" s="255"/>
      <c r="S3348" s="255"/>
      <c r="T3348" s="256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7" t="s">
        <v>410</v>
      </c>
      <c r="AU3348" s="257" t="s">
        <v>87</v>
      </c>
      <c r="AV3348" s="14" t="s">
        <v>87</v>
      </c>
      <c r="AW3348" s="14" t="s">
        <v>37</v>
      </c>
      <c r="AX3348" s="14" t="s">
        <v>78</v>
      </c>
      <c r="AY3348" s="257" t="s">
        <v>401</v>
      </c>
    </row>
    <row r="3349" s="14" customFormat="1">
      <c r="A3349" s="14"/>
      <c r="B3349" s="247"/>
      <c r="C3349" s="248"/>
      <c r="D3349" s="238" t="s">
        <v>410</v>
      </c>
      <c r="E3349" s="249" t="s">
        <v>19</v>
      </c>
      <c r="F3349" s="250" t="s">
        <v>2880</v>
      </c>
      <c r="G3349" s="248"/>
      <c r="H3349" s="251">
        <v>1.125</v>
      </c>
      <c r="I3349" s="252"/>
      <c r="J3349" s="248"/>
      <c r="K3349" s="248"/>
      <c r="L3349" s="253"/>
      <c r="M3349" s="254"/>
      <c r="N3349" s="255"/>
      <c r="O3349" s="255"/>
      <c r="P3349" s="255"/>
      <c r="Q3349" s="255"/>
      <c r="R3349" s="255"/>
      <c r="S3349" s="255"/>
      <c r="T3349" s="256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7" t="s">
        <v>410</v>
      </c>
      <c r="AU3349" s="257" t="s">
        <v>87</v>
      </c>
      <c r="AV3349" s="14" t="s">
        <v>87</v>
      </c>
      <c r="AW3349" s="14" t="s">
        <v>37</v>
      </c>
      <c r="AX3349" s="14" t="s">
        <v>78</v>
      </c>
      <c r="AY3349" s="257" t="s">
        <v>401</v>
      </c>
    </row>
    <row r="3350" s="15" customFormat="1">
      <c r="A3350" s="15"/>
      <c r="B3350" s="258"/>
      <c r="C3350" s="259"/>
      <c r="D3350" s="238" t="s">
        <v>410</v>
      </c>
      <c r="E3350" s="260" t="s">
        <v>19</v>
      </c>
      <c r="F3350" s="261" t="s">
        <v>414</v>
      </c>
      <c r="G3350" s="259"/>
      <c r="H3350" s="262">
        <v>32.375</v>
      </c>
      <c r="I3350" s="263"/>
      <c r="J3350" s="259"/>
      <c r="K3350" s="259"/>
      <c r="L3350" s="264"/>
      <c r="M3350" s="265"/>
      <c r="N3350" s="266"/>
      <c r="O3350" s="266"/>
      <c r="P3350" s="266"/>
      <c r="Q3350" s="266"/>
      <c r="R3350" s="266"/>
      <c r="S3350" s="266"/>
      <c r="T3350" s="267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T3350" s="268" t="s">
        <v>410</v>
      </c>
      <c r="AU3350" s="268" t="s">
        <v>87</v>
      </c>
      <c r="AV3350" s="15" t="s">
        <v>102</v>
      </c>
      <c r="AW3350" s="15" t="s">
        <v>37</v>
      </c>
      <c r="AX3350" s="15" t="s">
        <v>85</v>
      </c>
      <c r="AY3350" s="268" t="s">
        <v>401</v>
      </c>
    </row>
    <row r="3351" s="2" customFormat="1" ht="21.75" customHeight="1">
      <c r="A3351" s="40"/>
      <c r="B3351" s="41"/>
      <c r="C3351" s="280" t="s">
        <v>2881</v>
      </c>
      <c r="D3351" s="280" t="s">
        <v>808</v>
      </c>
      <c r="E3351" s="281" t="s">
        <v>2882</v>
      </c>
      <c r="F3351" s="282" t="s">
        <v>2883</v>
      </c>
      <c r="G3351" s="283" t="s">
        <v>228</v>
      </c>
      <c r="H3351" s="284">
        <v>33.994</v>
      </c>
      <c r="I3351" s="285"/>
      <c r="J3351" s="286">
        <f>ROUND(I3351*H3351,2)</f>
        <v>0</v>
      </c>
      <c r="K3351" s="282" t="s">
        <v>19</v>
      </c>
      <c r="L3351" s="287"/>
      <c r="M3351" s="288" t="s">
        <v>19</v>
      </c>
      <c r="N3351" s="289" t="s">
        <v>49</v>
      </c>
      <c r="O3351" s="86"/>
      <c r="P3351" s="227">
        <f>O3351*H3351</f>
        <v>0</v>
      </c>
      <c r="Q3351" s="227">
        <v>0.0018</v>
      </c>
      <c r="R3351" s="227">
        <f>Q3351*H3351</f>
        <v>0.061189199999999999</v>
      </c>
      <c r="S3351" s="227">
        <v>0</v>
      </c>
      <c r="T3351" s="228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9" t="s">
        <v>664</v>
      </c>
      <c r="AT3351" s="229" t="s">
        <v>808</v>
      </c>
      <c r="AU3351" s="229" t="s">
        <v>87</v>
      </c>
      <c r="AY3351" s="19" t="s">
        <v>401</v>
      </c>
      <c r="BE3351" s="230">
        <f>IF(N3351="základní",J3351,0)</f>
        <v>0</v>
      </c>
      <c r="BF3351" s="230">
        <f>IF(N3351="snížená",J3351,0)</f>
        <v>0</v>
      </c>
      <c r="BG3351" s="230">
        <f>IF(N3351="zákl. přenesená",J3351,0)</f>
        <v>0</v>
      </c>
      <c r="BH3351" s="230">
        <f>IF(N3351="sníž. přenesená",J3351,0)</f>
        <v>0</v>
      </c>
      <c r="BI3351" s="230">
        <f>IF(N3351="nulová",J3351,0)</f>
        <v>0</v>
      </c>
      <c r="BJ3351" s="19" t="s">
        <v>85</v>
      </c>
      <c r="BK3351" s="230">
        <f>ROUND(I3351*H3351,2)</f>
        <v>0</v>
      </c>
      <c r="BL3351" s="19" t="s">
        <v>545</v>
      </c>
      <c r="BM3351" s="229" t="s">
        <v>2884</v>
      </c>
    </row>
    <row r="3352" s="13" customFormat="1">
      <c r="A3352" s="13"/>
      <c r="B3352" s="236"/>
      <c r="C3352" s="237"/>
      <c r="D3352" s="238" t="s">
        <v>410</v>
      </c>
      <c r="E3352" s="239" t="s">
        <v>19</v>
      </c>
      <c r="F3352" s="240" t="s">
        <v>634</v>
      </c>
      <c r="G3352" s="237"/>
      <c r="H3352" s="239" t="s">
        <v>19</v>
      </c>
      <c r="I3352" s="241"/>
      <c r="J3352" s="237"/>
      <c r="K3352" s="237"/>
      <c r="L3352" s="242"/>
      <c r="M3352" s="243"/>
      <c r="N3352" s="244"/>
      <c r="O3352" s="244"/>
      <c r="P3352" s="244"/>
      <c r="Q3352" s="244"/>
      <c r="R3352" s="244"/>
      <c r="S3352" s="244"/>
      <c r="T3352" s="245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6" t="s">
        <v>410</v>
      </c>
      <c r="AU3352" s="246" t="s">
        <v>87</v>
      </c>
      <c r="AV3352" s="13" t="s">
        <v>85</v>
      </c>
      <c r="AW3352" s="13" t="s">
        <v>37</v>
      </c>
      <c r="AX3352" s="13" t="s">
        <v>78</v>
      </c>
      <c r="AY3352" s="246" t="s">
        <v>401</v>
      </c>
    </row>
    <row r="3353" s="13" customFormat="1">
      <c r="A3353" s="13"/>
      <c r="B3353" s="236"/>
      <c r="C3353" s="237"/>
      <c r="D3353" s="238" t="s">
        <v>410</v>
      </c>
      <c r="E3353" s="239" t="s">
        <v>19</v>
      </c>
      <c r="F3353" s="240" t="s">
        <v>1591</v>
      </c>
      <c r="G3353" s="237"/>
      <c r="H3353" s="239" t="s">
        <v>19</v>
      </c>
      <c r="I3353" s="241"/>
      <c r="J3353" s="237"/>
      <c r="K3353" s="237"/>
      <c r="L3353" s="242"/>
      <c r="M3353" s="243"/>
      <c r="N3353" s="244"/>
      <c r="O3353" s="244"/>
      <c r="P3353" s="244"/>
      <c r="Q3353" s="244"/>
      <c r="R3353" s="244"/>
      <c r="S3353" s="244"/>
      <c r="T3353" s="245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6" t="s">
        <v>410</v>
      </c>
      <c r="AU3353" s="246" t="s">
        <v>87</v>
      </c>
      <c r="AV3353" s="13" t="s">
        <v>85</v>
      </c>
      <c r="AW3353" s="13" t="s">
        <v>37</v>
      </c>
      <c r="AX3353" s="13" t="s">
        <v>78</v>
      </c>
      <c r="AY3353" s="246" t="s">
        <v>401</v>
      </c>
    </row>
    <row r="3354" s="13" customFormat="1">
      <c r="A3354" s="13"/>
      <c r="B3354" s="236"/>
      <c r="C3354" s="237"/>
      <c r="D3354" s="238" t="s">
        <v>410</v>
      </c>
      <c r="E3354" s="239" t="s">
        <v>19</v>
      </c>
      <c r="F3354" s="240" t="s">
        <v>1790</v>
      </c>
      <c r="G3354" s="237"/>
      <c r="H3354" s="239" t="s">
        <v>19</v>
      </c>
      <c r="I3354" s="241"/>
      <c r="J3354" s="237"/>
      <c r="K3354" s="237"/>
      <c r="L3354" s="242"/>
      <c r="M3354" s="243"/>
      <c r="N3354" s="244"/>
      <c r="O3354" s="244"/>
      <c r="P3354" s="244"/>
      <c r="Q3354" s="244"/>
      <c r="R3354" s="244"/>
      <c r="S3354" s="244"/>
      <c r="T3354" s="245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6" t="s">
        <v>410</v>
      </c>
      <c r="AU3354" s="246" t="s">
        <v>87</v>
      </c>
      <c r="AV3354" s="13" t="s">
        <v>85</v>
      </c>
      <c r="AW3354" s="13" t="s">
        <v>37</v>
      </c>
      <c r="AX3354" s="13" t="s">
        <v>78</v>
      </c>
      <c r="AY3354" s="246" t="s">
        <v>401</v>
      </c>
    </row>
    <row r="3355" s="14" customFormat="1">
      <c r="A3355" s="14"/>
      <c r="B3355" s="247"/>
      <c r="C3355" s="248"/>
      <c r="D3355" s="238" t="s">
        <v>410</v>
      </c>
      <c r="E3355" s="249" t="s">
        <v>19</v>
      </c>
      <c r="F3355" s="250" t="s">
        <v>2878</v>
      </c>
      <c r="G3355" s="248"/>
      <c r="H3355" s="251">
        <v>30</v>
      </c>
      <c r="I3355" s="252"/>
      <c r="J3355" s="248"/>
      <c r="K3355" s="248"/>
      <c r="L3355" s="253"/>
      <c r="M3355" s="254"/>
      <c r="N3355" s="255"/>
      <c r="O3355" s="255"/>
      <c r="P3355" s="255"/>
      <c r="Q3355" s="255"/>
      <c r="R3355" s="255"/>
      <c r="S3355" s="255"/>
      <c r="T3355" s="25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7" t="s">
        <v>410</v>
      </c>
      <c r="AU3355" s="257" t="s">
        <v>87</v>
      </c>
      <c r="AV3355" s="14" t="s">
        <v>87</v>
      </c>
      <c r="AW3355" s="14" t="s">
        <v>37</v>
      </c>
      <c r="AX3355" s="14" t="s">
        <v>78</v>
      </c>
      <c r="AY3355" s="257" t="s">
        <v>401</v>
      </c>
    </row>
    <row r="3356" s="14" customFormat="1">
      <c r="A3356" s="14"/>
      <c r="B3356" s="247"/>
      <c r="C3356" s="248"/>
      <c r="D3356" s="238" t="s">
        <v>410</v>
      </c>
      <c r="E3356" s="249" t="s">
        <v>19</v>
      </c>
      <c r="F3356" s="250" t="s">
        <v>2879</v>
      </c>
      <c r="G3356" s="248"/>
      <c r="H3356" s="251">
        <v>1.25</v>
      </c>
      <c r="I3356" s="252"/>
      <c r="J3356" s="248"/>
      <c r="K3356" s="248"/>
      <c r="L3356" s="253"/>
      <c r="M3356" s="254"/>
      <c r="N3356" s="255"/>
      <c r="O3356" s="255"/>
      <c r="P3356" s="255"/>
      <c r="Q3356" s="255"/>
      <c r="R3356" s="255"/>
      <c r="S3356" s="255"/>
      <c r="T3356" s="256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7" t="s">
        <v>410</v>
      </c>
      <c r="AU3356" s="257" t="s">
        <v>87</v>
      </c>
      <c r="AV3356" s="14" t="s">
        <v>87</v>
      </c>
      <c r="AW3356" s="14" t="s">
        <v>37</v>
      </c>
      <c r="AX3356" s="14" t="s">
        <v>78</v>
      </c>
      <c r="AY3356" s="257" t="s">
        <v>401</v>
      </c>
    </row>
    <row r="3357" s="14" customFormat="1">
      <c r="A3357" s="14"/>
      <c r="B3357" s="247"/>
      <c r="C3357" s="248"/>
      <c r="D3357" s="238" t="s">
        <v>410</v>
      </c>
      <c r="E3357" s="249" t="s">
        <v>19</v>
      </c>
      <c r="F3357" s="250" t="s">
        <v>2880</v>
      </c>
      <c r="G3357" s="248"/>
      <c r="H3357" s="251">
        <v>1.125</v>
      </c>
      <c r="I3357" s="252"/>
      <c r="J3357" s="248"/>
      <c r="K3357" s="248"/>
      <c r="L3357" s="253"/>
      <c r="M3357" s="254"/>
      <c r="N3357" s="255"/>
      <c r="O3357" s="255"/>
      <c r="P3357" s="255"/>
      <c r="Q3357" s="255"/>
      <c r="R3357" s="255"/>
      <c r="S3357" s="255"/>
      <c r="T3357" s="256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7" t="s">
        <v>410</v>
      </c>
      <c r="AU3357" s="257" t="s">
        <v>87</v>
      </c>
      <c r="AV3357" s="14" t="s">
        <v>87</v>
      </c>
      <c r="AW3357" s="14" t="s">
        <v>37</v>
      </c>
      <c r="AX3357" s="14" t="s">
        <v>78</v>
      </c>
      <c r="AY3357" s="257" t="s">
        <v>401</v>
      </c>
    </row>
    <row r="3358" s="15" customFormat="1">
      <c r="A3358" s="15"/>
      <c r="B3358" s="258"/>
      <c r="C3358" s="259"/>
      <c r="D3358" s="238" t="s">
        <v>410</v>
      </c>
      <c r="E3358" s="260" t="s">
        <v>19</v>
      </c>
      <c r="F3358" s="261" t="s">
        <v>414</v>
      </c>
      <c r="G3358" s="259"/>
      <c r="H3358" s="262">
        <v>32.375</v>
      </c>
      <c r="I3358" s="263"/>
      <c r="J3358" s="259"/>
      <c r="K3358" s="259"/>
      <c r="L3358" s="264"/>
      <c r="M3358" s="265"/>
      <c r="N3358" s="266"/>
      <c r="O3358" s="266"/>
      <c r="P3358" s="266"/>
      <c r="Q3358" s="266"/>
      <c r="R3358" s="266"/>
      <c r="S3358" s="266"/>
      <c r="T3358" s="267"/>
      <c r="U3358" s="15"/>
      <c r="V3358" s="15"/>
      <c r="W3358" s="15"/>
      <c r="X3358" s="15"/>
      <c r="Y3358" s="15"/>
      <c r="Z3358" s="15"/>
      <c r="AA3358" s="15"/>
      <c r="AB3358" s="15"/>
      <c r="AC3358" s="15"/>
      <c r="AD3358" s="15"/>
      <c r="AE3358" s="15"/>
      <c r="AT3358" s="268" t="s">
        <v>410</v>
      </c>
      <c r="AU3358" s="268" t="s">
        <v>87</v>
      </c>
      <c r="AV3358" s="15" t="s">
        <v>102</v>
      </c>
      <c r="AW3358" s="15" t="s">
        <v>37</v>
      </c>
      <c r="AX3358" s="15" t="s">
        <v>78</v>
      </c>
      <c r="AY3358" s="268" t="s">
        <v>401</v>
      </c>
    </row>
    <row r="3359" s="14" customFormat="1">
      <c r="A3359" s="14"/>
      <c r="B3359" s="247"/>
      <c r="C3359" s="248"/>
      <c r="D3359" s="238" t="s">
        <v>410</v>
      </c>
      <c r="E3359" s="249" t="s">
        <v>19</v>
      </c>
      <c r="F3359" s="250" t="s">
        <v>2885</v>
      </c>
      <c r="G3359" s="248"/>
      <c r="H3359" s="251">
        <v>33.994</v>
      </c>
      <c r="I3359" s="252"/>
      <c r="J3359" s="248"/>
      <c r="K3359" s="248"/>
      <c r="L3359" s="253"/>
      <c r="M3359" s="254"/>
      <c r="N3359" s="255"/>
      <c r="O3359" s="255"/>
      <c r="P3359" s="255"/>
      <c r="Q3359" s="255"/>
      <c r="R3359" s="255"/>
      <c r="S3359" s="255"/>
      <c r="T3359" s="256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7" t="s">
        <v>410</v>
      </c>
      <c r="AU3359" s="257" t="s">
        <v>87</v>
      </c>
      <c r="AV3359" s="14" t="s">
        <v>87</v>
      </c>
      <c r="AW3359" s="14" t="s">
        <v>37</v>
      </c>
      <c r="AX3359" s="14" t="s">
        <v>85</v>
      </c>
      <c r="AY3359" s="257" t="s">
        <v>401</v>
      </c>
    </row>
    <row r="3360" s="2" customFormat="1" ht="16.5" customHeight="1">
      <c r="A3360" s="40"/>
      <c r="B3360" s="41"/>
      <c r="C3360" s="280" t="s">
        <v>2886</v>
      </c>
      <c r="D3360" s="280" t="s">
        <v>808</v>
      </c>
      <c r="E3360" s="281" t="s">
        <v>2887</v>
      </c>
      <c r="F3360" s="282" t="s">
        <v>2888</v>
      </c>
      <c r="G3360" s="283" t="s">
        <v>2889</v>
      </c>
      <c r="H3360" s="284">
        <v>14</v>
      </c>
      <c r="I3360" s="285"/>
      <c r="J3360" s="286">
        <f>ROUND(I3360*H3360,2)</f>
        <v>0</v>
      </c>
      <c r="K3360" s="282" t="s">
        <v>406</v>
      </c>
      <c r="L3360" s="287"/>
      <c r="M3360" s="288" t="s">
        <v>19</v>
      </c>
      <c r="N3360" s="289" t="s">
        <v>49</v>
      </c>
      <c r="O3360" s="86"/>
      <c r="P3360" s="227">
        <f>O3360*H3360</f>
        <v>0</v>
      </c>
      <c r="Q3360" s="227">
        <v>0.00020000000000000001</v>
      </c>
      <c r="R3360" s="227">
        <f>Q3360*H3360</f>
        <v>0.0028</v>
      </c>
      <c r="S3360" s="227">
        <v>0</v>
      </c>
      <c r="T3360" s="228">
        <f>S3360*H3360</f>
        <v>0</v>
      </c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R3360" s="229" t="s">
        <v>664</v>
      </c>
      <c r="AT3360" s="229" t="s">
        <v>808</v>
      </c>
      <c r="AU3360" s="229" t="s">
        <v>87</v>
      </c>
      <c r="AY3360" s="19" t="s">
        <v>401</v>
      </c>
      <c r="BE3360" s="230">
        <f>IF(N3360="základní",J3360,0)</f>
        <v>0</v>
      </c>
      <c r="BF3360" s="230">
        <f>IF(N3360="snížená",J3360,0)</f>
        <v>0</v>
      </c>
      <c r="BG3360" s="230">
        <f>IF(N3360="zákl. přenesená",J3360,0)</f>
        <v>0</v>
      </c>
      <c r="BH3360" s="230">
        <f>IF(N3360="sníž. přenesená",J3360,0)</f>
        <v>0</v>
      </c>
      <c r="BI3360" s="230">
        <f>IF(N3360="nulová",J3360,0)</f>
        <v>0</v>
      </c>
      <c r="BJ3360" s="19" t="s">
        <v>85</v>
      </c>
      <c r="BK3360" s="230">
        <f>ROUND(I3360*H3360,2)</f>
        <v>0</v>
      </c>
      <c r="BL3360" s="19" t="s">
        <v>545</v>
      </c>
      <c r="BM3360" s="229" t="s">
        <v>2890</v>
      </c>
    </row>
    <row r="3361" s="2" customFormat="1" ht="44.25" customHeight="1">
      <c r="A3361" s="40"/>
      <c r="B3361" s="41"/>
      <c r="C3361" s="218" t="s">
        <v>2891</v>
      </c>
      <c r="D3361" s="218" t="s">
        <v>403</v>
      </c>
      <c r="E3361" s="219" t="s">
        <v>2892</v>
      </c>
      <c r="F3361" s="220" t="s">
        <v>2893</v>
      </c>
      <c r="G3361" s="221" t="s">
        <v>1909</v>
      </c>
      <c r="H3361" s="290"/>
      <c r="I3361" s="223"/>
      <c r="J3361" s="224">
        <f>ROUND(I3361*H3361,2)</f>
        <v>0</v>
      </c>
      <c r="K3361" s="220" t="s">
        <v>406</v>
      </c>
      <c r="L3361" s="46"/>
      <c r="M3361" s="225" t="s">
        <v>19</v>
      </c>
      <c r="N3361" s="226" t="s">
        <v>49</v>
      </c>
      <c r="O3361" s="86"/>
      <c r="P3361" s="227">
        <f>O3361*H3361</f>
        <v>0</v>
      </c>
      <c r="Q3361" s="227">
        <v>0</v>
      </c>
      <c r="R3361" s="227">
        <f>Q3361*H3361</f>
        <v>0</v>
      </c>
      <c r="S3361" s="227">
        <v>0</v>
      </c>
      <c r="T3361" s="228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9" t="s">
        <v>545</v>
      </c>
      <c r="AT3361" s="229" t="s">
        <v>403</v>
      </c>
      <c r="AU3361" s="229" t="s">
        <v>87</v>
      </c>
      <c r="AY3361" s="19" t="s">
        <v>401</v>
      </c>
      <c r="BE3361" s="230">
        <f>IF(N3361="základní",J3361,0)</f>
        <v>0</v>
      </c>
      <c r="BF3361" s="230">
        <f>IF(N3361="snížená",J3361,0)</f>
        <v>0</v>
      </c>
      <c r="BG3361" s="230">
        <f>IF(N3361="zákl. přenesená",J3361,0)</f>
        <v>0</v>
      </c>
      <c r="BH3361" s="230">
        <f>IF(N3361="sníž. přenesená",J3361,0)</f>
        <v>0</v>
      </c>
      <c r="BI3361" s="230">
        <f>IF(N3361="nulová",J3361,0)</f>
        <v>0</v>
      </c>
      <c r="BJ3361" s="19" t="s">
        <v>85</v>
      </c>
      <c r="BK3361" s="230">
        <f>ROUND(I3361*H3361,2)</f>
        <v>0</v>
      </c>
      <c r="BL3361" s="19" t="s">
        <v>545</v>
      </c>
      <c r="BM3361" s="229" t="s">
        <v>2894</v>
      </c>
    </row>
    <row r="3362" s="2" customFormat="1">
      <c r="A3362" s="40"/>
      <c r="B3362" s="41"/>
      <c r="C3362" s="42"/>
      <c r="D3362" s="231" t="s">
        <v>408</v>
      </c>
      <c r="E3362" s="42"/>
      <c r="F3362" s="232" t="s">
        <v>2895</v>
      </c>
      <c r="G3362" s="42"/>
      <c r="H3362" s="42"/>
      <c r="I3362" s="233"/>
      <c r="J3362" s="42"/>
      <c r="K3362" s="42"/>
      <c r="L3362" s="46"/>
      <c r="M3362" s="234"/>
      <c r="N3362" s="235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408</v>
      </c>
      <c r="AU3362" s="19" t="s">
        <v>87</v>
      </c>
    </row>
    <row r="3363" s="12" customFormat="1" ht="22.8" customHeight="1">
      <c r="A3363" s="12"/>
      <c r="B3363" s="202"/>
      <c r="C3363" s="203"/>
      <c r="D3363" s="204" t="s">
        <v>77</v>
      </c>
      <c r="E3363" s="216" t="s">
        <v>2896</v>
      </c>
      <c r="F3363" s="216" t="s">
        <v>2897</v>
      </c>
      <c r="G3363" s="203"/>
      <c r="H3363" s="203"/>
      <c r="I3363" s="206"/>
      <c r="J3363" s="217">
        <f>BK3363</f>
        <v>0</v>
      </c>
      <c r="K3363" s="203"/>
      <c r="L3363" s="208"/>
      <c r="M3363" s="209"/>
      <c r="N3363" s="210"/>
      <c r="O3363" s="210"/>
      <c r="P3363" s="211">
        <f>SUM(P3364:P3840)</f>
        <v>0</v>
      </c>
      <c r="Q3363" s="210"/>
      <c r="R3363" s="211">
        <f>SUM(R3364:R3840)</f>
        <v>49.105646163000003</v>
      </c>
      <c r="S3363" s="210"/>
      <c r="T3363" s="212">
        <f>SUM(T3364:T3840)</f>
        <v>0</v>
      </c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R3363" s="213" t="s">
        <v>87</v>
      </c>
      <c r="AT3363" s="214" t="s">
        <v>77</v>
      </c>
      <c r="AU3363" s="214" t="s">
        <v>85</v>
      </c>
      <c r="AY3363" s="213" t="s">
        <v>401</v>
      </c>
      <c r="BK3363" s="215">
        <f>SUM(BK3364:BK3840)</f>
        <v>0</v>
      </c>
    </row>
    <row r="3364" s="2" customFormat="1" ht="44.25" customHeight="1">
      <c r="A3364" s="40"/>
      <c r="B3364" s="41"/>
      <c r="C3364" s="218" t="s">
        <v>2898</v>
      </c>
      <c r="D3364" s="218" t="s">
        <v>403</v>
      </c>
      <c r="E3364" s="219" t="s">
        <v>2899</v>
      </c>
      <c r="F3364" s="220" t="s">
        <v>2900</v>
      </c>
      <c r="G3364" s="221" t="s">
        <v>653</v>
      </c>
      <c r="H3364" s="222">
        <v>1</v>
      </c>
      <c r="I3364" s="223"/>
      <c r="J3364" s="224">
        <f>ROUND(I3364*H3364,2)</f>
        <v>0</v>
      </c>
      <c r="K3364" s="220" t="s">
        <v>19</v>
      </c>
      <c r="L3364" s="46"/>
      <c r="M3364" s="225" t="s">
        <v>19</v>
      </c>
      <c r="N3364" s="226" t="s">
        <v>49</v>
      </c>
      <c r="O3364" s="86"/>
      <c r="P3364" s="227">
        <f>O3364*H3364</f>
        <v>0</v>
      </c>
      <c r="Q3364" s="227">
        <v>0</v>
      </c>
      <c r="R3364" s="227">
        <f>Q3364*H3364</f>
        <v>0</v>
      </c>
      <c r="S3364" s="227">
        <v>0</v>
      </c>
      <c r="T3364" s="228">
        <f>S3364*H3364</f>
        <v>0</v>
      </c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R3364" s="229" t="s">
        <v>545</v>
      </c>
      <c r="AT3364" s="229" t="s">
        <v>403</v>
      </c>
      <c r="AU3364" s="229" t="s">
        <v>87</v>
      </c>
      <c r="AY3364" s="19" t="s">
        <v>401</v>
      </c>
      <c r="BE3364" s="230">
        <f>IF(N3364="základní",J3364,0)</f>
        <v>0</v>
      </c>
      <c r="BF3364" s="230">
        <f>IF(N3364="snížená",J3364,0)</f>
        <v>0</v>
      </c>
      <c r="BG3364" s="230">
        <f>IF(N3364="zákl. přenesená",J3364,0)</f>
        <v>0</v>
      </c>
      <c r="BH3364" s="230">
        <f>IF(N3364="sníž. přenesená",J3364,0)</f>
        <v>0</v>
      </c>
      <c r="BI3364" s="230">
        <f>IF(N3364="nulová",J3364,0)</f>
        <v>0</v>
      </c>
      <c r="BJ3364" s="19" t="s">
        <v>85</v>
      </c>
      <c r="BK3364" s="230">
        <f>ROUND(I3364*H3364,2)</f>
        <v>0</v>
      </c>
      <c r="BL3364" s="19" t="s">
        <v>545</v>
      </c>
      <c r="BM3364" s="229" t="s">
        <v>2901</v>
      </c>
    </row>
    <row r="3365" s="13" customFormat="1">
      <c r="A3365" s="13"/>
      <c r="B3365" s="236"/>
      <c r="C3365" s="237"/>
      <c r="D3365" s="238" t="s">
        <v>410</v>
      </c>
      <c r="E3365" s="239" t="s">
        <v>19</v>
      </c>
      <c r="F3365" s="240" t="s">
        <v>634</v>
      </c>
      <c r="G3365" s="237"/>
      <c r="H3365" s="239" t="s">
        <v>19</v>
      </c>
      <c r="I3365" s="241"/>
      <c r="J3365" s="237"/>
      <c r="K3365" s="237"/>
      <c r="L3365" s="242"/>
      <c r="M3365" s="243"/>
      <c r="N3365" s="244"/>
      <c r="O3365" s="244"/>
      <c r="P3365" s="244"/>
      <c r="Q3365" s="244"/>
      <c r="R3365" s="244"/>
      <c r="S3365" s="244"/>
      <c r="T3365" s="245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46" t="s">
        <v>410</v>
      </c>
      <c r="AU3365" s="246" t="s">
        <v>87</v>
      </c>
      <c r="AV3365" s="13" t="s">
        <v>85</v>
      </c>
      <c r="AW3365" s="13" t="s">
        <v>37</v>
      </c>
      <c r="AX3365" s="13" t="s">
        <v>78</v>
      </c>
      <c r="AY3365" s="246" t="s">
        <v>401</v>
      </c>
    </row>
    <row r="3366" s="13" customFormat="1">
      <c r="A3366" s="13"/>
      <c r="B3366" s="236"/>
      <c r="C3366" s="237"/>
      <c r="D3366" s="238" t="s">
        <v>410</v>
      </c>
      <c r="E3366" s="239" t="s">
        <v>19</v>
      </c>
      <c r="F3366" s="240" t="s">
        <v>1591</v>
      </c>
      <c r="G3366" s="237"/>
      <c r="H3366" s="239" t="s">
        <v>19</v>
      </c>
      <c r="I3366" s="241"/>
      <c r="J3366" s="237"/>
      <c r="K3366" s="237"/>
      <c r="L3366" s="242"/>
      <c r="M3366" s="243"/>
      <c r="N3366" s="244"/>
      <c r="O3366" s="244"/>
      <c r="P3366" s="244"/>
      <c r="Q3366" s="244"/>
      <c r="R3366" s="244"/>
      <c r="S3366" s="244"/>
      <c r="T3366" s="245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6" t="s">
        <v>410</v>
      </c>
      <c r="AU3366" s="246" t="s">
        <v>87</v>
      </c>
      <c r="AV3366" s="13" t="s">
        <v>85</v>
      </c>
      <c r="AW3366" s="13" t="s">
        <v>37</v>
      </c>
      <c r="AX3366" s="13" t="s">
        <v>78</v>
      </c>
      <c r="AY3366" s="246" t="s">
        <v>401</v>
      </c>
    </row>
    <row r="3367" s="13" customFormat="1">
      <c r="A3367" s="13"/>
      <c r="B3367" s="236"/>
      <c r="C3367" s="237"/>
      <c r="D3367" s="238" t="s">
        <v>410</v>
      </c>
      <c r="E3367" s="239" t="s">
        <v>19</v>
      </c>
      <c r="F3367" s="240" t="s">
        <v>1342</v>
      </c>
      <c r="G3367" s="237"/>
      <c r="H3367" s="239" t="s">
        <v>19</v>
      </c>
      <c r="I3367" s="241"/>
      <c r="J3367" s="237"/>
      <c r="K3367" s="237"/>
      <c r="L3367" s="242"/>
      <c r="M3367" s="243"/>
      <c r="N3367" s="244"/>
      <c r="O3367" s="244"/>
      <c r="P3367" s="244"/>
      <c r="Q3367" s="244"/>
      <c r="R3367" s="244"/>
      <c r="S3367" s="244"/>
      <c r="T3367" s="245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6" t="s">
        <v>410</v>
      </c>
      <c r="AU3367" s="246" t="s">
        <v>87</v>
      </c>
      <c r="AV3367" s="13" t="s">
        <v>85</v>
      </c>
      <c r="AW3367" s="13" t="s">
        <v>37</v>
      </c>
      <c r="AX3367" s="13" t="s">
        <v>78</v>
      </c>
      <c r="AY3367" s="246" t="s">
        <v>401</v>
      </c>
    </row>
    <row r="3368" s="14" customFormat="1">
      <c r="A3368" s="14"/>
      <c r="B3368" s="247"/>
      <c r="C3368" s="248"/>
      <c r="D3368" s="238" t="s">
        <v>410</v>
      </c>
      <c r="E3368" s="249" t="s">
        <v>19</v>
      </c>
      <c r="F3368" s="250" t="s">
        <v>2902</v>
      </c>
      <c r="G3368" s="248"/>
      <c r="H3368" s="251">
        <v>1</v>
      </c>
      <c r="I3368" s="252"/>
      <c r="J3368" s="248"/>
      <c r="K3368" s="248"/>
      <c r="L3368" s="253"/>
      <c r="M3368" s="254"/>
      <c r="N3368" s="255"/>
      <c r="O3368" s="255"/>
      <c r="P3368" s="255"/>
      <c r="Q3368" s="255"/>
      <c r="R3368" s="255"/>
      <c r="S3368" s="255"/>
      <c r="T3368" s="256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7" t="s">
        <v>410</v>
      </c>
      <c r="AU3368" s="257" t="s">
        <v>87</v>
      </c>
      <c r="AV3368" s="14" t="s">
        <v>87</v>
      </c>
      <c r="AW3368" s="14" t="s">
        <v>37</v>
      </c>
      <c r="AX3368" s="14" t="s">
        <v>78</v>
      </c>
      <c r="AY3368" s="257" t="s">
        <v>401</v>
      </c>
    </row>
    <row r="3369" s="15" customFormat="1">
      <c r="A3369" s="15"/>
      <c r="B3369" s="258"/>
      <c r="C3369" s="259"/>
      <c r="D3369" s="238" t="s">
        <v>410</v>
      </c>
      <c r="E3369" s="260" t="s">
        <v>19</v>
      </c>
      <c r="F3369" s="261" t="s">
        <v>414</v>
      </c>
      <c r="G3369" s="259"/>
      <c r="H3369" s="262">
        <v>1</v>
      </c>
      <c r="I3369" s="263"/>
      <c r="J3369" s="259"/>
      <c r="K3369" s="259"/>
      <c r="L3369" s="264"/>
      <c r="M3369" s="265"/>
      <c r="N3369" s="266"/>
      <c r="O3369" s="266"/>
      <c r="P3369" s="266"/>
      <c r="Q3369" s="266"/>
      <c r="R3369" s="266"/>
      <c r="S3369" s="266"/>
      <c r="T3369" s="267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8" t="s">
        <v>410</v>
      </c>
      <c r="AU3369" s="268" t="s">
        <v>87</v>
      </c>
      <c r="AV3369" s="15" t="s">
        <v>102</v>
      </c>
      <c r="AW3369" s="15" t="s">
        <v>37</v>
      </c>
      <c r="AX3369" s="15" t="s">
        <v>85</v>
      </c>
      <c r="AY3369" s="268" t="s">
        <v>401</v>
      </c>
    </row>
    <row r="3370" s="2" customFormat="1" ht="44.25" customHeight="1">
      <c r="A3370" s="40"/>
      <c r="B3370" s="41"/>
      <c r="C3370" s="218" t="s">
        <v>2903</v>
      </c>
      <c r="D3370" s="218" t="s">
        <v>403</v>
      </c>
      <c r="E3370" s="219" t="s">
        <v>2904</v>
      </c>
      <c r="F3370" s="220" t="s">
        <v>2905</v>
      </c>
      <c r="G3370" s="221" t="s">
        <v>653</v>
      </c>
      <c r="H3370" s="222">
        <v>1</v>
      </c>
      <c r="I3370" s="223"/>
      <c r="J3370" s="224">
        <f>ROUND(I3370*H3370,2)</f>
        <v>0</v>
      </c>
      <c r="K3370" s="220" t="s">
        <v>19</v>
      </c>
      <c r="L3370" s="46"/>
      <c r="M3370" s="225" t="s">
        <v>19</v>
      </c>
      <c r="N3370" s="226" t="s">
        <v>49</v>
      </c>
      <c r="O3370" s="86"/>
      <c r="P3370" s="227">
        <f>O3370*H3370</f>
        <v>0</v>
      </c>
      <c r="Q3370" s="227">
        <v>0</v>
      </c>
      <c r="R3370" s="227">
        <f>Q3370*H3370</f>
        <v>0</v>
      </c>
      <c r="S3370" s="227">
        <v>0</v>
      </c>
      <c r="T3370" s="228">
        <f>S3370*H3370</f>
        <v>0</v>
      </c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R3370" s="229" t="s">
        <v>545</v>
      </c>
      <c r="AT3370" s="229" t="s">
        <v>403</v>
      </c>
      <c r="AU3370" s="229" t="s">
        <v>87</v>
      </c>
      <c r="AY3370" s="19" t="s">
        <v>401</v>
      </c>
      <c r="BE3370" s="230">
        <f>IF(N3370="základní",J3370,0)</f>
        <v>0</v>
      </c>
      <c r="BF3370" s="230">
        <f>IF(N3370="snížená",J3370,0)</f>
        <v>0</v>
      </c>
      <c r="BG3370" s="230">
        <f>IF(N3370="zákl. přenesená",J3370,0)</f>
        <v>0</v>
      </c>
      <c r="BH3370" s="230">
        <f>IF(N3370="sníž. přenesená",J3370,0)</f>
        <v>0</v>
      </c>
      <c r="BI3370" s="230">
        <f>IF(N3370="nulová",J3370,0)</f>
        <v>0</v>
      </c>
      <c r="BJ3370" s="19" t="s">
        <v>85</v>
      </c>
      <c r="BK3370" s="230">
        <f>ROUND(I3370*H3370,2)</f>
        <v>0</v>
      </c>
      <c r="BL3370" s="19" t="s">
        <v>545</v>
      </c>
      <c r="BM3370" s="229" t="s">
        <v>2906</v>
      </c>
    </row>
    <row r="3371" s="13" customFormat="1">
      <c r="A3371" s="13"/>
      <c r="B3371" s="236"/>
      <c r="C3371" s="237"/>
      <c r="D3371" s="238" t="s">
        <v>410</v>
      </c>
      <c r="E3371" s="239" t="s">
        <v>19</v>
      </c>
      <c r="F3371" s="240" t="s">
        <v>634</v>
      </c>
      <c r="G3371" s="237"/>
      <c r="H3371" s="239" t="s">
        <v>19</v>
      </c>
      <c r="I3371" s="241"/>
      <c r="J3371" s="237"/>
      <c r="K3371" s="237"/>
      <c r="L3371" s="242"/>
      <c r="M3371" s="243"/>
      <c r="N3371" s="244"/>
      <c r="O3371" s="244"/>
      <c r="P3371" s="244"/>
      <c r="Q3371" s="244"/>
      <c r="R3371" s="244"/>
      <c r="S3371" s="244"/>
      <c r="T3371" s="245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6" t="s">
        <v>410</v>
      </c>
      <c r="AU3371" s="246" t="s">
        <v>87</v>
      </c>
      <c r="AV3371" s="13" t="s">
        <v>85</v>
      </c>
      <c r="AW3371" s="13" t="s">
        <v>37</v>
      </c>
      <c r="AX3371" s="13" t="s">
        <v>78</v>
      </c>
      <c r="AY3371" s="246" t="s">
        <v>401</v>
      </c>
    </row>
    <row r="3372" s="13" customFormat="1">
      <c r="A3372" s="13"/>
      <c r="B3372" s="236"/>
      <c r="C3372" s="237"/>
      <c r="D3372" s="238" t="s">
        <v>410</v>
      </c>
      <c r="E3372" s="239" t="s">
        <v>19</v>
      </c>
      <c r="F3372" s="240" t="s">
        <v>1591</v>
      </c>
      <c r="G3372" s="237"/>
      <c r="H3372" s="239" t="s">
        <v>19</v>
      </c>
      <c r="I3372" s="241"/>
      <c r="J3372" s="237"/>
      <c r="K3372" s="237"/>
      <c r="L3372" s="242"/>
      <c r="M3372" s="243"/>
      <c r="N3372" s="244"/>
      <c r="O3372" s="244"/>
      <c r="P3372" s="244"/>
      <c r="Q3372" s="244"/>
      <c r="R3372" s="244"/>
      <c r="S3372" s="244"/>
      <c r="T3372" s="24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6" t="s">
        <v>410</v>
      </c>
      <c r="AU3372" s="246" t="s">
        <v>87</v>
      </c>
      <c r="AV3372" s="13" t="s">
        <v>85</v>
      </c>
      <c r="AW3372" s="13" t="s">
        <v>37</v>
      </c>
      <c r="AX3372" s="13" t="s">
        <v>78</v>
      </c>
      <c r="AY3372" s="246" t="s">
        <v>401</v>
      </c>
    </row>
    <row r="3373" s="13" customFormat="1">
      <c r="A3373" s="13"/>
      <c r="B3373" s="236"/>
      <c r="C3373" s="237"/>
      <c r="D3373" s="238" t="s">
        <v>410</v>
      </c>
      <c r="E3373" s="239" t="s">
        <v>19</v>
      </c>
      <c r="F3373" s="240" t="s">
        <v>1342</v>
      </c>
      <c r="G3373" s="237"/>
      <c r="H3373" s="239" t="s">
        <v>19</v>
      </c>
      <c r="I3373" s="241"/>
      <c r="J3373" s="237"/>
      <c r="K3373" s="237"/>
      <c r="L3373" s="242"/>
      <c r="M3373" s="243"/>
      <c r="N3373" s="244"/>
      <c r="O3373" s="244"/>
      <c r="P3373" s="244"/>
      <c r="Q3373" s="244"/>
      <c r="R3373" s="244"/>
      <c r="S3373" s="244"/>
      <c r="T3373" s="245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6" t="s">
        <v>410</v>
      </c>
      <c r="AU3373" s="246" t="s">
        <v>87</v>
      </c>
      <c r="AV3373" s="13" t="s">
        <v>85</v>
      </c>
      <c r="AW3373" s="13" t="s">
        <v>37</v>
      </c>
      <c r="AX3373" s="13" t="s">
        <v>78</v>
      </c>
      <c r="AY3373" s="246" t="s">
        <v>401</v>
      </c>
    </row>
    <row r="3374" s="14" customFormat="1">
      <c r="A3374" s="14"/>
      <c r="B3374" s="247"/>
      <c r="C3374" s="248"/>
      <c r="D3374" s="238" t="s">
        <v>410</v>
      </c>
      <c r="E3374" s="249" t="s">
        <v>19</v>
      </c>
      <c r="F3374" s="250" t="s">
        <v>2907</v>
      </c>
      <c r="G3374" s="248"/>
      <c r="H3374" s="251">
        <v>1</v>
      </c>
      <c r="I3374" s="252"/>
      <c r="J3374" s="248"/>
      <c r="K3374" s="248"/>
      <c r="L3374" s="253"/>
      <c r="M3374" s="254"/>
      <c r="N3374" s="255"/>
      <c r="O3374" s="255"/>
      <c r="P3374" s="255"/>
      <c r="Q3374" s="255"/>
      <c r="R3374" s="255"/>
      <c r="S3374" s="255"/>
      <c r="T3374" s="256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7" t="s">
        <v>410</v>
      </c>
      <c r="AU3374" s="257" t="s">
        <v>87</v>
      </c>
      <c r="AV3374" s="14" t="s">
        <v>87</v>
      </c>
      <c r="AW3374" s="14" t="s">
        <v>37</v>
      </c>
      <c r="AX3374" s="14" t="s">
        <v>78</v>
      </c>
      <c r="AY3374" s="257" t="s">
        <v>401</v>
      </c>
    </row>
    <row r="3375" s="15" customFormat="1">
      <c r="A3375" s="15"/>
      <c r="B3375" s="258"/>
      <c r="C3375" s="259"/>
      <c r="D3375" s="238" t="s">
        <v>410</v>
      </c>
      <c r="E3375" s="260" t="s">
        <v>19</v>
      </c>
      <c r="F3375" s="261" t="s">
        <v>414</v>
      </c>
      <c r="G3375" s="259"/>
      <c r="H3375" s="262">
        <v>1</v>
      </c>
      <c r="I3375" s="263"/>
      <c r="J3375" s="259"/>
      <c r="K3375" s="259"/>
      <c r="L3375" s="264"/>
      <c r="M3375" s="265"/>
      <c r="N3375" s="266"/>
      <c r="O3375" s="266"/>
      <c r="P3375" s="266"/>
      <c r="Q3375" s="266"/>
      <c r="R3375" s="266"/>
      <c r="S3375" s="266"/>
      <c r="T3375" s="267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8" t="s">
        <v>410</v>
      </c>
      <c r="AU3375" s="268" t="s">
        <v>87</v>
      </c>
      <c r="AV3375" s="15" t="s">
        <v>102</v>
      </c>
      <c r="AW3375" s="15" t="s">
        <v>37</v>
      </c>
      <c r="AX3375" s="15" t="s">
        <v>85</v>
      </c>
      <c r="AY3375" s="268" t="s">
        <v>401</v>
      </c>
    </row>
    <row r="3376" s="2" customFormat="1" ht="37.8" customHeight="1">
      <c r="A3376" s="40"/>
      <c r="B3376" s="41"/>
      <c r="C3376" s="218" t="s">
        <v>2908</v>
      </c>
      <c r="D3376" s="218" t="s">
        <v>403</v>
      </c>
      <c r="E3376" s="219" t="s">
        <v>2909</v>
      </c>
      <c r="F3376" s="220" t="s">
        <v>2910</v>
      </c>
      <c r="G3376" s="221" t="s">
        <v>653</v>
      </c>
      <c r="H3376" s="222">
        <v>1</v>
      </c>
      <c r="I3376" s="223"/>
      <c r="J3376" s="224">
        <f>ROUND(I3376*H3376,2)</f>
        <v>0</v>
      </c>
      <c r="K3376" s="220" t="s">
        <v>19</v>
      </c>
      <c r="L3376" s="46"/>
      <c r="M3376" s="225" t="s">
        <v>19</v>
      </c>
      <c r="N3376" s="226" t="s">
        <v>49</v>
      </c>
      <c r="O3376" s="86"/>
      <c r="P3376" s="227">
        <f>O3376*H3376</f>
        <v>0</v>
      </c>
      <c r="Q3376" s="227">
        <v>0</v>
      </c>
      <c r="R3376" s="227">
        <f>Q3376*H3376</f>
        <v>0</v>
      </c>
      <c r="S3376" s="227">
        <v>0</v>
      </c>
      <c r="T3376" s="228">
        <f>S3376*H3376</f>
        <v>0</v>
      </c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R3376" s="229" t="s">
        <v>545</v>
      </c>
      <c r="AT3376" s="229" t="s">
        <v>403</v>
      </c>
      <c r="AU3376" s="229" t="s">
        <v>87</v>
      </c>
      <c r="AY3376" s="19" t="s">
        <v>401</v>
      </c>
      <c r="BE3376" s="230">
        <f>IF(N3376="základní",J3376,0)</f>
        <v>0</v>
      </c>
      <c r="BF3376" s="230">
        <f>IF(N3376="snížená",J3376,0)</f>
        <v>0</v>
      </c>
      <c r="BG3376" s="230">
        <f>IF(N3376="zákl. přenesená",J3376,0)</f>
        <v>0</v>
      </c>
      <c r="BH3376" s="230">
        <f>IF(N3376="sníž. přenesená",J3376,0)</f>
        <v>0</v>
      </c>
      <c r="BI3376" s="230">
        <f>IF(N3376="nulová",J3376,0)</f>
        <v>0</v>
      </c>
      <c r="BJ3376" s="19" t="s">
        <v>85</v>
      </c>
      <c r="BK3376" s="230">
        <f>ROUND(I3376*H3376,2)</f>
        <v>0</v>
      </c>
      <c r="BL3376" s="19" t="s">
        <v>545</v>
      </c>
      <c r="BM3376" s="229" t="s">
        <v>2911</v>
      </c>
    </row>
    <row r="3377" s="13" customFormat="1">
      <c r="A3377" s="13"/>
      <c r="B3377" s="236"/>
      <c r="C3377" s="237"/>
      <c r="D3377" s="238" t="s">
        <v>410</v>
      </c>
      <c r="E3377" s="239" t="s">
        <v>19</v>
      </c>
      <c r="F3377" s="240" t="s">
        <v>634</v>
      </c>
      <c r="G3377" s="237"/>
      <c r="H3377" s="239" t="s">
        <v>19</v>
      </c>
      <c r="I3377" s="241"/>
      <c r="J3377" s="237"/>
      <c r="K3377" s="237"/>
      <c r="L3377" s="242"/>
      <c r="M3377" s="243"/>
      <c r="N3377" s="244"/>
      <c r="O3377" s="244"/>
      <c r="P3377" s="244"/>
      <c r="Q3377" s="244"/>
      <c r="R3377" s="244"/>
      <c r="S3377" s="244"/>
      <c r="T3377" s="245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6" t="s">
        <v>410</v>
      </c>
      <c r="AU3377" s="246" t="s">
        <v>87</v>
      </c>
      <c r="AV3377" s="13" t="s">
        <v>85</v>
      </c>
      <c r="AW3377" s="13" t="s">
        <v>37</v>
      </c>
      <c r="AX3377" s="13" t="s">
        <v>78</v>
      </c>
      <c r="AY3377" s="246" t="s">
        <v>401</v>
      </c>
    </row>
    <row r="3378" s="13" customFormat="1">
      <c r="A3378" s="13"/>
      <c r="B3378" s="236"/>
      <c r="C3378" s="237"/>
      <c r="D3378" s="238" t="s">
        <v>410</v>
      </c>
      <c r="E3378" s="239" t="s">
        <v>19</v>
      </c>
      <c r="F3378" s="240" t="s">
        <v>1591</v>
      </c>
      <c r="G3378" s="237"/>
      <c r="H3378" s="239" t="s">
        <v>19</v>
      </c>
      <c r="I3378" s="241"/>
      <c r="J3378" s="237"/>
      <c r="K3378" s="237"/>
      <c r="L3378" s="242"/>
      <c r="M3378" s="243"/>
      <c r="N3378" s="244"/>
      <c r="O3378" s="244"/>
      <c r="P3378" s="244"/>
      <c r="Q3378" s="244"/>
      <c r="R3378" s="244"/>
      <c r="S3378" s="244"/>
      <c r="T3378" s="245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6" t="s">
        <v>410</v>
      </c>
      <c r="AU3378" s="246" t="s">
        <v>87</v>
      </c>
      <c r="AV3378" s="13" t="s">
        <v>85</v>
      </c>
      <c r="AW3378" s="13" t="s">
        <v>37</v>
      </c>
      <c r="AX3378" s="13" t="s">
        <v>78</v>
      </c>
      <c r="AY3378" s="246" t="s">
        <v>401</v>
      </c>
    </row>
    <row r="3379" s="13" customFormat="1">
      <c r="A3379" s="13"/>
      <c r="B3379" s="236"/>
      <c r="C3379" s="237"/>
      <c r="D3379" s="238" t="s">
        <v>410</v>
      </c>
      <c r="E3379" s="239" t="s">
        <v>19</v>
      </c>
      <c r="F3379" s="240" t="s">
        <v>1342</v>
      </c>
      <c r="G3379" s="237"/>
      <c r="H3379" s="239" t="s">
        <v>19</v>
      </c>
      <c r="I3379" s="241"/>
      <c r="J3379" s="237"/>
      <c r="K3379" s="237"/>
      <c r="L3379" s="242"/>
      <c r="M3379" s="243"/>
      <c r="N3379" s="244"/>
      <c r="O3379" s="244"/>
      <c r="P3379" s="244"/>
      <c r="Q3379" s="244"/>
      <c r="R3379" s="244"/>
      <c r="S3379" s="244"/>
      <c r="T3379" s="245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6" t="s">
        <v>410</v>
      </c>
      <c r="AU3379" s="246" t="s">
        <v>87</v>
      </c>
      <c r="AV3379" s="13" t="s">
        <v>85</v>
      </c>
      <c r="AW3379" s="13" t="s">
        <v>37</v>
      </c>
      <c r="AX3379" s="13" t="s">
        <v>78</v>
      </c>
      <c r="AY3379" s="246" t="s">
        <v>401</v>
      </c>
    </row>
    <row r="3380" s="14" customFormat="1">
      <c r="A3380" s="14"/>
      <c r="B3380" s="247"/>
      <c r="C3380" s="248"/>
      <c r="D3380" s="238" t="s">
        <v>410</v>
      </c>
      <c r="E3380" s="249" t="s">
        <v>19</v>
      </c>
      <c r="F3380" s="250" t="s">
        <v>2912</v>
      </c>
      <c r="G3380" s="248"/>
      <c r="H3380" s="251">
        <v>1</v>
      </c>
      <c r="I3380" s="252"/>
      <c r="J3380" s="248"/>
      <c r="K3380" s="248"/>
      <c r="L3380" s="253"/>
      <c r="M3380" s="254"/>
      <c r="N3380" s="255"/>
      <c r="O3380" s="255"/>
      <c r="P3380" s="255"/>
      <c r="Q3380" s="255"/>
      <c r="R3380" s="255"/>
      <c r="S3380" s="255"/>
      <c r="T3380" s="256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7" t="s">
        <v>410</v>
      </c>
      <c r="AU3380" s="257" t="s">
        <v>87</v>
      </c>
      <c r="AV3380" s="14" t="s">
        <v>87</v>
      </c>
      <c r="AW3380" s="14" t="s">
        <v>37</v>
      </c>
      <c r="AX3380" s="14" t="s">
        <v>78</v>
      </c>
      <c r="AY3380" s="257" t="s">
        <v>401</v>
      </c>
    </row>
    <row r="3381" s="15" customFormat="1">
      <c r="A3381" s="15"/>
      <c r="B3381" s="258"/>
      <c r="C3381" s="259"/>
      <c r="D3381" s="238" t="s">
        <v>410</v>
      </c>
      <c r="E3381" s="260" t="s">
        <v>19</v>
      </c>
      <c r="F3381" s="261" t="s">
        <v>414</v>
      </c>
      <c r="G3381" s="259"/>
      <c r="H3381" s="262">
        <v>1</v>
      </c>
      <c r="I3381" s="263"/>
      <c r="J3381" s="259"/>
      <c r="K3381" s="259"/>
      <c r="L3381" s="264"/>
      <c r="M3381" s="265"/>
      <c r="N3381" s="266"/>
      <c r="O3381" s="266"/>
      <c r="P3381" s="266"/>
      <c r="Q3381" s="266"/>
      <c r="R3381" s="266"/>
      <c r="S3381" s="266"/>
      <c r="T3381" s="267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68" t="s">
        <v>410</v>
      </c>
      <c r="AU3381" s="268" t="s">
        <v>87</v>
      </c>
      <c r="AV3381" s="15" t="s">
        <v>102</v>
      </c>
      <c r="AW3381" s="15" t="s">
        <v>37</v>
      </c>
      <c r="AX3381" s="15" t="s">
        <v>85</v>
      </c>
      <c r="AY3381" s="268" t="s">
        <v>401</v>
      </c>
    </row>
    <row r="3382" s="2" customFormat="1" ht="44.25" customHeight="1">
      <c r="A3382" s="40"/>
      <c r="B3382" s="41"/>
      <c r="C3382" s="218" t="s">
        <v>2913</v>
      </c>
      <c r="D3382" s="218" t="s">
        <v>403</v>
      </c>
      <c r="E3382" s="219" t="s">
        <v>2914</v>
      </c>
      <c r="F3382" s="220" t="s">
        <v>2915</v>
      </c>
      <c r="G3382" s="221" t="s">
        <v>653</v>
      </c>
      <c r="H3382" s="222">
        <v>1</v>
      </c>
      <c r="I3382" s="223"/>
      <c r="J3382" s="224">
        <f>ROUND(I3382*H3382,2)</f>
        <v>0</v>
      </c>
      <c r="K3382" s="220" t="s">
        <v>19</v>
      </c>
      <c r="L3382" s="46"/>
      <c r="M3382" s="225" t="s">
        <v>19</v>
      </c>
      <c r="N3382" s="226" t="s">
        <v>49</v>
      </c>
      <c r="O3382" s="86"/>
      <c r="P3382" s="227">
        <f>O3382*H3382</f>
        <v>0</v>
      </c>
      <c r="Q3382" s="227">
        <v>0</v>
      </c>
      <c r="R3382" s="227">
        <f>Q3382*H3382</f>
        <v>0</v>
      </c>
      <c r="S3382" s="227">
        <v>0</v>
      </c>
      <c r="T3382" s="228">
        <f>S3382*H3382</f>
        <v>0</v>
      </c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R3382" s="229" t="s">
        <v>545</v>
      </c>
      <c r="AT3382" s="229" t="s">
        <v>403</v>
      </c>
      <c r="AU3382" s="229" t="s">
        <v>87</v>
      </c>
      <c r="AY3382" s="19" t="s">
        <v>401</v>
      </c>
      <c r="BE3382" s="230">
        <f>IF(N3382="základní",J3382,0)</f>
        <v>0</v>
      </c>
      <c r="BF3382" s="230">
        <f>IF(N3382="snížená",J3382,0)</f>
        <v>0</v>
      </c>
      <c r="BG3382" s="230">
        <f>IF(N3382="zákl. přenesená",J3382,0)</f>
        <v>0</v>
      </c>
      <c r="BH3382" s="230">
        <f>IF(N3382="sníž. přenesená",J3382,0)</f>
        <v>0</v>
      </c>
      <c r="BI3382" s="230">
        <f>IF(N3382="nulová",J3382,0)</f>
        <v>0</v>
      </c>
      <c r="BJ3382" s="19" t="s">
        <v>85</v>
      </c>
      <c r="BK3382" s="230">
        <f>ROUND(I3382*H3382,2)</f>
        <v>0</v>
      </c>
      <c r="BL3382" s="19" t="s">
        <v>545</v>
      </c>
      <c r="BM3382" s="229" t="s">
        <v>2916</v>
      </c>
    </row>
    <row r="3383" s="13" customFormat="1">
      <c r="A3383" s="13"/>
      <c r="B3383" s="236"/>
      <c r="C3383" s="237"/>
      <c r="D3383" s="238" t="s">
        <v>410</v>
      </c>
      <c r="E3383" s="239" t="s">
        <v>19</v>
      </c>
      <c r="F3383" s="240" t="s">
        <v>634</v>
      </c>
      <c r="G3383" s="237"/>
      <c r="H3383" s="239" t="s">
        <v>19</v>
      </c>
      <c r="I3383" s="241"/>
      <c r="J3383" s="237"/>
      <c r="K3383" s="237"/>
      <c r="L3383" s="242"/>
      <c r="M3383" s="243"/>
      <c r="N3383" s="244"/>
      <c r="O3383" s="244"/>
      <c r="P3383" s="244"/>
      <c r="Q3383" s="244"/>
      <c r="R3383" s="244"/>
      <c r="S3383" s="244"/>
      <c r="T3383" s="245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6" t="s">
        <v>410</v>
      </c>
      <c r="AU3383" s="246" t="s">
        <v>87</v>
      </c>
      <c r="AV3383" s="13" t="s">
        <v>85</v>
      </c>
      <c r="AW3383" s="13" t="s">
        <v>37</v>
      </c>
      <c r="AX3383" s="13" t="s">
        <v>78</v>
      </c>
      <c r="AY3383" s="246" t="s">
        <v>401</v>
      </c>
    </row>
    <row r="3384" s="13" customFormat="1">
      <c r="A3384" s="13"/>
      <c r="B3384" s="236"/>
      <c r="C3384" s="237"/>
      <c r="D3384" s="238" t="s">
        <v>410</v>
      </c>
      <c r="E3384" s="239" t="s">
        <v>19</v>
      </c>
      <c r="F3384" s="240" t="s">
        <v>1591</v>
      </c>
      <c r="G3384" s="237"/>
      <c r="H3384" s="239" t="s">
        <v>19</v>
      </c>
      <c r="I3384" s="241"/>
      <c r="J3384" s="237"/>
      <c r="K3384" s="237"/>
      <c r="L3384" s="242"/>
      <c r="M3384" s="243"/>
      <c r="N3384" s="244"/>
      <c r="O3384" s="244"/>
      <c r="P3384" s="244"/>
      <c r="Q3384" s="244"/>
      <c r="R3384" s="244"/>
      <c r="S3384" s="244"/>
      <c r="T3384" s="24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6" t="s">
        <v>410</v>
      </c>
      <c r="AU3384" s="246" t="s">
        <v>87</v>
      </c>
      <c r="AV3384" s="13" t="s">
        <v>85</v>
      </c>
      <c r="AW3384" s="13" t="s">
        <v>37</v>
      </c>
      <c r="AX3384" s="13" t="s">
        <v>78</v>
      </c>
      <c r="AY3384" s="246" t="s">
        <v>401</v>
      </c>
    </row>
    <row r="3385" s="13" customFormat="1">
      <c r="A3385" s="13"/>
      <c r="B3385" s="236"/>
      <c r="C3385" s="237"/>
      <c r="D3385" s="238" t="s">
        <v>410</v>
      </c>
      <c r="E3385" s="239" t="s">
        <v>19</v>
      </c>
      <c r="F3385" s="240" t="s">
        <v>1342</v>
      </c>
      <c r="G3385" s="237"/>
      <c r="H3385" s="239" t="s">
        <v>19</v>
      </c>
      <c r="I3385" s="241"/>
      <c r="J3385" s="237"/>
      <c r="K3385" s="237"/>
      <c r="L3385" s="242"/>
      <c r="M3385" s="243"/>
      <c r="N3385" s="244"/>
      <c r="O3385" s="244"/>
      <c r="P3385" s="244"/>
      <c r="Q3385" s="244"/>
      <c r="R3385" s="244"/>
      <c r="S3385" s="244"/>
      <c r="T3385" s="245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6" t="s">
        <v>410</v>
      </c>
      <c r="AU3385" s="246" t="s">
        <v>87</v>
      </c>
      <c r="AV3385" s="13" t="s">
        <v>85</v>
      </c>
      <c r="AW3385" s="13" t="s">
        <v>37</v>
      </c>
      <c r="AX3385" s="13" t="s">
        <v>78</v>
      </c>
      <c r="AY3385" s="246" t="s">
        <v>401</v>
      </c>
    </row>
    <row r="3386" s="14" customFormat="1">
      <c r="A3386" s="14"/>
      <c r="B3386" s="247"/>
      <c r="C3386" s="248"/>
      <c r="D3386" s="238" t="s">
        <v>410</v>
      </c>
      <c r="E3386" s="249" t="s">
        <v>19</v>
      </c>
      <c r="F3386" s="250" t="s">
        <v>2917</v>
      </c>
      <c r="G3386" s="248"/>
      <c r="H3386" s="251">
        <v>1</v>
      </c>
      <c r="I3386" s="252"/>
      <c r="J3386" s="248"/>
      <c r="K3386" s="248"/>
      <c r="L3386" s="253"/>
      <c r="M3386" s="254"/>
      <c r="N3386" s="255"/>
      <c r="O3386" s="255"/>
      <c r="P3386" s="255"/>
      <c r="Q3386" s="255"/>
      <c r="R3386" s="255"/>
      <c r="S3386" s="255"/>
      <c r="T3386" s="256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7" t="s">
        <v>410</v>
      </c>
      <c r="AU3386" s="257" t="s">
        <v>87</v>
      </c>
      <c r="AV3386" s="14" t="s">
        <v>87</v>
      </c>
      <c r="AW3386" s="14" t="s">
        <v>37</v>
      </c>
      <c r="AX3386" s="14" t="s">
        <v>78</v>
      </c>
      <c r="AY3386" s="257" t="s">
        <v>401</v>
      </c>
    </row>
    <row r="3387" s="15" customFormat="1">
      <c r="A3387" s="15"/>
      <c r="B3387" s="258"/>
      <c r="C3387" s="259"/>
      <c r="D3387" s="238" t="s">
        <v>410</v>
      </c>
      <c r="E3387" s="260" t="s">
        <v>19</v>
      </c>
      <c r="F3387" s="261" t="s">
        <v>414</v>
      </c>
      <c r="G3387" s="259"/>
      <c r="H3387" s="262">
        <v>1</v>
      </c>
      <c r="I3387" s="263"/>
      <c r="J3387" s="259"/>
      <c r="K3387" s="259"/>
      <c r="L3387" s="264"/>
      <c r="M3387" s="265"/>
      <c r="N3387" s="266"/>
      <c r="O3387" s="266"/>
      <c r="P3387" s="266"/>
      <c r="Q3387" s="266"/>
      <c r="R3387" s="266"/>
      <c r="S3387" s="266"/>
      <c r="T3387" s="267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68" t="s">
        <v>410</v>
      </c>
      <c r="AU3387" s="268" t="s">
        <v>87</v>
      </c>
      <c r="AV3387" s="15" t="s">
        <v>102</v>
      </c>
      <c r="AW3387" s="15" t="s">
        <v>37</v>
      </c>
      <c r="AX3387" s="15" t="s">
        <v>85</v>
      </c>
      <c r="AY3387" s="268" t="s">
        <v>401</v>
      </c>
    </row>
    <row r="3388" s="2" customFormat="1" ht="49.05" customHeight="1">
      <c r="A3388" s="40"/>
      <c r="B3388" s="41"/>
      <c r="C3388" s="218" t="s">
        <v>2918</v>
      </c>
      <c r="D3388" s="218" t="s">
        <v>403</v>
      </c>
      <c r="E3388" s="219" t="s">
        <v>2919</v>
      </c>
      <c r="F3388" s="220" t="s">
        <v>2920</v>
      </c>
      <c r="G3388" s="221" t="s">
        <v>653</v>
      </c>
      <c r="H3388" s="222">
        <v>2</v>
      </c>
      <c r="I3388" s="223"/>
      <c r="J3388" s="224">
        <f>ROUND(I3388*H3388,2)</f>
        <v>0</v>
      </c>
      <c r="K3388" s="220" t="s">
        <v>19</v>
      </c>
      <c r="L3388" s="46"/>
      <c r="M3388" s="225" t="s">
        <v>19</v>
      </c>
      <c r="N3388" s="226" t="s">
        <v>49</v>
      </c>
      <c r="O3388" s="86"/>
      <c r="P3388" s="227">
        <f>O3388*H3388</f>
        <v>0</v>
      </c>
      <c r="Q3388" s="227">
        <v>0</v>
      </c>
      <c r="R3388" s="227">
        <f>Q3388*H3388</f>
        <v>0</v>
      </c>
      <c r="S3388" s="227">
        <v>0</v>
      </c>
      <c r="T3388" s="228">
        <f>S3388*H3388</f>
        <v>0</v>
      </c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R3388" s="229" t="s">
        <v>545</v>
      </c>
      <c r="AT3388" s="229" t="s">
        <v>403</v>
      </c>
      <c r="AU3388" s="229" t="s">
        <v>87</v>
      </c>
      <c r="AY3388" s="19" t="s">
        <v>401</v>
      </c>
      <c r="BE3388" s="230">
        <f>IF(N3388="základní",J3388,0)</f>
        <v>0</v>
      </c>
      <c r="BF3388" s="230">
        <f>IF(N3388="snížená",J3388,0)</f>
        <v>0</v>
      </c>
      <c r="BG3388" s="230">
        <f>IF(N3388="zákl. přenesená",J3388,0)</f>
        <v>0</v>
      </c>
      <c r="BH3388" s="230">
        <f>IF(N3388="sníž. přenesená",J3388,0)</f>
        <v>0</v>
      </c>
      <c r="BI3388" s="230">
        <f>IF(N3388="nulová",J3388,0)</f>
        <v>0</v>
      </c>
      <c r="BJ3388" s="19" t="s">
        <v>85</v>
      </c>
      <c r="BK3388" s="230">
        <f>ROUND(I3388*H3388,2)</f>
        <v>0</v>
      </c>
      <c r="BL3388" s="19" t="s">
        <v>545</v>
      </c>
      <c r="BM3388" s="229" t="s">
        <v>2921</v>
      </c>
    </row>
    <row r="3389" s="13" customFormat="1">
      <c r="A3389" s="13"/>
      <c r="B3389" s="236"/>
      <c r="C3389" s="237"/>
      <c r="D3389" s="238" t="s">
        <v>410</v>
      </c>
      <c r="E3389" s="239" t="s">
        <v>19</v>
      </c>
      <c r="F3389" s="240" t="s">
        <v>634</v>
      </c>
      <c r="G3389" s="237"/>
      <c r="H3389" s="239" t="s">
        <v>19</v>
      </c>
      <c r="I3389" s="241"/>
      <c r="J3389" s="237"/>
      <c r="K3389" s="237"/>
      <c r="L3389" s="242"/>
      <c r="M3389" s="243"/>
      <c r="N3389" s="244"/>
      <c r="O3389" s="244"/>
      <c r="P3389" s="244"/>
      <c r="Q3389" s="244"/>
      <c r="R3389" s="244"/>
      <c r="S3389" s="244"/>
      <c r="T3389" s="245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6" t="s">
        <v>410</v>
      </c>
      <c r="AU3389" s="246" t="s">
        <v>87</v>
      </c>
      <c r="AV3389" s="13" t="s">
        <v>85</v>
      </c>
      <c r="AW3389" s="13" t="s">
        <v>37</v>
      </c>
      <c r="AX3389" s="13" t="s">
        <v>78</v>
      </c>
      <c r="AY3389" s="246" t="s">
        <v>401</v>
      </c>
    </row>
    <row r="3390" s="13" customFormat="1">
      <c r="A3390" s="13"/>
      <c r="B3390" s="236"/>
      <c r="C3390" s="237"/>
      <c r="D3390" s="238" t="s">
        <v>410</v>
      </c>
      <c r="E3390" s="239" t="s">
        <v>19</v>
      </c>
      <c r="F3390" s="240" t="s">
        <v>1591</v>
      </c>
      <c r="G3390" s="237"/>
      <c r="H3390" s="239" t="s">
        <v>19</v>
      </c>
      <c r="I3390" s="241"/>
      <c r="J3390" s="237"/>
      <c r="K3390" s="237"/>
      <c r="L3390" s="242"/>
      <c r="M3390" s="243"/>
      <c r="N3390" s="244"/>
      <c r="O3390" s="244"/>
      <c r="P3390" s="244"/>
      <c r="Q3390" s="244"/>
      <c r="R3390" s="244"/>
      <c r="S3390" s="244"/>
      <c r="T3390" s="245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6" t="s">
        <v>410</v>
      </c>
      <c r="AU3390" s="246" t="s">
        <v>87</v>
      </c>
      <c r="AV3390" s="13" t="s">
        <v>85</v>
      </c>
      <c r="AW3390" s="13" t="s">
        <v>37</v>
      </c>
      <c r="AX3390" s="13" t="s">
        <v>78</v>
      </c>
      <c r="AY3390" s="246" t="s">
        <v>401</v>
      </c>
    </row>
    <row r="3391" s="13" customFormat="1">
      <c r="A3391" s="13"/>
      <c r="B3391" s="236"/>
      <c r="C3391" s="237"/>
      <c r="D3391" s="238" t="s">
        <v>410</v>
      </c>
      <c r="E3391" s="239" t="s">
        <v>19</v>
      </c>
      <c r="F3391" s="240" t="s">
        <v>1592</v>
      </c>
      <c r="G3391" s="237"/>
      <c r="H3391" s="239" t="s">
        <v>19</v>
      </c>
      <c r="I3391" s="241"/>
      <c r="J3391" s="237"/>
      <c r="K3391" s="237"/>
      <c r="L3391" s="242"/>
      <c r="M3391" s="243"/>
      <c r="N3391" s="244"/>
      <c r="O3391" s="244"/>
      <c r="P3391" s="244"/>
      <c r="Q3391" s="244"/>
      <c r="R3391" s="244"/>
      <c r="S3391" s="244"/>
      <c r="T3391" s="245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6" t="s">
        <v>410</v>
      </c>
      <c r="AU3391" s="246" t="s">
        <v>87</v>
      </c>
      <c r="AV3391" s="13" t="s">
        <v>85</v>
      </c>
      <c r="AW3391" s="13" t="s">
        <v>37</v>
      </c>
      <c r="AX3391" s="13" t="s">
        <v>78</v>
      </c>
      <c r="AY3391" s="246" t="s">
        <v>401</v>
      </c>
    </row>
    <row r="3392" s="14" customFormat="1">
      <c r="A3392" s="14"/>
      <c r="B3392" s="247"/>
      <c r="C3392" s="248"/>
      <c r="D3392" s="238" t="s">
        <v>410</v>
      </c>
      <c r="E3392" s="249" t="s">
        <v>19</v>
      </c>
      <c r="F3392" s="250" t="s">
        <v>2922</v>
      </c>
      <c r="G3392" s="248"/>
      <c r="H3392" s="251">
        <v>2</v>
      </c>
      <c r="I3392" s="252"/>
      <c r="J3392" s="248"/>
      <c r="K3392" s="248"/>
      <c r="L3392" s="253"/>
      <c r="M3392" s="254"/>
      <c r="N3392" s="255"/>
      <c r="O3392" s="255"/>
      <c r="P3392" s="255"/>
      <c r="Q3392" s="255"/>
      <c r="R3392" s="255"/>
      <c r="S3392" s="255"/>
      <c r="T3392" s="256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7" t="s">
        <v>410</v>
      </c>
      <c r="AU3392" s="257" t="s">
        <v>87</v>
      </c>
      <c r="AV3392" s="14" t="s">
        <v>87</v>
      </c>
      <c r="AW3392" s="14" t="s">
        <v>37</v>
      </c>
      <c r="AX3392" s="14" t="s">
        <v>78</v>
      </c>
      <c r="AY3392" s="257" t="s">
        <v>401</v>
      </c>
    </row>
    <row r="3393" s="15" customFormat="1">
      <c r="A3393" s="15"/>
      <c r="B3393" s="258"/>
      <c r="C3393" s="259"/>
      <c r="D3393" s="238" t="s">
        <v>410</v>
      </c>
      <c r="E3393" s="260" t="s">
        <v>19</v>
      </c>
      <c r="F3393" s="261" t="s">
        <v>414</v>
      </c>
      <c r="G3393" s="259"/>
      <c r="H3393" s="262">
        <v>2</v>
      </c>
      <c r="I3393" s="263"/>
      <c r="J3393" s="259"/>
      <c r="K3393" s="259"/>
      <c r="L3393" s="264"/>
      <c r="M3393" s="265"/>
      <c r="N3393" s="266"/>
      <c r="O3393" s="266"/>
      <c r="P3393" s="266"/>
      <c r="Q3393" s="266"/>
      <c r="R3393" s="266"/>
      <c r="S3393" s="266"/>
      <c r="T3393" s="267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8" t="s">
        <v>410</v>
      </c>
      <c r="AU3393" s="268" t="s">
        <v>87</v>
      </c>
      <c r="AV3393" s="15" t="s">
        <v>102</v>
      </c>
      <c r="AW3393" s="15" t="s">
        <v>37</v>
      </c>
      <c r="AX3393" s="15" t="s">
        <v>85</v>
      </c>
      <c r="AY3393" s="268" t="s">
        <v>401</v>
      </c>
    </row>
    <row r="3394" s="2" customFormat="1" ht="37.8" customHeight="1">
      <c r="A3394" s="40"/>
      <c r="B3394" s="41"/>
      <c r="C3394" s="218" t="s">
        <v>2923</v>
      </c>
      <c r="D3394" s="218" t="s">
        <v>403</v>
      </c>
      <c r="E3394" s="219" t="s">
        <v>2924</v>
      </c>
      <c r="F3394" s="220" t="s">
        <v>2925</v>
      </c>
      <c r="G3394" s="221" t="s">
        <v>653</v>
      </c>
      <c r="H3394" s="222">
        <v>1</v>
      </c>
      <c r="I3394" s="223"/>
      <c r="J3394" s="224">
        <f>ROUND(I3394*H3394,2)</f>
        <v>0</v>
      </c>
      <c r="K3394" s="220" t="s">
        <v>19</v>
      </c>
      <c r="L3394" s="46"/>
      <c r="M3394" s="225" t="s">
        <v>19</v>
      </c>
      <c r="N3394" s="226" t="s">
        <v>49</v>
      </c>
      <c r="O3394" s="86"/>
      <c r="P3394" s="227">
        <f>O3394*H3394</f>
        <v>0</v>
      </c>
      <c r="Q3394" s="227">
        <v>0</v>
      </c>
      <c r="R3394" s="227">
        <f>Q3394*H3394</f>
        <v>0</v>
      </c>
      <c r="S3394" s="227">
        <v>0</v>
      </c>
      <c r="T3394" s="228">
        <f>S3394*H3394</f>
        <v>0</v>
      </c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R3394" s="229" t="s">
        <v>545</v>
      </c>
      <c r="AT3394" s="229" t="s">
        <v>403</v>
      </c>
      <c r="AU3394" s="229" t="s">
        <v>87</v>
      </c>
      <c r="AY3394" s="19" t="s">
        <v>401</v>
      </c>
      <c r="BE3394" s="230">
        <f>IF(N3394="základní",J3394,0)</f>
        <v>0</v>
      </c>
      <c r="BF3394" s="230">
        <f>IF(N3394="snížená",J3394,0)</f>
        <v>0</v>
      </c>
      <c r="BG3394" s="230">
        <f>IF(N3394="zákl. přenesená",J3394,0)</f>
        <v>0</v>
      </c>
      <c r="BH3394" s="230">
        <f>IF(N3394="sníž. přenesená",J3394,0)</f>
        <v>0</v>
      </c>
      <c r="BI3394" s="230">
        <f>IF(N3394="nulová",J3394,0)</f>
        <v>0</v>
      </c>
      <c r="BJ3394" s="19" t="s">
        <v>85</v>
      </c>
      <c r="BK3394" s="230">
        <f>ROUND(I3394*H3394,2)</f>
        <v>0</v>
      </c>
      <c r="BL3394" s="19" t="s">
        <v>545</v>
      </c>
      <c r="BM3394" s="229" t="s">
        <v>2926</v>
      </c>
    </row>
    <row r="3395" s="13" customFormat="1">
      <c r="A3395" s="13"/>
      <c r="B3395" s="236"/>
      <c r="C3395" s="237"/>
      <c r="D3395" s="238" t="s">
        <v>410</v>
      </c>
      <c r="E3395" s="239" t="s">
        <v>19</v>
      </c>
      <c r="F3395" s="240" t="s">
        <v>634</v>
      </c>
      <c r="G3395" s="237"/>
      <c r="H3395" s="239" t="s">
        <v>19</v>
      </c>
      <c r="I3395" s="241"/>
      <c r="J3395" s="237"/>
      <c r="K3395" s="237"/>
      <c r="L3395" s="242"/>
      <c r="M3395" s="243"/>
      <c r="N3395" s="244"/>
      <c r="O3395" s="244"/>
      <c r="P3395" s="244"/>
      <c r="Q3395" s="244"/>
      <c r="R3395" s="244"/>
      <c r="S3395" s="244"/>
      <c r="T3395" s="245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6" t="s">
        <v>410</v>
      </c>
      <c r="AU3395" s="246" t="s">
        <v>87</v>
      </c>
      <c r="AV3395" s="13" t="s">
        <v>85</v>
      </c>
      <c r="AW3395" s="13" t="s">
        <v>37</v>
      </c>
      <c r="AX3395" s="13" t="s">
        <v>78</v>
      </c>
      <c r="AY3395" s="246" t="s">
        <v>401</v>
      </c>
    </row>
    <row r="3396" s="13" customFormat="1">
      <c r="A3396" s="13"/>
      <c r="B3396" s="236"/>
      <c r="C3396" s="237"/>
      <c r="D3396" s="238" t="s">
        <v>410</v>
      </c>
      <c r="E3396" s="239" t="s">
        <v>19</v>
      </c>
      <c r="F3396" s="240" t="s">
        <v>1591</v>
      </c>
      <c r="G3396" s="237"/>
      <c r="H3396" s="239" t="s">
        <v>19</v>
      </c>
      <c r="I3396" s="241"/>
      <c r="J3396" s="237"/>
      <c r="K3396" s="237"/>
      <c r="L3396" s="242"/>
      <c r="M3396" s="243"/>
      <c r="N3396" s="244"/>
      <c r="O3396" s="244"/>
      <c r="P3396" s="244"/>
      <c r="Q3396" s="244"/>
      <c r="R3396" s="244"/>
      <c r="S3396" s="244"/>
      <c r="T3396" s="24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6" t="s">
        <v>410</v>
      </c>
      <c r="AU3396" s="246" t="s">
        <v>87</v>
      </c>
      <c r="AV3396" s="13" t="s">
        <v>85</v>
      </c>
      <c r="AW3396" s="13" t="s">
        <v>37</v>
      </c>
      <c r="AX3396" s="13" t="s">
        <v>78</v>
      </c>
      <c r="AY3396" s="246" t="s">
        <v>401</v>
      </c>
    </row>
    <row r="3397" s="13" customFormat="1">
      <c r="A3397" s="13"/>
      <c r="B3397" s="236"/>
      <c r="C3397" s="237"/>
      <c r="D3397" s="238" t="s">
        <v>410</v>
      </c>
      <c r="E3397" s="239" t="s">
        <v>19</v>
      </c>
      <c r="F3397" s="240" t="s">
        <v>1592</v>
      </c>
      <c r="G3397" s="237"/>
      <c r="H3397" s="239" t="s">
        <v>19</v>
      </c>
      <c r="I3397" s="241"/>
      <c r="J3397" s="237"/>
      <c r="K3397" s="237"/>
      <c r="L3397" s="242"/>
      <c r="M3397" s="243"/>
      <c r="N3397" s="244"/>
      <c r="O3397" s="244"/>
      <c r="P3397" s="244"/>
      <c r="Q3397" s="244"/>
      <c r="R3397" s="244"/>
      <c r="S3397" s="244"/>
      <c r="T3397" s="245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6" t="s">
        <v>410</v>
      </c>
      <c r="AU3397" s="246" t="s">
        <v>87</v>
      </c>
      <c r="AV3397" s="13" t="s">
        <v>85</v>
      </c>
      <c r="AW3397" s="13" t="s">
        <v>37</v>
      </c>
      <c r="AX3397" s="13" t="s">
        <v>78</v>
      </c>
      <c r="AY3397" s="246" t="s">
        <v>401</v>
      </c>
    </row>
    <row r="3398" s="14" customFormat="1">
      <c r="A3398" s="14"/>
      <c r="B3398" s="247"/>
      <c r="C3398" s="248"/>
      <c r="D3398" s="238" t="s">
        <v>410</v>
      </c>
      <c r="E3398" s="249" t="s">
        <v>19</v>
      </c>
      <c r="F3398" s="250" t="s">
        <v>2927</v>
      </c>
      <c r="G3398" s="248"/>
      <c r="H3398" s="251">
        <v>1</v>
      </c>
      <c r="I3398" s="252"/>
      <c r="J3398" s="248"/>
      <c r="K3398" s="248"/>
      <c r="L3398" s="253"/>
      <c r="M3398" s="254"/>
      <c r="N3398" s="255"/>
      <c r="O3398" s="255"/>
      <c r="P3398" s="255"/>
      <c r="Q3398" s="255"/>
      <c r="R3398" s="255"/>
      <c r="S3398" s="255"/>
      <c r="T3398" s="256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7" t="s">
        <v>410</v>
      </c>
      <c r="AU3398" s="257" t="s">
        <v>87</v>
      </c>
      <c r="AV3398" s="14" t="s">
        <v>87</v>
      </c>
      <c r="AW3398" s="14" t="s">
        <v>37</v>
      </c>
      <c r="AX3398" s="14" t="s">
        <v>78</v>
      </c>
      <c r="AY3398" s="257" t="s">
        <v>401</v>
      </c>
    </row>
    <row r="3399" s="15" customFormat="1">
      <c r="A3399" s="15"/>
      <c r="B3399" s="258"/>
      <c r="C3399" s="259"/>
      <c r="D3399" s="238" t="s">
        <v>410</v>
      </c>
      <c r="E3399" s="260" t="s">
        <v>19</v>
      </c>
      <c r="F3399" s="261" t="s">
        <v>414</v>
      </c>
      <c r="G3399" s="259"/>
      <c r="H3399" s="262">
        <v>1</v>
      </c>
      <c r="I3399" s="263"/>
      <c r="J3399" s="259"/>
      <c r="K3399" s="259"/>
      <c r="L3399" s="264"/>
      <c r="M3399" s="265"/>
      <c r="N3399" s="266"/>
      <c r="O3399" s="266"/>
      <c r="P3399" s="266"/>
      <c r="Q3399" s="266"/>
      <c r="R3399" s="266"/>
      <c r="S3399" s="266"/>
      <c r="T3399" s="267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68" t="s">
        <v>410</v>
      </c>
      <c r="AU3399" s="268" t="s">
        <v>87</v>
      </c>
      <c r="AV3399" s="15" t="s">
        <v>102</v>
      </c>
      <c r="AW3399" s="15" t="s">
        <v>37</v>
      </c>
      <c r="AX3399" s="15" t="s">
        <v>85</v>
      </c>
      <c r="AY3399" s="268" t="s">
        <v>401</v>
      </c>
    </row>
    <row r="3400" s="2" customFormat="1" ht="37.8" customHeight="1">
      <c r="A3400" s="40"/>
      <c r="B3400" s="41"/>
      <c r="C3400" s="218" t="s">
        <v>2928</v>
      </c>
      <c r="D3400" s="218" t="s">
        <v>403</v>
      </c>
      <c r="E3400" s="219" t="s">
        <v>2929</v>
      </c>
      <c r="F3400" s="220" t="s">
        <v>2930</v>
      </c>
      <c r="G3400" s="221" t="s">
        <v>653</v>
      </c>
      <c r="H3400" s="222">
        <v>1</v>
      </c>
      <c r="I3400" s="223"/>
      <c r="J3400" s="224">
        <f>ROUND(I3400*H3400,2)</f>
        <v>0</v>
      </c>
      <c r="K3400" s="220" t="s">
        <v>19</v>
      </c>
      <c r="L3400" s="46"/>
      <c r="M3400" s="225" t="s">
        <v>19</v>
      </c>
      <c r="N3400" s="226" t="s">
        <v>49</v>
      </c>
      <c r="O3400" s="86"/>
      <c r="P3400" s="227">
        <f>O3400*H3400</f>
        <v>0</v>
      </c>
      <c r="Q3400" s="227">
        <v>0</v>
      </c>
      <c r="R3400" s="227">
        <f>Q3400*H3400</f>
        <v>0</v>
      </c>
      <c r="S3400" s="227">
        <v>0</v>
      </c>
      <c r="T3400" s="228">
        <f>S3400*H3400</f>
        <v>0</v>
      </c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R3400" s="229" t="s">
        <v>545</v>
      </c>
      <c r="AT3400" s="229" t="s">
        <v>403</v>
      </c>
      <c r="AU3400" s="229" t="s">
        <v>87</v>
      </c>
      <c r="AY3400" s="19" t="s">
        <v>401</v>
      </c>
      <c r="BE3400" s="230">
        <f>IF(N3400="základní",J3400,0)</f>
        <v>0</v>
      </c>
      <c r="BF3400" s="230">
        <f>IF(N3400="snížená",J3400,0)</f>
        <v>0</v>
      </c>
      <c r="BG3400" s="230">
        <f>IF(N3400="zákl. přenesená",J3400,0)</f>
        <v>0</v>
      </c>
      <c r="BH3400" s="230">
        <f>IF(N3400="sníž. přenesená",J3400,0)</f>
        <v>0</v>
      </c>
      <c r="BI3400" s="230">
        <f>IF(N3400="nulová",J3400,0)</f>
        <v>0</v>
      </c>
      <c r="BJ3400" s="19" t="s">
        <v>85</v>
      </c>
      <c r="BK3400" s="230">
        <f>ROUND(I3400*H3400,2)</f>
        <v>0</v>
      </c>
      <c r="BL3400" s="19" t="s">
        <v>545</v>
      </c>
      <c r="BM3400" s="229" t="s">
        <v>2931</v>
      </c>
    </row>
    <row r="3401" s="13" customFormat="1">
      <c r="A3401" s="13"/>
      <c r="B3401" s="236"/>
      <c r="C3401" s="237"/>
      <c r="D3401" s="238" t="s">
        <v>410</v>
      </c>
      <c r="E3401" s="239" t="s">
        <v>19</v>
      </c>
      <c r="F3401" s="240" t="s">
        <v>634</v>
      </c>
      <c r="G3401" s="237"/>
      <c r="H3401" s="239" t="s">
        <v>19</v>
      </c>
      <c r="I3401" s="241"/>
      <c r="J3401" s="237"/>
      <c r="K3401" s="237"/>
      <c r="L3401" s="242"/>
      <c r="M3401" s="243"/>
      <c r="N3401" s="244"/>
      <c r="O3401" s="244"/>
      <c r="P3401" s="244"/>
      <c r="Q3401" s="244"/>
      <c r="R3401" s="244"/>
      <c r="S3401" s="244"/>
      <c r="T3401" s="245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6" t="s">
        <v>410</v>
      </c>
      <c r="AU3401" s="246" t="s">
        <v>87</v>
      </c>
      <c r="AV3401" s="13" t="s">
        <v>85</v>
      </c>
      <c r="AW3401" s="13" t="s">
        <v>37</v>
      </c>
      <c r="AX3401" s="13" t="s">
        <v>78</v>
      </c>
      <c r="AY3401" s="246" t="s">
        <v>401</v>
      </c>
    </row>
    <row r="3402" s="13" customFormat="1">
      <c r="A3402" s="13"/>
      <c r="B3402" s="236"/>
      <c r="C3402" s="237"/>
      <c r="D3402" s="238" t="s">
        <v>410</v>
      </c>
      <c r="E3402" s="239" t="s">
        <v>19</v>
      </c>
      <c r="F3402" s="240" t="s">
        <v>1591</v>
      </c>
      <c r="G3402" s="237"/>
      <c r="H3402" s="239" t="s">
        <v>19</v>
      </c>
      <c r="I3402" s="241"/>
      <c r="J3402" s="237"/>
      <c r="K3402" s="237"/>
      <c r="L3402" s="242"/>
      <c r="M3402" s="243"/>
      <c r="N3402" s="244"/>
      <c r="O3402" s="244"/>
      <c r="P3402" s="244"/>
      <c r="Q3402" s="244"/>
      <c r="R3402" s="244"/>
      <c r="S3402" s="244"/>
      <c r="T3402" s="245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6" t="s">
        <v>410</v>
      </c>
      <c r="AU3402" s="246" t="s">
        <v>87</v>
      </c>
      <c r="AV3402" s="13" t="s">
        <v>85</v>
      </c>
      <c r="AW3402" s="13" t="s">
        <v>37</v>
      </c>
      <c r="AX3402" s="13" t="s">
        <v>78</v>
      </c>
      <c r="AY3402" s="246" t="s">
        <v>401</v>
      </c>
    </row>
    <row r="3403" s="13" customFormat="1">
      <c r="A3403" s="13"/>
      <c r="B3403" s="236"/>
      <c r="C3403" s="237"/>
      <c r="D3403" s="238" t="s">
        <v>410</v>
      </c>
      <c r="E3403" s="239" t="s">
        <v>19</v>
      </c>
      <c r="F3403" s="240" t="s">
        <v>1592</v>
      </c>
      <c r="G3403" s="237"/>
      <c r="H3403" s="239" t="s">
        <v>19</v>
      </c>
      <c r="I3403" s="241"/>
      <c r="J3403" s="237"/>
      <c r="K3403" s="237"/>
      <c r="L3403" s="242"/>
      <c r="M3403" s="243"/>
      <c r="N3403" s="244"/>
      <c r="O3403" s="244"/>
      <c r="P3403" s="244"/>
      <c r="Q3403" s="244"/>
      <c r="R3403" s="244"/>
      <c r="S3403" s="244"/>
      <c r="T3403" s="245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6" t="s">
        <v>410</v>
      </c>
      <c r="AU3403" s="246" t="s">
        <v>87</v>
      </c>
      <c r="AV3403" s="13" t="s">
        <v>85</v>
      </c>
      <c r="AW3403" s="13" t="s">
        <v>37</v>
      </c>
      <c r="AX3403" s="13" t="s">
        <v>78</v>
      </c>
      <c r="AY3403" s="246" t="s">
        <v>401</v>
      </c>
    </row>
    <row r="3404" s="14" customFormat="1">
      <c r="A3404" s="14"/>
      <c r="B3404" s="247"/>
      <c r="C3404" s="248"/>
      <c r="D3404" s="238" t="s">
        <v>410</v>
      </c>
      <c r="E3404" s="249" t="s">
        <v>19</v>
      </c>
      <c r="F3404" s="250" t="s">
        <v>2932</v>
      </c>
      <c r="G3404" s="248"/>
      <c r="H3404" s="251">
        <v>1</v>
      </c>
      <c r="I3404" s="252"/>
      <c r="J3404" s="248"/>
      <c r="K3404" s="248"/>
      <c r="L3404" s="253"/>
      <c r="M3404" s="254"/>
      <c r="N3404" s="255"/>
      <c r="O3404" s="255"/>
      <c r="P3404" s="255"/>
      <c r="Q3404" s="255"/>
      <c r="R3404" s="255"/>
      <c r="S3404" s="255"/>
      <c r="T3404" s="256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7" t="s">
        <v>410</v>
      </c>
      <c r="AU3404" s="257" t="s">
        <v>87</v>
      </c>
      <c r="AV3404" s="14" t="s">
        <v>87</v>
      </c>
      <c r="AW3404" s="14" t="s">
        <v>37</v>
      </c>
      <c r="AX3404" s="14" t="s">
        <v>78</v>
      </c>
      <c r="AY3404" s="257" t="s">
        <v>401</v>
      </c>
    </row>
    <row r="3405" s="15" customFormat="1">
      <c r="A3405" s="15"/>
      <c r="B3405" s="258"/>
      <c r="C3405" s="259"/>
      <c r="D3405" s="238" t="s">
        <v>410</v>
      </c>
      <c r="E3405" s="260" t="s">
        <v>19</v>
      </c>
      <c r="F3405" s="261" t="s">
        <v>414</v>
      </c>
      <c r="G3405" s="259"/>
      <c r="H3405" s="262">
        <v>1</v>
      </c>
      <c r="I3405" s="263"/>
      <c r="J3405" s="259"/>
      <c r="K3405" s="259"/>
      <c r="L3405" s="264"/>
      <c r="M3405" s="265"/>
      <c r="N3405" s="266"/>
      <c r="O3405" s="266"/>
      <c r="P3405" s="266"/>
      <c r="Q3405" s="266"/>
      <c r="R3405" s="266"/>
      <c r="S3405" s="266"/>
      <c r="T3405" s="267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8" t="s">
        <v>410</v>
      </c>
      <c r="AU3405" s="268" t="s">
        <v>87</v>
      </c>
      <c r="AV3405" s="15" t="s">
        <v>102</v>
      </c>
      <c r="AW3405" s="15" t="s">
        <v>37</v>
      </c>
      <c r="AX3405" s="15" t="s">
        <v>85</v>
      </c>
      <c r="AY3405" s="268" t="s">
        <v>401</v>
      </c>
    </row>
    <row r="3406" s="2" customFormat="1" ht="49.05" customHeight="1">
      <c r="A3406" s="40"/>
      <c r="B3406" s="41"/>
      <c r="C3406" s="218" t="s">
        <v>2933</v>
      </c>
      <c r="D3406" s="218" t="s">
        <v>403</v>
      </c>
      <c r="E3406" s="219" t="s">
        <v>2934</v>
      </c>
      <c r="F3406" s="220" t="s">
        <v>2935</v>
      </c>
      <c r="G3406" s="221" t="s">
        <v>653</v>
      </c>
      <c r="H3406" s="222">
        <v>1</v>
      </c>
      <c r="I3406" s="223"/>
      <c r="J3406" s="224">
        <f>ROUND(I3406*H3406,2)</f>
        <v>0</v>
      </c>
      <c r="K3406" s="220" t="s">
        <v>19</v>
      </c>
      <c r="L3406" s="46"/>
      <c r="M3406" s="225" t="s">
        <v>19</v>
      </c>
      <c r="N3406" s="226" t="s">
        <v>49</v>
      </c>
      <c r="O3406" s="86"/>
      <c r="P3406" s="227">
        <f>O3406*H3406</f>
        <v>0</v>
      </c>
      <c r="Q3406" s="227">
        <v>0</v>
      </c>
      <c r="R3406" s="227">
        <f>Q3406*H3406</f>
        <v>0</v>
      </c>
      <c r="S3406" s="227">
        <v>0</v>
      </c>
      <c r="T3406" s="228">
        <f>S3406*H3406</f>
        <v>0</v>
      </c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R3406" s="229" t="s">
        <v>545</v>
      </c>
      <c r="AT3406" s="229" t="s">
        <v>403</v>
      </c>
      <c r="AU3406" s="229" t="s">
        <v>87</v>
      </c>
      <c r="AY3406" s="19" t="s">
        <v>401</v>
      </c>
      <c r="BE3406" s="230">
        <f>IF(N3406="základní",J3406,0)</f>
        <v>0</v>
      </c>
      <c r="BF3406" s="230">
        <f>IF(N3406="snížená",J3406,0)</f>
        <v>0</v>
      </c>
      <c r="BG3406" s="230">
        <f>IF(N3406="zákl. přenesená",J3406,0)</f>
        <v>0</v>
      </c>
      <c r="BH3406" s="230">
        <f>IF(N3406="sníž. přenesená",J3406,0)</f>
        <v>0</v>
      </c>
      <c r="BI3406" s="230">
        <f>IF(N3406="nulová",J3406,0)</f>
        <v>0</v>
      </c>
      <c r="BJ3406" s="19" t="s">
        <v>85</v>
      </c>
      <c r="BK3406" s="230">
        <f>ROUND(I3406*H3406,2)</f>
        <v>0</v>
      </c>
      <c r="BL3406" s="19" t="s">
        <v>545</v>
      </c>
      <c r="BM3406" s="229" t="s">
        <v>2936</v>
      </c>
    </row>
    <row r="3407" s="13" customFormat="1">
      <c r="A3407" s="13"/>
      <c r="B3407" s="236"/>
      <c r="C3407" s="237"/>
      <c r="D3407" s="238" t="s">
        <v>410</v>
      </c>
      <c r="E3407" s="239" t="s">
        <v>19</v>
      </c>
      <c r="F3407" s="240" t="s">
        <v>634</v>
      </c>
      <c r="G3407" s="237"/>
      <c r="H3407" s="239" t="s">
        <v>19</v>
      </c>
      <c r="I3407" s="241"/>
      <c r="J3407" s="237"/>
      <c r="K3407" s="237"/>
      <c r="L3407" s="242"/>
      <c r="M3407" s="243"/>
      <c r="N3407" s="244"/>
      <c r="O3407" s="244"/>
      <c r="P3407" s="244"/>
      <c r="Q3407" s="244"/>
      <c r="R3407" s="244"/>
      <c r="S3407" s="244"/>
      <c r="T3407" s="245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6" t="s">
        <v>410</v>
      </c>
      <c r="AU3407" s="246" t="s">
        <v>87</v>
      </c>
      <c r="AV3407" s="13" t="s">
        <v>85</v>
      </c>
      <c r="AW3407" s="13" t="s">
        <v>37</v>
      </c>
      <c r="AX3407" s="13" t="s">
        <v>78</v>
      </c>
      <c r="AY3407" s="246" t="s">
        <v>401</v>
      </c>
    </row>
    <row r="3408" s="13" customFormat="1">
      <c r="A3408" s="13"/>
      <c r="B3408" s="236"/>
      <c r="C3408" s="237"/>
      <c r="D3408" s="238" t="s">
        <v>410</v>
      </c>
      <c r="E3408" s="239" t="s">
        <v>19</v>
      </c>
      <c r="F3408" s="240" t="s">
        <v>1591</v>
      </c>
      <c r="G3408" s="237"/>
      <c r="H3408" s="239" t="s">
        <v>19</v>
      </c>
      <c r="I3408" s="241"/>
      <c r="J3408" s="237"/>
      <c r="K3408" s="237"/>
      <c r="L3408" s="242"/>
      <c r="M3408" s="243"/>
      <c r="N3408" s="244"/>
      <c r="O3408" s="244"/>
      <c r="P3408" s="244"/>
      <c r="Q3408" s="244"/>
      <c r="R3408" s="244"/>
      <c r="S3408" s="244"/>
      <c r="T3408" s="24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6" t="s">
        <v>410</v>
      </c>
      <c r="AU3408" s="246" t="s">
        <v>87</v>
      </c>
      <c r="AV3408" s="13" t="s">
        <v>85</v>
      </c>
      <c r="AW3408" s="13" t="s">
        <v>37</v>
      </c>
      <c r="AX3408" s="13" t="s">
        <v>78</v>
      </c>
      <c r="AY3408" s="246" t="s">
        <v>401</v>
      </c>
    </row>
    <row r="3409" s="13" customFormat="1">
      <c r="A3409" s="13"/>
      <c r="B3409" s="236"/>
      <c r="C3409" s="237"/>
      <c r="D3409" s="238" t="s">
        <v>410</v>
      </c>
      <c r="E3409" s="239" t="s">
        <v>19</v>
      </c>
      <c r="F3409" s="240" t="s">
        <v>1592</v>
      </c>
      <c r="G3409" s="237"/>
      <c r="H3409" s="239" t="s">
        <v>19</v>
      </c>
      <c r="I3409" s="241"/>
      <c r="J3409" s="237"/>
      <c r="K3409" s="237"/>
      <c r="L3409" s="242"/>
      <c r="M3409" s="243"/>
      <c r="N3409" s="244"/>
      <c r="O3409" s="244"/>
      <c r="P3409" s="244"/>
      <c r="Q3409" s="244"/>
      <c r="R3409" s="244"/>
      <c r="S3409" s="244"/>
      <c r="T3409" s="245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6" t="s">
        <v>410</v>
      </c>
      <c r="AU3409" s="246" t="s">
        <v>87</v>
      </c>
      <c r="AV3409" s="13" t="s">
        <v>85</v>
      </c>
      <c r="AW3409" s="13" t="s">
        <v>37</v>
      </c>
      <c r="AX3409" s="13" t="s">
        <v>78</v>
      </c>
      <c r="AY3409" s="246" t="s">
        <v>401</v>
      </c>
    </row>
    <row r="3410" s="14" customFormat="1">
      <c r="A3410" s="14"/>
      <c r="B3410" s="247"/>
      <c r="C3410" s="248"/>
      <c r="D3410" s="238" t="s">
        <v>410</v>
      </c>
      <c r="E3410" s="249" t="s">
        <v>19</v>
      </c>
      <c r="F3410" s="250" t="s">
        <v>2937</v>
      </c>
      <c r="G3410" s="248"/>
      <c r="H3410" s="251">
        <v>1</v>
      </c>
      <c r="I3410" s="252"/>
      <c r="J3410" s="248"/>
      <c r="K3410" s="248"/>
      <c r="L3410" s="253"/>
      <c r="M3410" s="254"/>
      <c r="N3410" s="255"/>
      <c r="O3410" s="255"/>
      <c r="P3410" s="255"/>
      <c r="Q3410" s="255"/>
      <c r="R3410" s="255"/>
      <c r="S3410" s="255"/>
      <c r="T3410" s="256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7" t="s">
        <v>410</v>
      </c>
      <c r="AU3410" s="257" t="s">
        <v>87</v>
      </c>
      <c r="AV3410" s="14" t="s">
        <v>87</v>
      </c>
      <c r="AW3410" s="14" t="s">
        <v>37</v>
      </c>
      <c r="AX3410" s="14" t="s">
        <v>78</v>
      </c>
      <c r="AY3410" s="257" t="s">
        <v>401</v>
      </c>
    </row>
    <row r="3411" s="15" customFormat="1">
      <c r="A3411" s="15"/>
      <c r="B3411" s="258"/>
      <c r="C3411" s="259"/>
      <c r="D3411" s="238" t="s">
        <v>410</v>
      </c>
      <c r="E3411" s="260" t="s">
        <v>19</v>
      </c>
      <c r="F3411" s="261" t="s">
        <v>414</v>
      </c>
      <c r="G3411" s="259"/>
      <c r="H3411" s="262">
        <v>1</v>
      </c>
      <c r="I3411" s="263"/>
      <c r="J3411" s="259"/>
      <c r="K3411" s="259"/>
      <c r="L3411" s="264"/>
      <c r="M3411" s="265"/>
      <c r="N3411" s="266"/>
      <c r="O3411" s="266"/>
      <c r="P3411" s="266"/>
      <c r="Q3411" s="266"/>
      <c r="R3411" s="266"/>
      <c r="S3411" s="266"/>
      <c r="T3411" s="267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8" t="s">
        <v>410</v>
      </c>
      <c r="AU3411" s="268" t="s">
        <v>87</v>
      </c>
      <c r="AV3411" s="15" t="s">
        <v>102</v>
      </c>
      <c r="AW3411" s="15" t="s">
        <v>37</v>
      </c>
      <c r="AX3411" s="15" t="s">
        <v>85</v>
      </c>
      <c r="AY3411" s="268" t="s">
        <v>401</v>
      </c>
    </row>
    <row r="3412" s="2" customFormat="1" ht="37.8" customHeight="1">
      <c r="A3412" s="40"/>
      <c r="B3412" s="41"/>
      <c r="C3412" s="218" t="s">
        <v>2938</v>
      </c>
      <c r="D3412" s="218" t="s">
        <v>403</v>
      </c>
      <c r="E3412" s="219" t="s">
        <v>2939</v>
      </c>
      <c r="F3412" s="220" t="s">
        <v>2940</v>
      </c>
      <c r="G3412" s="221" t="s">
        <v>653</v>
      </c>
      <c r="H3412" s="222">
        <v>1</v>
      </c>
      <c r="I3412" s="223"/>
      <c r="J3412" s="224">
        <f>ROUND(I3412*H3412,2)</f>
        <v>0</v>
      </c>
      <c r="K3412" s="220" t="s">
        <v>19</v>
      </c>
      <c r="L3412" s="46"/>
      <c r="M3412" s="225" t="s">
        <v>19</v>
      </c>
      <c r="N3412" s="226" t="s">
        <v>49</v>
      </c>
      <c r="O3412" s="86"/>
      <c r="P3412" s="227">
        <f>O3412*H3412</f>
        <v>0</v>
      </c>
      <c r="Q3412" s="227">
        <v>0</v>
      </c>
      <c r="R3412" s="227">
        <f>Q3412*H3412</f>
        <v>0</v>
      </c>
      <c r="S3412" s="227">
        <v>0</v>
      </c>
      <c r="T3412" s="228">
        <f>S3412*H3412</f>
        <v>0</v>
      </c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R3412" s="229" t="s">
        <v>545</v>
      </c>
      <c r="AT3412" s="229" t="s">
        <v>403</v>
      </c>
      <c r="AU3412" s="229" t="s">
        <v>87</v>
      </c>
      <c r="AY3412" s="19" t="s">
        <v>401</v>
      </c>
      <c r="BE3412" s="230">
        <f>IF(N3412="základní",J3412,0)</f>
        <v>0</v>
      </c>
      <c r="BF3412" s="230">
        <f>IF(N3412="snížená",J3412,0)</f>
        <v>0</v>
      </c>
      <c r="BG3412" s="230">
        <f>IF(N3412="zákl. přenesená",J3412,0)</f>
        <v>0</v>
      </c>
      <c r="BH3412" s="230">
        <f>IF(N3412="sníž. přenesená",J3412,0)</f>
        <v>0</v>
      </c>
      <c r="BI3412" s="230">
        <f>IF(N3412="nulová",J3412,0)</f>
        <v>0</v>
      </c>
      <c r="BJ3412" s="19" t="s">
        <v>85</v>
      </c>
      <c r="BK3412" s="230">
        <f>ROUND(I3412*H3412,2)</f>
        <v>0</v>
      </c>
      <c r="BL3412" s="19" t="s">
        <v>545</v>
      </c>
      <c r="BM3412" s="229" t="s">
        <v>2941</v>
      </c>
    </row>
    <row r="3413" s="13" customFormat="1">
      <c r="A3413" s="13"/>
      <c r="B3413" s="236"/>
      <c r="C3413" s="237"/>
      <c r="D3413" s="238" t="s">
        <v>410</v>
      </c>
      <c r="E3413" s="239" t="s">
        <v>19</v>
      </c>
      <c r="F3413" s="240" t="s">
        <v>634</v>
      </c>
      <c r="G3413" s="237"/>
      <c r="H3413" s="239" t="s">
        <v>19</v>
      </c>
      <c r="I3413" s="241"/>
      <c r="J3413" s="237"/>
      <c r="K3413" s="237"/>
      <c r="L3413" s="242"/>
      <c r="M3413" s="243"/>
      <c r="N3413" s="244"/>
      <c r="O3413" s="244"/>
      <c r="P3413" s="244"/>
      <c r="Q3413" s="244"/>
      <c r="R3413" s="244"/>
      <c r="S3413" s="244"/>
      <c r="T3413" s="245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6" t="s">
        <v>410</v>
      </c>
      <c r="AU3413" s="246" t="s">
        <v>87</v>
      </c>
      <c r="AV3413" s="13" t="s">
        <v>85</v>
      </c>
      <c r="AW3413" s="13" t="s">
        <v>37</v>
      </c>
      <c r="AX3413" s="13" t="s">
        <v>78</v>
      </c>
      <c r="AY3413" s="246" t="s">
        <v>401</v>
      </c>
    </row>
    <row r="3414" s="13" customFormat="1">
      <c r="A3414" s="13"/>
      <c r="B3414" s="236"/>
      <c r="C3414" s="237"/>
      <c r="D3414" s="238" t="s">
        <v>410</v>
      </c>
      <c r="E3414" s="239" t="s">
        <v>19</v>
      </c>
      <c r="F3414" s="240" t="s">
        <v>1591</v>
      </c>
      <c r="G3414" s="237"/>
      <c r="H3414" s="239" t="s">
        <v>19</v>
      </c>
      <c r="I3414" s="241"/>
      <c r="J3414" s="237"/>
      <c r="K3414" s="237"/>
      <c r="L3414" s="242"/>
      <c r="M3414" s="243"/>
      <c r="N3414" s="244"/>
      <c r="O3414" s="244"/>
      <c r="P3414" s="244"/>
      <c r="Q3414" s="244"/>
      <c r="R3414" s="244"/>
      <c r="S3414" s="244"/>
      <c r="T3414" s="245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6" t="s">
        <v>410</v>
      </c>
      <c r="AU3414" s="246" t="s">
        <v>87</v>
      </c>
      <c r="AV3414" s="13" t="s">
        <v>85</v>
      </c>
      <c r="AW3414" s="13" t="s">
        <v>37</v>
      </c>
      <c r="AX3414" s="13" t="s">
        <v>78</v>
      </c>
      <c r="AY3414" s="246" t="s">
        <v>401</v>
      </c>
    </row>
    <row r="3415" s="13" customFormat="1">
      <c r="A3415" s="13"/>
      <c r="B3415" s="236"/>
      <c r="C3415" s="237"/>
      <c r="D3415" s="238" t="s">
        <v>410</v>
      </c>
      <c r="E3415" s="239" t="s">
        <v>19</v>
      </c>
      <c r="F3415" s="240" t="s">
        <v>1592</v>
      </c>
      <c r="G3415" s="237"/>
      <c r="H3415" s="239" t="s">
        <v>19</v>
      </c>
      <c r="I3415" s="241"/>
      <c r="J3415" s="237"/>
      <c r="K3415" s="237"/>
      <c r="L3415" s="242"/>
      <c r="M3415" s="243"/>
      <c r="N3415" s="244"/>
      <c r="O3415" s="244"/>
      <c r="P3415" s="244"/>
      <c r="Q3415" s="244"/>
      <c r="R3415" s="244"/>
      <c r="S3415" s="244"/>
      <c r="T3415" s="24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6" t="s">
        <v>410</v>
      </c>
      <c r="AU3415" s="246" t="s">
        <v>87</v>
      </c>
      <c r="AV3415" s="13" t="s">
        <v>85</v>
      </c>
      <c r="AW3415" s="13" t="s">
        <v>37</v>
      </c>
      <c r="AX3415" s="13" t="s">
        <v>78</v>
      </c>
      <c r="AY3415" s="246" t="s">
        <v>401</v>
      </c>
    </row>
    <row r="3416" s="14" customFormat="1">
      <c r="A3416" s="14"/>
      <c r="B3416" s="247"/>
      <c r="C3416" s="248"/>
      <c r="D3416" s="238" t="s">
        <v>410</v>
      </c>
      <c r="E3416" s="249" t="s">
        <v>19</v>
      </c>
      <c r="F3416" s="250" t="s">
        <v>2942</v>
      </c>
      <c r="G3416" s="248"/>
      <c r="H3416" s="251">
        <v>1</v>
      </c>
      <c r="I3416" s="252"/>
      <c r="J3416" s="248"/>
      <c r="K3416" s="248"/>
      <c r="L3416" s="253"/>
      <c r="M3416" s="254"/>
      <c r="N3416" s="255"/>
      <c r="O3416" s="255"/>
      <c r="P3416" s="255"/>
      <c r="Q3416" s="255"/>
      <c r="R3416" s="255"/>
      <c r="S3416" s="255"/>
      <c r="T3416" s="25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7" t="s">
        <v>410</v>
      </c>
      <c r="AU3416" s="257" t="s">
        <v>87</v>
      </c>
      <c r="AV3416" s="14" t="s">
        <v>87</v>
      </c>
      <c r="AW3416" s="14" t="s">
        <v>37</v>
      </c>
      <c r="AX3416" s="14" t="s">
        <v>78</v>
      </c>
      <c r="AY3416" s="257" t="s">
        <v>401</v>
      </c>
    </row>
    <row r="3417" s="15" customFormat="1">
      <c r="A3417" s="15"/>
      <c r="B3417" s="258"/>
      <c r="C3417" s="259"/>
      <c r="D3417" s="238" t="s">
        <v>410</v>
      </c>
      <c r="E3417" s="260" t="s">
        <v>19</v>
      </c>
      <c r="F3417" s="261" t="s">
        <v>414</v>
      </c>
      <c r="G3417" s="259"/>
      <c r="H3417" s="262">
        <v>1</v>
      </c>
      <c r="I3417" s="263"/>
      <c r="J3417" s="259"/>
      <c r="K3417" s="259"/>
      <c r="L3417" s="264"/>
      <c r="M3417" s="265"/>
      <c r="N3417" s="266"/>
      <c r="O3417" s="266"/>
      <c r="P3417" s="266"/>
      <c r="Q3417" s="266"/>
      <c r="R3417" s="266"/>
      <c r="S3417" s="266"/>
      <c r="T3417" s="267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8" t="s">
        <v>410</v>
      </c>
      <c r="AU3417" s="268" t="s">
        <v>87</v>
      </c>
      <c r="AV3417" s="15" t="s">
        <v>102</v>
      </c>
      <c r="AW3417" s="15" t="s">
        <v>37</v>
      </c>
      <c r="AX3417" s="15" t="s">
        <v>85</v>
      </c>
      <c r="AY3417" s="268" t="s">
        <v>401</v>
      </c>
    </row>
    <row r="3418" s="2" customFormat="1" ht="37.8" customHeight="1">
      <c r="A3418" s="40"/>
      <c r="B3418" s="41"/>
      <c r="C3418" s="218" t="s">
        <v>2943</v>
      </c>
      <c r="D3418" s="218" t="s">
        <v>403</v>
      </c>
      <c r="E3418" s="219" t="s">
        <v>2944</v>
      </c>
      <c r="F3418" s="220" t="s">
        <v>2945</v>
      </c>
      <c r="G3418" s="221" t="s">
        <v>653</v>
      </c>
      <c r="H3418" s="222">
        <v>1</v>
      </c>
      <c r="I3418" s="223"/>
      <c r="J3418" s="224">
        <f>ROUND(I3418*H3418,2)</f>
        <v>0</v>
      </c>
      <c r="K3418" s="220" t="s">
        <v>19</v>
      </c>
      <c r="L3418" s="46"/>
      <c r="M3418" s="225" t="s">
        <v>19</v>
      </c>
      <c r="N3418" s="226" t="s">
        <v>49</v>
      </c>
      <c r="O3418" s="86"/>
      <c r="P3418" s="227">
        <f>O3418*H3418</f>
        <v>0</v>
      </c>
      <c r="Q3418" s="227">
        <v>0</v>
      </c>
      <c r="R3418" s="227">
        <f>Q3418*H3418</f>
        <v>0</v>
      </c>
      <c r="S3418" s="227">
        <v>0</v>
      </c>
      <c r="T3418" s="228">
        <f>S3418*H3418</f>
        <v>0</v>
      </c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R3418" s="229" t="s">
        <v>545</v>
      </c>
      <c r="AT3418" s="229" t="s">
        <v>403</v>
      </c>
      <c r="AU3418" s="229" t="s">
        <v>87</v>
      </c>
      <c r="AY3418" s="19" t="s">
        <v>401</v>
      </c>
      <c r="BE3418" s="230">
        <f>IF(N3418="základní",J3418,0)</f>
        <v>0</v>
      </c>
      <c r="BF3418" s="230">
        <f>IF(N3418="snížená",J3418,0)</f>
        <v>0</v>
      </c>
      <c r="BG3418" s="230">
        <f>IF(N3418="zákl. přenesená",J3418,0)</f>
        <v>0</v>
      </c>
      <c r="BH3418" s="230">
        <f>IF(N3418="sníž. přenesená",J3418,0)</f>
        <v>0</v>
      </c>
      <c r="BI3418" s="230">
        <f>IF(N3418="nulová",J3418,0)</f>
        <v>0</v>
      </c>
      <c r="BJ3418" s="19" t="s">
        <v>85</v>
      </c>
      <c r="BK3418" s="230">
        <f>ROUND(I3418*H3418,2)</f>
        <v>0</v>
      </c>
      <c r="BL3418" s="19" t="s">
        <v>545</v>
      </c>
      <c r="BM3418" s="229" t="s">
        <v>2946</v>
      </c>
    </row>
    <row r="3419" s="13" customFormat="1">
      <c r="A3419" s="13"/>
      <c r="B3419" s="236"/>
      <c r="C3419" s="237"/>
      <c r="D3419" s="238" t="s">
        <v>410</v>
      </c>
      <c r="E3419" s="239" t="s">
        <v>19</v>
      </c>
      <c r="F3419" s="240" t="s">
        <v>634</v>
      </c>
      <c r="G3419" s="237"/>
      <c r="H3419" s="239" t="s">
        <v>19</v>
      </c>
      <c r="I3419" s="241"/>
      <c r="J3419" s="237"/>
      <c r="K3419" s="237"/>
      <c r="L3419" s="242"/>
      <c r="M3419" s="243"/>
      <c r="N3419" s="244"/>
      <c r="O3419" s="244"/>
      <c r="P3419" s="244"/>
      <c r="Q3419" s="244"/>
      <c r="R3419" s="244"/>
      <c r="S3419" s="244"/>
      <c r="T3419" s="245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6" t="s">
        <v>410</v>
      </c>
      <c r="AU3419" s="246" t="s">
        <v>87</v>
      </c>
      <c r="AV3419" s="13" t="s">
        <v>85</v>
      </c>
      <c r="AW3419" s="13" t="s">
        <v>37</v>
      </c>
      <c r="AX3419" s="13" t="s">
        <v>78</v>
      </c>
      <c r="AY3419" s="246" t="s">
        <v>401</v>
      </c>
    </row>
    <row r="3420" s="13" customFormat="1">
      <c r="A3420" s="13"/>
      <c r="B3420" s="236"/>
      <c r="C3420" s="237"/>
      <c r="D3420" s="238" t="s">
        <v>410</v>
      </c>
      <c r="E3420" s="239" t="s">
        <v>19</v>
      </c>
      <c r="F3420" s="240" t="s">
        <v>1591</v>
      </c>
      <c r="G3420" s="237"/>
      <c r="H3420" s="239" t="s">
        <v>19</v>
      </c>
      <c r="I3420" s="241"/>
      <c r="J3420" s="237"/>
      <c r="K3420" s="237"/>
      <c r="L3420" s="242"/>
      <c r="M3420" s="243"/>
      <c r="N3420" s="244"/>
      <c r="O3420" s="244"/>
      <c r="P3420" s="244"/>
      <c r="Q3420" s="244"/>
      <c r="R3420" s="244"/>
      <c r="S3420" s="244"/>
      <c r="T3420" s="245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6" t="s">
        <v>410</v>
      </c>
      <c r="AU3420" s="246" t="s">
        <v>87</v>
      </c>
      <c r="AV3420" s="13" t="s">
        <v>85</v>
      </c>
      <c r="AW3420" s="13" t="s">
        <v>37</v>
      </c>
      <c r="AX3420" s="13" t="s">
        <v>78</v>
      </c>
      <c r="AY3420" s="246" t="s">
        <v>401</v>
      </c>
    </row>
    <row r="3421" s="13" customFormat="1">
      <c r="A3421" s="13"/>
      <c r="B3421" s="236"/>
      <c r="C3421" s="237"/>
      <c r="D3421" s="238" t="s">
        <v>410</v>
      </c>
      <c r="E3421" s="239" t="s">
        <v>19</v>
      </c>
      <c r="F3421" s="240" t="s">
        <v>1592</v>
      </c>
      <c r="G3421" s="237"/>
      <c r="H3421" s="239" t="s">
        <v>19</v>
      </c>
      <c r="I3421" s="241"/>
      <c r="J3421" s="237"/>
      <c r="K3421" s="237"/>
      <c r="L3421" s="242"/>
      <c r="M3421" s="243"/>
      <c r="N3421" s="244"/>
      <c r="O3421" s="244"/>
      <c r="P3421" s="244"/>
      <c r="Q3421" s="244"/>
      <c r="R3421" s="244"/>
      <c r="S3421" s="244"/>
      <c r="T3421" s="24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6" t="s">
        <v>410</v>
      </c>
      <c r="AU3421" s="246" t="s">
        <v>87</v>
      </c>
      <c r="AV3421" s="13" t="s">
        <v>85</v>
      </c>
      <c r="AW3421" s="13" t="s">
        <v>37</v>
      </c>
      <c r="AX3421" s="13" t="s">
        <v>78</v>
      </c>
      <c r="AY3421" s="246" t="s">
        <v>401</v>
      </c>
    </row>
    <row r="3422" s="14" customFormat="1">
      <c r="A3422" s="14"/>
      <c r="B3422" s="247"/>
      <c r="C3422" s="248"/>
      <c r="D3422" s="238" t="s">
        <v>410</v>
      </c>
      <c r="E3422" s="249" t="s">
        <v>19</v>
      </c>
      <c r="F3422" s="250" t="s">
        <v>2947</v>
      </c>
      <c r="G3422" s="248"/>
      <c r="H3422" s="251">
        <v>1</v>
      </c>
      <c r="I3422" s="252"/>
      <c r="J3422" s="248"/>
      <c r="K3422" s="248"/>
      <c r="L3422" s="253"/>
      <c r="M3422" s="254"/>
      <c r="N3422" s="255"/>
      <c r="O3422" s="255"/>
      <c r="P3422" s="255"/>
      <c r="Q3422" s="255"/>
      <c r="R3422" s="255"/>
      <c r="S3422" s="255"/>
      <c r="T3422" s="25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7" t="s">
        <v>410</v>
      </c>
      <c r="AU3422" s="257" t="s">
        <v>87</v>
      </c>
      <c r="AV3422" s="14" t="s">
        <v>87</v>
      </c>
      <c r="AW3422" s="14" t="s">
        <v>37</v>
      </c>
      <c r="AX3422" s="14" t="s">
        <v>78</v>
      </c>
      <c r="AY3422" s="257" t="s">
        <v>401</v>
      </c>
    </row>
    <row r="3423" s="15" customFormat="1">
      <c r="A3423" s="15"/>
      <c r="B3423" s="258"/>
      <c r="C3423" s="259"/>
      <c r="D3423" s="238" t="s">
        <v>410</v>
      </c>
      <c r="E3423" s="260" t="s">
        <v>19</v>
      </c>
      <c r="F3423" s="261" t="s">
        <v>414</v>
      </c>
      <c r="G3423" s="259"/>
      <c r="H3423" s="262">
        <v>1</v>
      </c>
      <c r="I3423" s="263"/>
      <c r="J3423" s="259"/>
      <c r="K3423" s="259"/>
      <c r="L3423" s="264"/>
      <c r="M3423" s="265"/>
      <c r="N3423" s="266"/>
      <c r="O3423" s="266"/>
      <c r="P3423" s="266"/>
      <c r="Q3423" s="266"/>
      <c r="R3423" s="266"/>
      <c r="S3423" s="266"/>
      <c r="T3423" s="267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68" t="s">
        <v>410</v>
      </c>
      <c r="AU3423" s="268" t="s">
        <v>87</v>
      </c>
      <c r="AV3423" s="15" t="s">
        <v>102</v>
      </c>
      <c r="AW3423" s="15" t="s">
        <v>37</v>
      </c>
      <c r="AX3423" s="15" t="s">
        <v>85</v>
      </c>
      <c r="AY3423" s="268" t="s">
        <v>401</v>
      </c>
    </row>
    <row r="3424" s="2" customFormat="1" ht="37.8" customHeight="1">
      <c r="A3424" s="40"/>
      <c r="B3424" s="41"/>
      <c r="C3424" s="218" t="s">
        <v>2948</v>
      </c>
      <c r="D3424" s="218" t="s">
        <v>403</v>
      </c>
      <c r="E3424" s="219" t="s">
        <v>2949</v>
      </c>
      <c r="F3424" s="220" t="s">
        <v>2950</v>
      </c>
      <c r="G3424" s="221" t="s">
        <v>653</v>
      </c>
      <c r="H3424" s="222">
        <v>3</v>
      </c>
      <c r="I3424" s="223"/>
      <c r="J3424" s="224">
        <f>ROUND(I3424*H3424,2)</f>
        <v>0</v>
      </c>
      <c r="K3424" s="220" t="s">
        <v>19</v>
      </c>
      <c r="L3424" s="46"/>
      <c r="M3424" s="225" t="s">
        <v>19</v>
      </c>
      <c r="N3424" s="226" t="s">
        <v>49</v>
      </c>
      <c r="O3424" s="86"/>
      <c r="P3424" s="227">
        <f>O3424*H3424</f>
        <v>0</v>
      </c>
      <c r="Q3424" s="227">
        <v>0</v>
      </c>
      <c r="R3424" s="227">
        <f>Q3424*H3424</f>
        <v>0</v>
      </c>
      <c r="S3424" s="227">
        <v>0</v>
      </c>
      <c r="T3424" s="228">
        <f>S3424*H3424</f>
        <v>0</v>
      </c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R3424" s="229" t="s">
        <v>545</v>
      </c>
      <c r="AT3424" s="229" t="s">
        <v>403</v>
      </c>
      <c r="AU3424" s="229" t="s">
        <v>87</v>
      </c>
      <c r="AY3424" s="19" t="s">
        <v>401</v>
      </c>
      <c r="BE3424" s="230">
        <f>IF(N3424="základní",J3424,0)</f>
        <v>0</v>
      </c>
      <c r="BF3424" s="230">
        <f>IF(N3424="snížená",J3424,0)</f>
        <v>0</v>
      </c>
      <c r="BG3424" s="230">
        <f>IF(N3424="zákl. přenesená",J3424,0)</f>
        <v>0</v>
      </c>
      <c r="BH3424" s="230">
        <f>IF(N3424="sníž. přenesená",J3424,0)</f>
        <v>0</v>
      </c>
      <c r="BI3424" s="230">
        <f>IF(N3424="nulová",J3424,0)</f>
        <v>0</v>
      </c>
      <c r="BJ3424" s="19" t="s">
        <v>85</v>
      </c>
      <c r="BK3424" s="230">
        <f>ROUND(I3424*H3424,2)</f>
        <v>0</v>
      </c>
      <c r="BL3424" s="19" t="s">
        <v>545</v>
      </c>
      <c r="BM3424" s="229" t="s">
        <v>2951</v>
      </c>
    </row>
    <row r="3425" s="13" customFormat="1">
      <c r="A3425" s="13"/>
      <c r="B3425" s="236"/>
      <c r="C3425" s="237"/>
      <c r="D3425" s="238" t="s">
        <v>410</v>
      </c>
      <c r="E3425" s="239" t="s">
        <v>19</v>
      </c>
      <c r="F3425" s="240" t="s">
        <v>634</v>
      </c>
      <c r="G3425" s="237"/>
      <c r="H3425" s="239" t="s">
        <v>19</v>
      </c>
      <c r="I3425" s="241"/>
      <c r="J3425" s="237"/>
      <c r="K3425" s="237"/>
      <c r="L3425" s="242"/>
      <c r="M3425" s="243"/>
      <c r="N3425" s="244"/>
      <c r="O3425" s="244"/>
      <c r="P3425" s="244"/>
      <c r="Q3425" s="244"/>
      <c r="R3425" s="244"/>
      <c r="S3425" s="244"/>
      <c r="T3425" s="245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6" t="s">
        <v>410</v>
      </c>
      <c r="AU3425" s="246" t="s">
        <v>87</v>
      </c>
      <c r="AV3425" s="13" t="s">
        <v>85</v>
      </c>
      <c r="AW3425" s="13" t="s">
        <v>37</v>
      </c>
      <c r="AX3425" s="13" t="s">
        <v>78</v>
      </c>
      <c r="AY3425" s="246" t="s">
        <v>401</v>
      </c>
    </row>
    <row r="3426" s="13" customFormat="1">
      <c r="A3426" s="13"/>
      <c r="B3426" s="236"/>
      <c r="C3426" s="237"/>
      <c r="D3426" s="238" t="s">
        <v>410</v>
      </c>
      <c r="E3426" s="239" t="s">
        <v>19</v>
      </c>
      <c r="F3426" s="240" t="s">
        <v>1591</v>
      </c>
      <c r="G3426" s="237"/>
      <c r="H3426" s="239" t="s">
        <v>19</v>
      </c>
      <c r="I3426" s="241"/>
      <c r="J3426" s="237"/>
      <c r="K3426" s="237"/>
      <c r="L3426" s="242"/>
      <c r="M3426" s="243"/>
      <c r="N3426" s="244"/>
      <c r="O3426" s="244"/>
      <c r="P3426" s="244"/>
      <c r="Q3426" s="244"/>
      <c r="R3426" s="244"/>
      <c r="S3426" s="244"/>
      <c r="T3426" s="245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6" t="s">
        <v>410</v>
      </c>
      <c r="AU3426" s="246" t="s">
        <v>87</v>
      </c>
      <c r="AV3426" s="13" t="s">
        <v>85</v>
      </c>
      <c r="AW3426" s="13" t="s">
        <v>37</v>
      </c>
      <c r="AX3426" s="13" t="s">
        <v>78</v>
      </c>
      <c r="AY3426" s="246" t="s">
        <v>401</v>
      </c>
    </row>
    <row r="3427" s="13" customFormat="1">
      <c r="A3427" s="13"/>
      <c r="B3427" s="236"/>
      <c r="C3427" s="237"/>
      <c r="D3427" s="238" t="s">
        <v>410</v>
      </c>
      <c r="E3427" s="239" t="s">
        <v>19</v>
      </c>
      <c r="F3427" s="240" t="s">
        <v>1343</v>
      </c>
      <c r="G3427" s="237"/>
      <c r="H3427" s="239" t="s">
        <v>19</v>
      </c>
      <c r="I3427" s="241"/>
      <c r="J3427" s="237"/>
      <c r="K3427" s="237"/>
      <c r="L3427" s="242"/>
      <c r="M3427" s="243"/>
      <c r="N3427" s="244"/>
      <c r="O3427" s="244"/>
      <c r="P3427" s="244"/>
      <c r="Q3427" s="244"/>
      <c r="R3427" s="244"/>
      <c r="S3427" s="244"/>
      <c r="T3427" s="24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6" t="s">
        <v>410</v>
      </c>
      <c r="AU3427" s="246" t="s">
        <v>87</v>
      </c>
      <c r="AV3427" s="13" t="s">
        <v>85</v>
      </c>
      <c r="AW3427" s="13" t="s">
        <v>37</v>
      </c>
      <c r="AX3427" s="13" t="s">
        <v>78</v>
      </c>
      <c r="AY3427" s="246" t="s">
        <v>401</v>
      </c>
    </row>
    <row r="3428" s="14" customFormat="1">
      <c r="A3428" s="14"/>
      <c r="B3428" s="247"/>
      <c r="C3428" s="248"/>
      <c r="D3428" s="238" t="s">
        <v>410</v>
      </c>
      <c r="E3428" s="249" t="s">
        <v>19</v>
      </c>
      <c r="F3428" s="250" t="s">
        <v>2952</v>
      </c>
      <c r="G3428" s="248"/>
      <c r="H3428" s="251">
        <v>3</v>
      </c>
      <c r="I3428" s="252"/>
      <c r="J3428" s="248"/>
      <c r="K3428" s="248"/>
      <c r="L3428" s="253"/>
      <c r="M3428" s="254"/>
      <c r="N3428" s="255"/>
      <c r="O3428" s="255"/>
      <c r="P3428" s="255"/>
      <c r="Q3428" s="255"/>
      <c r="R3428" s="255"/>
      <c r="S3428" s="255"/>
      <c r="T3428" s="25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7" t="s">
        <v>410</v>
      </c>
      <c r="AU3428" s="257" t="s">
        <v>87</v>
      </c>
      <c r="AV3428" s="14" t="s">
        <v>87</v>
      </c>
      <c r="AW3428" s="14" t="s">
        <v>37</v>
      </c>
      <c r="AX3428" s="14" t="s">
        <v>78</v>
      </c>
      <c r="AY3428" s="257" t="s">
        <v>401</v>
      </c>
    </row>
    <row r="3429" s="15" customFormat="1">
      <c r="A3429" s="15"/>
      <c r="B3429" s="258"/>
      <c r="C3429" s="259"/>
      <c r="D3429" s="238" t="s">
        <v>410</v>
      </c>
      <c r="E3429" s="260" t="s">
        <v>19</v>
      </c>
      <c r="F3429" s="261" t="s">
        <v>414</v>
      </c>
      <c r="G3429" s="259"/>
      <c r="H3429" s="262">
        <v>3</v>
      </c>
      <c r="I3429" s="263"/>
      <c r="J3429" s="259"/>
      <c r="K3429" s="259"/>
      <c r="L3429" s="264"/>
      <c r="M3429" s="265"/>
      <c r="N3429" s="266"/>
      <c r="O3429" s="266"/>
      <c r="P3429" s="266"/>
      <c r="Q3429" s="266"/>
      <c r="R3429" s="266"/>
      <c r="S3429" s="266"/>
      <c r="T3429" s="267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68" t="s">
        <v>410</v>
      </c>
      <c r="AU3429" s="268" t="s">
        <v>87</v>
      </c>
      <c r="AV3429" s="15" t="s">
        <v>102</v>
      </c>
      <c r="AW3429" s="15" t="s">
        <v>37</v>
      </c>
      <c r="AX3429" s="15" t="s">
        <v>85</v>
      </c>
      <c r="AY3429" s="268" t="s">
        <v>401</v>
      </c>
    </row>
    <row r="3430" s="2" customFormat="1" ht="37.8" customHeight="1">
      <c r="A3430" s="40"/>
      <c r="B3430" s="41"/>
      <c r="C3430" s="218" t="s">
        <v>2953</v>
      </c>
      <c r="D3430" s="218" t="s">
        <v>403</v>
      </c>
      <c r="E3430" s="219" t="s">
        <v>2954</v>
      </c>
      <c r="F3430" s="220" t="s">
        <v>2955</v>
      </c>
      <c r="G3430" s="221" t="s">
        <v>653</v>
      </c>
      <c r="H3430" s="222">
        <v>15</v>
      </c>
      <c r="I3430" s="223"/>
      <c r="J3430" s="224">
        <f>ROUND(I3430*H3430,2)</f>
        <v>0</v>
      </c>
      <c r="K3430" s="220" t="s">
        <v>19</v>
      </c>
      <c r="L3430" s="46"/>
      <c r="M3430" s="225" t="s">
        <v>19</v>
      </c>
      <c r="N3430" s="226" t="s">
        <v>49</v>
      </c>
      <c r="O3430" s="86"/>
      <c r="P3430" s="227">
        <f>O3430*H3430</f>
        <v>0</v>
      </c>
      <c r="Q3430" s="227">
        <v>0</v>
      </c>
      <c r="R3430" s="227">
        <f>Q3430*H3430</f>
        <v>0</v>
      </c>
      <c r="S3430" s="227">
        <v>0</v>
      </c>
      <c r="T3430" s="228">
        <f>S3430*H3430</f>
        <v>0</v>
      </c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R3430" s="229" t="s">
        <v>545</v>
      </c>
      <c r="AT3430" s="229" t="s">
        <v>403</v>
      </c>
      <c r="AU3430" s="229" t="s">
        <v>87</v>
      </c>
      <c r="AY3430" s="19" t="s">
        <v>401</v>
      </c>
      <c r="BE3430" s="230">
        <f>IF(N3430="základní",J3430,0)</f>
        <v>0</v>
      </c>
      <c r="BF3430" s="230">
        <f>IF(N3430="snížená",J3430,0)</f>
        <v>0</v>
      </c>
      <c r="BG3430" s="230">
        <f>IF(N3430="zákl. přenesená",J3430,0)</f>
        <v>0</v>
      </c>
      <c r="BH3430" s="230">
        <f>IF(N3430="sníž. přenesená",J3430,0)</f>
        <v>0</v>
      </c>
      <c r="BI3430" s="230">
        <f>IF(N3430="nulová",J3430,0)</f>
        <v>0</v>
      </c>
      <c r="BJ3430" s="19" t="s">
        <v>85</v>
      </c>
      <c r="BK3430" s="230">
        <f>ROUND(I3430*H3430,2)</f>
        <v>0</v>
      </c>
      <c r="BL3430" s="19" t="s">
        <v>545</v>
      </c>
      <c r="BM3430" s="229" t="s">
        <v>2956</v>
      </c>
    </row>
    <row r="3431" s="13" customFormat="1">
      <c r="A3431" s="13"/>
      <c r="B3431" s="236"/>
      <c r="C3431" s="237"/>
      <c r="D3431" s="238" t="s">
        <v>410</v>
      </c>
      <c r="E3431" s="239" t="s">
        <v>19</v>
      </c>
      <c r="F3431" s="240" t="s">
        <v>634</v>
      </c>
      <c r="G3431" s="237"/>
      <c r="H3431" s="239" t="s">
        <v>19</v>
      </c>
      <c r="I3431" s="241"/>
      <c r="J3431" s="237"/>
      <c r="K3431" s="237"/>
      <c r="L3431" s="242"/>
      <c r="M3431" s="243"/>
      <c r="N3431" s="244"/>
      <c r="O3431" s="244"/>
      <c r="P3431" s="244"/>
      <c r="Q3431" s="244"/>
      <c r="R3431" s="244"/>
      <c r="S3431" s="244"/>
      <c r="T3431" s="245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6" t="s">
        <v>410</v>
      </c>
      <c r="AU3431" s="246" t="s">
        <v>87</v>
      </c>
      <c r="AV3431" s="13" t="s">
        <v>85</v>
      </c>
      <c r="AW3431" s="13" t="s">
        <v>37</v>
      </c>
      <c r="AX3431" s="13" t="s">
        <v>78</v>
      </c>
      <c r="AY3431" s="246" t="s">
        <v>401</v>
      </c>
    </row>
    <row r="3432" s="13" customFormat="1">
      <c r="A3432" s="13"/>
      <c r="B3432" s="236"/>
      <c r="C3432" s="237"/>
      <c r="D3432" s="238" t="s">
        <v>410</v>
      </c>
      <c r="E3432" s="239" t="s">
        <v>19</v>
      </c>
      <c r="F3432" s="240" t="s">
        <v>1591</v>
      </c>
      <c r="G3432" s="237"/>
      <c r="H3432" s="239" t="s">
        <v>19</v>
      </c>
      <c r="I3432" s="241"/>
      <c r="J3432" s="237"/>
      <c r="K3432" s="237"/>
      <c r="L3432" s="242"/>
      <c r="M3432" s="243"/>
      <c r="N3432" s="244"/>
      <c r="O3432" s="244"/>
      <c r="P3432" s="244"/>
      <c r="Q3432" s="244"/>
      <c r="R3432" s="244"/>
      <c r="S3432" s="244"/>
      <c r="T3432" s="245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46" t="s">
        <v>410</v>
      </c>
      <c r="AU3432" s="246" t="s">
        <v>87</v>
      </c>
      <c r="AV3432" s="13" t="s">
        <v>85</v>
      </c>
      <c r="AW3432" s="13" t="s">
        <v>37</v>
      </c>
      <c r="AX3432" s="13" t="s">
        <v>78</v>
      </c>
      <c r="AY3432" s="246" t="s">
        <v>401</v>
      </c>
    </row>
    <row r="3433" s="13" customFormat="1">
      <c r="A3433" s="13"/>
      <c r="B3433" s="236"/>
      <c r="C3433" s="237"/>
      <c r="D3433" s="238" t="s">
        <v>410</v>
      </c>
      <c r="E3433" s="239" t="s">
        <v>19</v>
      </c>
      <c r="F3433" s="240" t="s">
        <v>1343</v>
      </c>
      <c r="G3433" s="237"/>
      <c r="H3433" s="239" t="s">
        <v>19</v>
      </c>
      <c r="I3433" s="241"/>
      <c r="J3433" s="237"/>
      <c r="K3433" s="237"/>
      <c r="L3433" s="242"/>
      <c r="M3433" s="243"/>
      <c r="N3433" s="244"/>
      <c r="O3433" s="244"/>
      <c r="P3433" s="244"/>
      <c r="Q3433" s="244"/>
      <c r="R3433" s="244"/>
      <c r="S3433" s="244"/>
      <c r="T3433" s="245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6" t="s">
        <v>410</v>
      </c>
      <c r="AU3433" s="246" t="s">
        <v>87</v>
      </c>
      <c r="AV3433" s="13" t="s">
        <v>85</v>
      </c>
      <c r="AW3433" s="13" t="s">
        <v>37</v>
      </c>
      <c r="AX3433" s="13" t="s">
        <v>78</v>
      </c>
      <c r="AY3433" s="246" t="s">
        <v>401</v>
      </c>
    </row>
    <row r="3434" s="14" customFormat="1">
      <c r="A3434" s="14"/>
      <c r="B3434" s="247"/>
      <c r="C3434" s="248"/>
      <c r="D3434" s="238" t="s">
        <v>410</v>
      </c>
      <c r="E3434" s="249" t="s">
        <v>19</v>
      </c>
      <c r="F3434" s="250" t="s">
        <v>2957</v>
      </c>
      <c r="G3434" s="248"/>
      <c r="H3434" s="251">
        <v>15</v>
      </c>
      <c r="I3434" s="252"/>
      <c r="J3434" s="248"/>
      <c r="K3434" s="248"/>
      <c r="L3434" s="253"/>
      <c r="M3434" s="254"/>
      <c r="N3434" s="255"/>
      <c r="O3434" s="255"/>
      <c r="P3434" s="255"/>
      <c r="Q3434" s="255"/>
      <c r="R3434" s="255"/>
      <c r="S3434" s="255"/>
      <c r="T3434" s="256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7" t="s">
        <v>410</v>
      </c>
      <c r="AU3434" s="257" t="s">
        <v>87</v>
      </c>
      <c r="AV3434" s="14" t="s">
        <v>87</v>
      </c>
      <c r="AW3434" s="14" t="s">
        <v>37</v>
      </c>
      <c r="AX3434" s="14" t="s">
        <v>78</v>
      </c>
      <c r="AY3434" s="257" t="s">
        <v>401</v>
      </c>
    </row>
    <row r="3435" s="15" customFormat="1">
      <c r="A3435" s="15"/>
      <c r="B3435" s="258"/>
      <c r="C3435" s="259"/>
      <c r="D3435" s="238" t="s">
        <v>410</v>
      </c>
      <c r="E3435" s="260" t="s">
        <v>19</v>
      </c>
      <c r="F3435" s="261" t="s">
        <v>414</v>
      </c>
      <c r="G3435" s="259"/>
      <c r="H3435" s="262">
        <v>15</v>
      </c>
      <c r="I3435" s="263"/>
      <c r="J3435" s="259"/>
      <c r="K3435" s="259"/>
      <c r="L3435" s="264"/>
      <c r="M3435" s="265"/>
      <c r="N3435" s="266"/>
      <c r="O3435" s="266"/>
      <c r="P3435" s="266"/>
      <c r="Q3435" s="266"/>
      <c r="R3435" s="266"/>
      <c r="S3435" s="266"/>
      <c r="T3435" s="267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8" t="s">
        <v>410</v>
      </c>
      <c r="AU3435" s="268" t="s">
        <v>87</v>
      </c>
      <c r="AV3435" s="15" t="s">
        <v>102</v>
      </c>
      <c r="AW3435" s="15" t="s">
        <v>37</v>
      </c>
      <c r="AX3435" s="15" t="s">
        <v>85</v>
      </c>
      <c r="AY3435" s="268" t="s">
        <v>401</v>
      </c>
    </row>
    <row r="3436" s="2" customFormat="1" ht="44.25" customHeight="1">
      <c r="A3436" s="40"/>
      <c r="B3436" s="41"/>
      <c r="C3436" s="218" t="s">
        <v>2958</v>
      </c>
      <c r="D3436" s="218" t="s">
        <v>403</v>
      </c>
      <c r="E3436" s="219" t="s">
        <v>2959</v>
      </c>
      <c r="F3436" s="220" t="s">
        <v>2960</v>
      </c>
      <c r="G3436" s="221" t="s">
        <v>653</v>
      </c>
      <c r="H3436" s="222">
        <v>1</v>
      </c>
      <c r="I3436" s="223"/>
      <c r="J3436" s="224">
        <f>ROUND(I3436*H3436,2)</f>
        <v>0</v>
      </c>
      <c r="K3436" s="220" t="s">
        <v>19</v>
      </c>
      <c r="L3436" s="46"/>
      <c r="M3436" s="225" t="s">
        <v>19</v>
      </c>
      <c r="N3436" s="226" t="s">
        <v>49</v>
      </c>
      <c r="O3436" s="86"/>
      <c r="P3436" s="227">
        <f>O3436*H3436</f>
        <v>0</v>
      </c>
      <c r="Q3436" s="227">
        <v>0</v>
      </c>
      <c r="R3436" s="227">
        <f>Q3436*H3436</f>
        <v>0</v>
      </c>
      <c r="S3436" s="227">
        <v>0</v>
      </c>
      <c r="T3436" s="228">
        <f>S3436*H3436</f>
        <v>0</v>
      </c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R3436" s="229" t="s">
        <v>545</v>
      </c>
      <c r="AT3436" s="229" t="s">
        <v>403</v>
      </c>
      <c r="AU3436" s="229" t="s">
        <v>87</v>
      </c>
      <c r="AY3436" s="19" t="s">
        <v>401</v>
      </c>
      <c r="BE3436" s="230">
        <f>IF(N3436="základní",J3436,0)</f>
        <v>0</v>
      </c>
      <c r="BF3436" s="230">
        <f>IF(N3436="snížená",J3436,0)</f>
        <v>0</v>
      </c>
      <c r="BG3436" s="230">
        <f>IF(N3436="zákl. přenesená",J3436,0)</f>
        <v>0</v>
      </c>
      <c r="BH3436" s="230">
        <f>IF(N3436="sníž. přenesená",J3436,0)</f>
        <v>0</v>
      </c>
      <c r="BI3436" s="230">
        <f>IF(N3436="nulová",J3436,0)</f>
        <v>0</v>
      </c>
      <c r="BJ3436" s="19" t="s">
        <v>85</v>
      </c>
      <c r="BK3436" s="230">
        <f>ROUND(I3436*H3436,2)</f>
        <v>0</v>
      </c>
      <c r="BL3436" s="19" t="s">
        <v>545</v>
      </c>
      <c r="BM3436" s="229" t="s">
        <v>2961</v>
      </c>
    </row>
    <row r="3437" s="13" customFormat="1">
      <c r="A3437" s="13"/>
      <c r="B3437" s="236"/>
      <c r="C3437" s="237"/>
      <c r="D3437" s="238" t="s">
        <v>410</v>
      </c>
      <c r="E3437" s="239" t="s">
        <v>19</v>
      </c>
      <c r="F3437" s="240" t="s">
        <v>634</v>
      </c>
      <c r="G3437" s="237"/>
      <c r="H3437" s="239" t="s">
        <v>19</v>
      </c>
      <c r="I3437" s="241"/>
      <c r="J3437" s="237"/>
      <c r="K3437" s="237"/>
      <c r="L3437" s="242"/>
      <c r="M3437" s="243"/>
      <c r="N3437" s="244"/>
      <c r="O3437" s="244"/>
      <c r="P3437" s="244"/>
      <c r="Q3437" s="244"/>
      <c r="R3437" s="244"/>
      <c r="S3437" s="244"/>
      <c r="T3437" s="245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6" t="s">
        <v>410</v>
      </c>
      <c r="AU3437" s="246" t="s">
        <v>87</v>
      </c>
      <c r="AV3437" s="13" t="s">
        <v>85</v>
      </c>
      <c r="AW3437" s="13" t="s">
        <v>37</v>
      </c>
      <c r="AX3437" s="13" t="s">
        <v>78</v>
      </c>
      <c r="AY3437" s="246" t="s">
        <v>401</v>
      </c>
    </row>
    <row r="3438" s="13" customFormat="1">
      <c r="A3438" s="13"/>
      <c r="B3438" s="236"/>
      <c r="C3438" s="237"/>
      <c r="D3438" s="238" t="s">
        <v>410</v>
      </c>
      <c r="E3438" s="239" t="s">
        <v>19</v>
      </c>
      <c r="F3438" s="240" t="s">
        <v>1591</v>
      </c>
      <c r="G3438" s="237"/>
      <c r="H3438" s="239" t="s">
        <v>19</v>
      </c>
      <c r="I3438" s="241"/>
      <c r="J3438" s="237"/>
      <c r="K3438" s="237"/>
      <c r="L3438" s="242"/>
      <c r="M3438" s="243"/>
      <c r="N3438" s="244"/>
      <c r="O3438" s="244"/>
      <c r="P3438" s="244"/>
      <c r="Q3438" s="244"/>
      <c r="R3438" s="244"/>
      <c r="S3438" s="244"/>
      <c r="T3438" s="245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46" t="s">
        <v>410</v>
      </c>
      <c r="AU3438" s="246" t="s">
        <v>87</v>
      </c>
      <c r="AV3438" s="13" t="s">
        <v>85</v>
      </c>
      <c r="AW3438" s="13" t="s">
        <v>37</v>
      </c>
      <c r="AX3438" s="13" t="s">
        <v>78</v>
      </c>
      <c r="AY3438" s="246" t="s">
        <v>401</v>
      </c>
    </row>
    <row r="3439" s="13" customFormat="1">
      <c r="A3439" s="13"/>
      <c r="B3439" s="236"/>
      <c r="C3439" s="237"/>
      <c r="D3439" s="238" t="s">
        <v>410</v>
      </c>
      <c r="E3439" s="239" t="s">
        <v>19</v>
      </c>
      <c r="F3439" s="240" t="s">
        <v>1343</v>
      </c>
      <c r="G3439" s="237"/>
      <c r="H3439" s="239" t="s">
        <v>19</v>
      </c>
      <c r="I3439" s="241"/>
      <c r="J3439" s="237"/>
      <c r="K3439" s="237"/>
      <c r="L3439" s="242"/>
      <c r="M3439" s="243"/>
      <c r="N3439" s="244"/>
      <c r="O3439" s="244"/>
      <c r="P3439" s="244"/>
      <c r="Q3439" s="244"/>
      <c r="R3439" s="244"/>
      <c r="S3439" s="244"/>
      <c r="T3439" s="245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6" t="s">
        <v>410</v>
      </c>
      <c r="AU3439" s="246" t="s">
        <v>87</v>
      </c>
      <c r="AV3439" s="13" t="s">
        <v>85</v>
      </c>
      <c r="AW3439" s="13" t="s">
        <v>37</v>
      </c>
      <c r="AX3439" s="13" t="s">
        <v>78</v>
      </c>
      <c r="AY3439" s="246" t="s">
        <v>401</v>
      </c>
    </row>
    <row r="3440" s="14" customFormat="1">
      <c r="A3440" s="14"/>
      <c r="B3440" s="247"/>
      <c r="C3440" s="248"/>
      <c r="D3440" s="238" t="s">
        <v>410</v>
      </c>
      <c r="E3440" s="249" t="s">
        <v>19</v>
      </c>
      <c r="F3440" s="250" t="s">
        <v>2962</v>
      </c>
      <c r="G3440" s="248"/>
      <c r="H3440" s="251">
        <v>1</v>
      </c>
      <c r="I3440" s="252"/>
      <c r="J3440" s="248"/>
      <c r="K3440" s="248"/>
      <c r="L3440" s="253"/>
      <c r="M3440" s="254"/>
      <c r="N3440" s="255"/>
      <c r="O3440" s="255"/>
      <c r="P3440" s="255"/>
      <c r="Q3440" s="255"/>
      <c r="R3440" s="255"/>
      <c r="S3440" s="255"/>
      <c r="T3440" s="256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7" t="s">
        <v>410</v>
      </c>
      <c r="AU3440" s="257" t="s">
        <v>87</v>
      </c>
      <c r="AV3440" s="14" t="s">
        <v>87</v>
      </c>
      <c r="AW3440" s="14" t="s">
        <v>37</v>
      </c>
      <c r="AX3440" s="14" t="s">
        <v>78</v>
      </c>
      <c r="AY3440" s="257" t="s">
        <v>401</v>
      </c>
    </row>
    <row r="3441" s="15" customFormat="1">
      <c r="A3441" s="15"/>
      <c r="B3441" s="258"/>
      <c r="C3441" s="259"/>
      <c r="D3441" s="238" t="s">
        <v>410</v>
      </c>
      <c r="E3441" s="260" t="s">
        <v>19</v>
      </c>
      <c r="F3441" s="261" t="s">
        <v>414</v>
      </c>
      <c r="G3441" s="259"/>
      <c r="H3441" s="262">
        <v>1</v>
      </c>
      <c r="I3441" s="263"/>
      <c r="J3441" s="259"/>
      <c r="K3441" s="259"/>
      <c r="L3441" s="264"/>
      <c r="M3441" s="265"/>
      <c r="N3441" s="266"/>
      <c r="O3441" s="266"/>
      <c r="P3441" s="266"/>
      <c r="Q3441" s="266"/>
      <c r="R3441" s="266"/>
      <c r="S3441" s="266"/>
      <c r="T3441" s="267"/>
      <c r="U3441" s="15"/>
      <c r="V3441" s="15"/>
      <c r="W3441" s="15"/>
      <c r="X3441" s="15"/>
      <c r="Y3441" s="15"/>
      <c r="Z3441" s="15"/>
      <c r="AA3441" s="15"/>
      <c r="AB3441" s="15"/>
      <c r="AC3441" s="15"/>
      <c r="AD3441" s="15"/>
      <c r="AE3441" s="15"/>
      <c r="AT3441" s="268" t="s">
        <v>410</v>
      </c>
      <c r="AU3441" s="268" t="s">
        <v>87</v>
      </c>
      <c r="AV3441" s="15" t="s">
        <v>102</v>
      </c>
      <c r="AW3441" s="15" t="s">
        <v>37</v>
      </c>
      <c r="AX3441" s="15" t="s">
        <v>85</v>
      </c>
      <c r="AY3441" s="268" t="s">
        <v>401</v>
      </c>
    </row>
    <row r="3442" s="2" customFormat="1" ht="44.25" customHeight="1">
      <c r="A3442" s="40"/>
      <c r="B3442" s="41"/>
      <c r="C3442" s="218" t="s">
        <v>2963</v>
      </c>
      <c r="D3442" s="218" t="s">
        <v>403</v>
      </c>
      <c r="E3442" s="219" t="s">
        <v>2964</v>
      </c>
      <c r="F3442" s="220" t="s">
        <v>2965</v>
      </c>
      <c r="G3442" s="221" t="s">
        <v>653</v>
      </c>
      <c r="H3442" s="222">
        <v>1</v>
      </c>
      <c r="I3442" s="223"/>
      <c r="J3442" s="224">
        <f>ROUND(I3442*H3442,2)</f>
        <v>0</v>
      </c>
      <c r="K3442" s="220" t="s">
        <v>19</v>
      </c>
      <c r="L3442" s="46"/>
      <c r="M3442" s="225" t="s">
        <v>19</v>
      </c>
      <c r="N3442" s="226" t="s">
        <v>49</v>
      </c>
      <c r="O3442" s="86"/>
      <c r="P3442" s="227">
        <f>O3442*H3442</f>
        <v>0</v>
      </c>
      <c r="Q3442" s="227">
        <v>0</v>
      </c>
      <c r="R3442" s="227">
        <f>Q3442*H3442</f>
        <v>0</v>
      </c>
      <c r="S3442" s="227">
        <v>0</v>
      </c>
      <c r="T3442" s="228">
        <f>S3442*H3442</f>
        <v>0</v>
      </c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R3442" s="229" t="s">
        <v>545</v>
      </c>
      <c r="AT3442" s="229" t="s">
        <v>403</v>
      </c>
      <c r="AU3442" s="229" t="s">
        <v>87</v>
      </c>
      <c r="AY3442" s="19" t="s">
        <v>401</v>
      </c>
      <c r="BE3442" s="230">
        <f>IF(N3442="základní",J3442,0)</f>
        <v>0</v>
      </c>
      <c r="BF3442" s="230">
        <f>IF(N3442="snížená",J3442,0)</f>
        <v>0</v>
      </c>
      <c r="BG3442" s="230">
        <f>IF(N3442="zákl. přenesená",J3442,0)</f>
        <v>0</v>
      </c>
      <c r="BH3442" s="230">
        <f>IF(N3442="sníž. přenesená",J3442,0)</f>
        <v>0</v>
      </c>
      <c r="BI3442" s="230">
        <f>IF(N3442="nulová",J3442,0)</f>
        <v>0</v>
      </c>
      <c r="BJ3442" s="19" t="s">
        <v>85</v>
      </c>
      <c r="BK3442" s="230">
        <f>ROUND(I3442*H3442,2)</f>
        <v>0</v>
      </c>
      <c r="BL3442" s="19" t="s">
        <v>545</v>
      </c>
      <c r="BM3442" s="229" t="s">
        <v>2966</v>
      </c>
    </row>
    <row r="3443" s="13" customFormat="1">
      <c r="A3443" s="13"/>
      <c r="B3443" s="236"/>
      <c r="C3443" s="237"/>
      <c r="D3443" s="238" t="s">
        <v>410</v>
      </c>
      <c r="E3443" s="239" t="s">
        <v>19</v>
      </c>
      <c r="F3443" s="240" t="s">
        <v>634</v>
      </c>
      <c r="G3443" s="237"/>
      <c r="H3443" s="239" t="s">
        <v>19</v>
      </c>
      <c r="I3443" s="241"/>
      <c r="J3443" s="237"/>
      <c r="K3443" s="237"/>
      <c r="L3443" s="242"/>
      <c r="M3443" s="243"/>
      <c r="N3443" s="244"/>
      <c r="O3443" s="244"/>
      <c r="P3443" s="244"/>
      <c r="Q3443" s="244"/>
      <c r="R3443" s="244"/>
      <c r="S3443" s="244"/>
      <c r="T3443" s="245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6" t="s">
        <v>410</v>
      </c>
      <c r="AU3443" s="246" t="s">
        <v>87</v>
      </c>
      <c r="AV3443" s="13" t="s">
        <v>85</v>
      </c>
      <c r="AW3443" s="13" t="s">
        <v>37</v>
      </c>
      <c r="AX3443" s="13" t="s">
        <v>78</v>
      </c>
      <c r="AY3443" s="246" t="s">
        <v>401</v>
      </c>
    </row>
    <row r="3444" s="13" customFormat="1">
      <c r="A3444" s="13"/>
      <c r="B3444" s="236"/>
      <c r="C3444" s="237"/>
      <c r="D3444" s="238" t="s">
        <v>410</v>
      </c>
      <c r="E3444" s="239" t="s">
        <v>19</v>
      </c>
      <c r="F3444" s="240" t="s">
        <v>1591</v>
      </c>
      <c r="G3444" s="237"/>
      <c r="H3444" s="239" t="s">
        <v>19</v>
      </c>
      <c r="I3444" s="241"/>
      <c r="J3444" s="237"/>
      <c r="K3444" s="237"/>
      <c r="L3444" s="242"/>
      <c r="M3444" s="243"/>
      <c r="N3444" s="244"/>
      <c r="O3444" s="244"/>
      <c r="P3444" s="244"/>
      <c r="Q3444" s="244"/>
      <c r="R3444" s="244"/>
      <c r="S3444" s="244"/>
      <c r="T3444" s="245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6" t="s">
        <v>410</v>
      </c>
      <c r="AU3444" s="246" t="s">
        <v>87</v>
      </c>
      <c r="AV3444" s="13" t="s">
        <v>85</v>
      </c>
      <c r="AW3444" s="13" t="s">
        <v>37</v>
      </c>
      <c r="AX3444" s="13" t="s">
        <v>78</v>
      </c>
      <c r="AY3444" s="246" t="s">
        <v>401</v>
      </c>
    </row>
    <row r="3445" s="13" customFormat="1">
      <c r="A3445" s="13"/>
      <c r="B3445" s="236"/>
      <c r="C3445" s="237"/>
      <c r="D3445" s="238" t="s">
        <v>410</v>
      </c>
      <c r="E3445" s="239" t="s">
        <v>19</v>
      </c>
      <c r="F3445" s="240" t="s">
        <v>1343</v>
      </c>
      <c r="G3445" s="237"/>
      <c r="H3445" s="239" t="s">
        <v>19</v>
      </c>
      <c r="I3445" s="241"/>
      <c r="J3445" s="237"/>
      <c r="K3445" s="237"/>
      <c r="L3445" s="242"/>
      <c r="M3445" s="243"/>
      <c r="N3445" s="244"/>
      <c r="O3445" s="244"/>
      <c r="P3445" s="244"/>
      <c r="Q3445" s="244"/>
      <c r="R3445" s="244"/>
      <c r="S3445" s="244"/>
      <c r="T3445" s="245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6" t="s">
        <v>410</v>
      </c>
      <c r="AU3445" s="246" t="s">
        <v>87</v>
      </c>
      <c r="AV3445" s="13" t="s">
        <v>85</v>
      </c>
      <c r="AW3445" s="13" t="s">
        <v>37</v>
      </c>
      <c r="AX3445" s="13" t="s">
        <v>78</v>
      </c>
      <c r="AY3445" s="246" t="s">
        <v>401</v>
      </c>
    </row>
    <row r="3446" s="14" customFormat="1">
      <c r="A3446" s="14"/>
      <c r="B3446" s="247"/>
      <c r="C3446" s="248"/>
      <c r="D3446" s="238" t="s">
        <v>410</v>
      </c>
      <c r="E3446" s="249" t="s">
        <v>19</v>
      </c>
      <c r="F3446" s="250" t="s">
        <v>2967</v>
      </c>
      <c r="G3446" s="248"/>
      <c r="H3446" s="251">
        <v>1</v>
      </c>
      <c r="I3446" s="252"/>
      <c r="J3446" s="248"/>
      <c r="K3446" s="248"/>
      <c r="L3446" s="253"/>
      <c r="M3446" s="254"/>
      <c r="N3446" s="255"/>
      <c r="O3446" s="255"/>
      <c r="P3446" s="255"/>
      <c r="Q3446" s="255"/>
      <c r="R3446" s="255"/>
      <c r="S3446" s="255"/>
      <c r="T3446" s="256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7" t="s">
        <v>410</v>
      </c>
      <c r="AU3446" s="257" t="s">
        <v>87</v>
      </c>
      <c r="AV3446" s="14" t="s">
        <v>87</v>
      </c>
      <c r="AW3446" s="14" t="s">
        <v>37</v>
      </c>
      <c r="AX3446" s="14" t="s">
        <v>78</v>
      </c>
      <c r="AY3446" s="257" t="s">
        <v>401</v>
      </c>
    </row>
    <row r="3447" s="15" customFormat="1">
      <c r="A3447" s="15"/>
      <c r="B3447" s="258"/>
      <c r="C3447" s="259"/>
      <c r="D3447" s="238" t="s">
        <v>410</v>
      </c>
      <c r="E3447" s="260" t="s">
        <v>19</v>
      </c>
      <c r="F3447" s="261" t="s">
        <v>414</v>
      </c>
      <c r="G3447" s="259"/>
      <c r="H3447" s="262">
        <v>1</v>
      </c>
      <c r="I3447" s="263"/>
      <c r="J3447" s="259"/>
      <c r="K3447" s="259"/>
      <c r="L3447" s="264"/>
      <c r="M3447" s="265"/>
      <c r="N3447" s="266"/>
      <c r="O3447" s="266"/>
      <c r="P3447" s="266"/>
      <c r="Q3447" s="266"/>
      <c r="R3447" s="266"/>
      <c r="S3447" s="266"/>
      <c r="T3447" s="267"/>
      <c r="U3447" s="15"/>
      <c r="V3447" s="15"/>
      <c r="W3447" s="15"/>
      <c r="X3447" s="15"/>
      <c r="Y3447" s="15"/>
      <c r="Z3447" s="15"/>
      <c r="AA3447" s="15"/>
      <c r="AB3447" s="15"/>
      <c r="AC3447" s="15"/>
      <c r="AD3447" s="15"/>
      <c r="AE3447" s="15"/>
      <c r="AT3447" s="268" t="s">
        <v>410</v>
      </c>
      <c r="AU3447" s="268" t="s">
        <v>87</v>
      </c>
      <c r="AV3447" s="15" t="s">
        <v>102</v>
      </c>
      <c r="AW3447" s="15" t="s">
        <v>37</v>
      </c>
      <c r="AX3447" s="15" t="s">
        <v>85</v>
      </c>
      <c r="AY3447" s="268" t="s">
        <v>401</v>
      </c>
    </row>
    <row r="3448" s="2" customFormat="1" ht="37.8" customHeight="1">
      <c r="A3448" s="40"/>
      <c r="B3448" s="41"/>
      <c r="C3448" s="218" t="s">
        <v>2968</v>
      </c>
      <c r="D3448" s="218" t="s">
        <v>403</v>
      </c>
      <c r="E3448" s="219" t="s">
        <v>2969</v>
      </c>
      <c r="F3448" s="220" t="s">
        <v>2970</v>
      </c>
      <c r="G3448" s="221" t="s">
        <v>653</v>
      </c>
      <c r="H3448" s="222">
        <v>1</v>
      </c>
      <c r="I3448" s="223"/>
      <c r="J3448" s="224">
        <f>ROUND(I3448*H3448,2)</f>
        <v>0</v>
      </c>
      <c r="K3448" s="220" t="s">
        <v>19</v>
      </c>
      <c r="L3448" s="46"/>
      <c r="M3448" s="225" t="s">
        <v>19</v>
      </c>
      <c r="N3448" s="226" t="s">
        <v>49</v>
      </c>
      <c r="O3448" s="86"/>
      <c r="P3448" s="227">
        <f>O3448*H3448</f>
        <v>0</v>
      </c>
      <c r="Q3448" s="227">
        <v>0</v>
      </c>
      <c r="R3448" s="227">
        <f>Q3448*H3448</f>
        <v>0</v>
      </c>
      <c r="S3448" s="227">
        <v>0</v>
      </c>
      <c r="T3448" s="228">
        <f>S3448*H3448</f>
        <v>0</v>
      </c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R3448" s="229" t="s">
        <v>545</v>
      </c>
      <c r="AT3448" s="229" t="s">
        <v>403</v>
      </c>
      <c r="AU3448" s="229" t="s">
        <v>87</v>
      </c>
      <c r="AY3448" s="19" t="s">
        <v>401</v>
      </c>
      <c r="BE3448" s="230">
        <f>IF(N3448="základní",J3448,0)</f>
        <v>0</v>
      </c>
      <c r="BF3448" s="230">
        <f>IF(N3448="snížená",J3448,0)</f>
        <v>0</v>
      </c>
      <c r="BG3448" s="230">
        <f>IF(N3448="zákl. přenesená",J3448,0)</f>
        <v>0</v>
      </c>
      <c r="BH3448" s="230">
        <f>IF(N3448="sníž. přenesená",J3448,0)</f>
        <v>0</v>
      </c>
      <c r="BI3448" s="230">
        <f>IF(N3448="nulová",J3448,0)</f>
        <v>0</v>
      </c>
      <c r="BJ3448" s="19" t="s">
        <v>85</v>
      </c>
      <c r="BK3448" s="230">
        <f>ROUND(I3448*H3448,2)</f>
        <v>0</v>
      </c>
      <c r="BL3448" s="19" t="s">
        <v>545</v>
      </c>
      <c r="BM3448" s="229" t="s">
        <v>2971</v>
      </c>
    </row>
    <row r="3449" s="13" customFormat="1">
      <c r="A3449" s="13"/>
      <c r="B3449" s="236"/>
      <c r="C3449" s="237"/>
      <c r="D3449" s="238" t="s">
        <v>410</v>
      </c>
      <c r="E3449" s="239" t="s">
        <v>19</v>
      </c>
      <c r="F3449" s="240" t="s">
        <v>634</v>
      </c>
      <c r="G3449" s="237"/>
      <c r="H3449" s="239" t="s">
        <v>19</v>
      </c>
      <c r="I3449" s="241"/>
      <c r="J3449" s="237"/>
      <c r="K3449" s="237"/>
      <c r="L3449" s="242"/>
      <c r="M3449" s="243"/>
      <c r="N3449" s="244"/>
      <c r="O3449" s="244"/>
      <c r="P3449" s="244"/>
      <c r="Q3449" s="244"/>
      <c r="R3449" s="244"/>
      <c r="S3449" s="244"/>
      <c r="T3449" s="245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6" t="s">
        <v>410</v>
      </c>
      <c r="AU3449" s="246" t="s">
        <v>87</v>
      </c>
      <c r="AV3449" s="13" t="s">
        <v>85</v>
      </c>
      <c r="AW3449" s="13" t="s">
        <v>37</v>
      </c>
      <c r="AX3449" s="13" t="s">
        <v>78</v>
      </c>
      <c r="AY3449" s="246" t="s">
        <v>401</v>
      </c>
    </row>
    <row r="3450" s="13" customFormat="1">
      <c r="A3450" s="13"/>
      <c r="B3450" s="236"/>
      <c r="C3450" s="237"/>
      <c r="D3450" s="238" t="s">
        <v>410</v>
      </c>
      <c r="E3450" s="239" t="s">
        <v>19</v>
      </c>
      <c r="F3450" s="240" t="s">
        <v>1591</v>
      </c>
      <c r="G3450" s="237"/>
      <c r="H3450" s="239" t="s">
        <v>19</v>
      </c>
      <c r="I3450" s="241"/>
      <c r="J3450" s="237"/>
      <c r="K3450" s="237"/>
      <c r="L3450" s="242"/>
      <c r="M3450" s="243"/>
      <c r="N3450" s="244"/>
      <c r="O3450" s="244"/>
      <c r="P3450" s="244"/>
      <c r="Q3450" s="244"/>
      <c r="R3450" s="244"/>
      <c r="S3450" s="244"/>
      <c r="T3450" s="245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6" t="s">
        <v>410</v>
      </c>
      <c r="AU3450" s="246" t="s">
        <v>87</v>
      </c>
      <c r="AV3450" s="13" t="s">
        <v>85</v>
      </c>
      <c r="AW3450" s="13" t="s">
        <v>37</v>
      </c>
      <c r="AX3450" s="13" t="s">
        <v>78</v>
      </c>
      <c r="AY3450" s="246" t="s">
        <v>401</v>
      </c>
    </row>
    <row r="3451" s="13" customFormat="1">
      <c r="A3451" s="13"/>
      <c r="B3451" s="236"/>
      <c r="C3451" s="237"/>
      <c r="D3451" s="238" t="s">
        <v>410</v>
      </c>
      <c r="E3451" s="239" t="s">
        <v>19</v>
      </c>
      <c r="F3451" s="240" t="s">
        <v>1343</v>
      </c>
      <c r="G3451" s="237"/>
      <c r="H3451" s="239" t="s">
        <v>19</v>
      </c>
      <c r="I3451" s="241"/>
      <c r="J3451" s="237"/>
      <c r="K3451" s="237"/>
      <c r="L3451" s="242"/>
      <c r="M3451" s="243"/>
      <c r="N3451" s="244"/>
      <c r="O3451" s="244"/>
      <c r="P3451" s="244"/>
      <c r="Q3451" s="244"/>
      <c r="R3451" s="244"/>
      <c r="S3451" s="244"/>
      <c r="T3451" s="245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6" t="s">
        <v>410</v>
      </c>
      <c r="AU3451" s="246" t="s">
        <v>87</v>
      </c>
      <c r="AV3451" s="13" t="s">
        <v>85</v>
      </c>
      <c r="AW3451" s="13" t="s">
        <v>37</v>
      </c>
      <c r="AX3451" s="13" t="s">
        <v>78</v>
      </c>
      <c r="AY3451" s="246" t="s">
        <v>401</v>
      </c>
    </row>
    <row r="3452" s="14" customFormat="1">
      <c r="A3452" s="14"/>
      <c r="B3452" s="247"/>
      <c r="C3452" s="248"/>
      <c r="D3452" s="238" t="s">
        <v>410</v>
      </c>
      <c r="E3452" s="249" t="s">
        <v>19</v>
      </c>
      <c r="F3452" s="250" t="s">
        <v>2972</v>
      </c>
      <c r="G3452" s="248"/>
      <c r="H3452" s="251">
        <v>1</v>
      </c>
      <c r="I3452" s="252"/>
      <c r="J3452" s="248"/>
      <c r="K3452" s="248"/>
      <c r="L3452" s="253"/>
      <c r="M3452" s="254"/>
      <c r="N3452" s="255"/>
      <c r="O3452" s="255"/>
      <c r="P3452" s="255"/>
      <c r="Q3452" s="255"/>
      <c r="R3452" s="255"/>
      <c r="S3452" s="255"/>
      <c r="T3452" s="256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7" t="s">
        <v>410</v>
      </c>
      <c r="AU3452" s="257" t="s">
        <v>87</v>
      </c>
      <c r="AV3452" s="14" t="s">
        <v>87</v>
      </c>
      <c r="AW3452" s="14" t="s">
        <v>37</v>
      </c>
      <c r="AX3452" s="14" t="s">
        <v>78</v>
      </c>
      <c r="AY3452" s="257" t="s">
        <v>401</v>
      </c>
    </row>
    <row r="3453" s="15" customFormat="1">
      <c r="A3453" s="15"/>
      <c r="B3453" s="258"/>
      <c r="C3453" s="259"/>
      <c r="D3453" s="238" t="s">
        <v>410</v>
      </c>
      <c r="E3453" s="260" t="s">
        <v>19</v>
      </c>
      <c r="F3453" s="261" t="s">
        <v>414</v>
      </c>
      <c r="G3453" s="259"/>
      <c r="H3453" s="262">
        <v>1</v>
      </c>
      <c r="I3453" s="263"/>
      <c r="J3453" s="259"/>
      <c r="K3453" s="259"/>
      <c r="L3453" s="264"/>
      <c r="M3453" s="265"/>
      <c r="N3453" s="266"/>
      <c r="O3453" s="266"/>
      <c r="P3453" s="266"/>
      <c r="Q3453" s="266"/>
      <c r="R3453" s="266"/>
      <c r="S3453" s="266"/>
      <c r="T3453" s="267"/>
      <c r="U3453" s="15"/>
      <c r="V3453" s="15"/>
      <c r="W3453" s="15"/>
      <c r="X3453" s="15"/>
      <c r="Y3453" s="15"/>
      <c r="Z3453" s="15"/>
      <c r="AA3453" s="15"/>
      <c r="AB3453" s="15"/>
      <c r="AC3453" s="15"/>
      <c r="AD3453" s="15"/>
      <c r="AE3453" s="15"/>
      <c r="AT3453" s="268" t="s">
        <v>410</v>
      </c>
      <c r="AU3453" s="268" t="s">
        <v>87</v>
      </c>
      <c r="AV3453" s="15" t="s">
        <v>102</v>
      </c>
      <c r="AW3453" s="15" t="s">
        <v>37</v>
      </c>
      <c r="AX3453" s="15" t="s">
        <v>85</v>
      </c>
      <c r="AY3453" s="268" t="s">
        <v>401</v>
      </c>
    </row>
    <row r="3454" s="2" customFormat="1" ht="37.8" customHeight="1">
      <c r="A3454" s="40"/>
      <c r="B3454" s="41"/>
      <c r="C3454" s="218" t="s">
        <v>2973</v>
      </c>
      <c r="D3454" s="218" t="s">
        <v>403</v>
      </c>
      <c r="E3454" s="219" t="s">
        <v>2974</v>
      </c>
      <c r="F3454" s="220" t="s">
        <v>2975</v>
      </c>
      <c r="G3454" s="221" t="s">
        <v>653</v>
      </c>
      <c r="H3454" s="222">
        <v>1</v>
      </c>
      <c r="I3454" s="223"/>
      <c r="J3454" s="224">
        <f>ROUND(I3454*H3454,2)</f>
        <v>0</v>
      </c>
      <c r="K3454" s="220" t="s">
        <v>19</v>
      </c>
      <c r="L3454" s="46"/>
      <c r="M3454" s="225" t="s">
        <v>19</v>
      </c>
      <c r="N3454" s="226" t="s">
        <v>49</v>
      </c>
      <c r="O3454" s="86"/>
      <c r="P3454" s="227">
        <f>O3454*H3454</f>
        <v>0</v>
      </c>
      <c r="Q3454" s="227">
        <v>0</v>
      </c>
      <c r="R3454" s="227">
        <f>Q3454*H3454</f>
        <v>0</v>
      </c>
      <c r="S3454" s="227">
        <v>0</v>
      </c>
      <c r="T3454" s="228">
        <f>S3454*H3454</f>
        <v>0</v>
      </c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R3454" s="229" t="s">
        <v>545</v>
      </c>
      <c r="AT3454" s="229" t="s">
        <v>403</v>
      </c>
      <c r="AU3454" s="229" t="s">
        <v>87</v>
      </c>
      <c r="AY3454" s="19" t="s">
        <v>401</v>
      </c>
      <c r="BE3454" s="230">
        <f>IF(N3454="základní",J3454,0)</f>
        <v>0</v>
      </c>
      <c r="BF3454" s="230">
        <f>IF(N3454="snížená",J3454,0)</f>
        <v>0</v>
      </c>
      <c r="BG3454" s="230">
        <f>IF(N3454="zákl. přenesená",J3454,0)</f>
        <v>0</v>
      </c>
      <c r="BH3454" s="230">
        <f>IF(N3454="sníž. přenesená",J3454,0)</f>
        <v>0</v>
      </c>
      <c r="BI3454" s="230">
        <f>IF(N3454="nulová",J3454,0)</f>
        <v>0</v>
      </c>
      <c r="BJ3454" s="19" t="s">
        <v>85</v>
      </c>
      <c r="BK3454" s="230">
        <f>ROUND(I3454*H3454,2)</f>
        <v>0</v>
      </c>
      <c r="BL3454" s="19" t="s">
        <v>545</v>
      </c>
      <c r="BM3454" s="229" t="s">
        <v>2976</v>
      </c>
    </row>
    <row r="3455" s="13" customFormat="1">
      <c r="A3455" s="13"/>
      <c r="B3455" s="236"/>
      <c r="C3455" s="237"/>
      <c r="D3455" s="238" t="s">
        <v>410</v>
      </c>
      <c r="E3455" s="239" t="s">
        <v>19</v>
      </c>
      <c r="F3455" s="240" t="s">
        <v>634</v>
      </c>
      <c r="G3455" s="237"/>
      <c r="H3455" s="239" t="s">
        <v>19</v>
      </c>
      <c r="I3455" s="241"/>
      <c r="J3455" s="237"/>
      <c r="K3455" s="237"/>
      <c r="L3455" s="242"/>
      <c r="M3455" s="243"/>
      <c r="N3455" s="244"/>
      <c r="O3455" s="244"/>
      <c r="P3455" s="244"/>
      <c r="Q3455" s="244"/>
      <c r="R3455" s="244"/>
      <c r="S3455" s="244"/>
      <c r="T3455" s="245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6" t="s">
        <v>410</v>
      </c>
      <c r="AU3455" s="246" t="s">
        <v>87</v>
      </c>
      <c r="AV3455" s="13" t="s">
        <v>85</v>
      </c>
      <c r="AW3455" s="13" t="s">
        <v>37</v>
      </c>
      <c r="AX3455" s="13" t="s">
        <v>78</v>
      </c>
      <c r="AY3455" s="246" t="s">
        <v>401</v>
      </c>
    </row>
    <row r="3456" s="13" customFormat="1">
      <c r="A3456" s="13"/>
      <c r="B3456" s="236"/>
      <c r="C3456" s="237"/>
      <c r="D3456" s="238" t="s">
        <v>410</v>
      </c>
      <c r="E3456" s="239" t="s">
        <v>19</v>
      </c>
      <c r="F3456" s="240" t="s">
        <v>1591</v>
      </c>
      <c r="G3456" s="237"/>
      <c r="H3456" s="239" t="s">
        <v>19</v>
      </c>
      <c r="I3456" s="241"/>
      <c r="J3456" s="237"/>
      <c r="K3456" s="237"/>
      <c r="L3456" s="242"/>
      <c r="M3456" s="243"/>
      <c r="N3456" s="244"/>
      <c r="O3456" s="244"/>
      <c r="P3456" s="244"/>
      <c r="Q3456" s="244"/>
      <c r="R3456" s="244"/>
      <c r="S3456" s="244"/>
      <c r="T3456" s="245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6" t="s">
        <v>410</v>
      </c>
      <c r="AU3456" s="246" t="s">
        <v>87</v>
      </c>
      <c r="AV3456" s="13" t="s">
        <v>85</v>
      </c>
      <c r="AW3456" s="13" t="s">
        <v>37</v>
      </c>
      <c r="AX3456" s="13" t="s">
        <v>78</v>
      </c>
      <c r="AY3456" s="246" t="s">
        <v>401</v>
      </c>
    </row>
    <row r="3457" s="13" customFormat="1">
      <c r="A3457" s="13"/>
      <c r="B3457" s="236"/>
      <c r="C3457" s="237"/>
      <c r="D3457" s="238" t="s">
        <v>410</v>
      </c>
      <c r="E3457" s="239" t="s">
        <v>19</v>
      </c>
      <c r="F3457" s="240" t="s">
        <v>1343</v>
      </c>
      <c r="G3457" s="237"/>
      <c r="H3457" s="239" t="s">
        <v>19</v>
      </c>
      <c r="I3457" s="241"/>
      <c r="J3457" s="237"/>
      <c r="K3457" s="237"/>
      <c r="L3457" s="242"/>
      <c r="M3457" s="243"/>
      <c r="N3457" s="244"/>
      <c r="O3457" s="244"/>
      <c r="P3457" s="244"/>
      <c r="Q3457" s="244"/>
      <c r="R3457" s="244"/>
      <c r="S3457" s="244"/>
      <c r="T3457" s="24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6" t="s">
        <v>410</v>
      </c>
      <c r="AU3457" s="246" t="s">
        <v>87</v>
      </c>
      <c r="AV3457" s="13" t="s">
        <v>85</v>
      </c>
      <c r="AW3457" s="13" t="s">
        <v>37</v>
      </c>
      <c r="AX3457" s="13" t="s">
        <v>78</v>
      </c>
      <c r="AY3457" s="246" t="s">
        <v>401</v>
      </c>
    </row>
    <row r="3458" s="14" customFormat="1">
      <c r="A3458" s="14"/>
      <c r="B3458" s="247"/>
      <c r="C3458" s="248"/>
      <c r="D3458" s="238" t="s">
        <v>410</v>
      </c>
      <c r="E3458" s="249" t="s">
        <v>19</v>
      </c>
      <c r="F3458" s="250" t="s">
        <v>2977</v>
      </c>
      <c r="G3458" s="248"/>
      <c r="H3458" s="251">
        <v>1</v>
      </c>
      <c r="I3458" s="252"/>
      <c r="J3458" s="248"/>
      <c r="K3458" s="248"/>
      <c r="L3458" s="253"/>
      <c r="M3458" s="254"/>
      <c r="N3458" s="255"/>
      <c r="O3458" s="255"/>
      <c r="P3458" s="255"/>
      <c r="Q3458" s="255"/>
      <c r="R3458" s="255"/>
      <c r="S3458" s="255"/>
      <c r="T3458" s="25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7" t="s">
        <v>410</v>
      </c>
      <c r="AU3458" s="257" t="s">
        <v>87</v>
      </c>
      <c r="AV3458" s="14" t="s">
        <v>87</v>
      </c>
      <c r="AW3458" s="14" t="s">
        <v>37</v>
      </c>
      <c r="AX3458" s="14" t="s">
        <v>78</v>
      </c>
      <c r="AY3458" s="257" t="s">
        <v>401</v>
      </c>
    </row>
    <row r="3459" s="15" customFormat="1">
      <c r="A3459" s="15"/>
      <c r="B3459" s="258"/>
      <c r="C3459" s="259"/>
      <c r="D3459" s="238" t="s">
        <v>410</v>
      </c>
      <c r="E3459" s="260" t="s">
        <v>19</v>
      </c>
      <c r="F3459" s="261" t="s">
        <v>414</v>
      </c>
      <c r="G3459" s="259"/>
      <c r="H3459" s="262">
        <v>1</v>
      </c>
      <c r="I3459" s="263"/>
      <c r="J3459" s="259"/>
      <c r="K3459" s="259"/>
      <c r="L3459" s="264"/>
      <c r="M3459" s="265"/>
      <c r="N3459" s="266"/>
      <c r="O3459" s="266"/>
      <c r="P3459" s="266"/>
      <c r="Q3459" s="266"/>
      <c r="R3459" s="266"/>
      <c r="S3459" s="266"/>
      <c r="T3459" s="267"/>
      <c r="U3459" s="15"/>
      <c r="V3459" s="15"/>
      <c r="W3459" s="15"/>
      <c r="X3459" s="15"/>
      <c r="Y3459" s="15"/>
      <c r="Z3459" s="15"/>
      <c r="AA3459" s="15"/>
      <c r="AB3459" s="15"/>
      <c r="AC3459" s="15"/>
      <c r="AD3459" s="15"/>
      <c r="AE3459" s="15"/>
      <c r="AT3459" s="268" t="s">
        <v>410</v>
      </c>
      <c r="AU3459" s="268" t="s">
        <v>87</v>
      </c>
      <c r="AV3459" s="15" t="s">
        <v>102</v>
      </c>
      <c r="AW3459" s="15" t="s">
        <v>37</v>
      </c>
      <c r="AX3459" s="15" t="s">
        <v>85</v>
      </c>
      <c r="AY3459" s="268" t="s">
        <v>401</v>
      </c>
    </row>
    <row r="3460" s="2" customFormat="1" ht="44.25" customHeight="1">
      <c r="A3460" s="40"/>
      <c r="B3460" s="41"/>
      <c r="C3460" s="218" t="s">
        <v>2978</v>
      </c>
      <c r="D3460" s="218" t="s">
        <v>403</v>
      </c>
      <c r="E3460" s="219" t="s">
        <v>2979</v>
      </c>
      <c r="F3460" s="220" t="s">
        <v>2980</v>
      </c>
      <c r="G3460" s="221" t="s">
        <v>653</v>
      </c>
      <c r="H3460" s="222">
        <v>1</v>
      </c>
      <c r="I3460" s="223"/>
      <c r="J3460" s="224">
        <f>ROUND(I3460*H3460,2)</f>
        <v>0</v>
      </c>
      <c r="K3460" s="220" t="s">
        <v>19</v>
      </c>
      <c r="L3460" s="46"/>
      <c r="M3460" s="225" t="s">
        <v>19</v>
      </c>
      <c r="N3460" s="226" t="s">
        <v>49</v>
      </c>
      <c r="O3460" s="86"/>
      <c r="P3460" s="227">
        <f>O3460*H3460</f>
        <v>0</v>
      </c>
      <c r="Q3460" s="227">
        <v>0</v>
      </c>
      <c r="R3460" s="227">
        <f>Q3460*H3460</f>
        <v>0</v>
      </c>
      <c r="S3460" s="227">
        <v>0</v>
      </c>
      <c r="T3460" s="228">
        <f>S3460*H3460</f>
        <v>0</v>
      </c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R3460" s="229" t="s">
        <v>545</v>
      </c>
      <c r="AT3460" s="229" t="s">
        <v>403</v>
      </c>
      <c r="AU3460" s="229" t="s">
        <v>87</v>
      </c>
      <c r="AY3460" s="19" t="s">
        <v>401</v>
      </c>
      <c r="BE3460" s="230">
        <f>IF(N3460="základní",J3460,0)</f>
        <v>0</v>
      </c>
      <c r="BF3460" s="230">
        <f>IF(N3460="snížená",J3460,0)</f>
        <v>0</v>
      </c>
      <c r="BG3460" s="230">
        <f>IF(N3460="zákl. přenesená",J3460,0)</f>
        <v>0</v>
      </c>
      <c r="BH3460" s="230">
        <f>IF(N3460="sníž. přenesená",J3460,0)</f>
        <v>0</v>
      </c>
      <c r="BI3460" s="230">
        <f>IF(N3460="nulová",J3460,0)</f>
        <v>0</v>
      </c>
      <c r="BJ3460" s="19" t="s">
        <v>85</v>
      </c>
      <c r="BK3460" s="230">
        <f>ROUND(I3460*H3460,2)</f>
        <v>0</v>
      </c>
      <c r="BL3460" s="19" t="s">
        <v>545</v>
      </c>
      <c r="BM3460" s="229" t="s">
        <v>2981</v>
      </c>
    </row>
    <row r="3461" s="13" customFormat="1">
      <c r="A3461" s="13"/>
      <c r="B3461" s="236"/>
      <c r="C3461" s="237"/>
      <c r="D3461" s="238" t="s">
        <v>410</v>
      </c>
      <c r="E3461" s="239" t="s">
        <v>19</v>
      </c>
      <c r="F3461" s="240" t="s">
        <v>634</v>
      </c>
      <c r="G3461" s="237"/>
      <c r="H3461" s="239" t="s">
        <v>19</v>
      </c>
      <c r="I3461" s="241"/>
      <c r="J3461" s="237"/>
      <c r="K3461" s="237"/>
      <c r="L3461" s="242"/>
      <c r="M3461" s="243"/>
      <c r="N3461" s="244"/>
      <c r="O3461" s="244"/>
      <c r="P3461" s="244"/>
      <c r="Q3461" s="244"/>
      <c r="R3461" s="244"/>
      <c r="S3461" s="244"/>
      <c r="T3461" s="245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6" t="s">
        <v>410</v>
      </c>
      <c r="AU3461" s="246" t="s">
        <v>87</v>
      </c>
      <c r="AV3461" s="13" t="s">
        <v>85</v>
      </c>
      <c r="AW3461" s="13" t="s">
        <v>37</v>
      </c>
      <c r="AX3461" s="13" t="s">
        <v>78</v>
      </c>
      <c r="AY3461" s="246" t="s">
        <v>401</v>
      </c>
    </row>
    <row r="3462" s="13" customFormat="1">
      <c r="A3462" s="13"/>
      <c r="B3462" s="236"/>
      <c r="C3462" s="237"/>
      <c r="D3462" s="238" t="s">
        <v>410</v>
      </c>
      <c r="E3462" s="239" t="s">
        <v>19</v>
      </c>
      <c r="F3462" s="240" t="s">
        <v>1591</v>
      </c>
      <c r="G3462" s="237"/>
      <c r="H3462" s="239" t="s">
        <v>19</v>
      </c>
      <c r="I3462" s="241"/>
      <c r="J3462" s="237"/>
      <c r="K3462" s="237"/>
      <c r="L3462" s="242"/>
      <c r="M3462" s="243"/>
      <c r="N3462" s="244"/>
      <c r="O3462" s="244"/>
      <c r="P3462" s="244"/>
      <c r="Q3462" s="244"/>
      <c r="R3462" s="244"/>
      <c r="S3462" s="244"/>
      <c r="T3462" s="245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6" t="s">
        <v>410</v>
      </c>
      <c r="AU3462" s="246" t="s">
        <v>87</v>
      </c>
      <c r="AV3462" s="13" t="s">
        <v>85</v>
      </c>
      <c r="AW3462" s="13" t="s">
        <v>37</v>
      </c>
      <c r="AX3462" s="13" t="s">
        <v>78</v>
      </c>
      <c r="AY3462" s="246" t="s">
        <v>401</v>
      </c>
    </row>
    <row r="3463" s="13" customFormat="1">
      <c r="A3463" s="13"/>
      <c r="B3463" s="236"/>
      <c r="C3463" s="237"/>
      <c r="D3463" s="238" t="s">
        <v>410</v>
      </c>
      <c r="E3463" s="239" t="s">
        <v>19</v>
      </c>
      <c r="F3463" s="240" t="s">
        <v>1343</v>
      </c>
      <c r="G3463" s="237"/>
      <c r="H3463" s="239" t="s">
        <v>19</v>
      </c>
      <c r="I3463" s="241"/>
      <c r="J3463" s="237"/>
      <c r="K3463" s="237"/>
      <c r="L3463" s="242"/>
      <c r="M3463" s="243"/>
      <c r="N3463" s="244"/>
      <c r="O3463" s="244"/>
      <c r="P3463" s="244"/>
      <c r="Q3463" s="244"/>
      <c r="R3463" s="244"/>
      <c r="S3463" s="244"/>
      <c r="T3463" s="245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6" t="s">
        <v>410</v>
      </c>
      <c r="AU3463" s="246" t="s">
        <v>87</v>
      </c>
      <c r="AV3463" s="13" t="s">
        <v>85</v>
      </c>
      <c r="AW3463" s="13" t="s">
        <v>37</v>
      </c>
      <c r="AX3463" s="13" t="s">
        <v>78</v>
      </c>
      <c r="AY3463" s="246" t="s">
        <v>401</v>
      </c>
    </row>
    <row r="3464" s="14" customFormat="1">
      <c r="A3464" s="14"/>
      <c r="B3464" s="247"/>
      <c r="C3464" s="248"/>
      <c r="D3464" s="238" t="s">
        <v>410</v>
      </c>
      <c r="E3464" s="249" t="s">
        <v>19</v>
      </c>
      <c r="F3464" s="250" t="s">
        <v>2982</v>
      </c>
      <c r="G3464" s="248"/>
      <c r="H3464" s="251">
        <v>1</v>
      </c>
      <c r="I3464" s="252"/>
      <c r="J3464" s="248"/>
      <c r="K3464" s="248"/>
      <c r="L3464" s="253"/>
      <c r="M3464" s="254"/>
      <c r="N3464" s="255"/>
      <c r="O3464" s="255"/>
      <c r="P3464" s="255"/>
      <c r="Q3464" s="255"/>
      <c r="R3464" s="255"/>
      <c r="S3464" s="255"/>
      <c r="T3464" s="256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7" t="s">
        <v>410</v>
      </c>
      <c r="AU3464" s="257" t="s">
        <v>87</v>
      </c>
      <c r="AV3464" s="14" t="s">
        <v>87</v>
      </c>
      <c r="AW3464" s="14" t="s">
        <v>37</v>
      </c>
      <c r="AX3464" s="14" t="s">
        <v>78</v>
      </c>
      <c r="AY3464" s="257" t="s">
        <v>401</v>
      </c>
    </row>
    <row r="3465" s="15" customFormat="1">
      <c r="A3465" s="15"/>
      <c r="B3465" s="258"/>
      <c r="C3465" s="259"/>
      <c r="D3465" s="238" t="s">
        <v>410</v>
      </c>
      <c r="E3465" s="260" t="s">
        <v>19</v>
      </c>
      <c r="F3465" s="261" t="s">
        <v>414</v>
      </c>
      <c r="G3465" s="259"/>
      <c r="H3465" s="262">
        <v>1</v>
      </c>
      <c r="I3465" s="263"/>
      <c r="J3465" s="259"/>
      <c r="K3465" s="259"/>
      <c r="L3465" s="264"/>
      <c r="M3465" s="265"/>
      <c r="N3465" s="266"/>
      <c r="O3465" s="266"/>
      <c r="P3465" s="266"/>
      <c r="Q3465" s="266"/>
      <c r="R3465" s="266"/>
      <c r="S3465" s="266"/>
      <c r="T3465" s="267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8" t="s">
        <v>410</v>
      </c>
      <c r="AU3465" s="268" t="s">
        <v>87</v>
      </c>
      <c r="AV3465" s="15" t="s">
        <v>102</v>
      </c>
      <c r="AW3465" s="15" t="s">
        <v>37</v>
      </c>
      <c r="AX3465" s="15" t="s">
        <v>85</v>
      </c>
      <c r="AY3465" s="268" t="s">
        <v>401</v>
      </c>
    </row>
    <row r="3466" s="2" customFormat="1" ht="44.25" customHeight="1">
      <c r="A3466" s="40"/>
      <c r="B3466" s="41"/>
      <c r="C3466" s="218" t="s">
        <v>2983</v>
      </c>
      <c r="D3466" s="218" t="s">
        <v>403</v>
      </c>
      <c r="E3466" s="219" t="s">
        <v>2984</v>
      </c>
      <c r="F3466" s="220" t="s">
        <v>2985</v>
      </c>
      <c r="G3466" s="221" t="s">
        <v>653</v>
      </c>
      <c r="H3466" s="222">
        <v>1</v>
      </c>
      <c r="I3466" s="223"/>
      <c r="J3466" s="224">
        <f>ROUND(I3466*H3466,2)</f>
        <v>0</v>
      </c>
      <c r="K3466" s="220" t="s">
        <v>19</v>
      </c>
      <c r="L3466" s="46"/>
      <c r="M3466" s="225" t="s">
        <v>19</v>
      </c>
      <c r="N3466" s="226" t="s">
        <v>49</v>
      </c>
      <c r="O3466" s="86"/>
      <c r="P3466" s="227">
        <f>O3466*H3466</f>
        <v>0</v>
      </c>
      <c r="Q3466" s="227">
        <v>0</v>
      </c>
      <c r="R3466" s="227">
        <f>Q3466*H3466</f>
        <v>0</v>
      </c>
      <c r="S3466" s="227">
        <v>0</v>
      </c>
      <c r="T3466" s="228">
        <f>S3466*H3466</f>
        <v>0</v>
      </c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R3466" s="229" t="s">
        <v>545</v>
      </c>
      <c r="AT3466" s="229" t="s">
        <v>403</v>
      </c>
      <c r="AU3466" s="229" t="s">
        <v>87</v>
      </c>
      <c r="AY3466" s="19" t="s">
        <v>401</v>
      </c>
      <c r="BE3466" s="230">
        <f>IF(N3466="základní",J3466,0)</f>
        <v>0</v>
      </c>
      <c r="BF3466" s="230">
        <f>IF(N3466="snížená",J3466,0)</f>
        <v>0</v>
      </c>
      <c r="BG3466" s="230">
        <f>IF(N3466="zákl. přenesená",J3466,0)</f>
        <v>0</v>
      </c>
      <c r="BH3466" s="230">
        <f>IF(N3466="sníž. přenesená",J3466,0)</f>
        <v>0</v>
      </c>
      <c r="BI3466" s="230">
        <f>IF(N3466="nulová",J3466,0)</f>
        <v>0</v>
      </c>
      <c r="BJ3466" s="19" t="s">
        <v>85</v>
      </c>
      <c r="BK3466" s="230">
        <f>ROUND(I3466*H3466,2)</f>
        <v>0</v>
      </c>
      <c r="BL3466" s="19" t="s">
        <v>545</v>
      </c>
      <c r="BM3466" s="229" t="s">
        <v>2986</v>
      </c>
    </row>
    <row r="3467" s="13" customFormat="1">
      <c r="A3467" s="13"/>
      <c r="B3467" s="236"/>
      <c r="C3467" s="237"/>
      <c r="D3467" s="238" t="s">
        <v>410</v>
      </c>
      <c r="E3467" s="239" t="s">
        <v>19</v>
      </c>
      <c r="F3467" s="240" t="s">
        <v>634</v>
      </c>
      <c r="G3467" s="237"/>
      <c r="H3467" s="239" t="s">
        <v>19</v>
      </c>
      <c r="I3467" s="241"/>
      <c r="J3467" s="237"/>
      <c r="K3467" s="237"/>
      <c r="L3467" s="242"/>
      <c r="M3467" s="243"/>
      <c r="N3467" s="244"/>
      <c r="O3467" s="244"/>
      <c r="P3467" s="244"/>
      <c r="Q3467" s="244"/>
      <c r="R3467" s="244"/>
      <c r="S3467" s="244"/>
      <c r="T3467" s="245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6" t="s">
        <v>410</v>
      </c>
      <c r="AU3467" s="246" t="s">
        <v>87</v>
      </c>
      <c r="AV3467" s="13" t="s">
        <v>85</v>
      </c>
      <c r="AW3467" s="13" t="s">
        <v>37</v>
      </c>
      <c r="AX3467" s="13" t="s">
        <v>78</v>
      </c>
      <c r="AY3467" s="246" t="s">
        <v>401</v>
      </c>
    </row>
    <row r="3468" s="13" customFormat="1">
      <c r="A3468" s="13"/>
      <c r="B3468" s="236"/>
      <c r="C3468" s="237"/>
      <c r="D3468" s="238" t="s">
        <v>410</v>
      </c>
      <c r="E3468" s="239" t="s">
        <v>19</v>
      </c>
      <c r="F3468" s="240" t="s">
        <v>1591</v>
      </c>
      <c r="G3468" s="237"/>
      <c r="H3468" s="239" t="s">
        <v>19</v>
      </c>
      <c r="I3468" s="241"/>
      <c r="J3468" s="237"/>
      <c r="K3468" s="237"/>
      <c r="L3468" s="242"/>
      <c r="M3468" s="243"/>
      <c r="N3468" s="244"/>
      <c r="O3468" s="244"/>
      <c r="P3468" s="244"/>
      <c r="Q3468" s="244"/>
      <c r="R3468" s="244"/>
      <c r="S3468" s="244"/>
      <c r="T3468" s="245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6" t="s">
        <v>410</v>
      </c>
      <c r="AU3468" s="246" t="s">
        <v>87</v>
      </c>
      <c r="AV3468" s="13" t="s">
        <v>85</v>
      </c>
      <c r="AW3468" s="13" t="s">
        <v>37</v>
      </c>
      <c r="AX3468" s="13" t="s">
        <v>78</v>
      </c>
      <c r="AY3468" s="246" t="s">
        <v>401</v>
      </c>
    </row>
    <row r="3469" s="13" customFormat="1">
      <c r="A3469" s="13"/>
      <c r="B3469" s="236"/>
      <c r="C3469" s="237"/>
      <c r="D3469" s="238" t="s">
        <v>410</v>
      </c>
      <c r="E3469" s="239" t="s">
        <v>19</v>
      </c>
      <c r="F3469" s="240" t="s">
        <v>1343</v>
      </c>
      <c r="G3469" s="237"/>
      <c r="H3469" s="239" t="s">
        <v>19</v>
      </c>
      <c r="I3469" s="241"/>
      <c r="J3469" s="237"/>
      <c r="K3469" s="237"/>
      <c r="L3469" s="242"/>
      <c r="M3469" s="243"/>
      <c r="N3469" s="244"/>
      <c r="O3469" s="244"/>
      <c r="P3469" s="244"/>
      <c r="Q3469" s="244"/>
      <c r="R3469" s="244"/>
      <c r="S3469" s="244"/>
      <c r="T3469" s="245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6" t="s">
        <v>410</v>
      </c>
      <c r="AU3469" s="246" t="s">
        <v>87</v>
      </c>
      <c r="AV3469" s="13" t="s">
        <v>85</v>
      </c>
      <c r="AW3469" s="13" t="s">
        <v>37</v>
      </c>
      <c r="AX3469" s="13" t="s">
        <v>78</v>
      </c>
      <c r="AY3469" s="246" t="s">
        <v>401</v>
      </c>
    </row>
    <row r="3470" s="14" customFormat="1">
      <c r="A3470" s="14"/>
      <c r="B3470" s="247"/>
      <c r="C3470" s="248"/>
      <c r="D3470" s="238" t="s">
        <v>410</v>
      </c>
      <c r="E3470" s="249" t="s">
        <v>19</v>
      </c>
      <c r="F3470" s="250" t="s">
        <v>2987</v>
      </c>
      <c r="G3470" s="248"/>
      <c r="H3470" s="251">
        <v>1</v>
      </c>
      <c r="I3470" s="252"/>
      <c r="J3470" s="248"/>
      <c r="K3470" s="248"/>
      <c r="L3470" s="253"/>
      <c r="M3470" s="254"/>
      <c r="N3470" s="255"/>
      <c r="O3470" s="255"/>
      <c r="P3470" s="255"/>
      <c r="Q3470" s="255"/>
      <c r="R3470" s="255"/>
      <c r="S3470" s="255"/>
      <c r="T3470" s="25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7" t="s">
        <v>410</v>
      </c>
      <c r="AU3470" s="257" t="s">
        <v>87</v>
      </c>
      <c r="AV3470" s="14" t="s">
        <v>87</v>
      </c>
      <c r="AW3470" s="14" t="s">
        <v>37</v>
      </c>
      <c r="AX3470" s="14" t="s">
        <v>78</v>
      </c>
      <c r="AY3470" s="257" t="s">
        <v>401</v>
      </c>
    </row>
    <row r="3471" s="15" customFormat="1">
      <c r="A3471" s="15"/>
      <c r="B3471" s="258"/>
      <c r="C3471" s="259"/>
      <c r="D3471" s="238" t="s">
        <v>410</v>
      </c>
      <c r="E3471" s="260" t="s">
        <v>19</v>
      </c>
      <c r="F3471" s="261" t="s">
        <v>414</v>
      </c>
      <c r="G3471" s="259"/>
      <c r="H3471" s="262">
        <v>1</v>
      </c>
      <c r="I3471" s="263"/>
      <c r="J3471" s="259"/>
      <c r="K3471" s="259"/>
      <c r="L3471" s="264"/>
      <c r="M3471" s="265"/>
      <c r="N3471" s="266"/>
      <c r="O3471" s="266"/>
      <c r="P3471" s="266"/>
      <c r="Q3471" s="266"/>
      <c r="R3471" s="266"/>
      <c r="S3471" s="266"/>
      <c r="T3471" s="267"/>
      <c r="U3471" s="15"/>
      <c r="V3471" s="15"/>
      <c r="W3471" s="15"/>
      <c r="X3471" s="15"/>
      <c r="Y3471" s="15"/>
      <c r="Z3471" s="15"/>
      <c r="AA3471" s="15"/>
      <c r="AB3471" s="15"/>
      <c r="AC3471" s="15"/>
      <c r="AD3471" s="15"/>
      <c r="AE3471" s="15"/>
      <c r="AT3471" s="268" t="s">
        <v>410</v>
      </c>
      <c r="AU3471" s="268" t="s">
        <v>87</v>
      </c>
      <c r="AV3471" s="15" t="s">
        <v>102</v>
      </c>
      <c r="AW3471" s="15" t="s">
        <v>37</v>
      </c>
      <c r="AX3471" s="15" t="s">
        <v>85</v>
      </c>
      <c r="AY3471" s="268" t="s">
        <v>401</v>
      </c>
    </row>
    <row r="3472" s="2" customFormat="1" ht="44.25" customHeight="1">
      <c r="A3472" s="40"/>
      <c r="B3472" s="41"/>
      <c r="C3472" s="218" t="s">
        <v>2988</v>
      </c>
      <c r="D3472" s="218" t="s">
        <v>403</v>
      </c>
      <c r="E3472" s="219" t="s">
        <v>2989</v>
      </c>
      <c r="F3472" s="220" t="s">
        <v>2990</v>
      </c>
      <c r="G3472" s="221" t="s">
        <v>653</v>
      </c>
      <c r="H3472" s="222">
        <v>7</v>
      </c>
      <c r="I3472" s="223"/>
      <c r="J3472" s="224">
        <f>ROUND(I3472*H3472,2)</f>
        <v>0</v>
      </c>
      <c r="K3472" s="220" t="s">
        <v>19</v>
      </c>
      <c r="L3472" s="46"/>
      <c r="M3472" s="225" t="s">
        <v>19</v>
      </c>
      <c r="N3472" s="226" t="s">
        <v>49</v>
      </c>
      <c r="O3472" s="86"/>
      <c r="P3472" s="227">
        <f>O3472*H3472</f>
        <v>0</v>
      </c>
      <c r="Q3472" s="227">
        <v>0</v>
      </c>
      <c r="R3472" s="227">
        <f>Q3472*H3472</f>
        <v>0</v>
      </c>
      <c r="S3472" s="227">
        <v>0</v>
      </c>
      <c r="T3472" s="228">
        <f>S3472*H3472</f>
        <v>0</v>
      </c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R3472" s="229" t="s">
        <v>545</v>
      </c>
      <c r="AT3472" s="229" t="s">
        <v>403</v>
      </c>
      <c r="AU3472" s="229" t="s">
        <v>87</v>
      </c>
      <c r="AY3472" s="19" t="s">
        <v>401</v>
      </c>
      <c r="BE3472" s="230">
        <f>IF(N3472="základní",J3472,0)</f>
        <v>0</v>
      </c>
      <c r="BF3472" s="230">
        <f>IF(N3472="snížená",J3472,0)</f>
        <v>0</v>
      </c>
      <c r="BG3472" s="230">
        <f>IF(N3472="zákl. přenesená",J3472,0)</f>
        <v>0</v>
      </c>
      <c r="BH3472" s="230">
        <f>IF(N3472="sníž. přenesená",J3472,0)</f>
        <v>0</v>
      </c>
      <c r="BI3472" s="230">
        <f>IF(N3472="nulová",J3472,0)</f>
        <v>0</v>
      </c>
      <c r="BJ3472" s="19" t="s">
        <v>85</v>
      </c>
      <c r="BK3472" s="230">
        <f>ROUND(I3472*H3472,2)</f>
        <v>0</v>
      </c>
      <c r="BL3472" s="19" t="s">
        <v>545</v>
      </c>
      <c r="BM3472" s="229" t="s">
        <v>2991</v>
      </c>
    </row>
    <row r="3473" s="13" customFormat="1">
      <c r="A3473" s="13"/>
      <c r="B3473" s="236"/>
      <c r="C3473" s="237"/>
      <c r="D3473" s="238" t="s">
        <v>410</v>
      </c>
      <c r="E3473" s="239" t="s">
        <v>19</v>
      </c>
      <c r="F3473" s="240" t="s">
        <v>634</v>
      </c>
      <c r="G3473" s="237"/>
      <c r="H3473" s="239" t="s">
        <v>19</v>
      </c>
      <c r="I3473" s="241"/>
      <c r="J3473" s="237"/>
      <c r="K3473" s="237"/>
      <c r="L3473" s="242"/>
      <c r="M3473" s="243"/>
      <c r="N3473" s="244"/>
      <c r="O3473" s="244"/>
      <c r="P3473" s="244"/>
      <c r="Q3473" s="244"/>
      <c r="R3473" s="244"/>
      <c r="S3473" s="244"/>
      <c r="T3473" s="245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6" t="s">
        <v>410</v>
      </c>
      <c r="AU3473" s="246" t="s">
        <v>87</v>
      </c>
      <c r="AV3473" s="13" t="s">
        <v>85</v>
      </c>
      <c r="AW3473" s="13" t="s">
        <v>37</v>
      </c>
      <c r="AX3473" s="13" t="s">
        <v>78</v>
      </c>
      <c r="AY3473" s="246" t="s">
        <v>401</v>
      </c>
    </row>
    <row r="3474" s="13" customFormat="1">
      <c r="A3474" s="13"/>
      <c r="B3474" s="236"/>
      <c r="C3474" s="237"/>
      <c r="D3474" s="238" t="s">
        <v>410</v>
      </c>
      <c r="E3474" s="239" t="s">
        <v>19</v>
      </c>
      <c r="F3474" s="240" t="s">
        <v>1591</v>
      </c>
      <c r="G3474" s="237"/>
      <c r="H3474" s="239" t="s">
        <v>19</v>
      </c>
      <c r="I3474" s="241"/>
      <c r="J3474" s="237"/>
      <c r="K3474" s="237"/>
      <c r="L3474" s="242"/>
      <c r="M3474" s="243"/>
      <c r="N3474" s="244"/>
      <c r="O3474" s="244"/>
      <c r="P3474" s="244"/>
      <c r="Q3474" s="244"/>
      <c r="R3474" s="244"/>
      <c r="S3474" s="244"/>
      <c r="T3474" s="245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6" t="s">
        <v>410</v>
      </c>
      <c r="AU3474" s="246" t="s">
        <v>87</v>
      </c>
      <c r="AV3474" s="13" t="s">
        <v>85</v>
      </c>
      <c r="AW3474" s="13" t="s">
        <v>37</v>
      </c>
      <c r="AX3474" s="13" t="s">
        <v>78</v>
      </c>
      <c r="AY3474" s="246" t="s">
        <v>401</v>
      </c>
    </row>
    <row r="3475" s="13" customFormat="1">
      <c r="A3475" s="13"/>
      <c r="B3475" s="236"/>
      <c r="C3475" s="237"/>
      <c r="D3475" s="238" t="s">
        <v>410</v>
      </c>
      <c r="E3475" s="239" t="s">
        <v>19</v>
      </c>
      <c r="F3475" s="240" t="s">
        <v>1343</v>
      </c>
      <c r="G3475" s="237"/>
      <c r="H3475" s="239" t="s">
        <v>19</v>
      </c>
      <c r="I3475" s="241"/>
      <c r="J3475" s="237"/>
      <c r="K3475" s="237"/>
      <c r="L3475" s="242"/>
      <c r="M3475" s="243"/>
      <c r="N3475" s="244"/>
      <c r="O3475" s="244"/>
      <c r="P3475" s="244"/>
      <c r="Q3475" s="244"/>
      <c r="R3475" s="244"/>
      <c r="S3475" s="244"/>
      <c r="T3475" s="245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6" t="s">
        <v>410</v>
      </c>
      <c r="AU3475" s="246" t="s">
        <v>87</v>
      </c>
      <c r="AV3475" s="13" t="s">
        <v>85</v>
      </c>
      <c r="AW3475" s="13" t="s">
        <v>37</v>
      </c>
      <c r="AX3475" s="13" t="s">
        <v>78</v>
      </c>
      <c r="AY3475" s="246" t="s">
        <v>401</v>
      </c>
    </row>
    <row r="3476" s="14" customFormat="1">
      <c r="A3476" s="14"/>
      <c r="B3476" s="247"/>
      <c r="C3476" s="248"/>
      <c r="D3476" s="238" t="s">
        <v>410</v>
      </c>
      <c r="E3476" s="249" t="s">
        <v>19</v>
      </c>
      <c r="F3476" s="250" t="s">
        <v>2992</v>
      </c>
      <c r="G3476" s="248"/>
      <c r="H3476" s="251">
        <v>7</v>
      </c>
      <c r="I3476" s="252"/>
      <c r="J3476" s="248"/>
      <c r="K3476" s="248"/>
      <c r="L3476" s="253"/>
      <c r="M3476" s="254"/>
      <c r="N3476" s="255"/>
      <c r="O3476" s="255"/>
      <c r="P3476" s="255"/>
      <c r="Q3476" s="255"/>
      <c r="R3476" s="255"/>
      <c r="S3476" s="255"/>
      <c r="T3476" s="256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7" t="s">
        <v>410</v>
      </c>
      <c r="AU3476" s="257" t="s">
        <v>87</v>
      </c>
      <c r="AV3476" s="14" t="s">
        <v>87</v>
      </c>
      <c r="AW3476" s="14" t="s">
        <v>37</v>
      </c>
      <c r="AX3476" s="14" t="s">
        <v>78</v>
      </c>
      <c r="AY3476" s="257" t="s">
        <v>401</v>
      </c>
    </row>
    <row r="3477" s="15" customFormat="1">
      <c r="A3477" s="15"/>
      <c r="B3477" s="258"/>
      <c r="C3477" s="259"/>
      <c r="D3477" s="238" t="s">
        <v>410</v>
      </c>
      <c r="E3477" s="260" t="s">
        <v>19</v>
      </c>
      <c r="F3477" s="261" t="s">
        <v>414</v>
      </c>
      <c r="G3477" s="259"/>
      <c r="H3477" s="262">
        <v>7</v>
      </c>
      <c r="I3477" s="263"/>
      <c r="J3477" s="259"/>
      <c r="K3477" s="259"/>
      <c r="L3477" s="264"/>
      <c r="M3477" s="265"/>
      <c r="N3477" s="266"/>
      <c r="O3477" s="266"/>
      <c r="P3477" s="266"/>
      <c r="Q3477" s="266"/>
      <c r="R3477" s="266"/>
      <c r="S3477" s="266"/>
      <c r="T3477" s="267"/>
      <c r="U3477" s="15"/>
      <c r="V3477" s="15"/>
      <c r="W3477" s="15"/>
      <c r="X3477" s="15"/>
      <c r="Y3477" s="15"/>
      <c r="Z3477" s="15"/>
      <c r="AA3477" s="15"/>
      <c r="AB3477" s="15"/>
      <c r="AC3477" s="15"/>
      <c r="AD3477" s="15"/>
      <c r="AE3477" s="15"/>
      <c r="AT3477" s="268" t="s">
        <v>410</v>
      </c>
      <c r="AU3477" s="268" t="s">
        <v>87</v>
      </c>
      <c r="AV3477" s="15" t="s">
        <v>102</v>
      </c>
      <c r="AW3477" s="15" t="s">
        <v>37</v>
      </c>
      <c r="AX3477" s="15" t="s">
        <v>85</v>
      </c>
      <c r="AY3477" s="268" t="s">
        <v>401</v>
      </c>
    </row>
    <row r="3478" s="2" customFormat="1" ht="44.25" customHeight="1">
      <c r="A3478" s="40"/>
      <c r="B3478" s="41"/>
      <c r="C3478" s="218" t="s">
        <v>2993</v>
      </c>
      <c r="D3478" s="218" t="s">
        <v>403</v>
      </c>
      <c r="E3478" s="219" t="s">
        <v>2994</v>
      </c>
      <c r="F3478" s="220" t="s">
        <v>2995</v>
      </c>
      <c r="G3478" s="221" t="s">
        <v>653</v>
      </c>
      <c r="H3478" s="222">
        <v>1</v>
      </c>
      <c r="I3478" s="223"/>
      <c r="J3478" s="224">
        <f>ROUND(I3478*H3478,2)</f>
        <v>0</v>
      </c>
      <c r="K3478" s="220" t="s">
        <v>19</v>
      </c>
      <c r="L3478" s="46"/>
      <c r="M3478" s="225" t="s">
        <v>19</v>
      </c>
      <c r="N3478" s="226" t="s">
        <v>49</v>
      </c>
      <c r="O3478" s="86"/>
      <c r="P3478" s="227">
        <f>O3478*H3478</f>
        <v>0</v>
      </c>
      <c r="Q3478" s="227">
        <v>0</v>
      </c>
      <c r="R3478" s="227">
        <f>Q3478*H3478</f>
        <v>0</v>
      </c>
      <c r="S3478" s="227">
        <v>0</v>
      </c>
      <c r="T3478" s="228">
        <f>S3478*H3478</f>
        <v>0</v>
      </c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R3478" s="229" t="s">
        <v>545</v>
      </c>
      <c r="AT3478" s="229" t="s">
        <v>403</v>
      </c>
      <c r="AU3478" s="229" t="s">
        <v>87</v>
      </c>
      <c r="AY3478" s="19" t="s">
        <v>401</v>
      </c>
      <c r="BE3478" s="230">
        <f>IF(N3478="základní",J3478,0)</f>
        <v>0</v>
      </c>
      <c r="BF3478" s="230">
        <f>IF(N3478="snížená",J3478,0)</f>
        <v>0</v>
      </c>
      <c r="BG3478" s="230">
        <f>IF(N3478="zákl. přenesená",J3478,0)</f>
        <v>0</v>
      </c>
      <c r="BH3478" s="230">
        <f>IF(N3478="sníž. přenesená",J3478,0)</f>
        <v>0</v>
      </c>
      <c r="BI3478" s="230">
        <f>IF(N3478="nulová",J3478,0)</f>
        <v>0</v>
      </c>
      <c r="BJ3478" s="19" t="s">
        <v>85</v>
      </c>
      <c r="BK3478" s="230">
        <f>ROUND(I3478*H3478,2)</f>
        <v>0</v>
      </c>
      <c r="BL3478" s="19" t="s">
        <v>545</v>
      </c>
      <c r="BM3478" s="229" t="s">
        <v>2996</v>
      </c>
    </row>
    <row r="3479" s="13" customFormat="1">
      <c r="A3479" s="13"/>
      <c r="B3479" s="236"/>
      <c r="C3479" s="237"/>
      <c r="D3479" s="238" t="s">
        <v>410</v>
      </c>
      <c r="E3479" s="239" t="s">
        <v>19</v>
      </c>
      <c r="F3479" s="240" t="s">
        <v>634</v>
      </c>
      <c r="G3479" s="237"/>
      <c r="H3479" s="239" t="s">
        <v>19</v>
      </c>
      <c r="I3479" s="241"/>
      <c r="J3479" s="237"/>
      <c r="K3479" s="237"/>
      <c r="L3479" s="242"/>
      <c r="M3479" s="243"/>
      <c r="N3479" s="244"/>
      <c r="O3479" s="244"/>
      <c r="P3479" s="244"/>
      <c r="Q3479" s="244"/>
      <c r="R3479" s="244"/>
      <c r="S3479" s="244"/>
      <c r="T3479" s="245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6" t="s">
        <v>410</v>
      </c>
      <c r="AU3479" s="246" t="s">
        <v>87</v>
      </c>
      <c r="AV3479" s="13" t="s">
        <v>85</v>
      </c>
      <c r="AW3479" s="13" t="s">
        <v>37</v>
      </c>
      <c r="AX3479" s="13" t="s">
        <v>78</v>
      </c>
      <c r="AY3479" s="246" t="s">
        <v>401</v>
      </c>
    </row>
    <row r="3480" s="13" customFormat="1">
      <c r="A3480" s="13"/>
      <c r="B3480" s="236"/>
      <c r="C3480" s="237"/>
      <c r="D3480" s="238" t="s">
        <v>410</v>
      </c>
      <c r="E3480" s="239" t="s">
        <v>19</v>
      </c>
      <c r="F3480" s="240" t="s">
        <v>1591</v>
      </c>
      <c r="G3480" s="237"/>
      <c r="H3480" s="239" t="s">
        <v>19</v>
      </c>
      <c r="I3480" s="241"/>
      <c r="J3480" s="237"/>
      <c r="K3480" s="237"/>
      <c r="L3480" s="242"/>
      <c r="M3480" s="243"/>
      <c r="N3480" s="244"/>
      <c r="O3480" s="244"/>
      <c r="P3480" s="244"/>
      <c r="Q3480" s="244"/>
      <c r="R3480" s="244"/>
      <c r="S3480" s="244"/>
      <c r="T3480" s="245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6" t="s">
        <v>410</v>
      </c>
      <c r="AU3480" s="246" t="s">
        <v>87</v>
      </c>
      <c r="AV3480" s="13" t="s">
        <v>85</v>
      </c>
      <c r="AW3480" s="13" t="s">
        <v>37</v>
      </c>
      <c r="AX3480" s="13" t="s">
        <v>78</v>
      </c>
      <c r="AY3480" s="246" t="s">
        <v>401</v>
      </c>
    </row>
    <row r="3481" s="13" customFormat="1">
      <c r="A3481" s="13"/>
      <c r="B3481" s="236"/>
      <c r="C3481" s="237"/>
      <c r="D3481" s="238" t="s">
        <v>410</v>
      </c>
      <c r="E3481" s="239" t="s">
        <v>19</v>
      </c>
      <c r="F3481" s="240" t="s">
        <v>1343</v>
      </c>
      <c r="G3481" s="237"/>
      <c r="H3481" s="239" t="s">
        <v>19</v>
      </c>
      <c r="I3481" s="241"/>
      <c r="J3481" s="237"/>
      <c r="K3481" s="237"/>
      <c r="L3481" s="242"/>
      <c r="M3481" s="243"/>
      <c r="N3481" s="244"/>
      <c r="O3481" s="244"/>
      <c r="P3481" s="244"/>
      <c r="Q3481" s="244"/>
      <c r="R3481" s="244"/>
      <c r="S3481" s="244"/>
      <c r="T3481" s="245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6" t="s">
        <v>410</v>
      </c>
      <c r="AU3481" s="246" t="s">
        <v>87</v>
      </c>
      <c r="AV3481" s="13" t="s">
        <v>85</v>
      </c>
      <c r="AW3481" s="13" t="s">
        <v>37</v>
      </c>
      <c r="AX3481" s="13" t="s">
        <v>78</v>
      </c>
      <c r="AY3481" s="246" t="s">
        <v>401</v>
      </c>
    </row>
    <row r="3482" s="14" customFormat="1">
      <c r="A3482" s="14"/>
      <c r="B3482" s="247"/>
      <c r="C3482" s="248"/>
      <c r="D3482" s="238" t="s">
        <v>410</v>
      </c>
      <c r="E3482" s="249" t="s">
        <v>19</v>
      </c>
      <c r="F3482" s="250" t="s">
        <v>2997</v>
      </c>
      <c r="G3482" s="248"/>
      <c r="H3482" s="251">
        <v>1</v>
      </c>
      <c r="I3482" s="252"/>
      <c r="J3482" s="248"/>
      <c r="K3482" s="248"/>
      <c r="L3482" s="253"/>
      <c r="M3482" s="254"/>
      <c r="N3482" s="255"/>
      <c r="O3482" s="255"/>
      <c r="P3482" s="255"/>
      <c r="Q3482" s="255"/>
      <c r="R3482" s="255"/>
      <c r="S3482" s="255"/>
      <c r="T3482" s="25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7" t="s">
        <v>410</v>
      </c>
      <c r="AU3482" s="257" t="s">
        <v>87</v>
      </c>
      <c r="AV3482" s="14" t="s">
        <v>87</v>
      </c>
      <c r="AW3482" s="14" t="s">
        <v>37</v>
      </c>
      <c r="AX3482" s="14" t="s">
        <v>78</v>
      </c>
      <c r="AY3482" s="257" t="s">
        <v>401</v>
      </c>
    </row>
    <row r="3483" s="15" customFormat="1">
      <c r="A3483" s="15"/>
      <c r="B3483" s="258"/>
      <c r="C3483" s="259"/>
      <c r="D3483" s="238" t="s">
        <v>410</v>
      </c>
      <c r="E3483" s="260" t="s">
        <v>19</v>
      </c>
      <c r="F3483" s="261" t="s">
        <v>414</v>
      </c>
      <c r="G3483" s="259"/>
      <c r="H3483" s="262">
        <v>1</v>
      </c>
      <c r="I3483" s="263"/>
      <c r="J3483" s="259"/>
      <c r="K3483" s="259"/>
      <c r="L3483" s="264"/>
      <c r="M3483" s="265"/>
      <c r="N3483" s="266"/>
      <c r="O3483" s="266"/>
      <c r="P3483" s="266"/>
      <c r="Q3483" s="266"/>
      <c r="R3483" s="266"/>
      <c r="S3483" s="266"/>
      <c r="T3483" s="267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8" t="s">
        <v>410</v>
      </c>
      <c r="AU3483" s="268" t="s">
        <v>87</v>
      </c>
      <c r="AV3483" s="15" t="s">
        <v>102</v>
      </c>
      <c r="AW3483" s="15" t="s">
        <v>37</v>
      </c>
      <c r="AX3483" s="15" t="s">
        <v>85</v>
      </c>
      <c r="AY3483" s="268" t="s">
        <v>401</v>
      </c>
    </row>
    <row r="3484" s="2" customFormat="1" ht="44.25" customHeight="1">
      <c r="A3484" s="40"/>
      <c r="B3484" s="41"/>
      <c r="C3484" s="218" t="s">
        <v>2998</v>
      </c>
      <c r="D3484" s="218" t="s">
        <v>403</v>
      </c>
      <c r="E3484" s="219" t="s">
        <v>2999</v>
      </c>
      <c r="F3484" s="220" t="s">
        <v>3000</v>
      </c>
      <c r="G3484" s="221" t="s">
        <v>653</v>
      </c>
      <c r="H3484" s="222">
        <v>1</v>
      </c>
      <c r="I3484" s="223"/>
      <c r="J3484" s="224">
        <f>ROUND(I3484*H3484,2)</f>
        <v>0</v>
      </c>
      <c r="K3484" s="220" t="s">
        <v>19</v>
      </c>
      <c r="L3484" s="46"/>
      <c r="M3484" s="225" t="s">
        <v>19</v>
      </c>
      <c r="N3484" s="226" t="s">
        <v>49</v>
      </c>
      <c r="O3484" s="86"/>
      <c r="P3484" s="227">
        <f>O3484*H3484</f>
        <v>0</v>
      </c>
      <c r="Q3484" s="227">
        <v>0</v>
      </c>
      <c r="R3484" s="227">
        <f>Q3484*H3484</f>
        <v>0</v>
      </c>
      <c r="S3484" s="227">
        <v>0</v>
      </c>
      <c r="T3484" s="228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9" t="s">
        <v>545</v>
      </c>
      <c r="AT3484" s="229" t="s">
        <v>403</v>
      </c>
      <c r="AU3484" s="229" t="s">
        <v>87</v>
      </c>
      <c r="AY3484" s="19" t="s">
        <v>401</v>
      </c>
      <c r="BE3484" s="230">
        <f>IF(N3484="základní",J3484,0)</f>
        <v>0</v>
      </c>
      <c r="BF3484" s="230">
        <f>IF(N3484="snížená",J3484,0)</f>
        <v>0</v>
      </c>
      <c r="BG3484" s="230">
        <f>IF(N3484="zákl. přenesená",J3484,0)</f>
        <v>0</v>
      </c>
      <c r="BH3484" s="230">
        <f>IF(N3484="sníž. přenesená",J3484,0)</f>
        <v>0</v>
      </c>
      <c r="BI3484" s="230">
        <f>IF(N3484="nulová",J3484,0)</f>
        <v>0</v>
      </c>
      <c r="BJ3484" s="19" t="s">
        <v>85</v>
      </c>
      <c r="BK3484" s="230">
        <f>ROUND(I3484*H3484,2)</f>
        <v>0</v>
      </c>
      <c r="BL3484" s="19" t="s">
        <v>545</v>
      </c>
      <c r="BM3484" s="229" t="s">
        <v>3001</v>
      </c>
    </row>
    <row r="3485" s="13" customFormat="1">
      <c r="A3485" s="13"/>
      <c r="B3485" s="236"/>
      <c r="C3485" s="237"/>
      <c r="D3485" s="238" t="s">
        <v>410</v>
      </c>
      <c r="E3485" s="239" t="s">
        <v>19</v>
      </c>
      <c r="F3485" s="240" t="s">
        <v>634</v>
      </c>
      <c r="G3485" s="237"/>
      <c r="H3485" s="239" t="s">
        <v>19</v>
      </c>
      <c r="I3485" s="241"/>
      <c r="J3485" s="237"/>
      <c r="K3485" s="237"/>
      <c r="L3485" s="242"/>
      <c r="M3485" s="243"/>
      <c r="N3485" s="244"/>
      <c r="O3485" s="244"/>
      <c r="P3485" s="244"/>
      <c r="Q3485" s="244"/>
      <c r="R3485" s="244"/>
      <c r="S3485" s="244"/>
      <c r="T3485" s="245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6" t="s">
        <v>410</v>
      </c>
      <c r="AU3485" s="246" t="s">
        <v>87</v>
      </c>
      <c r="AV3485" s="13" t="s">
        <v>85</v>
      </c>
      <c r="AW3485" s="13" t="s">
        <v>37</v>
      </c>
      <c r="AX3485" s="13" t="s">
        <v>78</v>
      </c>
      <c r="AY3485" s="246" t="s">
        <v>401</v>
      </c>
    </row>
    <row r="3486" s="13" customFormat="1">
      <c r="A3486" s="13"/>
      <c r="B3486" s="236"/>
      <c r="C3486" s="237"/>
      <c r="D3486" s="238" t="s">
        <v>410</v>
      </c>
      <c r="E3486" s="239" t="s">
        <v>19</v>
      </c>
      <c r="F3486" s="240" t="s">
        <v>1591</v>
      </c>
      <c r="G3486" s="237"/>
      <c r="H3486" s="239" t="s">
        <v>19</v>
      </c>
      <c r="I3486" s="241"/>
      <c r="J3486" s="237"/>
      <c r="K3486" s="237"/>
      <c r="L3486" s="242"/>
      <c r="M3486" s="243"/>
      <c r="N3486" s="244"/>
      <c r="O3486" s="244"/>
      <c r="P3486" s="244"/>
      <c r="Q3486" s="244"/>
      <c r="R3486" s="244"/>
      <c r="S3486" s="244"/>
      <c r="T3486" s="245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6" t="s">
        <v>410</v>
      </c>
      <c r="AU3486" s="246" t="s">
        <v>87</v>
      </c>
      <c r="AV3486" s="13" t="s">
        <v>85</v>
      </c>
      <c r="AW3486" s="13" t="s">
        <v>37</v>
      </c>
      <c r="AX3486" s="13" t="s">
        <v>78</v>
      </c>
      <c r="AY3486" s="246" t="s">
        <v>401</v>
      </c>
    </row>
    <row r="3487" s="13" customFormat="1">
      <c r="A3487" s="13"/>
      <c r="B3487" s="236"/>
      <c r="C3487" s="237"/>
      <c r="D3487" s="238" t="s">
        <v>410</v>
      </c>
      <c r="E3487" s="239" t="s">
        <v>19</v>
      </c>
      <c r="F3487" s="240" t="s">
        <v>1343</v>
      </c>
      <c r="G3487" s="237"/>
      <c r="H3487" s="239" t="s">
        <v>19</v>
      </c>
      <c r="I3487" s="241"/>
      <c r="J3487" s="237"/>
      <c r="K3487" s="237"/>
      <c r="L3487" s="242"/>
      <c r="M3487" s="243"/>
      <c r="N3487" s="244"/>
      <c r="O3487" s="244"/>
      <c r="P3487" s="244"/>
      <c r="Q3487" s="244"/>
      <c r="R3487" s="244"/>
      <c r="S3487" s="244"/>
      <c r="T3487" s="24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6" t="s">
        <v>410</v>
      </c>
      <c r="AU3487" s="246" t="s">
        <v>87</v>
      </c>
      <c r="AV3487" s="13" t="s">
        <v>85</v>
      </c>
      <c r="AW3487" s="13" t="s">
        <v>37</v>
      </c>
      <c r="AX3487" s="13" t="s">
        <v>78</v>
      </c>
      <c r="AY3487" s="246" t="s">
        <v>401</v>
      </c>
    </row>
    <row r="3488" s="14" customFormat="1">
      <c r="A3488" s="14"/>
      <c r="B3488" s="247"/>
      <c r="C3488" s="248"/>
      <c r="D3488" s="238" t="s">
        <v>410</v>
      </c>
      <c r="E3488" s="249" t="s">
        <v>19</v>
      </c>
      <c r="F3488" s="250" t="s">
        <v>3002</v>
      </c>
      <c r="G3488" s="248"/>
      <c r="H3488" s="251">
        <v>1</v>
      </c>
      <c r="I3488" s="252"/>
      <c r="J3488" s="248"/>
      <c r="K3488" s="248"/>
      <c r="L3488" s="253"/>
      <c r="M3488" s="254"/>
      <c r="N3488" s="255"/>
      <c r="O3488" s="255"/>
      <c r="P3488" s="255"/>
      <c r="Q3488" s="255"/>
      <c r="R3488" s="255"/>
      <c r="S3488" s="255"/>
      <c r="T3488" s="256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7" t="s">
        <v>410</v>
      </c>
      <c r="AU3488" s="257" t="s">
        <v>87</v>
      </c>
      <c r="AV3488" s="14" t="s">
        <v>87</v>
      </c>
      <c r="AW3488" s="14" t="s">
        <v>37</v>
      </c>
      <c r="AX3488" s="14" t="s">
        <v>78</v>
      </c>
      <c r="AY3488" s="257" t="s">
        <v>401</v>
      </c>
    </row>
    <row r="3489" s="15" customFormat="1">
      <c r="A3489" s="15"/>
      <c r="B3489" s="258"/>
      <c r="C3489" s="259"/>
      <c r="D3489" s="238" t="s">
        <v>410</v>
      </c>
      <c r="E3489" s="260" t="s">
        <v>19</v>
      </c>
      <c r="F3489" s="261" t="s">
        <v>414</v>
      </c>
      <c r="G3489" s="259"/>
      <c r="H3489" s="262">
        <v>1</v>
      </c>
      <c r="I3489" s="263"/>
      <c r="J3489" s="259"/>
      <c r="K3489" s="259"/>
      <c r="L3489" s="264"/>
      <c r="M3489" s="265"/>
      <c r="N3489" s="266"/>
      <c r="O3489" s="266"/>
      <c r="P3489" s="266"/>
      <c r="Q3489" s="266"/>
      <c r="R3489" s="266"/>
      <c r="S3489" s="266"/>
      <c r="T3489" s="267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68" t="s">
        <v>410</v>
      </c>
      <c r="AU3489" s="268" t="s">
        <v>87</v>
      </c>
      <c r="AV3489" s="15" t="s">
        <v>102</v>
      </c>
      <c r="AW3489" s="15" t="s">
        <v>37</v>
      </c>
      <c r="AX3489" s="15" t="s">
        <v>85</v>
      </c>
      <c r="AY3489" s="268" t="s">
        <v>401</v>
      </c>
    </row>
    <row r="3490" s="2" customFormat="1" ht="37.8" customHeight="1">
      <c r="A3490" s="40"/>
      <c r="B3490" s="41"/>
      <c r="C3490" s="218" t="s">
        <v>3003</v>
      </c>
      <c r="D3490" s="218" t="s">
        <v>403</v>
      </c>
      <c r="E3490" s="219" t="s">
        <v>3004</v>
      </c>
      <c r="F3490" s="220" t="s">
        <v>3005</v>
      </c>
      <c r="G3490" s="221" t="s">
        <v>653</v>
      </c>
      <c r="H3490" s="222">
        <v>1</v>
      </c>
      <c r="I3490" s="223"/>
      <c r="J3490" s="224">
        <f>ROUND(I3490*H3490,2)</f>
        <v>0</v>
      </c>
      <c r="K3490" s="220" t="s">
        <v>19</v>
      </c>
      <c r="L3490" s="46"/>
      <c r="M3490" s="225" t="s">
        <v>19</v>
      </c>
      <c r="N3490" s="226" t="s">
        <v>49</v>
      </c>
      <c r="O3490" s="86"/>
      <c r="P3490" s="227">
        <f>O3490*H3490</f>
        <v>0</v>
      </c>
      <c r="Q3490" s="227">
        <v>0</v>
      </c>
      <c r="R3490" s="227">
        <f>Q3490*H3490</f>
        <v>0</v>
      </c>
      <c r="S3490" s="227">
        <v>0</v>
      </c>
      <c r="T3490" s="228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9" t="s">
        <v>545</v>
      </c>
      <c r="AT3490" s="229" t="s">
        <v>403</v>
      </c>
      <c r="AU3490" s="229" t="s">
        <v>87</v>
      </c>
      <c r="AY3490" s="19" t="s">
        <v>401</v>
      </c>
      <c r="BE3490" s="230">
        <f>IF(N3490="základní",J3490,0)</f>
        <v>0</v>
      </c>
      <c r="BF3490" s="230">
        <f>IF(N3490="snížená",J3490,0)</f>
        <v>0</v>
      </c>
      <c r="BG3490" s="230">
        <f>IF(N3490="zákl. přenesená",J3490,0)</f>
        <v>0</v>
      </c>
      <c r="BH3490" s="230">
        <f>IF(N3490="sníž. přenesená",J3490,0)</f>
        <v>0</v>
      </c>
      <c r="BI3490" s="230">
        <f>IF(N3490="nulová",J3490,0)</f>
        <v>0</v>
      </c>
      <c r="BJ3490" s="19" t="s">
        <v>85</v>
      </c>
      <c r="BK3490" s="230">
        <f>ROUND(I3490*H3490,2)</f>
        <v>0</v>
      </c>
      <c r="BL3490" s="19" t="s">
        <v>545</v>
      </c>
      <c r="BM3490" s="229" t="s">
        <v>3006</v>
      </c>
    </row>
    <row r="3491" s="13" customFormat="1">
      <c r="A3491" s="13"/>
      <c r="B3491" s="236"/>
      <c r="C3491" s="237"/>
      <c r="D3491" s="238" t="s">
        <v>410</v>
      </c>
      <c r="E3491" s="239" t="s">
        <v>19</v>
      </c>
      <c r="F3491" s="240" t="s">
        <v>634</v>
      </c>
      <c r="G3491" s="237"/>
      <c r="H3491" s="239" t="s">
        <v>19</v>
      </c>
      <c r="I3491" s="241"/>
      <c r="J3491" s="237"/>
      <c r="K3491" s="237"/>
      <c r="L3491" s="242"/>
      <c r="M3491" s="243"/>
      <c r="N3491" s="244"/>
      <c r="O3491" s="244"/>
      <c r="P3491" s="244"/>
      <c r="Q3491" s="244"/>
      <c r="R3491" s="244"/>
      <c r="S3491" s="244"/>
      <c r="T3491" s="245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6" t="s">
        <v>410</v>
      </c>
      <c r="AU3491" s="246" t="s">
        <v>87</v>
      </c>
      <c r="AV3491" s="13" t="s">
        <v>85</v>
      </c>
      <c r="AW3491" s="13" t="s">
        <v>37</v>
      </c>
      <c r="AX3491" s="13" t="s">
        <v>78</v>
      </c>
      <c r="AY3491" s="246" t="s">
        <v>401</v>
      </c>
    </row>
    <row r="3492" s="13" customFormat="1">
      <c r="A3492" s="13"/>
      <c r="B3492" s="236"/>
      <c r="C3492" s="237"/>
      <c r="D3492" s="238" t="s">
        <v>410</v>
      </c>
      <c r="E3492" s="239" t="s">
        <v>19</v>
      </c>
      <c r="F3492" s="240" t="s">
        <v>1591</v>
      </c>
      <c r="G3492" s="237"/>
      <c r="H3492" s="239" t="s">
        <v>19</v>
      </c>
      <c r="I3492" s="241"/>
      <c r="J3492" s="237"/>
      <c r="K3492" s="237"/>
      <c r="L3492" s="242"/>
      <c r="M3492" s="243"/>
      <c r="N3492" s="244"/>
      <c r="O3492" s="244"/>
      <c r="P3492" s="244"/>
      <c r="Q3492" s="244"/>
      <c r="R3492" s="244"/>
      <c r="S3492" s="244"/>
      <c r="T3492" s="245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6" t="s">
        <v>410</v>
      </c>
      <c r="AU3492" s="246" t="s">
        <v>87</v>
      </c>
      <c r="AV3492" s="13" t="s">
        <v>85</v>
      </c>
      <c r="AW3492" s="13" t="s">
        <v>37</v>
      </c>
      <c r="AX3492" s="13" t="s">
        <v>78</v>
      </c>
      <c r="AY3492" s="246" t="s">
        <v>401</v>
      </c>
    </row>
    <row r="3493" s="13" customFormat="1">
      <c r="A3493" s="13"/>
      <c r="B3493" s="236"/>
      <c r="C3493" s="237"/>
      <c r="D3493" s="238" t="s">
        <v>410</v>
      </c>
      <c r="E3493" s="239" t="s">
        <v>19</v>
      </c>
      <c r="F3493" s="240" t="s">
        <v>1343</v>
      </c>
      <c r="G3493" s="237"/>
      <c r="H3493" s="239" t="s">
        <v>19</v>
      </c>
      <c r="I3493" s="241"/>
      <c r="J3493" s="237"/>
      <c r="K3493" s="237"/>
      <c r="L3493" s="242"/>
      <c r="M3493" s="243"/>
      <c r="N3493" s="244"/>
      <c r="O3493" s="244"/>
      <c r="P3493" s="244"/>
      <c r="Q3493" s="244"/>
      <c r="R3493" s="244"/>
      <c r="S3493" s="244"/>
      <c r="T3493" s="24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6" t="s">
        <v>410</v>
      </c>
      <c r="AU3493" s="246" t="s">
        <v>87</v>
      </c>
      <c r="AV3493" s="13" t="s">
        <v>85</v>
      </c>
      <c r="AW3493" s="13" t="s">
        <v>37</v>
      </c>
      <c r="AX3493" s="13" t="s">
        <v>78</v>
      </c>
      <c r="AY3493" s="246" t="s">
        <v>401</v>
      </c>
    </row>
    <row r="3494" s="14" customFormat="1">
      <c r="A3494" s="14"/>
      <c r="B3494" s="247"/>
      <c r="C3494" s="248"/>
      <c r="D3494" s="238" t="s">
        <v>410</v>
      </c>
      <c r="E3494" s="249" t="s">
        <v>19</v>
      </c>
      <c r="F3494" s="250" t="s">
        <v>3007</v>
      </c>
      <c r="G3494" s="248"/>
      <c r="H3494" s="251">
        <v>1</v>
      </c>
      <c r="I3494" s="252"/>
      <c r="J3494" s="248"/>
      <c r="K3494" s="248"/>
      <c r="L3494" s="253"/>
      <c r="M3494" s="254"/>
      <c r="N3494" s="255"/>
      <c r="O3494" s="255"/>
      <c r="P3494" s="255"/>
      <c r="Q3494" s="255"/>
      <c r="R3494" s="255"/>
      <c r="S3494" s="255"/>
      <c r="T3494" s="25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7" t="s">
        <v>410</v>
      </c>
      <c r="AU3494" s="257" t="s">
        <v>87</v>
      </c>
      <c r="AV3494" s="14" t="s">
        <v>87</v>
      </c>
      <c r="AW3494" s="14" t="s">
        <v>37</v>
      </c>
      <c r="AX3494" s="14" t="s">
        <v>78</v>
      </c>
      <c r="AY3494" s="257" t="s">
        <v>401</v>
      </c>
    </row>
    <row r="3495" s="15" customFormat="1">
      <c r="A3495" s="15"/>
      <c r="B3495" s="258"/>
      <c r="C3495" s="259"/>
      <c r="D3495" s="238" t="s">
        <v>410</v>
      </c>
      <c r="E3495" s="260" t="s">
        <v>19</v>
      </c>
      <c r="F3495" s="261" t="s">
        <v>414</v>
      </c>
      <c r="G3495" s="259"/>
      <c r="H3495" s="262">
        <v>1</v>
      </c>
      <c r="I3495" s="263"/>
      <c r="J3495" s="259"/>
      <c r="K3495" s="259"/>
      <c r="L3495" s="264"/>
      <c r="M3495" s="265"/>
      <c r="N3495" s="266"/>
      <c r="O3495" s="266"/>
      <c r="P3495" s="266"/>
      <c r="Q3495" s="266"/>
      <c r="R3495" s="266"/>
      <c r="S3495" s="266"/>
      <c r="T3495" s="267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68" t="s">
        <v>410</v>
      </c>
      <c r="AU3495" s="268" t="s">
        <v>87</v>
      </c>
      <c r="AV3495" s="15" t="s">
        <v>102</v>
      </c>
      <c r="AW3495" s="15" t="s">
        <v>37</v>
      </c>
      <c r="AX3495" s="15" t="s">
        <v>85</v>
      </c>
      <c r="AY3495" s="268" t="s">
        <v>401</v>
      </c>
    </row>
    <row r="3496" s="2" customFormat="1" ht="44.25" customHeight="1">
      <c r="A3496" s="40"/>
      <c r="B3496" s="41"/>
      <c r="C3496" s="218" t="s">
        <v>3008</v>
      </c>
      <c r="D3496" s="218" t="s">
        <v>403</v>
      </c>
      <c r="E3496" s="219" t="s">
        <v>3009</v>
      </c>
      <c r="F3496" s="220" t="s">
        <v>2990</v>
      </c>
      <c r="G3496" s="221" t="s">
        <v>653</v>
      </c>
      <c r="H3496" s="222">
        <v>5</v>
      </c>
      <c r="I3496" s="223"/>
      <c r="J3496" s="224">
        <f>ROUND(I3496*H3496,2)</f>
        <v>0</v>
      </c>
      <c r="K3496" s="220" t="s">
        <v>19</v>
      </c>
      <c r="L3496" s="46"/>
      <c r="M3496" s="225" t="s">
        <v>19</v>
      </c>
      <c r="N3496" s="226" t="s">
        <v>49</v>
      </c>
      <c r="O3496" s="86"/>
      <c r="P3496" s="227">
        <f>O3496*H3496</f>
        <v>0</v>
      </c>
      <c r="Q3496" s="227">
        <v>0</v>
      </c>
      <c r="R3496" s="227">
        <f>Q3496*H3496</f>
        <v>0</v>
      </c>
      <c r="S3496" s="227">
        <v>0</v>
      </c>
      <c r="T3496" s="228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9" t="s">
        <v>545</v>
      </c>
      <c r="AT3496" s="229" t="s">
        <v>403</v>
      </c>
      <c r="AU3496" s="229" t="s">
        <v>87</v>
      </c>
      <c r="AY3496" s="19" t="s">
        <v>401</v>
      </c>
      <c r="BE3496" s="230">
        <f>IF(N3496="základní",J3496,0)</f>
        <v>0</v>
      </c>
      <c r="BF3496" s="230">
        <f>IF(N3496="snížená",J3496,0)</f>
        <v>0</v>
      </c>
      <c r="BG3496" s="230">
        <f>IF(N3496="zákl. přenesená",J3496,0)</f>
        <v>0</v>
      </c>
      <c r="BH3496" s="230">
        <f>IF(N3496="sníž. přenesená",J3496,0)</f>
        <v>0</v>
      </c>
      <c r="BI3496" s="230">
        <f>IF(N3496="nulová",J3496,0)</f>
        <v>0</v>
      </c>
      <c r="BJ3496" s="19" t="s">
        <v>85</v>
      </c>
      <c r="BK3496" s="230">
        <f>ROUND(I3496*H3496,2)</f>
        <v>0</v>
      </c>
      <c r="BL3496" s="19" t="s">
        <v>545</v>
      </c>
      <c r="BM3496" s="229" t="s">
        <v>3010</v>
      </c>
    </row>
    <row r="3497" s="13" customFormat="1">
      <c r="A3497" s="13"/>
      <c r="B3497" s="236"/>
      <c r="C3497" s="237"/>
      <c r="D3497" s="238" t="s">
        <v>410</v>
      </c>
      <c r="E3497" s="239" t="s">
        <v>19</v>
      </c>
      <c r="F3497" s="240" t="s">
        <v>634</v>
      </c>
      <c r="G3497" s="237"/>
      <c r="H3497" s="239" t="s">
        <v>19</v>
      </c>
      <c r="I3497" s="241"/>
      <c r="J3497" s="237"/>
      <c r="K3497" s="237"/>
      <c r="L3497" s="242"/>
      <c r="M3497" s="243"/>
      <c r="N3497" s="244"/>
      <c r="O3497" s="244"/>
      <c r="P3497" s="244"/>
      <c r="Q3497" s="244"/>
      <c r="R3497" s="244"/>
      <c r="S3497" s="244"/>
      <c r="T3497" s="245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6" t="s">
        <v>410</v>
      </c>
      <c r="AU3497" s="246" t="s">
        <v>87</v>
      </c>
      <c r="AV3497" s="13" t="s">
        <v>85</v>
      </c>
      <c r="AW3497" s="13" t="s">
        <v>37</v>
      </c>
      <c r="AX3497" s="13" t="s">
        <v>78</v>
      </c>
      <c r="AY3497" s="246" t="s">
        <v>401</v>
      </c>
    </row>
    <row r="3498" s="13" customFormat="1">
      <c r="A3498" s="13"/>
      <c r="B3498" s="236"/>
      <c r="C3498" s="237"/>
      <c r="D3498" s="238" t="s">
        <v>410</v>
      </c>
      <c r="E3498" s="239" t="s">
        <v>19</v>
      </c>
      <c r="F3498" s="240" t="s">
        <v>1591</v>
      </c>
      <c r="G3498" s="237"/>
      <c r="H3498" s="239" t="s">
        <v>19</v>
      </c>
      <c r="I3498" s="241"/>
      <c r="J3498" s="237"/>
      <c r="K3498" s="237"/>
      <c r="L3498" s="242"/>
      <c r="M3498" s="243"/>
      <c r="N3498" s="244"/>
      <c r="O3498" s="244"/>
      <c r="P3498" s="244"/>
      <c r="Q3498" s="244"/>
      <c r="R3498" s="244"/>
      <c r="S3498" s="244"/>
      <c r="T3498" s="245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6" t="s">
        <v>410</v>
      </c>
      <c r="AU3498" s="246" t="s">
        <v>87</v>
      </c>
      <c r="AV3498" s="13" t="s">
        <v>85</v>
      </c>
      <c r="AW3498" s="13" t="s">
        <v>37</v>
      </c>
      <c r="AX3498" s="13" t="s">
        <v>78</v>
      </c>
      <c r="AY3498" s="246" t="s">
        <v>401</v>
      </c>
    </row>
    <row r="3499" s="13" customFormat="1">
      <c r="A3499" s="13"/>
      <c r="B3499" s="236"/>
      <c r="C3499" s="237"/>
      <c r="D3499" s="238" t="s">
        <v>410</v>
      </c>
      <c r="E3499" s="239" t="s">
        <v>19</v>
      </c>
      <c r="F3499" s="240" t="s">
        <v>1343</v>
      </c>
      <c r="G3499" s="237"/>
      <c r="H3499" s="239" t="s">
        <v>19</v>
      </c>
      <c r="I3499" s="241"/>
      <c r="J3499" s="237"/>
      <c r="K3499" s="237"/>
      <c r="L3499" s="242"/>
      <c r="M3499" s="243"/>
      <c r="N3499" s="244"/>
      <c r="O3499" s="244"/>
      <c r="P3499" s="244"/>
      <c r="Q3499" s="244"/>
      <c r="R3499" s="244"/>
      <c r="S3499" s="244"/>
      <c r="T3499" s="245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46" t="s">
        <v>410</v>
      </c>
      <c r="AU3499" s="246" t="s">
        <v>87</v>
      </c>
      <c r="AV3499" s="13" t="s">
        <v>85</v>
      </c>
      <c r="AW3499" s="13" t="s">
        <v>37</v>
      </c>
      <c r="AX3499" s="13" t="s">
        <v>78</v>
      </c>
      <c r="AY3499" s="246" t="s">
        <v>401</v>
      </c>
    </row>
    <row r="3500" s="14" customFormat="1">
      <c r="A3500" s="14"/>
      <c r="B3500" s="247"/>
      <c r="C3500" s="248"/>
      <c r="D3500" s="238" t="s">
        <v>410</v>
      </c>
      <c r="E3500" s="249" t="s">
        <v>19</v>
      </c>
      <c r="F3500" s="250" t="s">
        <v>3011</v>
      </c>
      <c r="G3500" s="248"/>
      <c r="H3500" s="251">
        <v>5</v>
      </c>
      <c r="I3500" s="252"/>
      <c r="J3500" s="248"/>
      <c r="K3500" s="248"/>
      <c r="L3500" s="253"/>
      <c r="M3500" s="254"/>
      <c r="N3500" s="255"/>
      <c r="O3500" s="255"/>
      <c r="P3500" s="255"/>
      <c r="Q3500" s="255"/>
      <c r="R3500" s="255"/>
      <c r="S3500" s="255"/>
      <c r="T3500" s="256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7" t="s">
        <v>410</v>
      </c>
      <c r="AU3500" s="257" t="s">
        <v>87</v>
      </c>
      <c r="AV3500" s="14" t="s">
        <v>87</v>
      </c>
      <c r="AW3500" s="14" t="s">
        <v>37</v>
      </c>
      <c r="AX3500" s="14" t="s">
        <v>78</v>
      </c>
      <c r="AY3500" s="257" t="s">
        <v>401</v>
      </c>
    </row>
    <row r="3501" s="15" customFormat="1">
      <c r="A3501" s="15"/>
      <c r="B3501" s="258"/>
      <c r="C3501" s="259"/>
      <c r="D3501" s="238" t="s">
        <v>410</v>
      </c>
      <c r="E3501" s="260" t="s">
        <v>19</v>
      </c>
      <c r="F3501" s="261" t="s">
        <v>414</v>
      </c>
      <c r="G3501" s="259"/>
      <c r="H3501" s="262">
        <v>5</v>
      </c>
      <c r="I3501" s="263"/>
      <c r="J3501" s="259"/>
      <c r="K3501" s="259"/>
      <c r="L3501" s="264"/>
      <c r="M3501" s="265"/>
      <c r="N3501" s="266"/>
      <c r="O3501" s="266"/>
      <c r="P3501" s="266"/>
      <c r="Q3501" s="266"/>
      <c r="R3501" s="266"/>
      <c r="S3501" s="266"/>
      <c r="T3501" s="267"/>
      <c r="U3501" s="15"/>
      <c r="V3501" s="15"/>
      <c r="W3501" s="15"/>
      <c r="X3501" s="15"/>
      <c r="Y3501" s="15"/>
      <c r="Z3501" s="15"/>
      <c r="AA3501" s="15"/>
      <c r="AB3501" s="15"/>
      <c r="AC3501" s="15"/>
      <c r="AD3501" s="15"/>
      <c r="AE3501" s="15"/>
      <c r="AT3501" s="268" t="s">
        <v>410</v>
      </c>
      <c r="AU3501" s="268" t="s">
        <v>87</v>
      </c>
      <c r="AV3501" s="15" t="s">
        <v>102</v>
      </c>
      <c r="AW3501" s="15" t="s">
        <v>37</v>
      </c>
      <c r="AX3501" s="15" t="s">
        <v>85</v>
      </c>
      <c r="AY3501" s="268" t="s">
        <v>401</v>
      </c>
    </row>
    <row r="3502" s="2" customFormat="1" ht="49.05" customHeight="1">
      <c r="A3502" s="40"/>
      <c r="B3502" s="41"/>
      <c r="C3502" s="218" t="s">
        <v>3012</v>
      </c>
      <c r="D3502" s="218" t="s">
        <v>403</v>
      </c>
      <c r="E3502" s="219" t="s">
        <v>3013</v>
      </c>
      <c r="F3502" s="220" t="s">
        <v>3014</v>
      </c>
      <c r="G3502" s="221" t="s">
        <v>2843</v>
      </c>
      <c r="H3502" s="222">
        <v>467.69999999999999</v>
      </c>
      <c r="I3502" s="223"/>
      <c r="J3502" s="224">
        <f>ROUND(I3502*H3502,2)</f>
        <v>0</v>
      </c>
      <c r="K3502" s="220" t="s">
        <v>19</v>
      </c>
      <c r="L3502" s="46"/>
      <c r="M3502" s="225" t="s">
        <v>19</v>
      </c>
      <c r="N3502" s="226" t="s">
        <v>49</v>
      </c>
      <c r="O3502" s="86"/>
      <c r="P3502" s="227">
        <f>O3502*H3502</f>
        <v>0</v>
      </c>
      <c r="Q3502" s="227">
        <v>0</v>
      </c>
      <c r="R3502" s="227">
        <f>Q3502*H3502</f>
        <v>0</v>
      </c>
      <c r="S3502" s="227">
        <v>0</v>
      </c>
      <c r="T3502" s="228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9" t="s">
        <v>545</v>
      </c>
      <c r="AT3502" s="229" t="s">
        <v>403</v>
      </c>
      <c r="AU3502" s="229" t="s">
        <v>87</v>
      </c>
      <c r="AY3502" s="19" t="s">
        <v>401</v>
      </c>
      <c r="BE3502" s="230">
        <f>IF(N3502="základní",J3502,0)</f>
        <v>0</v>
      </c>
      <c r="BF3502" s="230">
        <f>IF(N3502="snížená",J3502,0)</f>
        <v>0</v>
      </c>
      <c r="BG3502" s="230">
        <f>IF(N3502="zákl. přenesená",J3502,0)</f>
        <v>0</v>
      </c>
      <c r="BH3502" s="230">
        <f>IF(N3502="sníž. přenesená",J3502,0)</f>
        <v>0</v>
      </c>
      <c r="BI3502" s="230">
        <f>IF(N3502="nulová",J3502,0)</f>
        <v>0</v>
      </c>
      <c r="BJ3502" s="19" t="s">
        <v>85</v>
      </c>
      <c r="BK3502" s="230">
        <f>ROUND(I3502*H3502,2)</f>
        <v>0</v>
      </c>
      <c r="BL3502" s="19" t="s">
        <v>545</v>
      </c>
      <c r="BM3502" s="229" t="s">
        <v>3015</v>
      </c>
    </row>
    <row r="3503" s="13" customFormat="1">
      <c r="A3503" s="13"/>
      <c r="B3503" s="236"/>
      <c r="C3503" s="237"/>
      <c r="D3503" s="238" t="s">
        <v>410</v>
      </c>
      <c r="E3503" s="239" t="s">
        <v>19</v>
      </c>
      <c r="F3503" s="240" t="s">
        <v>3016</v>
      </c>
      <c r="G3503" s="237"/>
      <c r="H3503" s="239" t="s">
        <v>19</v>
      </c>
      <c r="I3503" s="241"/>
      <c r="J3503" s="237"/>
      <c r="K3503" s="237"/>
      <c r="L3503" s="242"/>
      <c r="M3503" s="243"/>
      <c r="N3503" s="244"/>
      <c r="O3503" s="244"/>
      <c r="P3503" s="244"/>
      <c r="Q3503" s="244"/>
      <c r="R3503" s="244"/>
      <c r="S3503" s="244"/>
      <c r="T3503" s="245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6" t="s">
        <v>410</v>
      </c>
      <c r="AU3503" s="246" t="s">
        <v>87</v>
      </c>
      <c r="AV3503" s="13" t="s">
        <v>85</v>
      </c>
      <c r="AW3503" s="13" t="s">
        <v>37</v>
      </c>
      <c r="AX3503" s="13" t="s">
        <v>78</v>
      </c>
      <c r="AY3503" s="246" t="s">
        <v>401</v>
      </c>
    </row>
    <row r="3504" s="13" customFormat="1">
      <c r="A3504" s="13"/>
      <c r="B3504" s="236"/>
      <c r="C3504" s="237"/>
      <c r="D3504" s="238" t="s">
        <v>410</v>
      </c>
      <c r="E3504" s="239" t="s">
        <v>19</v>
      </c>
      <c r="F3504" s="240" t="s">
        <v>1696</v>
      </c>
      <c r="G3504" s="237"/>
      <c r="H3504" s="239" t="s">
        <v>19</v>
      </c>
      <c r="I3504" s="241"/>
      <c r="J3504" s="237"/>
      <c r="K3504" s="237"/>
      <c r="L3504" s="242"/>
      <c r="M3504" s="243"/>
      <c r="N3504" s="244"/>
      <c r="O3504" s="244"/>
      <c r="P3504" s="244"/>
      <c r="Q3504" s="244"/>
      <c r="R3504" s="244"/>
      <c r="S3504" s="244"/>
      <c r="T3504" s="245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6" t="s">
        <v>410</v>
      </c>
      <c r="AU3504" s="246" t="s">
        <v>87</v>
      </c>
      <c r="AV3504" s="13" t="s">
        <v>85</v>
      </c>
      <c r="AW3504" s="13" t="s">
        <v>37</v>
      </c>
      <c r="AX3504" s="13" t="s">
        <v>78</v>
      </c>
      <c r="AY3504" s="246" t="s">
        <v>401</v>
      </c>
    </row>
    <row r="3505" s="14" customFormat="1">
      <c r="A3505" s="14"/>
      <c r="B3505" s="247"/>
      <c r="C3505" s="248"/>
      <c r="D3505" s="238" t="s">
        <v>410</v>
      </c>
      <c r="E3505" s="249" t="s">
        <v>19</v>
      </c>
      <c r="F3505" s="250" t="s">
        <v>3017</v>
      </c>
      <c r="G3505" s="248"/>
      <c r="H3505" s="251">
        <v>467.69999999999999</v>
      </c>
      <c r="I3505" s="252"/>
      <c r="J3505" s="248"/>
      <c r="K3505" s="248"/>
      <c r="L3505" s="253"/>
      <c r="M3505" s="254"/>
      <c r="N3505" s="255"/>
      <c r="O3505" s="255"/>
      <c r="P3505" s="255"/>
      <c r="Q3505" s="255"/>
      <c r="R3505" s="255"/>
      <c r="S3505" s="255"/>
      <c r="T3505" s="256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7" t="s">
        <v>410</v>
      </c>
      <c r="AU3505" s="257" t="s">
        <v>87</v>
      </c>
      <c r="AV3505" s="14" t="s">
        <v>87</v>
      </c>
      <c r="AW3505" s="14" t="s">
        <v>37</v>
      </c>
      <c r="AX3505" s="14" t="s">
        <v>78</v>
      </c>
      <c r="AY3505" s="257" t="s">
        <v>401</v>
      </c>
    </row>
    <row r="3506" s="15" customFormat="1">
      <c r="A3506" s="15"/>
      <c r="B3506" s="258"/>
      <c r="C3506" s="259"/>
      <c r="D3506" s="238" t="s">
        <v>410</v>
      </c>
      <c r="E3506" s="260" t="s">
        <v>19</v>
      </c>
      <c r="F3506" s="261" t="s">
        <v>414</v>
      </c>
      <c r="G3506" s="259"/>
      <c r="H3506" s="262">
        <v>467.69999999999999</v>
      </c>
      <c r="I3506" s="263"/>
      <c r="J3506" s="259"/>
      <c r="K3506" s="259"/>
      <c r="L3506" s="264"/>
      <c r="M3506" s="265"/>
      <c r="N3506" s="266"/>
      <c r="O3506" s="266"/>
      <c r="P3506" s="266"/>
      <c r="Q3506" s="266"/>
      <c r="R3506" s="266"/>
      <c r="S3506" s="266"/>
      <c r="T3506" s="267"/>
      <c r="U3506" s="15"/>
      <c r="V3506" s="15"/>
      <c r="W3506" s="15"/>
      <c r="X3506" s="15"/>
      <c r="Y3506" s="15"/>
      <c r="Z3506" s="15"/>
      <c r="AA3506" s="15"/>
      <c r="AB3506" s="15"/>
      <c r="AC3506" s="15"/>
      <c r="AD3506" s="15"/>
      <c r="AE3506" s="15"/>
      <c r="AT3506" s="268" t="s">
        <v>410</v>
      </c>
      <c r="AU3506" s="268" t="s">
        <v>87</v>
      </c>
      <c r="AV3506" s="15" t="s">
        <v>102</v>
      </c>
      <c r="AW3506" s="15" t="s">
        <v>37</v>
      </c>
      <c r="AX3506" s="15" t="s">
        <v>85</v>
      </c>
      <c r="AY3506" s="268" t="s">
        <v>401</v>
      </c>
    </row>
    <row r="3507" s="2" customFormat="1" ht="44.25" customHeight="1">
      <c r="A3507" s="40"/>
      <c r="B3507" s="41"/>
      <c r="C3507" s="218" t="s">
        <v>3018</v>
      </c>
      <c r="D3507" s="218" t="s">
        <v>403</v>
      </c>
      <c r="E3507" s="219" t="s">
        <v>3019</v>
      </c>
      <c r="F3507" s="220" t="s">
        <v>3020</v>
      </c>
      <c r="G3507" s="221" t="s">
        <v>653</v>
      </c>
      <c r="H3507" s="222">
        <v>6</v>
      </c>
      <c r="I3507" s="223"/>
      <c r="J3507" s="224">
        <f>ROUND(I3507*H3507,2)</f>
        <v>0</v>
      </c>
      <c r="K3507" s="220" t="s">
        <v>19</v>
      </c>
      <c r="L3507" s="46"/>
      <c r="M3507" s="225" t="s">
        <v>19</v>
      </c>
      <c r="N3507" s="226" t="s">
        <v>49</v>
      </c>
      <c r="O3507" s="86"/>
      <c r="P3507" s="227">
        <f>O3507*H3507</f>
        <v>0</v>
      </c>
      <c r="Q3507" s="227">
        <v>0</v>
      </c>
      <c r="R3507" s="227">
        <f>Q3507*H3507</f>
        <v>0</v>
      </c>
      <c r="S3507" s="227">
        <v>0</v>
      </c>
      <c r="T3507" s="228">
        <f>S3507*H3507</f>
        <v>0</v>
      </c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R3507" s="229" t="s">
        <v>545</v>
      </c>
      <c r="AT3507" s="229" t="s">
        <v>403</v>
      </c>
      <c r="AU3507" s="229" t="s">
        <v>87</v>
      </c>
      <c r="AY3507" s="19" t="s">
        <v>401</v>
      </c>
      <c r="BE3507" s="230">
        <f>IF(N3507="základní",J3507,0)</f>
        <v>0</v>
      </c>
      <c r="BF3507" s="230">
        <f>IF(N3507="snížená",J3507,0)</f>
        <v>0</v>
      </c>
      <c r="BG3507" s="230">
        <f>IF(N3507="zákl. přenesená",J3507,0)</f>
        <v>0</v>
      </c>
      <c r="BH3507" s="230">
        <f>IF(N3507="sníž. přenesená",J3507,0)</f>
        <v>0</v>
      </c>
      <c r="BI3507" s="230">
        <f>IF(N3507="nulová",J3507,0)</f>
        <v>0</v>
      </c>
      <c r="BJ3507" s="19" t="s">
        <v>85</v>
      </c>
      <c r="BK3507" s="230">
        <f>ROUND(I3507*H3507,2)</f>
        <v>0</v>
      </c>
      <c r="BL3507" s="19" t="s">
        <v>545</v>
      </c>
      <c r="BM3507" s="229" t="s">
        <v>3021</v>
      </c>
    </row>
    <row r="3508" s="13" customFormat="1">
      <c r="A3508" s="13"/>
      <c r="B3508" s="236"/>
      <c r="C3508" s="237"/>
      <c r="D3508" s="238" t="s">
        <v>410</v>
      </c>
      <c r="E3508" s="239" t="s">
        <v>19</v>
      </c>
      <c r="F3508" s="240" t="s">
        <v>3016</v>
      </c>
      <c r="G3508" s="237"/>
      <c r="H3508" s="239" t="s">
        <v>19</v>
      </c>
      <c r="I3508" s="241"/>
      <c r="J3508" s="237"/>
      <c r="K3508" s="237"/>
      <c r="L3508" s="242"/>
      <c r="M3508" s="243"/>
      <c r="N3508" s="244"/>
      <c r="O3508" s="244"/>
      <c r="P3508" s="244"/>
      <c r="Q3508" s="244"/>
      <c r="R3508" s="244"/>
      <c r="S3508" s="244"/>
      <c r="T3508" s="24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6" t="s">
        <v>410</v>
      </c>
      <c r="AU3508" s="246" t="s">
        <v>87</v>
      </c>
      <c r="AV3508" s="13" t="s">
        <v>85</v>
      </c>
      <c r="AW3508" s="13" t="s">
        <v>37</v>
      </c>
      <c r="AX3508" s="13" t="s">
        <v>78</v>
      </c>
      <c r="AY3508" s="246" t="s">
        <v>401</v>
      </c>
    </row>
    <row r="3509" s="13" customFormat="1">
      <c r="A3509" s="13"/>
      <c r="B3509" s="236"/>
      <c r="C3509" s="237"/>
      <c r="D3509" s="238" t="s">
        <v>410</v>
      </c>
      <c r="E3509" s="239" t="s">
        <v>19</v>
      </c>
      <c r="F3509" s="240" t="s">
        <v>1696</v>
      </c>
      <c r="G3509" s="237"/>
      <c r="H3509" s="239" t="s">
        <v>19</v>
      </c>
      <c r="I3509" s="241"/>
      <c r="J3509" s="237"/>
      <c r="K3509" s="237"/>
      <c r="L3509" s="242"/>
      <c r="M3509" s="243"/>
      <c r="N3509" s="244"/>
      <c r="O3509" s="244"/>
      <c r="P3509" s="244"/>
      <c r="Q3509" s="244"/>
      <c r="R3509" s="244"/>
      <c r="S3509" s="244"/>
      <c r="T3509" s="245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6" t="s">
        <v>410</v>
      </c>
      <c r="AU3509" s="246" t="s">
        <v>87</v>
      </c>
      <c r="AV3509" s="13" t="s">
        <v>85</v>
      </c>
      <c r="AW3509" s="13" t="s">
        <v>37</v>
      </c>
      <c r="AX3509" s="13" t="s">
        <v>78</v>
      </c>
      <c r="AY3509" s="246" t="s">
        <v>401</v>
      </c>
    </row>
    <row r="3510" s="14" customFormat="1">
      <c r="A3510" s="14"/>
      <c r="B3510" s="247"/>
      <c r="C3510" s="248"/>
      <c r="D3510" s="238" t="s">
        <v>410</v>
      </c>
      <c r="E3510" s="249" t="s">
        <v>19</v>
      </c>
      <c r="F3510" s="250" t="s">
        <v>3022</v>
      </c>
      <c r="G3510" s="248"/>
      <c r="H3510" s="251">
        <v>6</v>
      </c>
      <c r="I3510" s="252"/>
      <c r="J3510" s="248"/>
      <c r="K3510" s="248"/>
      <c r="L3510" s="253"/>
      <c r="M3510" s="254"/>
      <c r="N3510" s="255"/>
      <c r="O3510" s="255"/>
      <c r="P3510" s="255"/>
      <c r="Q3510" s="255"/>
      <c r="R3510" s="255"/>
      <c r="S3510" s="255"/>
      <c r="T3510" s="256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7" t="s">
        <v>410</v>
      </c>
      <c r="AU3510" s="257" t="s">
        <v>87</v>
      </c>
      <c r="AV3510" s="14" t="s">
        <v>87</v>
      </c>
      <c r="AW3510" s="14" t="s">
        <v>37</v>
      </c>
      <c r="AX3510" s="14" t="s">
        <v>78</v>
      </c>
      <c r="AY3510" s="257" t="s">
        <v>401</v>
      </c>
    </row>
    <row r="3511" s="15" customFormat="1">
      <c r="A3511" s="15"/>
      <c r="B3511" s="258"/>
      <c r="C3511" s="259"/>
      <c r="D3511" s="238" t="s">
        <v>410</v>
      </c>
      <c r="E3511" s="260" t="s">
        <v>19</v>
      </c>
      <c r="F3511" s="261" t="s">
        <v>414</v>
      </c>
      <c r="G3511" s="259"/>
      <c r="H3511" s="262">
        <v>6</v>
      </c>
      <c r="I3511" s="263"/>
      <c r="J3511" s="259"/>
      <c r="K3511" s="259"/>
      <c r="L3511" s="264"/>
      <c r="M3511" s="265"/>
      <c r="N3511" s="266"/>
      <c r="O3511" s="266"/>
      <c r="P3511" s="266"/>
      <c r="Q3511" s="266"/>
      <c r="R3511" s="266"/>
      <c r="S3511" s="266"/>
      <c r="T3511" s="267"/>
      <c r="U3511" s="15"/>
      <c r="V3511" s="15"/>
      <c r="W3511" s="15"/>
      <c r="X3511" s="15"/>
      <c r="Y3511" s="15"/>
      <c r="Z3511" s="15"/>
      <c r="AA3511" s="15"/>
      <c r="AB3511" s="15"/>
      <c r="AC3511" s="15"/>
      <c r="AD3511" s="15"/>
      <c r="AE3511" s="15"/>
      <c r="AT3511" s="268" t="s">
        <v>410</v>
      </c>
      <c r="AU3511" s="268" t="s">
        <v>87</v>
      </c>
      <c r="AV3511" s="15" t="s">
        <v>102</v>
      </c>
      <c r="AW3511" s="15" t="s">
        <v>37</v>
      </c>
      <c r="AX3511" s="15" t="s">
        <v>85</v>
      </c>
      <c r="AY3511" s="268" t="s">
        <v>401</v>
      </c>
    </row>
    <row r="3512" s="2" customFormat="1" ht="24.15" customHeight="1">
      <c r="A3512" s="40"/>
      <c r="B3512" s="41"/>
      <c r="C3512" s="218" t="s">
        <v>3023</v>
      </c>
      <c r="D3512" s="218" t="s">
        <v>403</v>
      </c>
      <c r="E3512" s="219" t="s">
        <v>3024</v>
      </c>
      <c r="F3512" s="220" t="s">
        <v>3025</v>
      </c>
      <c r="G3512" s="221" t="s">
        <v>653</v>
      </c>
      <c r="H3512" s="222">
        <v>1</v>
      </c>
      <c r="I3512" s="223"/>
      <c r="J3512" s="224">
        <f>ROUND(I3512*H3512,2)</f>
        <v>0</v>
      </c>
      <c r="K3512" s="220" t="s">
        <v>19</v>
      </c>
      <c r="L3512" s="46"/>
      <c r="M3512" s="225" t="s">
        <v>19</v>
      </c>
      <c r="N3512" s="226" t="s">
        <v>49</v>
      </c>
      <c r="O3512" s="86"/>
      <c r="P3512" s="227">
        <f>O3512*H3512</f>
        <v>0</v>
      </c>
      <c r="Q3512" s="227">
        <v>0</v>
      </c>
      <c r="R3512" s="227">
        <f>Q3512*H3512</f>
        <v>0</v>
      </c>
      <c r="S3512" s="227">
        <v>0</v>
      </c>
      <c r="T3512" s="228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9" t="s">
        <v>545</v>
      </c>
      <c r="AT3512" s="229" t="s">
        <v>403</v>
      </c>
      <c r="AU3512" s="229" t="s">
        <v>87</v>
      </c>
      <c r="AY3512" s="19" t="s">
        <v>401</v>
      </c>
      <c r="BE3512" s="230">
        <f>IF(N3512="základní",J3512,0)</f>
        <v>0</v>
      </c>
      <c r="BF3512" s="230">
        <f>IF(N3512="snížená",J3512,0)</f>
        <v>0</v>
      </c>
      <c r="BG3512" s="230">
        <f>IF(N3512="zákl. přenesená",J3512,0)</f>
        <v>0</v>
      </c>
      <c r="BH3512" s="230">
        <f>IF(N3512="sníž. přenesená",J3512,0)</f>
        <v>0</v>
      </c>
      <c r="BI3512" s="230">
        <f>IF(N3512="nulová",J3512,0)</f>
        <v>0</v>
      </c>
      <c r="BJ3512" s="19" t="s">
        <v>85</v>
      </c>
      <c r="BK3512" s="230">
        <f>ROUND(I3512*H3512,2)</f>
        <v>0</v>
      </c>
      <c r="BL3512" s="19" t="s">
        <v>545</v>
      </c>
      <c r="BM3512" s="229" t="s">
        <v>3026</v>
      </c>
    </row>
    <row r="3513" s="13" customFormat="1">
      <c r="A3513" s="13"/>
      <c r="B3513" s="236"/>
      <c r="C3513" s="237"/>
      <c r="D3513" s="238" t="s">
        <v>410</v>
      </c>
      <c r="E3513" s="239" t="s">
        <v>19</v>
      </c>
      <c r="F3513" s="240" t="s">
        <v>3016</v>
      </c>
      <c r="G3513" s="237"/>
      <c r="H3513" s="239" t="s">
        <v>19</v>
      </c>
      <c r="I3513" s="241"/>
      <c r="J3513" s="237"/>
      <c r="K3513" s="237"/>
      <c r="L3513" s="242"/>
      <c r="M3513" s="243"/>
      <c r="N3513" s="244"/>
      <c r="O3513" s="244"/>
      <c r="P3513" s="244"/>
      <c r="Q3513" s="244"/>
      <c r="R3513" s="244"/>
      <c r="S3513" s="244"/>
      <c r="T3513" s="245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6" t="s">
        <v>410</v>
      </c>
      <c r="AU3513" s="246" t="s">
        <v>87</v>
      </c>
      <c r="AV3513" s="13" t="s">
        <v>85</v>
      </c>
      <c r="AW3513" s="13" t="s">
        <v>37</v>
      </c>
      <c r="AX3513" s="13" t="s">
        <v>78</v>
      </c>
      <c r="AY3513" s="246" t="s">
        <v>401</v>
      </c>
    </row>
    <row r="3514" s="13" customFormat="1">
      <c r="A3514" s="13"/>
      <c r="B3514" s="236"/>
      <c r="C3514" s="237"/>
      <c r="D3514" s="238" t="s">
        <v>410</v>
      </c>
      <c r="E3514" s="239" t="s">
        <v>19</v>
      </c>
      <c r="F3514" s="240" t="s">
        <v>1696</v>
      </c>
      <c r="G3514" s="237"/>
      <c r="H3514" s="239" t="s">
        <v>19</v>
      </c>
      <c r="I3514" s="241"/>
      <c r="J3514" s="237"/>
      <c r="K3514" s="237"/>
      <c r="L3514" s="242"/>
      <c r="M3514" s="243"/>
      <c r="N3514" s="244"/>
      <c r="O3514" s="244"/>
      <c r="P3514" s="244"/>
      <c r="Q3514" s="244"/>
      <c r="R3514" s="244"/>
      <c r="S3514" s="244"/>
      <c r="T3514" s="245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6" t="s">
        <v>410</v>
      </c>
      <c r="AU3514" s="246" t="s">
        <v>87</v>
      </c>
      <c r="AV3514" s="13" t="s">
        <v>85</v>
      </c>
      <c r="AW3514" s="13" t="s">
        <v>37</v>
      </c>
      <c r="AX3514" s="13" t="s">
        <v>78</v>
      </c>
      <c r="AY3514" s="246" t="s">
        <v>401</v>
      </c>
    </row>
    <row r="3515" s="14" customFormat="1">
      <c r="A3515" s="14"/>
      <c r="B3515" s="247"/>
      <c r="C3515" s="248"/>
      <c r="D3515" s="238" t="s">
        <v>410</v>
      </c>
      <c r="E3515" s="249" t="s">
        <v>19</v>
      </c>
      <c r="F3515" s="250" t="s">
        <v>3027</v>
      </c>
      <c r="G3515" s="248"/>
      <c r="H3515" s="251">
        <v>1</v>
      </c>
      <c r="I3515" s="252"/>
      <c r="J3515" s="248"/>
      <c r="K3515" s="248"/>
      <c r="L3515" s="253"/>
      <c r="M3515" s="254"/>
      <c r="N3515" s="255"/>
      <c r="O3515" s="255"/>
      <c r="P3515" s="255"/>
      <c r="Q3515" s="255"/>
      <c r="R3515" s="255"/>
      <c r="S3515" s="255"/>
      <c r="T3515" s="256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7" t="s">
        <v>410</v>
      </c>
      <c r="AU3515" s="257" t="s">
        <v>87</v>
      </c>
      <c r="AV3515" s="14" t="s">
        <v>87</v>
      </c>
      <c r="AW3515" s="14" t="s">
        <v>37</v>
      </c>
      <c r="AX3515" s="14" t="s">
        <v>78</v>
      </c>
      <c r="AY3515" s="257" t="s">
        <v>401</v>
      </c>
    </row>
    <row r="3516" s="15" customFormat="1">
      <c r="A3516" s="15"/>
      <c r="B3516" s="258"/>
      <c r="C3516" s="259"/>
      <c r="D3516" s="238" t="s">
        <v>410</v>
      </c>
      <c r="E3516" s="260" t="s">
        <v>19</v>
      </c>
      <c r="F3516" s="261" t="s">
        <v>414</v>
      </c>
      <c r="G3516" s="259"/>
      <c r="H3516" s="262">
        <v>1</v>
      </c>
      <c r="I3516" s="263"/>
      <c r="J3516" s="259"/>
      <c r="K3516" s="259"/>
      <c r="L3516" s="264"/>
      <c r="M3516" s="265"/>
      <c r="N3516" s="266"/>
      <c r="O3516" s="266"/>
      <c r="P3516" s="266"/>
      <c r="Q3516" s="266"/>
      <c r="R3516" s="266"/>
      <c r="S3516" s="266"/>
      <c r="T3516" s="267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8" t="s">
        <v>410</v>
      </c>
      <c r="AU3516" s="268" t="s">
        <v>87</v>
      </c>
      <c r="AV3516" s="15" t="s">
        <v>102</v>
      </c>
      <c r="AW3516" s="15" t="s">
        <v>37</v>
      </c>
      <c r="AX3516" s="15" t="s">
        <v>85</v>
      </c>
      <c r="AY3516" s="268" t="s">
        <v>401</v>
      </c>
    </row>
    <row r="3517" s="2" customFormat="1" ht="62.7" customHeight="1">
      <c r="A3517" s="40"/>
      <c r="B3517" s="41"/>
      <c r="C3517" s="218" t="s">
        <v>3028</v>
      </c>
      <c r="D3517" s="218" t="s">
        <v>403</v>
      </c>
      <c r="E3517" s="219" t="s">
        <v>3029</v>
      </c>
      <c r="F3517" s="220" t="s">
        <v>3030</v>
      </c>
      <c r="G3517" s="221" t="s">
        <v>653</v>
      </c>
      <c r="H3517" s="222">
        <v>18</v>
      </c>
      <c r="I3517" s="223"/>
      <c r="J3517" s="224">
        <f>ROUND(I3517*H3517,2)</f>
        <v>0</v>
      </c>
      <c r="K3517" s="220" t="s">
        <v>19</v>
      </c>
      <c r="L3517" s="46"/>
      <c r="M3517" s="225" t="s">
        <v>19</v>
      </c>
      <c r="N3517" s="226" t="s">
        <v>49</v>
      </c>
      <c r="O3517" s="86"/>
      <c r="P3517" s="227">
        <f>O3517*H3517</f>
        <v>0</v>
      </c>
      <c r="Q3517" s="227">
        <v>0</v>
      </c>
      <c r="R3517" s="227">
        <f>Q3517*H3517</f>
        <v>0</v>
      </c>
      <c r="S3517" s="227">
        <v>0</v>
      </c>
      <c r="T3517" s="228">
        <f>S3517*H3517</f>
        <v>0</v>
      </c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R3517" s="229" t="s">
        <v>545</v>
      </c>
      <c r="AT3517" s="229" t="s">
        <v>403</v>
      </c>
      <c r="AU3517" s="229" t="s">
        <v>87</v>
      </c>
      <c r="AY3517" s="19" t="s">
        <v>401</v>
      </c>
      <c r="BE3517" s="230">
        <f>IF(N3517="základní",J3517,0)</f>
        <v>0</v>
      </c>
      <c r="BF3517" s="230">
        <f>IF(N3517="snížená",J3517,0)</f>
        <v>0</v>
      </c>
      <c r="BG3517" s="230">
        <f>IF(N3517="zákl. přenesená",J3517,0)</f>
        <v>0</v>
      </c>
      <c r="BH3517" s="230">
        <f>IF(N3517="sníž. přenesená",J3517,0)</f>
        <v>0</v>
      </c>
      <c r="BI3517" s="230">
        <f>IF(N3517="nulová",J3517,0)</f>
        <v>0</v>
      </c>
      <c r="BJ3517" s="19" t="s">
        <v>85</v>
      </c>
      <c r="BK3517" s="230">
        <f>ROUND(I3517*H3517,2)</f>
        <v>0</v>
      </c>
      <c r="BL3517" s="19" t="s">
        <v>545</v>
      </c>
      <c r="BM3517" s="229" t="s">
        <v>3031</v>
      </c>
    </row>
    <row r="3518" s="13" customFormat="1">
      <c r="A3518" s="13"/>
      <c r="B3518" s="236"/>
      <c r="C3518" s="237"/>
      <c r="D3518" s="238" t="s">
        <v>410</v>
      </c>
      <c r="E3518" s="239" t="s">
        <v>19</v>
      </c>
      <c r="F3518" s="240" t="s">
        <v>3016</v>
      </c>
      <c r="G3518" s="237"/>
      <c r="H3518" s="239" t="s">
        <v>19</v>
      </c>
      <c r="I3518" s="241"/>
      <c r="J3518" s="237"/>
      <c r="K3518" s="237"/>
      <c r="L3518" s="242"/>
      <c r="M3518" s="243"/>
      <c r="N3518" s="244"/>
      <c r="O3518" s="244"/>
      <c r="P3518" s="244"/>
      <c r="Q3518" s="244"/>
      <c r="R3518" s="244"/>
      <c r="S3518" s="244"/>
      <c r="T3518" s="245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6" t="s">
        <v>410</v>
      </c>
      <c r="AU3518" s="246" t="s">
        <v>87</v>
      </c>
      <c r="AV3518" s="13" t="s">
        <v>85</v>
      </c>
      <c r="AW3518" s="13" t="s">
        <v>37</v>
      </c>
      <c r="AX3518" s="13" t="s">
        <v>78</v>
      </c>
      <c r="AY3518" s="246" t="s">
        <v>401</v>
      </c>
    </row>
    <row r="3519" s="13" customFormat="1">
      <c r="A3519" s="13"/>
      <c r="B3519" s="236"/>
      <c r="C3519" s="237"/>
      <c r="D3519" s="238" t="s">
        <v>410</v>
      </c>
      <c r="E3519" s="239" t="s">
        <v>19</v>
      </c>
      <c r="F3519" s="240" t="s">
        <v>1696</v>
      </c>
      <c r="G3519" s="237"/>
      <c r="H3519" s="239" t="s">
        <v>19</v>
      </c>
      <c r="I3519" s="241"/>
      <c r="J3519" s="237"/>
      <c r="K3519" s="237"/>
      <c r="L3519" s="242"/>
      <c r="M3519" s="243"/>
      <c r="N3519" s="244"/>
      <c r="O3519" s="244"/>
      <c r="P3519" s="244"/>
      <c r="Q3519" s="244"/>
      <c r="R3519" s="244"/>
      <c r="S3519" s="244"/>
      <c r="T3519" s="245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6" t="s">
        <v>410</v>
      </c>
      <c r="AU3519" s="246" t="s">
        <v>87</v>
      </c>
      <c r="AV3519" s="13" t="s">
        <v>85</v>
      </c>
      <c r="AW3519" s="13" t="s">
        <v>37</v>
      </c>
      <c r="AX3519" s="13" t="s">
        <v>78</v>
      </c>
      <c r="AY3519" s="246" t="s">
        <v>401</v>
      </c>
    </row>
    <row r="3520" s="14" customFormat="1">
      <c r="A3520" s="14"/>
      <c r="B3520" s="247"/>
      <c r="C3520" s="248"/>
      <c r="D3520" s="238" t="s">
        <v>410</v>
      </c>
      <c r="E3520" s="249" t="s">
        <v>19</v>
      </c>
      <c r="F3520" s="250" t="s">
        <v>3032</v>
      </c>
      <c r="G3520" s="248"/>
      <c r="H3520" s="251">
        <v>18</v>
      </c>
      <c r="I3520" s="252"/>
      <c r="J3520" s="248"/>
      <c r="K3520" s="248"/>
      <c r="L3520" s="253"/>
      <c r="M3520" s="254"/>
      <c r="N3520" s="255"/>
      <c r="O3520" s="255"/>
      <c r="P3520" s="255"/>
      <c r="Q3520" s="255"/>
      <c r="R3520" s="255"/>
      <c r="S3520" s="255"/>
      <c r="T3520" s="256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7" t="s">
        <v>410</v>
      </c>
      <c r="AU3520" s="257" t="s">
        <v>87</v>
      </c>
      <c r="AV3520" s="14" t="s">
        <v>87</v>
      </c>
      <c r="AW3520" s="14" t="s">
        <v>37</v>
      </c>
      <c r="AX3520" s="14" t="s">
        <v>78</v>
      </c>
      <c r="AY3520" s="257" t="s">
        <v>401</v>
      </c>
    </row>
    <row r="3521" s="15" customFormat="1">
      <c r="A3521" s="15"/>
      <c r="B3521" s="258"/>
      <c r="C3521" s="259"/>
      <c r="D3521" s="238" t="s">
        <v>410</v>
      </c>
      <c r="E3521" s="260" t="s">
        <v>19</v>
      </c>
      <c r="F3521" s="261" t="s">
        <v>414</v>
      </c>
      <c r="G3521" s="259"/>
      <c r="H3521" s="262">
        <v>18</v>
      </c>
      <c r="I3521" s="263"/>
      <c r="J3521" s="259"/>
      <c r="K3521" s="259"/>
      <c r="L3521" s="264"/>
      <c r="M3521" s="265"/>
      <c r="N3521" s="266"/>
      <c r="O3521" s="266"/>
      <c r="P3521" s="266"/>
      <c r="Q3521" s="266"/>
      <c r="R3521" s="266"/>
      <c r="S3521" s="266"/>
      <c r="T3521" s="267"/>
      <c r="U3521" s="15"/>
      <c r="V3521" s="15"/>
      <c r="W3521" s="15"/>
      <c r="X3521" s="15"/>
      <c r="Y3521" s="15"/>
      <c r="Z3521" s="15"/>
      <c r="AA3521" s="15"/>
      <c r="AB3521" s="15"/>
      <c r="AC3521" s="15"/>
      <c r="AD3521" s="15"/>
      <c r="AE3521" s="15"/>
      <c r="AT3521" s="268" t="s">
        <v>410</v>
      </c>
      <c r="AU3521" s="268" t="s">
        <v>87</v>
      </c>
      <c r="AV3521" s="15" t="s">
        <v>102</v>
      </c>
      <c r="AW3521" s="15" t="s">
        <v>37</v>
      </c>
      <c r="AX3521" s="15" t="s">
        <v>85</v>
      </c>
      <c r="AY3521" s="268" t="s">
        <v>401</v>
      </c>
    </row>
    <row r="3522" s="2" customFormat="1" ht="55.5" customHeight="1">
      <c r="A3522" s="40"/>
      <c r="B3522" s="41"/>
      <c r="C3522" s="218" t="s">
        <v>3033</v>
      </c>
      <c r="D3522" s="218" t="s">
        <v>403</v>
      </c>
      <c r="E3522" s="219" t="s">
        <v>3034</v>
      </c>
      <c r="F3522" s="220" t="s">
        <v>3035</v>
      </c>
      <c r="G3522" s="221" t="s">
        <v>653</v>
      </c>
      <c r="H3522" s="222">
        <v>18</v>
      </c>
      <c r="I3522" s="223"/>
      <c r="J3522" s="224">
        <f>ROUND(I3522*H3522,2)</f>
        <v>0</v>
      </c>
      <c r="K3522" s="220" t="s">
        <v>19</v>
      </c>
      <c r="L3522" s="46"/>
      <c r="M3522" s="225" t="s">
        <v>19</v>
      </c>
      <c r="N3522" s="226" t="s">
        <v>49</v>
      </c>
      <c r="O3522" s="86"/>
      <c r="P3522" s="227">
        <f>O3522*H3522</f>
        <v>0</v>
      </c>
      <c r="Q3522" s="227">
        <v>0</v>
      </c>
      <c r="R3522" s="227">
        <f>Q3522*H3522</f>
        <v>0</v>
      </c>
      <c r="S3522" s="227">
        <v>0</v>
      </c>
      <c r="T3522" s="228">
        <f>S3522*H3522</f>
        <v>0</v>
      </c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R3522" s="229" t="s">
        <v>545</v>
      </c>
      <c r="AT3522" s="229" t="s">
        <v>403</v>
      </c>
      <c r="AU3522" s="229" t="s">
        <v>87</v>
      </c>
      <c r="AY3522" s="19" t="s">
        <v>401</v>
      </c>
      <c r="BE3522" s="230">
        <f>IF(N3522="základní",J3522,0)</f>
        <v>0</v>
      </c>
      <c r="BF3522" s="230">
        <f>IF(N3522="snížená",J3522,0)</f>
        <v>0</v>
      </c>
      <c r="BG3522" s="230">
        <f>IF(N3522="zákl. přenesená",J3522,0)</f>
        <v>0</v>
      </c>
      <c r="BH3522" s="230">
        <f>IF(N3522="sníž. přenesená",J3522,0)</f>
        <v>0</v>
      </c>
      <c r="BI3522" s="230">
        <f>IF(N3522="nulová",J3522,0)</f>
        <v>0</v>
      </c>
      <c r="BJ3522" s="19" t="s">
        <v>85</v>
      </c>
      <c r="BK3522" s="230">
        <f>ROUND(I3522*H3522,2)</f>
        <v>0</v>
      </c>
      <c r="BL3522" s="19" t="s">
        <v>545</v>
      </c>
      <c r="BM3522" s="229" t="s">
        <v>3036</v>
      </c>
    </row>
    <row r="3523" s="13" customFormat="1">
      <c r="A3523" s="13"/>
      <c r="B3523" s="236"/>
      <c r="C3523" s="237"/>
      <c r="D3523" s="238" t="s">
        <v>410</v>
      </c>
      <c r="E3523" s="239" t="s">
        <v>19</v>
      </c>
      <c r="F3523" s="240" t="s">
        <v>3016</v>
      </c>
      <c r="G3523" s="237"/>
      <c r="H3523" s="239" t="s">
        <v>19</v>
      </c>
      <c r="I3523" s="241"/>
      <c r="J3523" s="237"/>
      <c r="K3523" s="237"/>
      <c r="L3523" s="242"/>
      <c r="M3523" s="243"/>
      <c r="N3523" s="244"/>
      <c r="O3523" s="244"/>
      <c r="P3523" s="244"/>
      <c r="Q3523" s="244"/>
      <c r="R3523" s="244"/>
      <c r="S3523" s="244"/>
      <c r="T3523" s="245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6" t="s">
        <v>410</v>
      </c>
      <c r="AU3523" s="246" t="s">
        <v>87</v>
      </c>
      <c r="AV3523" s="13" t="s">
        <v>85</v>
      </c>
      <c r="AW3523" s="13" t="s">
        <v>37</v>
      </c>
      <c r="AX3523" s="13" t="s">
        <v>78</v>
      </c>
      <c r="AY3523" s="246" t="s">
        <v>401</v>
      </c>
    </row>
    <row r="3524" s="13" customFormat="1">
      <c r="A3524" s="13"/>
      <c r="B3524" s="236"/>
      <c r="C3524" s="237"/>
      <c r="D3524" s="238" t="s">
        <v>410</v>
      </c>
      <c r="E3524" s="239" t="s">
        <v>19</v>
      </c>
      <c r="F3524" s="240" t="s">
        <v>1696</v>
      </c>
      <c r="G3524" s="237"/>
      <c r="H3524" s="239" t="s">
        <v>19</v>
      </c>
      <c r="I3524" s="241"/>
      <c r="J3524" s="237"/>
      <c r="K3524" s="237"/>
      <c r="L3524" s="242"/>
      <c r="M3524" s="243"/>
      <c r="N3524" s="244"/>
      <c r="O3524" s="244"/>
      <c r="P3524" s="244"/>
      <c r="Q3524" s="244"/>
      <c r="R3524" s="244"/>
      <c r="S3524" s="244"/>
      <c r="T3524" s="245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6" t="s">
        <v>410</v>
      </c>
      <c r="AU3524" s="246" t="s">
        <v>87</v>
      </c>
      <c r="AV3524" s="13" t="s">
        <v>85</v>
      </c>
      <c r="AW3524" s="13" t="s">
        <v>37</v>
      </c>
      <c r="AX3524" s="13" t="s">
        <v>78</v>
      </c>
      <c r="AY3524" s="246" t="s">
        <v>401</v>
      </c>
    </row>
    <row r="3525" s="14" customFormat="1">
      <c r="A3525" s="14"/>
      <c r="B3525" s="247"/>
      <c r="C3525" s="248"/>
      <c r="D3525" s="238" t="s">
        <v>410</v>
      </c>
      <c r="E3525" s="249" t="s">
        <v>19</v>
      </c>
      <c r="F3525" s="250" t="s">
        <v>3032</v>
      </c>
      <c r="G3525" s="248"/>
      <c r="H3525" s="251">
        <v>18</v>
      </c>
      <c r="I3525" s="252"/>
      <c r="J3525" s="248"/>
      <c r="K3525" s="248"/>
      <c r="L3525" s="253"/>
      <c r="M3525" s="254"/>
      <c r="N3525" s="255"/>
      <c r="O3525" s="255"/>
      <c r="P3525" s="255"/>
      <c r="Q3525" s="255"/>
      <c r="R3525" s="255"/>
      <c r="S3525" s="255"/>
      <c r="T3525" s="256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7" t="s">
        <v>410</v>
      </c>
      <c r="AU3525" s="257" t="s">
        <v>87</v>
      </c>
      <c r="AV3525" s="14" t="s">
        <v>87</v>
      </c>
      <c r="AW3525" s="14" t="s">
        <v>37</v>
      </c>
      <c r="AX3525" s="14" t="s">
        <v>78</v>
      </c>
      <c r="AY3525" s="257" t="s">
        <v>401</v>
      </c>
    </row>
    <row r="3526" s="15" customFormat="1">
      <c r="A3526" s="15"/>
      <c r="B3526" s="258"/>
      <c r="C3526" s="259"/>
      <c r="D3526" s="238" t="s">
        <v>410</v>
      </c>
      <c r="E3526" s="260" t="s">
        <v>19</v>
      </c>
      <c r="F3526" s="261" t="s">
        <v>414</v>
      </c>
      <c r="G3526" s="259"/>
      <c r="H3526" s="262">
        <v>18</v>
      </c>
      <c r="I3526" s="263"/>
      <c r="J3526" s="259"/>
      <c r="K3526" s="259"/>
      <c r="L3526" s="264"/>
      <c r="M3526" s="265"/>
      <c r="N3526" s="266"/>
      <c r="O3526" s="266"/>
      <c r="P3526" s="266"/>
      <c r="Q3526" s="266"/>
      <c r="R3526" s="266"/>
      <c r="S3526" s="266"/>
      <c r="T3526" s="267"/>
      <c r="U3526" s="15"/>
      <c r="V3526" s="15"/>
      <c r="W3526" s="15"/>
      <c r="X3526" s="15"/>
      <c r="Y3526" s="15"/>
      <c r="Z3526" s="15"/>
      <c r="AA3526" s="15"/>
      <c r="AB3526" s="15"/>
      <c r="AC3526" s="15"/>
      <c r="AD3526" s="15"/>
      <c r="AE3526" s="15"/>
      <c r="AT3526" s="268" t="s">
        <v>410</v>
      </c>
      <c r="AU3526" s="268" t="s">
        <v>87</v>
      </c>
      <c r="AV3526" s="15" t="s">
        <v>102</v>
      </c>
      <c r="AW3526" s="15" t="s">
        <v>37</v>
      </c>
      <c r="AX3526" s="15" t="s">
        <v>85</v>
      </c>
      <c r="AY3526" s="268" t="s">
        <v>401</v>
      </c>
    </row>
    <row r="3527" s="2" customFormat="1" ht="55.5" customHeight="1">
      <c r="A3527" s="40"/>
      <c r="B3527" s="41"/>
      <c r="C3527" s="218" t="s">
        <v>3037</v>
      </c>
      <c r="D3527" s="218" t="s">
        <v>403</v>
      </c>
      <c r="E3527" s="219" t="s">
        <v>3038</v>
      </c>
      <c r="F3527" s="220" t="s">
        <v>3039</v>
      </c>
      <c r="G3527" s="221" t="s">
        <v>653</v>
      </c>
      <c r="H3527" s="222">
        <v>6</v>
      </c>
      <c r="I3527" s="223"/>
      <c r="J3527" s="224">
        <f>ROUND(I3527*H3527,2)</f>
        <v>0</v>
      </c>
      <c r="K3527" s="220" t="s">
        <v>19</v>
      </c>
      <c r="L3527" s="46"/>
      <c r="M3527" s="225" t="s">
        <v>19</v>
      </c>
      <c r="N3527" s="226" t="s">
        <v>49</v>
      </c>
      <c r="O3527" s="86"/>
      <c r="P3527" s="227">
        <f>O3527*H3527</f>
        <v>0</v>
      </c>
      <c r="Q3527" s="227">
        <v>0</v>
      </c>
      <c r="R3527" s="227">
        <f>Q3527*H3527</f>
        <v>0</v>
      </c>
      <c r="S3527" s="227">
        <v>0</v>
      </c>
      <c r="T3527" s="228">
        <f>S3527*H3527</f>
        <v>0</v>
      </c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R3527" s="229" t="s">
        <v>545</v>
      </c>
      <c r="AT3527" s="229" t="s">
        <v>403</v>
      </c>
      <c r="AU3527" s="229" t="s">
        <v>87</v>
      </c>
      <c r="AY3527" s="19" t="s">
        <v>401</v>
      </c>
      <c r="BE3527" s="230">
        <f>IF(N3527="základní",J3527,0)</f>
        <v>0</v>
      </c>
      <c r="BF3527" s="230">
        <f>IF(N3527="snížená",J3527,0)</f>
        <v>0</v>
      </c>
      <c r="BG3527" s="230">
        <f>IF(N3527="zákl. přenesená",J3527,0)</f>
        <v>0</v>
      </c>
      <c r="BH3527" s="230">
        <f>IF(N3527="sníž. přenesená",J3527,0)</f>
        <v>0</v>
      </c>
      <c r="BI3527" s="230">
        <f>IF(N3527="nulová",J3527,0)</f>
        <v>0</v>
      </c>
      <c r="BJ3527" s="19" t="s">
        <v>85</v>
      </c>
      <c r="BK3527" s="230">
        <f>ROUND(I3527*H3527,2)</f>
        <v>0</v>
      </c>
      <c r="BL3527" s="19" t="s">
        <v>545</v>
      </c>
      <c r="BM3527" s="229" t="s">
        <v>3040</v>
      </c>
    </row>
    <row r="3528" s="13" customFormat="1">
      <c r="A3528" s="13"/>
      <c r="B3528" s="236"/>
      <c r="C3528" s="237"/>
      <c r="D3528" s="238" t="s">
        <v>410</v>
      </c>
      <c r="E3528" s="239" t="s">
        <v>19</v>
      </c>
      <c r="F3528" s="240" t="s">
        <v>3016</v>
      </c>
      <c r="G3528" s="237"/>
      <c r="H3528" s="239" t="s">
        <v>19</v>
      </c>
      <c r="I3528" s="241"/>
      <c r="J3528" s="237"/>
      <c r="K3528" s="237"/>
      <c r="L3528" s="242"/>
      <c r="M3528" s="243"/>
      <c r="N3528" s="244"/>
      <c r="O3528" s="244"/>
      <c r="P3528" s="244"/>
      <c r="Q3528" s="244"/>
      <c r="R3528" s="244"/>
      <c r="S3528" s="244"/>
      <c r="T3528" s="245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6" t="s">
        <v>410</v>
      </c>
      <c r="AU3528" s="246" t="s">
        <v>87</v>
      </c>
      <c r="AV3528" s="13" t="s">
        <v>85</v>
      </c>
      <c r="AW3528" s="13" t="s">
        <v>37</v>
      </c>
      <c r="AX3528" s="13" t="s">
        <v>78</v>
      </c>
      <c r="AY3528" s="246" t="s">
        <v>401</v>
      </c>
    </row>
    <row r="3529" s="13" customFormat="1">
      <c r="A3529" s="13"/>
      <c r="B3529" s="236"/>
      <c r="C3529" s="237"/>
      <c r="D3529" s="238" t="s">
        <v>410</v>
      </c>
      <c r="E3529" s="239" t="s">
        <v>19</v>
      </c>
      <c r="F3529" s="240" t="s">
        <v>1696</v>
      </c>
      <c r="G3529" s="237"/>
      <c r="H3529" s="239" t="s">
        <v>19</v>
      </c>
      <c r="I3529" s="241"/>
      <c r="J3529" s="237"/>
      <c r="K3529" s="237"/>
      <c r="L3529" s="242"/>
      <c r="M3529" s="243"/>
      <c r="N3529" s="244"/>
      <c r="O3529" s="244"/>
      <c r="P3529" s="244"/>
      <c r="Q3529" s="244"/>
      <c r="R3529" s="244"/>
      <c r="S3529" s="244"/>
      <c r="T3529" s="245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6" t="s">
        <v>410</v>
      </c>
      <c r="AU3529" s="246" t="s">
        <v>87</v>
      </c>
      <c r="AV3529" s="13" t="s">
        <v>85</v>
      </c>
      <c r="AW3529" s="13" t="s">
        <v>37</v>
      </c>
      <c r="AX3529" s="13" t="s">
        <v>78</v>
      </c>
      <c r="AY3529" s="246" t="s">
        <v>401</v>
      </c>
    </row>
    <row r="3530" s="14" customFormat="1">
      <c r="A3530" s="14"/>
      <c r="B3530" s="247"/>
      <c r="C3530" s="248"/>
      <c r="D3530" s="238" t="s">
        <v>410</v>
      </c>
      <c r="E3530" s="249" t="s">
        <v>19</v>
      </c>
      <c r="F3530" s="250" t="s">
        <v>3022</v>
      </c>
      <c r="G3530" s="248"/>
      <c r="H3530" s="251">
        <v>6</v>
      </c>
      <c r="I3530" s="252"/>
      <c r="J3530" s="248"/>
      <c r="K3530" s="248"/>
      <c r="L3530" s="253"/>
      <c r="M3530" s="254"/>
      <c r="N3530" s="255"/>
      <c r="O3530" s="255"/>
      <c r="P3530" s="255"/>
      <c r="Q3530" s="255"/>
      <c r="R3530" s="255"/>
      <c r="S3530" s="255"/>
      <c r="T3530" s="256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7" t="s">
        <v>410</v>
      </c>
      <c r="AU3530" s="257" t="s">
        <v>87</v>
      </c>
      <c r="AV3530" s="14" t="s">
        <v>87</v>
      </c>
      <c r="AW3530" s="14" t="s">
        <v>37</v>
      </c>
      <c r="AX3530" s="14" t="s">
        <v>78</v>
      </c>
      <c r="AY3530" s="257" t="s">
        <v>401</v>
      </c>
    </row>
    <row r="3531" s="15" customFormat="1">
      <c r="A3531" s="15"/>
      <c r="B3531" s="258"/>
      <c r="C3531" s="259"/>
      <c r="D3531" s="238" t="s">
        <v>410</v>
      </c>
      <c r="E3531" s="260" t="s">
        <v>19</v>
      </c>
      <c r="F3531" s="261" t="s">
        <v>414</v>
      </c>
      <c r="G3531" s="259"/>
      <c r="H3531" s="262">
        <v>6</v>
      </c>
      <c r="I3531" s="263"/>
      <c r="J3531" s="259"/>
      <c r="K3531" s="259"/>
      <c r="L3531" s="264"/>
      <c r="M3531" s="265"/>
      <c r="N3531" s="266"/>
      <c r="O3531" s="266"/>
      <c r="P3531" s="266"/>
      <c r="Q3531" s="266"/>
      <c r="R3531" s="266"/>
      <c r="S3531" s="266"/>
      <c r="T3531" s="267"/>
      <c r="U3531" s="15"/>
      <c r="V3531" s="15"/>
      <c r="W3531" s="15"/>
      <c r="X3531" s="15"/>
      <c r="Y3531" s="15"/>
      <c r="Z3531" s="15"/>
      <c r="AA3531" s="15"/>
      <c r="AB3531" s="15"/>
      <c r="AC3531" s="15"/>
      <c r="AD3531" s="15"/>
      <c r="AE3531" s="15"/>
      <c r="AT3531" s="268" t="s">
        <v>410</v>
      </c>
      <c r="AU3531" s="268" t="s">
        <v>87</v>
      </c>
      <c r="AV3531" s="15" t="s">
        <v>102</v>
      </c>
      <c r="AW3531" s="15" t="s">
        <v>37</v>
      </c>
      <c r="AX3531" s="15" t="s">
        <v>85</v>
      </c>
      <c r="AY3531" s="268" t="s">
        <v>401</v>
      </c>
    </row>
    <row r="3532" s="2" customFormat="1" ht="55.5" customHeight="1">
      <c r="A3532" s="40"/>
      <c r="B3532" s="41"/>
      <c r="C3532" s="218" t="s">
        <v>3041</v>
      </c>
      <c r="D3532" s="218" t="s">
        <v>403</v>
      </c>
      <c r="E3532" s="219" t="s">
        <v>3042</v>
      </c>
      <c r="F3532" s="220" t="s">
        <v>3043</v>
      </c>
      <c r="G3532" s="221" t="s">
        <v>653</v>
      </c>
      <c r="H3532" s="222">
        <v>1</v>
      </c>
      <c r="I3532" s="223"/>
      <c r="J3532" s="224">
        <f>ROUND(I3532*H3532,2)</f>
        <v>0</v>
      </c>
      <c r="K3532" s="220" t="s">
        <v>19</v>
      </c>
      <c r="L3532" s="46"/>
      <c r="M3532" s="225" t="s">
        <v>19</v>
      </c>
      <c r="N3532" s="226" t="s">
        <v>49</v>
      </c>
      <c r="O3532" s="86"/>
      <c r="P3532" s="227">
        <f>O3532*H3532</f>
        <v>0</v>
      </c>
      <c r="Q3532" s="227">
        <v>0</v>
      </c>
      <c r="R3532" s="227">
        <f>Q3532*H3532</f>
        <v>0</v>
      </c>
      <c r="S3532" s="227">
        <v>0</v>
      </c>
      <c r="T3532" s="228">
        <f>S3532*H3532</f>
        <v>0</v>
      </c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R3532" s="229" t="s">
        <v>545</v>
      </c>
      <c r="AT3532" s="229" t="s">
        <v>403</v>
      </c>
      <c r="AU3532" s="229" t="s">
        <v>87</v>
      </c>
      <c r="AY3532" s="19" t="s">
        <v>401</v>
      </c>
      <c r="BE3532" s="230">
        <f>IF(N3532="základní",J3532,0)</f>
        <v>0</v>
      </c>
      <c r="BF3532" s="230">
        <f>IF(N3532="snížená",J3532,0)</f>
        <v>0</v>
      </c>
      <c r="BG3532" s="230">
        <f>IF(N3532="zákl. přenesená",J3532,0)</f>
        <v>0</v>
      </c>
      <c r="BH3532" s="230">
        <f>IF(N3532="sníž. přenesená",J3532,0)</f>
        <v>0</v>
      </c>
      <c r="BI3532" s="230">
        <f>IF(N3532="nulová",J3532,0)</f>
        <v>0</v>
      </c>
      <c r="BJ3532" s="19" t="s">
        <v>85</v>
      </c>
      <c r="BK3532" s="230">
        <f>ROUND(I3532*H3532,2)</f>
        <v>0</v>
      </c>
      <c r="BL3532" s="19" t="s">
        <v>545</v>
      </c>
      <c r="BM3532" s="229" t="s">
        <v>3044</v>
      </c>
    </row>
    <row r="3533" s="13" customFormat="1">
      <c r="A3533" s="13"/>
      <c r="B3533" s="236"/>
      <c r="C3533" s="237"/>
      <c r="D3533" s="238" t="s">
        <v>410</v>
      </c>
      <c r="E3533" s="239" t="s">
        <v>19</v>
      </c>
      <c r="F3533" s="240" t="s">
        <v>634</v>
      </c>
      <c r="G3533" s="237"/>
      <c r="H3533" s="239" t="s">
        <v>19</v>
      </c>
      <c r="I3533" s="241"/>
      <c r="J3533" s="237"/>
      <c r="K3533" s="237"/>
      <c r="L3533" s="242"/>
      <c r="M3533" s="243"/>
      <c r="N3533" s="244"/>
      <c r="O3533" s="244"/>
      <c r="P3533" s="244"/>
      <c r="Q3533" s="244"/>
      <c r="R3533" s="244"/>
      <c r="S3533" s="244"/>
      <c r="T3533" s="245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6" t="s">
        <v>410</v>
      </c>
      <c r="AU3533" s="246" t="s">
        <v>87</v>
      </c>
      <c r="AV3533" s="13" t="s">
        <v>85</v>
      </c>
      <c r="AW3533" s="13" t="s">
        <v>37</v>
      </c>
      <c r="AX3533" s="13" t="s">
        <v>78</v>
      </c>
      <c r="AY3533" s="246" t="s">
        <v>401</v>
      </c>
    </row>
    <row r="3534" s="13" customFormat="1">
      <c r="A3534" s="13"/>
      <c r="B3534" s="236"/>
      <c r="C3534" s="237"/>
      <c r="D3534" s="238" t="s">
        <v>410</v>
      </c>
      <c r="E3534" s="239" t="s">
        <v>19</v>
      </c>
      <c r="F3534" s="240" t="s">
        <v>1591</v>
      </c>
      <c r="G3534" s="237"/>
      <c r="H3534" s="239" t="s">
        <v>19</v>
      </c>
      <c r="I3534" s="241"/>
      <c r="J3534" s="237"/>
      <c r="K3534" s="237"/>
      <c r="L3534" s="242"/>
      <c r="M3534" s="243"/>
      <c r="N3534" s="244"/>
      <c r="O3534" s="244"/>
      <c r="P3534" s="244"/>
      <c r="Q3534" s="244"/>
      <c r="R3534" s="244"/>
      <c r="S3534" s="244"/>
      <c r="T3534" s="245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6" t="s">
        <v>410</v>
      </c>
      <c r="AU3534" s="246" t="s">
        <v>87</v>
      </c>
      <c r="AV3534" s="13" t="s">
        <v>85</v>
      </c>
      <c r="AW3534" s="13" t="s">
        <v>37</v>
      </c>
      <c r="AX3534" s="13" t="s">
        <v>78</v>
      </c>
      <c r="AY3534" s="246" t="s">
        <v>401</v>
      </c>
    </row>
    <row r="3535" s="13" customFormat="1">
      <c r="A3535" s="13"/>
      <c r="B3535" s="236"/>
      <c r="C3535" s="237"/>
      <c r="D3535" s="238" t="s">
        <v>410</v>
      </c>
      <c r="E3535" s="239" t="s">
        <v>19</v>
      </c>
      <c r="F3535" s="240" t="s">
        <v>3045</v>
      </c>
      <c r="G3535" s="237"/>
      <c r="H3535" s="239" t="s">
        <v>19</v>
      </c>
      <c r="I3535" s="241"/>
      <c r="J3535" s="237"/>
      <c r="K3535" s="237"/>
      <c r="L3535" s="242"/>
      <c r="M3535" s="243"/>
      <c r="N3535" s="244"/>
      <c r="O3535" s="244"/>
      <c r="P3535" s="244"/>
      <c r="Q3535" s="244"/>
      <c r="R3535" s="244"/>
      <c r="S3535" s="244"/>
      <c r="T3535" s="24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6" t="s">
        <v>410</v>
      </c>
      <c r="AU3535" s="246" t="s">
        <v>87</v>
      </c>
      <c r="AV3535" s="13" t="s">
        <v>85</v>
      </c>
      <c r="AW3535" s="13" t="s">
        <v>37</v>
      </c>
      <c r="AX3535" s="13" t="s">
        <v>78</v>
      </c>
      <c r="AY3535" s="246" t="s">
        <v>401</v>
      </c>
    </row>
    <row r="3536" s="14" customFormat="1">
      <c r="A3536" s="14"/>
      <c r="B3536" s="247"/>
      <c r="C3536" s="248"/>
      <c r="D3536" s="238" t="s">
        <v>410</v>
      </c>
      <c r="E3536" s="249" t="s">
        <v>19</v>
      </c>
      <c r="F3536" s="250" t="s">
        <v>3046</v>
      </c>
      <c r="G3536" s="248"/>
      <c r="H3536" s="251">
        <v>1</v>
      </c>
      <c r="I3536" s="252"/>
      <c r="J3536" s="248"/>
      <c r="K3536" s="248"/>
      <c r="L3536" s="253"/>
      <c r="M3536" s="254"/>
      <c r="N3536" s="255"/>
      <c r="O3536" s="255"/>
      <c r="P3536" s="255"/>
      <c r="Q3536" s="255"/>
      <c r="R3536" s="255"/>
      <c r="S3536" s="255"/>
      <c r="T3536" s="256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7" t="s">
        <v>410</v>
      </c>
      <c r="AU3536" s="257" t="s">
        <v>87</v>
      </c>
      <c r="AV3536" s="14" t="s">
        <v>87</v>
      </c>
      <c r="AW3536" s="14" t="s">
        <v>37</v>
      </c>
      <c r="AX3536" s="14" t="s">
        <v>78</v>
      </c>
      <c r="AY3536" s="257" t="s">
        <v>401</v>
      </c>
    </row>
    <row r="3537" s="15" customFormat="1">
      <c r="A3537" s="15"/>
      <c r="B3537" s="258"/>
      <c r="C3537" s="259"/>
      <c r="D3537" s="238" t="s">
        <v>410</v>
      </c>
      <c r="E3537" s="260" t="s">
        <v>19</v>
      </c>
      <c r="F3537" s="261" t="s">
        <v>414</v>
      </c>
      <c r="G3537" s="259"/>
      <c r="H3537" s="262">
        <v>1</v>
      </c>
      <c r="I3537" s="263"/>
      <c r="J3537" s="259"/>
      <c r="K3537" s="259"/>
      <c r="L3537" s="264"/>
      <c r="M3537" s="265"/>
      <c r="N3537" s="266"/>
      <c r="O3537" s="266"/>
      <c r="P3537" s="266"/>
      <c r="Q3537" s="266"/>
      <c r="R3537" s="266"/>
      <c r="S3537" s="266"/>
      <c r="T3537" s="267"/>
      <c r="U3537" s="15"/>
      <c r="V3537" s="15"/>
      <c r="W3537" s="15"/>
      <c r="X3537" s="15"/>
      <c r="Y3537" s="15"/>
      <c r="Z3537" s="15"/>
      <c r="AA3537" s="15"/>
      <c r="AB3537" s="15"/>
      <c r="AC3537" s="15"/>
      <c r="AD3537" s="15"/>
      <c r="AE3537" s="15"/>
      <c r="AT3537" s="268" t="s">
        <v>410</v>
      </c>
      <c r="AU3537" s="268" t="s">
        <v>87</v>
      </c>
      <c r="AV3537" s="15" t="s">
        <v>102</v>
      </c>
      <c r="AW3537" s="15" t="s">
        <v>37</v>
      </c>
      <c r="AX3537" s="15" t="s">
        <v>85</v>
      </c>
      <c r="AY3537" s="268" t="s">
        <v>401</v>
      </c>
    </row>
    <row r="3538" s="2" customFormat="1" ht="55.5" customHeight="1">
      <c r="A3538" s="40"/>
      <c r="B3538" s="41"/>
      <c r="C3538" s="218" t="s">
        <v>3047</v>
      </c>
      <c r="D3538" s="218" t="s">
        <v>403</v>
      </c>
      <c r="E3538" s="219" t="s">
        <v>3048</v>
      </c>
      <c r="F3538" s="220" t="s">
        <v>3049</v>
      </c>
      <c r="G3538" s="221" t="s">
        <v>653</v>
      </c>
      <c r="H3538" s="222">
        <v>2</v>
      </c>
      <c r="I3538" s="223"/>
      <c r="J3538" s="224">
        <f>ROUND(I3538*H3538,2)</f>
        <v>0</v>
      </c>
      <c r="K3538" s="220" t="s">
        <v>19</v>
      </c>
      <c r="L3538" s="46"/>
      <c r="M3538" s="225" t="s">
        <v>19</v>
      </c>
      <c r="N3538" s="226" t="s">
        <v>49</v>
      </c>
      <c r="O3538" s="86"/>
      <c r="P3538" s="227">
        <f>O3538*H3538</f>
        <v>0</v>
      </c>
      <c r="Q3538" s="227">
        <v>0</v>
      </c>
      <c r="R3538" s="227">
        <f>Q3538*H3538</f>
        <v>0</v>
      </c>
      <c r="S3538" s="227">
        <v>0</v>
      </c>
      <c r="T3538" s="228">
        <f>S3538*H3538</f>
        <v>0</v>
      </c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R3538" s="229" t="s">
        <v>545</v>
      </c>
      <c r="AT3538" s="229" t="s">
        <v>403</v>
      </c>
      <c r="AU3538" s="229" t="s">
        <v>87</v>
      </c>
      <c r="AY3538" s="19" t="s">
        <v>401</v>
      </c>
      <c r="BE3538" s="230">
        <f>IF(N3538="základní",J3538,0)</f>
        <v>0</v>
      </c>
      <c r="BF3538" s="230">
        <f>IF(N3538="snížená",J3538,0)</f>
        <v>0</v>
      </c>
      <c r="BG3538" s="230">
        <f>IF(N3538="zákl. přenesená",J3538,0)</f>
        <v>0</v>
      </c>
      <c r="BH3538" s="230">
        <f>IF(N3538="sníž. přenesená",J3538,0)</f>
        <v>0</v>
      </c>
      <c r="BI3538" s="230">
        <f>IF(N3538="nulová",J3538,0)</f>
        <v>0</v>
      </c>
      <c r="BJ3538" s="19" t="s">
        <v>85</v>
      </c>
      <c r="BK3538" s="230">
        <f>ROUND(I3538*H3538,2)</f>
        <v>0</v>
      </c>
      <c r="BL3538" s="19" t="s">
        <v>545</v>
      </c>
      <c r="BM3538" s="229" t="s">
        <v>3050</v>
      </c>
    </row>
    <row r="3539" s="13" customFormat="1">
      <c r="A3539" s="13"/>
      <c r="B3539" s="236"/>
      <c r="C3539" s="237"/>
      <c r="D3539" s="238" t="s">
        <v>410</v>
      </c>
      <c r="E3539" s="239" t="s">
        <v>19</v>
      </c>
      <c r="F3539" s="240" t="s">
        <v>634</v>
      </c>
      <c r="G3539" s="237"/>
      <c r="H3539" s="239" t="s">
        <v>19</v>
      </c>
      <c r="I3539" s="241"/>
      <c r="J3539" s="237"/>
      <c r="K3539" s="237"/>
      <c r="L3539" s="242"/>
      <c r="M3539" s="243"/>
      <c r="N3539" s="244"/>
      <c r="O3539" s="244"/>
      <c r="P3539" s="244"/>
      <c r="Q3539" s="244"/>
      <c r="R3539" s="244"/>
      <c r="S3539" s="244"/>
      <c r="T3539" s="245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6" t="s">
        <v>410</v>
      </c>
      <c r="AU3539" s="246" t="s">
        <v>87</v>
      </c>
      <c r="AV3539" s="13" t="s">
        <v>85</v>
      </c>
      <c r="AW3539" s="13" t="s">
        <v>37</v>
      </c>
      <c r="AX3539" s="13" t="s">
        <v>78</v>
      </c>
      <c r="AY3539" s="246" t="s">
        <v>401</v>
      </c>
    </row>
    <row r="3540" s="13" customFormat="1">
      <c r="A3540" s="13"/>
      <c r="B3540" s="236"/>
      <c r="C3540" s="237"/>
      <c r="D3540" s="238" t="s">
        <v>410</v>
      </c>
      <c r="E3540" s="239" t="s">
        <v>19</v>
      </c>
      <c r="F3540" s="240" t="s">
        <v>1591</v>
      </c>
      <c r="G3540" s="237"/>
      <c r="H3540" s="239" t="s">
        <v>19</v>
      </c>
      <c r="I3540" s="241"/>
      <c r="J3540" s="237"/>
      <c r="K3540" s="237"/>
      <c r="L3540" s="242"/>
      <c r="M3540" s="243"/>
      <c r="N3540" s="244"/>
      <c r="O3540" s="244"/>
      <c r="P3540" s="244"/>
      <c r="Q3540" s="244"/>
      <c r="R3540" s="244"/>
      <c r="S3540" s="244"/>
      <c r="T3540" s="245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6" t="s">
        <v>410</v>
      </c>
      <c r="AU3540" s="246" t="s">
        <v>87</v>
      </c>
      <c r="AV3540" s="13" t="s">
        <v>85</v>
      </c>
      <c r="AW3540" s="13" t="s">
        <v>37</v>
      </c>
      <c r="AX3540" s="13" t="s">
        <v>78</v>
      </c>
      <c r="AY3540" s="246" t="s">
        <v>401</v>
      </c>
    </row>
    <row r="3541" s="13" customFormat="1">
      <c r="A3541" s="13"/>
      <c r="B3541" s="236"/>
      <c r="C3541" s="237"/>
      <c r="D3541" s="238" t="s">
        <v>410</v>
      </c>
      <c r="E3541" s="239" t="s">
        <v>19</v>
      </c>
      <c r="F3541" s="240" t="s">
        <v>3045</v>
      </c>
      <c r="G3541" s="237"/>
      <c r="H3541" s="239" t="s">
        <v>19</v>
      </c>
      <c r="I3541" s="241"/>
      <c r="J3541" s="237"/>
      <c r="K3541" s="237"/>
      <c r="L3541" s="242"/>
      <c r="M3541" s="243"/>
      <c r="N3541" s="244"/>
      <c r="O3541" s="244"/>
      <c r="P3541" s="244"/>
      <c r="Q3541" s="244"/>
      <c r="R3541" s="244"/>
      <c r="S3541" s="244"/>
      <c r="T3541" s="24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6" t="s">
        <v>410</v>
      </c>
      <c r="AU3541" s="246" t="s">
        <v>87</v>
      </c>
      <c r="AV3541" s="13" t="s">
        <v>85</v>
      </c>
      <c r="AW3541" s="13" t="s">
        <v>37</v>
      </c>
      <c r="AX3541" s="13" t="s">
        <v>78</v>
      </c>
      <c r="AY3541" s="246" t="s">
        <v>401</v>
      </c>
    </row>
    <row r="3542" s="14" customFormat="1">
      <c r="A3542" s="14"/>
      <c r="B3542" s="247"/>
      <c r="C3542" s="248"/>
      <c r="D3542" s="238" t="s">
        <v>410</v>
      </c>
      <c r="E3542" s="249" t="s">
        <v>19</v>
      </c>
      <c r="F3542" s="250" t="s">
        <v>3051</v>
      </c>
      <c r="G3542" s="248"/>
      <c r="H3542" s="251">
        <v>2</v>
      </c>
      <c r="I3542" s="252"/>
      <c r="J3542" s="248"/>
      <c r="K3542" s="248"/>
      <c r="L3542" s="253"/>
      <c r="M3542" s="254"/>
      <c r="N3542" s="255"/>
      <c r="O3542" s="255"/>
      <c r="P3542" s="255"/>
      <c r="Q3542" s="255"/>
      <c r="R3542" s="255"/>
      <c r="S3542" s="255"/>
      <c r="T3542" s="25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7" t="s">
        <v>410</v>
      </c>
      <c r="AU3542" s="257" t="s">
        <v>87</v>
      </c>
      <c r="AV3542" s="14" t="s">
        <v>87</v>
      </c>
      <c r="AW3542" s="14" t="s">
        <v>37</v>
      </c>
      <c r="AX3542" s="14" t="s">
        <v>78</v>
      </c>
      <c r="AY3542" s="257" t="s">
        <v>401</v>
      </c>
    </row>
    <row r="3543" s="15" customFormat="1">
      <c r="A3543" s="15"/>
      <c r="B3543" s="258"/>
      <c r="C3543" s="259"/>
      <c r="D3543" s="238" t="s">
        <v>410</v>
      </c>
      <c r="E3543" s="260" t="s">
        <v>19</v>
      </c>
      <c r="F3543" s="261" t="s">
        <v>414</v>
      </c>
      <c r="G3543" s="259"/>
      <c r="H3543" s="262">
        <v>2</v>
      </c>
      <c r="I3543" s="263"/>
      <c r="J3543" s="259"/>
      <c r="K3543" s="259"/>
      <c r="L3543" s="264"/>
      <c r="M3543" s="265"/>
      <c r="N3543" s="266"/>
      <c r="O3543" s="266"/>
      <c r="P3543" s="266"/>
      <c r="Q3543" s="266"/>
      <c r="R3543" s="266"/>
      <c r="S3543" s="266"/>
      <c r="T3543" s="267"/>
      <c r="U3543" s="15"/>
      <c r="V3543" s="15"/>
      <c r="W3543" s="15"/>
      <c r="X3543" s="15"/>
      <c r="Y3543" s="15"/>
      <c r="Z3543" s="15"/>
      <c r="AA3543" s="15"/>
      <c r="AB3543" s="15"/>
      <c r="AC3543" s="15"/>
      <c r="AD3543" s="15"/>
      <c r="AE3543" s="15"/>
      <c r="AT3543" s="268" t="s">
        <v>410</v>
      </c>
      <c r="AU3543" s="268" t="s">
        <v>87</v>
      </c>
      <c r="AV3543" s="15" t="s">
        <v>102</v>
      </c>
      <c r="AW3543" s="15" t="s">
        <v>37</v>
      </c>
      <c r="AX3543" s="15" t="s">
        <v>85</v>
      </c>
      <c r="AY3543" s="268" t="s">
        <v>401</v>
      </c>
    </row>
    <row r="3544" s="2" customFormat="1" ht="44.25" customHeight="1">
      <c r="A3544" s="40"/>
      <c r="B3544" s="41"/>
      <c r="C3544" s="218" t="s">
        <v>3052</v>
      </c>
      <c r="D3544" s="218" t="s">
        <v>403</v>
      </c>
      <c r="E3544" s="219" t="s">
        <v>3053</v>
      </c>
      <c r="F3544" s="220" t="s">
        <v>3054</v>
      </c>
      <c r="G3544" s="221" t="s">
        <v>653</v>
      </c>
      <c r="H3544" s="222">
        <v>1</v>
      </c>
      <c r="I3544" s="223"/>
      <c r="J3544" s="224">
        <f>ROUND(I3544*H3544,2)</f>
        <v>0</v>
      </c>
      <c r="K3544" s="220" t="s">
        <v>19</v>
      </c>
      <c r="L3544" s="46"/>
      <c r="M3544" s="225" t="s">
        <v>19</v>
      </c>
      <c r="N3544" s="226" t="s">
        <v>49</v>
      </c>
      <c r="O3544" s="86"/>
      <c r="P3544" s="227">
        <f>O3544*H3544</f>
        <v>0</v>
      </c>
      <c r="Q3544" s="227">
        <v>0</v>
      </c>
      <c r="R3544" s="227">
        <f>Q3544*H3544</f>
        <v>0</v>
      </c>
      <c r="S3544" s="227">
        <v>0</v>
      </c>
      <c r="T3544" s="228">
        <f>S3544*H3544</f>
        <v>0</v>
      </c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R3544" s="229" t="s">
        <v>545</v>
      </c>
      <c r="AT3544" s="229" t="s">
        <v>403</v>
      </c>
      <c r="AU3544" s="229" t="s">
        <v>87</v>
      </c>
      <c r="AY3544" s="19" t="s">
        <v>401</v>
      </c>
      <c r="BE3544" s="230">
        <f>IF(N3544="základní",J3544,0)</f>
        <v>0</v>
      </c>
      <c r="BF3544" s="230">
        <f>IF(N3544="snížená",J3544,0)</f>
        <v>0</v>
      </c>
      <c r="BG3544" s="230">
        <f>IF(N3544="zákl. přenesená",J3544,0)</f>
        <v>0</v>
      </c>
      <c r="BH3544" s="230">
        <f>IF(N3544="sníž. přenesená",J3544,0)</f>
        <v>0</v>
      </c>
      <c r="BI3544" s="230">
        <f>IF(N3544="nulová",J3544,0)</f>
        <v>0</v>
      </c>
      <c r="BJ3544" s="19" t="s">
        <v>85</v>
      </c>
      <c r="BK3544" s="230">
        <f>ROUND(I3544*H3544,2)</f>
        <v>0</v>
      </c>
      <c r="BL3544" s="19" t="s">
        <v>545</v>
      </c>
      <c r="BM3544" s="229" t="s">
        <v>3055</v>
      </c>
    </row>
    <row r="3545" s="13" customFormat="1">
      <c r="A3545" s="13"/>
      <c r="B3545" s="236"/>
      <c r="C3545" s="237"/>
      <c r="D3545" s="238" t="s">
        <v>410</v>
      </c>
      <c r="E3545" s="239" t="s">
        <v>19</v>
      </c>
      <c r="F3545" s="240" t="s">
        <v>634</v>
      </c>
      <c r="G3545" s="237"/>
      <c r="H3545" s="239" t="s">
        <v>19</v>
      </c>
      <c r="I3545" s="241"/>
      <c r="J3545" s="237"/>
      <c r="K3545" s="237"/>
      <c r="L3545" s="242"/>
      <c r="M3545" s="243"/>
      <c r="N3545" s="244"/>
      <c r="O3545" s="244"/>
      <c r="P3545" s="244"/>
      <c r="Q3545" s="244"/>
      <c r="R3545" s="244"/>
      <c r="S3545" s="244"/>
      <c r="T3545" s="245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6" t="s">
        <v>410</v>
      </c>
      <c r="AU3545" s="246" t="s">
        <v>87</v>
      </c>
      <c r="AV3545" s="13" t="s">
        <v>85</v>
      </c>
      <c r="AW3545" s="13" t="s">
        <v>37</v>
      </c>
      <c r="AX3545" s="13" t="s">
        <v>78</v>
      </c>
      <c r="AY3545" s="246" t="s">
        <v>401</v>
      </c>
    </row>
    <row r="3546" s="13" customFormat="1">
      <c r="A3546" s="13"/>
      <c r="B3546" s="236"/>
      <c r="C3546" s="237"/>
      <c r="D3546" s="238" t="s">
        <v>410</v>
      </c>
      <c r="E3546" s="239" t="s">
        <v>19</v>
      </c>
      <c r="F3546" s="240" t="s">
        <v>1591</v>
      </c>
      <c r="G3546" s="237"/>
      <c r="H3546" s="239" t="s">
        <v>19</v>
      </c>
      <c r="I3546" s="241"/>
      <c r="J3546" s="237"/>
      <c r="K3546" s="237"/>
      <c r="L3546" s="242"/>
      <c r="M3546" s="243"/>
      <c r="N3546" s="244"/>
      <c r="O3546" s="244"/>
      <c r="P3546" s="244"/>
      <c r="Q3546" s="244"/>
      <c r="R3546" s="244"/>
      <c r="S3546" s="244"/>
      <c r="T3546" s="245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6" t="s">
        <v>410</v>
      </c>
      <c r="AU3546" s="246" t="s">
        <v>87</v>
      </c>
      <c r="AV3546" s="13" t="s">
        <v>85</v>
      </c>
      <c r="AW3546" s="13" t="s">
        <v>37</v>
      </c>
      <c r="AX3546" s="13" t="s">
        <v>78</v>
      </c>
      <c r="AY3546" s="246" t="s">
        <v>401</v>
      </c>
    </row>
    <row r="3547" s="13" customFormat="1">
      <c r="A3547" s="13"/>
      <c r="B3547" s="236"/>
      <c r="C3547" s="237"/>
      <c r="D3547" s="238" t="s">
        <v>410</v>
      </c>
      <c r="E3547" s="239" t="s">
        <v>19</v>
      </c>
      <c r="F3547" s="240" t="s">
        <v>1708</v>
      </c>
      <c r="G3547" s="237"/>
      <c r="H3547" s="239" t="s">
        <v>19</v>
      </c>
      <c r="I3547" s="241"/>
      <c r="J3547" s="237"/>
      <c r="K3547" s="237"/>
      <c r="L3547" s="242"/>
      <c r="M3547" s="243"/>
      <c r="N3547" s="244"/>
      <c r="O3547" s="244"/>
      <c r="P3547" s="244"/>
      <c r="Q3547" s="244"/>
      <c r="R3547" s="244"/>
      <c r="S3547" s="244"/>
      <c r="T3547" s="24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6" t="s">
        <v>410</v>
      </c>
      <c r="AU3547" s="246" t="s">
        <v>87</v>
      </c>
      <c r="AV3547" s="13" t="s">
        <v>85</v>
      </c>
      <c r="AW3547" s="13" t="s">
        <v>37</v>
      </c>
      <c r="AX3547" s="13" t="s">
        <v>78</v>
      </c>
      <c r="AY3547" s="246" t="s">
        <v>401</v>
      </c>
    </row>
    <row r="3548" s="14" customFormat="1">
      <c r="A3548" s="14"/>
      <c r="B3548" s="247"/>
      <c r="C3548" s="248"/>
      <c r="D3548" s="238" t="s">
        <v>410</v>
      </c>
      <c r="E3548" s="249" t="s">
        <v>19</v>
      </c>
      <c r="F3548" s="250" t="s">
        <v>3056</v>
      </c>
      <c r="G3548" s="248"/>
      <c r="H3548" s="251">
        <v>1</v>
      </c>
      <c r="I3548" s="252"/>
      <c r="J3548" s="248"/>
      <c r="K3548" s="248"/>
      <c r="L3548" s="253"/>
      <c r="M3548" s="254"/>
      <c r="N3548" s="255"/>
      <c r="O3548" s="255"/>
      <c r="P3548" s="255"/>
      <c r="Q3548" s="255"/>
      <c r="R3548" s="255"/>
      <c r="S3548" s="255"/>
      <c r="T3548" s="25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7" t="s">
        <v>410</v>
      </c>
      <c r="AU3548" s="257" t="s">
        <v>87</v>
      </c>
      <c r="AV3548" s="14" t="s">
        <v>87</v>
      </c>
      <c r="AW3548" s="14" t="s">
        <v>37</v>
      </c>
      <c r="AX3548" s="14" t="s">
        <v>78</v>
      </c>
      <c r="AY3548" s="257" t="s">
        <v>401</v>
      </c>
    </row>
    <row r="3549" s="15" customFormat="1">
      <c r="A3549" s="15"/>
      <c r="B3549" s="258"/>
      <c r="C3549" s="259"/>
      <c r="D3549" s="238" t="s">
        <v>410</v>
      </c>
      <c r="E3549" s="260" t="s">
        <v>19</v>
      </c>
      <c r="F3549" s="261" t="s">
        <v>414</v>
      </c>
      <c r="G3549" s="259"/>
      <c r="H3549" s="262">
        <v>1</v>
      </c>
      <c r="I3549" s="263"/>
      <c r="J3549" s="259"/>
      <c r="K3549" s="259"/>
      <c r="L3549" s="264"/>
      <c r="M3549" s="265"/>
      <c r="N3549" s="266"/>
      <c r="O3549" s="266"/>
      <c r="P3549" s="266"/>
      <c r="Q3549" s="266"/>
      <c r="R3549" s="266"/>
      <c r="S3549" s="266"/>
      <c r="T3549" s="267"/>
      <c r="U3549" s="15"/>
      <c r="V3549" s="15"/>
      <c r="W3549" s="15"/>
      <c r="X3549" s="15"/>
      <c r="Y3549" s="15"/>
      <c r="Z3549" s="15"/>
      <c r="AA3549" s="15"/>
      <c r="AB3549" s="15"/>
      <c r="AC3549" s="15"/>
      <c r="AD3549" s="15"/>
      <c r="AE3549" s="15"/>
      <c r="AT3549" s="268" t="s">
        <v>410</v>
      </c>
      <c r="AU3549" s="268" t="s">
        <v>87</v>
      </c>
      <c r="AV3549" s="15" t="s">
        <v>102</v>
      </c>
      <c r="AW3549" s="15" t="s">
        <v>37</v>
      </c>
      <c r="AX3549" s="15" t="s">
        <v>85</v>
      </c>
      <c r="AY3549" s="268" t="s">
        <v>401</v>
      </c>
    </row>
    <row r="3550" s="2" customFormat="1" ht="44.25" customHeight="1">
      <c r="A3550" s="40"/>
      <c r="B3550" s="41"/>
      <c r="C3550" s="218" t="s">
        <v>3057</v>
      </c>
      <c r="D3550" s="218" t="s">
        <v>403</v>
      </c>
      <c r="E3550" s="219" t="s">
        <v>3058</v>
      </c>
      <c r="F3550" s="220" t="s">
        <v>3059</v>
      </c>
      <c r="G3550" s="221" t="s">
        <v>653</v>
      </c>
      <c r="H3550" s="222">
        <v>3</v>
      </c>
      <c r="I3550" s="223"/>
      <c r="J3550" s="224">
        <f>ROUND(I3550*H3550,2)</f>
        <v>0</v>
      </c>
      <c r="K3550" s="220" t="s">
        <v>19</v>
      </c>
      <c r="L3550" s="46"/>
      <c r="M3550" s="225" t="s">
        <v>19</v>
      </c>
      <c r="N3550" s="226" t="s">
        <v>49</v>
      </c>
      <c r="O3550" s="86"/>
      <c r="P3550" s="227">
        <f>O3550*H3550</f>
        <v>0</v>
      </c>
      <c r="Q3550" s="227">
        <v>0</v>
      </c>
      <c r="R3550" s="227">
        <f>Q3550*H3550</f>
        <v>0</v>
      </c>
      <c r="S3550" s="227">
        <v>0</v>
      </c>
      <c r="T3550" s="228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9" t="s">
        <v>545</v>
      </c>
      <c r="AT3550" s="229" t="s">
        <v>403</v>
      </c>
      <c r="AU3550" s="229" t="s">
        <v>87</v>
      </c>
      <c r="AY3550" s="19" t="s">
        <v>401</v>
      </c>
      <c r="BE3550" s="230">
        <f>IF(N3550="základní",J3550,0)</f>
        <v>0</v>
      </c>
      <c r="BF3550" s="230">
        <f>IF(N3550="snížená",J3550,0)</f>
        <v>0</v>
      </c>
      <c r="BG3550" s="230">
        <f>IF(N3550="zákl. přenesená",J3550,0)</f>
        <v>0</v>
      </c>
      <c r="BH3550" s="230">
        <f>IF(N3550="sníž. přenesená",J3550,0)</f>
        <v>0</v>
      </c>
      <c r="BI3550" s="230">
        <f>IF(N3550="nulová",J3550,0)</f>
        <v>0</v>
      </c>
      <c r="BJ3550" s="19" t="s">
        <v>85</v>
      </c>
      <c r="BK3550" s="230">
        <f>ROUND(I3550*H3550,2)</f>
        <v>0</v>
      </c>
      <c r="BL3550" s="19" t="s">
        <v>545</v>
      </c>
      <c r="BM3550" s="229" t="s">
        <v>3060</v>
      </c>
    </row>
    <row r="3551" s="13" customFormat="1">
      <c r="A3551" s="13"/>
      <c r="B3551" s="236"/>
      <c r="C3551" s="237"/>
      <c r="D3551" s="238" t="s">
        <v>410</v>
      </c>
      <c r="E3551" s="239" t="s">
        <v>19</v>
      </c>
      <c r="F3551" s="240" t="s">
        <v>634</v>
      </c>
      <c r="G3551" s="237"/>
      <c r="H3551" s="239" t="s">
        <v>19</v>
      </c>
      <c r="I3551" s="241"/>
      <c r="J3551" s="237"/>
      <c r="K3551" s="237"/>
      <c r="L3551" s="242"/>
      <c r="M3551" s="243"/>
      <c r="N3551" s="244"/>
      <c r="O3551" s="244"/>
      <c r="P3551" s="244"/>
      <c r="Q3551" s="244"/>
      <c r="R3551" s="244"/>
      <c r="S3551" s="244"/>
      <c r="T3551" s="245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6" t="s">
        <v>410</v>
      </c>
      <c r="AU3551" s="246" t="s">
        <v>87</v>
      </c>
      <c r="AV3551" s="13" t="s">
        <v>85</v>
      </c>
      <c r="AW3551" s="13" t="s">
        <v>37</v>
      </c>
      <c r="AX3551" s="13" t="s">
        <v>78</v>
      </c>
      <c r="AY3551" s="246" t="s">
        <v>401</v>
      </c>
    </row>
    <row r="3552" s="13" customFormat="1">
      <c r="A3552" s="13"/>
      <c r="B3552" s="236"/>
      <c r="C3552" s="237"/>
      <c r="D3552" s="238" t="s">
        <v>410</v>
      </c>
      <c r="E3552" s="239" t="s">
        <v>19</v>
      </c>
      <c r="F3552" s="240" t="s">
        <v>1591</v>
      </c>
      <c r="G3552" s="237"/>
      <c r="H3552" s="239" t="s">
        <v>19</v>
      </c>
      <c r="I3552" s="241"/>
      <c r="J3552" s="237"/>
      <c r="K3552" s="237"/>
      <c r="L3552" s="242"/>
      <c r="M3552" s="243"/>
      <c r="N3552" s="244"/>
      <c r="O3552" s="244"/>
      <c r="P3552" s="244"/>
      <c r="Q3552" s="244"/>
      <c r="R3552" s="244"/>
      <c r="S3552" s="244"/>
      <c r="T3552" s="245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6" t="s">
        <v>410</v>
      </c>
      <c r="AU3552" s="246" t="s">
        <v>87</v>
      </c>
      <c r="AV3552" s="13" t="s">
        <v>85</v>
      </c>
      <c r="AW3552" s="13" t="s">
        <v>37</v>
      </c>
      <c r="AX3552" s="13" t="s">
        <v>78</v>
      </c>
      <c r="AY3552" s="246" t="s">
        <v>401</v>
      </c>
    </row>
    <row r="3553" s="13" customFormat="1">
      <c r="A3553" s="13"/>
      <c r="B3553" s="236"/>
      <c r="C3553" s="237"/>
      <c r="D3553" s="238" t="s">
        <v>410</v>
      </c>
      <c r="E3553" s="239" t="s">
        <v>19</v>
      </c>
      <c r="F3553" s="240" t="s">
        <v>1708</v>
      </c>
      <c r="G3553" s="237"/>
      <c r="H3553" s="239" t="s">
        <v>19</v>
      </c>
      <c r="I3553" s="241"/>
      <c r="J3553" s="237"/>
      <c r="K3553" s="237"/>
      <c r="L3553" s="242"/>
      <c r="M3553" s="243"/>
      <c r="N3553" s="244"/>
      <c r="O3553" s="244"/>
      <c r="P3553" s="244"/>
      <c r="Q3553" s="244"/>
      <c r="R3553" s="244"/>
      <c r="S3553" s="244"/>
      <c r="T3553" s="24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6" t="s">
        <v>410</v>
      </c>
      <c r="AU3553" s="246" t="s">
        <v>87</v>
      </c>
      <c r="AV3553" s="13" t="s">
        <v>85</v>
      </c>
      <c r="AW3553" s="13" t="s">
        <v>37</v>
      </c>
      <c r="AX3553" s="13" t="s">
        <v>78</v>
      </c>
      <c r="AY3553" s="246" t="s">
        <v>401</v>
      </c>
    </row>
    <row r="3554" s="14" customFormat="1">
      <c r="A3554" s="14"/>
      <c r="B3554" s="247"/>
      <c r="C3554" s="248"/>
      <c r="D3554" s="238" t="s">
        <v>410</v>
      </c>
      <c r="E3554" s="249" t="s">
        <v>19</v>
      </c>
      <c r="F3554" s="250" t="s">
        <v>3061</v>
      </c>
      <c r="G3554" s="248"/>
      <c r="H3554" s="251">
        <v>3</v>
      </c>
      <c r="I3554" s="252"/>
      <c r="J3554" s="248"/>
      <c r="K3554" s="248"/>
      <c r="L3554" s="253"/>
      <c r="M3554" s="254"/>
      <c r="N3554" s="255"/>
      <c r="O3554" s="255"/>
      <c r="P3554" s="255"/>
      <c r="Q3554" s="255"/>
      <c r="R3554" s="255"/>
      <c r="S3554" s="255"/>
      <c r="T3554" s="25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7" t="s">
        <v>410</v>
      </c>
      <c r="AU3554" s="257" t="s">
        <v>87</v>
      </c>
      <c r="AV3554" s="14" t="s">
        <v>87</v>
      </c>
      <c r="AW3554" s="14" t="s">
        <v>37</v>
      </c>
      <c r="AX3554" s="14" t="s">
        <v>78</v>
      </c>
      <c r="AY3554" s="257" t="s">
        <v>401</v>
      </c>
    </row>
    <row r="3555" s="15" customFormat="1">
      <c r="A3555" s="15"/>
      <c r="B3555" s="258"/>
      <c r="C3555" s="259"/>
      <c r="D3555" s="238" t="s">
        <v>410</v>
      </c>
      <c r="E3555" s="260" t="s">
        <v>19</v>
      </c>
      <c r="F3555" s="261" t="s">
        <v>414</v>
      </c>
      <c r="G3555" s="259"/>
      <c r="H3555" s="262">
        <v>3</v>
      </c>
      <c r="I3555" s="263"/>
      <c r="J3555" s="259"/>
      <c r="K3555" s="259"/>
      <c r="L3555" s="264"/>
      <c r="M3555" s="265"/>
      <c r="N3555" s="266"/>
      <c r="O3555" s="266"/>
      <c r="P3555" s="266"/>
      <c r="Q3555" s="266"/>
      <c r="R3555" s="266"/>
      <c r="S3555" s="266"/>
      <c r="T3555" s="267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8" t="s">
        <v>410</v>
      </c>
      <c r="AU3555" s="268" t="s">
        <v>87</v>
      </c>
      <c r="AV3555" s="15" t="s">
        <v>102</v>
      </c>
      <c r="AW3555" s="15" t="s">
        <v>37</v>
      </c>
      <c r="AX3555" s="15" t="s">
        <v>85</v>
      </c>
      <c r="AY3555" s="268" t="s">
        <v>401</v>
      </c>
    </row>
    <row r="3556" s="2" customFormat="1" ht="44.25" customHeight="1">
      <c r="A3556" s="40"/>
      <c r="B3556" s="41"/>
      <c r="C3556" s="218" t="s">
        <v>3062</v>
      </c>
      <c r="D3556" s="218" t="s">
        <v>403</v>
      </c>
      <c r="E3556" s="219" t="s">
        <v>3063</v>
      </c>
      <c r="F3556" s="220" t="s">
        <v>3064</v>
      </c>
      <c r="G3556" s="221" t="s">
        <v>653</v>
      </c>
      <c r="H3556" s="222">
        <v>1</v>
      </c>
      <c r="I3556" s="223"/>
      <c r="J3556" s="224">
        <f>ROUND(I3556*H3556,2)</f>
        <v>0</v>
      </c>
      <c r="K3556" s="220" t="s">
        <v>19</v>
      </c>
      <c r="L3556" s="46"/>
      <c r="M3556" s="225" t="s">
        <v>19</v>
      </c>
      <c r="N3556" s="226" t="s">
        <v>49</v>
      </c>
      <c r="O3556" s="86"/>
      <c r="P3556" s="227">
        <f>O3556*H3556</f>
        <v>0</v>
      </c>
      <c r="Q3556" s="227">
        <v>0</v>
      </c>
      <c r="R3556" s="227">
        <f>Q3556*H3556</f>
        <v>0</v>
      </c>
      <c r="S3556" s="227">
        <v>0</v>
      </c>
      <c r="T3556" s="228">
        <f>S3556*H3556</f>
        <v>0</v>
      </c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R3556" s="229" t="s">
        <v>545</v>
      </c>
      <c r="AT3556" s="229" t="s">
        <v>403</v>
      </c>
      <c r="AU3556" s="229" t="s">
        <v>87</v>
      </c>
      <c r="AY3556" s="19" t="s">
        <v>401</v>
      </c>
      <c r="BE3556" s="230">
        <f>IF(N3556="základní",J3556,0)</f>
        <v>0</v>
      </c>
      <c r="BF3556" s="230">
        <f>IF(N3556="snížená",J3556,0)</f>
        <v>0</v>
      </c>
      <c r="BG3556" s="230">
        <f>IF(N3556="zákl. přenesená",J3556,0)</f>
        <v>0</v>
      </c>
      <c r="BH3556" s="230">
        <f>IF(N3556="sníž. přenesená",J3556,0)</f>
        <v>0</v>
      </c>
      <c r="BI3556" s="230">
        <f>IF(N3556="nulová",J3556,0)</f>
        <v>0</v>
      </c>
      <c r="BJ3556" s="19" t="s">
        <v>85</v>
      </c>
      <c r="BK3556" s="230">
        <f>ROUND(I3556*H3556,2)</f>
        <v>0</v>
      </c>
      <c r="BL3556" s="19" t="s">
        <v>545</v>
      </c>
      <c r="BM3556" s="229" t="s">
        <v>3065</v>
      </c>
    </row>
    <row r="3557" s="13" customFormat="1">
      <c r="A3557" s="13"/>
      <c r="B3557" s="236"/>
      <c r="C3557" s="237"/>
      <c r="D3557" s="238" t="s">
        <v>410</v>
      </c>
      <c r="E3557" s="239" t="s">
        <v>19</v>
      </c>
      <c r="F3557" s="240" t="s">
        <v>634</v>
      </c>
      <c r="G3557" s="237"/>
      <c r="H3557" s="239" t="s">
        <v>19</v>
      </c>
      <c r="I3557" s="241"/>
      <c r="J3557" s="237"/>
      <c r="K3557" s="237"/>
      <c r="L3557" s="242"/>
      <c r="M3557" s="243"/>
      <c r="N3557" s="244"/>
      <c r="O3557" s="244"/>
      <c r="P3557" s="244"/>
      <c r="Q3557" s="244"/>
      <c r="R3557" s="244"/>
      <c r="S3557" s="244"/>
      <c r="T3557" s="245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6" t="s">
        <v>410</v>
      </c>
      <c r="AU3557" s="246" t="s">
        <v>87</v>
      </c>
      <c r="AV3557" s="13" t="s">
        <v>85</v>
      </c>
      <c r="AW3557" s="13" t="s">
        <v>37</v>
      </c>
      <c r="AX3557" s="13" t="s">
        <v>78</v>
      </c>
      <c r="AY3557" s="246" t="s">
        <v>401</v>
      </c>
    </row>
    <row r="3558" s="13" customFormat="1">
      <c r="A3558" s="13"/>
      <c r="B3558" s="236"/>
      <c r="C3558" s="237"/>
      <c r="D3558" s="238" t="s">
        <v>410</v>
      </c>
      <c r="E3558" s="239" t="s">
        <v>19</v>
      </c>
      <c r="F3558" s="240" t="s">
        <v>1591</v>
      </c>
      <c r="G3558" s="237"/>
      <c r="H3558" s="239" t="s">
        <v>19</v>
      </c>
      <c r="I3558" s="241"/>
      <c r="J3558" s="237"/>
      <c r="K3558" s="237"/>
      <c r="L3558" s="242"/>
      <c r="M3558" s="243"/>
      <c r="N3558" s="244"/>
      <c r="O3558" s="244"/>
      <c r="P3558" s="244"/>
      <c r="Q3558" s="244"/>
      <c r="R3558" s="244"/>
      <c r="S3558" s="244"/>
      <c r="T3558" s="245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6" t="s">
        <v>410</v>
      </c>
      <c r="AU3558" s="246" t="s">
        <v>87</v>
      </c>
      <c r="AV3558" s="13" t="s">
        <v>85</v>
      </c>
      <c r="AW3558" s="13" t="s">
        <v>37</v>
      </c>
      <c r="AX3558" s="13" t="s">
        <v>78</v>
      </c>
      <c r="AY3558" s="246" t="s">
        <v>401</v>
      </c>
    </row>
    <row r="3559" s="13" customFormat="1">
      <c r="A3559" s="13"/>
      <c r="B3559" s="236"/>
      <c r="C3559" s="237"/>
      <c r="D3559" s="238" t="s">
        <v>410</v>
      </c>
      <c r="E3559" s="239" t="s">
        <v>19</v>
      </c>
      <c r="F3559" s="240" t="s">
        <v>1708</v>
      </c>
      <c r="G3559" s="237"/>
      <c r="H3559" s="239" t="s">
        <v>19</v>
      </c>
      <c r="I3559" s="241"/>
      <c r="J3559" s="237"/>
      <c r="K3559" s="237"/>
      <c r="L3559" s="242"/>
      <c r="M3559" s="243"/>
      <c r="N3559" s="244"/>
      <c r="O3559" s="244"/>
      <c r="P3559" s="244"/>
      <c r="Q3559" s="244"/>
      <c r="R3559" s="244"/>
      <c r="S3559" s="244"/>
      <c r="T3559" s="245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6" t="s">
        <v>410</v>
      </c>
      <c r="AU3559" s="246" t="s">
        <v>87</v>
      </c>
      <c r="AV3559" s="13" t="s">
        <v>85</v>
      </c>
      <c r="AW3559" s="13" t="s">
        <v>37</v>
      </c>
      <c r="AX3559" s="13" t="s">
        <v>78</v>
      </c>
      <c r="AY3559" s="246" t="s">
        <v>401</v>
      </c>
    </row>
    <row r="3560" s="14" customFormat="1">
      <c r="A3560" s="14"/>
      <c r="B3560" s="247"/>
      <c r="C3560" s="248"/>
      <c r="D3560" s="238" t="s">
        <v>410</v>
      </c>
      <c r="E3560" s="249" t="s">
        <v>19</v>
      </c>
      <c r="F3560" s="250" t="s">
        <v>3066</v>
      </c>
      <c r="G3560" s="248"/>
      <c r="H3560" s="251">
        <v>1</v>
      </c>
      <c r="I3560" s="252"/>
      <c r="J3560" s="248"/>
      <c r="K3560" s="248"/>
      <c r="L3560" s="253"/>
      <c r="M3560" s="254"/>
      <c r="N3560" s="255"/>
      <c r="O3560" s="255"/>
      <c r="P3560" s="255"/>
      <c r="Q3560" s="255"/>
      <c r="R3560" s="255"/>
      <c r="S3560" s="255"/>
      <c r="T3560" s="256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7" t="s">
        <v>410</v>
      </c>
      <c r="AU3560" s="257" t="s">
        <v>87</v>
      </c>
      <c r="AV3560" s="14" t="s">
        <v>87</v>
      </c>
      <c r="AW3560" s="14" t="s">
        <v>37</v>
      </c>
      <c r="AX3560" s="14" t="s">
        <v>78</v>
      </c>
      <c r="AY3560" s="257" t="s">
        <v>401</v>
      </c>
    </row>
    <row r="3561" s="15" customFormat="1">
      <c r="A3561" s="15"/>
      <c r="B3561" s="258"/>
      <c r="C3561" s="259"/>
      <c r="D3561" s="238" t="s">
        <v>410</v>
      </c>
      <c r="E3561" s="260" t="s">
        <v>19</v>
      </c>
      <c r="F3561" s="261" t="s">
        <v>414</v>
      </c>
      <c r="G3561" s="259"/>
      <c r="H3561" s="262">
        <v>1</v>
      </c>
      <c r="I3561" s="263"/>
      <c r="J3561" s="259"/>
      <c r="K3561" s="259"/>
      <c r="L3561" s="264"/>
      <c r="M3561" s="265"/>
      <c r="N3561" s="266"/>
      <c r="O3561" s="266"/>
      <c r="P3561" s="266"/>
      <c r="Q3561" s="266"/>
      <c r="R3561" s="266"/>
      <c r="S3561" s="266"/>
      <c r="T3561" s="267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8" t="s">
        <v>410</v>
      </c>
      <c r="AU3561" s="268" t="s">
        <v>87</v>
      </c>
      <c r="AV3561" s="15" t="s">
        <v>102</v>
      </c>
      <c r="AW3561" s="15" t="s">
        <v>37</v>
      </c>
      <c r="AX3561" s="15" t="s">
        <v>85</v>
      </c>
      <c r="AY3561" s="268" t="s">
        <v>401</v>
      </c>
    </row>
    <row r="3562" s="2" customFormat="1" ht="44.25" customHeight="1">
      <c r="A3562" s="40"/>
      <c r="B3562" s="41"/>
      <c r="C3562" s="218" t="s">
        <v>3067</v>
      </c>
      <c r="D3562" s="218" t="s">
        <v>403</v>
      </c>
      <c r="E3562" s="219" t="s">
        <v>3068</v>
      </c>
      <c r="F3562" s="220" t="s">
        <v>3069</v>
      </c>
      <c r="G3562" s="221" t="s">
        <v>1714</v>
      </c>
      <c r="H3562" s="222">
        <v>96.5</v>
      </c>
      <c r="I3562" s="223"/>
      <c r="J3562" s="224">
        <f>ROUND(I3562*H3562,2)</f>
        <v>0</v>
      </c>
      <c r="K3562" s="220" t="s">
        <v>19</v>
      </c>
      <c r="L3562" s="46"/>
      <c r="M3562" s="225" t="s">
        <v>19</v>
      </c>
      <c r="N3562" s="226" t="s">
        <v>49</v>
      </c>
      <c r="O3562" s="86"/>
      <c r="P3562" s="227">
        <f>O3562*H3562</f>
        <v>0</v>
      </c>
      <c r="Q3562" s="227">
        <v>0</v>
      </c>
      <c r="R3562" s="227">
        <f>Q3562*H3562</f>
        <v>0</v>
      </c>
      <c r="S3562" s="227">
        <v>0</v>
      </c>
      <c r="T3562" s="228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9" t="s">
        <v>545</v>
      </c>
      <c r="AT3562" s="229" t="s">
        <v>403</v>
      </c>
      <c r="AU3562" s="229" t="s">
        <v>87</v>
      </c>
      <c r="AY3562" s="19" t="s">
        <v>401</v>
      </c>
      <c r="BE3562" s="230">
        <f>IF(N3562="základní",J3562,0)</f>
        <v>0</v>
      </c>
      <c r="BF3562" s="230">
        <f>IF(N3562="snížená",J3562,0)</f>
        <v>0</v>
      </c>
      <c r="BG3562" s="230">
        <f>IF(N3562="zákl. přenesená",J3562,0)</f>
        <v>0</v>
      </c>
      <c r="BH3562" s="230">
        <f>IF(N3562="sníž. přenesená",J3562,0)</f>
        <v>0</v>
      </c>
      <c r="BI3562" s="230">
        <f>IF(N3562="nulová",J3562,0)</f>
        <v>0</v>
      </c>
      <c r="BJ3562" s="19" t="s">
        <v>85</v>
      </c>
      <c r="BK3562" s="230">
        <f>ROUND(I3562*H3562,2)</f>
        <v>0</v>
      </c>
      <c r="BL3562" s="19" t="s">
        <v>545</v>
      </c>
      <c r="BM3562" s="229" t="s">
        <v>3070</v>
      </c>
    </row>
    <row r="3563" s="13" customFormat="1">
      <c r="A3563" s="13"/>
      <c r="B3563" s="236"/>
      <c r="C3563" s="237"/>
      <c r="D3563" s="238" t="s">
        <v>410</v>
      </c>
      <c r="E3563" s="239" t="s">
        <v>19</v>
      </c>
      <c r="F3563" s="240" t="s">
        <v>634</v>
      </c>
      <c r="G3563" s="237"/>
      <c r="H3563" s="239" t="s">
        <v>19</v>
      </c>
      <c r="I3563" s="241"/>
      <c r="J3563" s="237"/>
      <c r="K3563" s="237"/>
      <c r="L3563" s="242"/>
      <c r="M3563" s="243"/>
      <c r="N3563" s="244"/>
      <c r="O3563" s="244"/>
      <c r="P3563" s="244"/>
      <c r="Q3563" s="244"/>
      <c r="R3563" s="244"/>
      <c r="S3563" s="244"/>
      <c r="T3563" s="245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6" t="s">
        <v>410</v>
      </c>
      <c r="AU3563" s="246" t="s">
        <v>87</v>
      </c>
      <c r="AV3563" s="13" t="s">
        <v>85</v>
      </c>
      <c r="AW3563" s="13" t="s">
        <v>37</v>
      </c>
      <c r="AX3563" s="13" t="s">
        <v>78</v>
      </c>
      <c r="AY3563" s="246" t="s">
        <v>401</v>
      </c>
    </row>
    <row r="3564" s="13" customFormat="1">
      <c r="A3564" s="13"/>
      <c r="B3564" s="236"/>
      <c r="C3564" s="237"/>
      <c r="D3564" s="238" t="s">
        <v>410</v>
      </c>
      <c r="E3564" s="239" t="s">
        <v>19</v>
      </c>
      <c r="F3564" s="240" t="s">
        <v>1591</v>
      </c>
      <c r="G3564" s="237"/>
      <c r="H3564" s="239" t="s">
        <v>19</v>
      </c>
      <c r="I3564" s="241"/>
      <c r="J3564" s="237"/>
      <c r="K3564" s="237"/>
      <c r="L3564" s="242"/>
      <c r="M3564" s="243"/>
      <c r="N3564" s="244"/>
      <c r="O3564" s="244"/>
      <c r="P3564" s="244"/>
      <c r="Q3564" s="244"/>
      <c r="R3564" s="244"/>
      <c r="S3564" s="244"/>
      <c r="T3564" s="245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6" t="s">
        <v>410</v>
      </c>
      <c r="AU3564" s="246" t="s">
        <v>87</v>
      </c>
      <c r="AV3564" s="13" t="s">
        <v>85</v>
      </c>
      <c r="AW3564" s="13" t="s">
        <v>37</v>
      </c>
      <c r="AX3564" s="13" t="s">
        <v>78</v>
      </c>
      <c r="AY3564" s="246" t="s">
        <v>401</v>
      </c>
    </row>
    <row r="3565" s="13" customFormat="1">
      <c r="A3565" s="13"/>
      <c r="B3565" s="236"/>
      <c r="C3565" s="237"/>
      <c r="D3565" s="238" t="s">
        <v>410</v>
      </c>
      <c r="E3565" s="239" t="s">
        <v>19</v>
      </c>
      <c r="F3565" s="240" t="s">
        <v>1708</v>
      </c>
      <c r="G3565" s="237"/>
      <c r="H3565" s="239" t="s">
        <v>19</v>
      </c>
      <c r="I3565" s="241"/>
      <c r="J3565" s="237"/>
      <c r="K3565" s="237"/>
      <c r="L3565" s="242"/>
      <c r="M3565" s="243"/>
      <c r="N3565" s="244"/>
      <c r="O3565" s="244"/>
      <c r="P3565" s="244"/>
      <c r="Q3565" s="244"/>
      <c r="R3565" s="244"/>
      <c r="S3565" s="244"/>
      <c r="T3565" s="245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46" t="s">
        <v>410</v>
      </c>
      <c r="AU3565" s="246" t="s">
        <v>87</v>
      </c>
      <c r="AV3565" s="13" t="s">
        <v>85</v>
      </c>
      <c r="AW3565" s="13" t="s">
        <v>37</v>
      </c>
      <c r="AX3565" s="13" t="s">
        <v>78</v>
      </c>
      <c r="AY3565" s="246" t="s">
        <v>401</v>
      </c>
    </row>
    <row r="3566" s="14" customFormat="1">
      <c r="A3566" s="14"/>
      <c r="B3566" s="247"/>
      <c r="C3566" s="248"/>
      <c r="D3566" s="238" t="s">
        <v>410</v>
      </c>
      <c r="E3566" s="249" t="s">
        <v>19</v>
      </c>
      <c r="F3566" s="250" t="s">
        <v>3071</v>
      </c>
      <c r="G3566" s="248"/>
      <c r="H3566" s="251">
        <v>96.5</v>
      </c>
      <c r="I3566" s="252"/>
      <c r="J3566" s="248"/>
      <c r="K3566" s="248"/>
      <c r="L3566" s="253"/>
      <c r="M3566" s="254"/>
      <c r="N3566" s="255"/>
      <c r="O3566" s="255"/>
      <c r="P3566" s="255"/>
      <c r="Q3566" s="255"/>
      <c r="R3566" s="255"/>
      <c r="S3566" s="255"/>
      <c r="T3566" s="25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7" t="s">
        <v>410</v>
      </c>
      <c r="AU3566" s="257" t="s">
        <v>87</v>
      </c>
      <c r="AV3566" s="14" t="s">
        <v>87</v>
      </c>
      <c r="AW3566" s="14" t="s">
        <v>37</v>
      </c>
      <c r="AX3566" s="14" t="s">
        <v>78</v>
      </c>
      <c r="AY3566" s="257" t="s">
        <v>401</v>
      </c>
    </row>
    <row r="3567" s="15" customFormat="1">
      <c r="A3567" s="15"/>
      <c r="B3567" s="258"/>
      <c r="C3567" s="259"/>
      <c r="D3567" s="238" t="s">
        <v>410</v>
      </c>
      <c r="E3567" s="260" t="s">
        <v>19</v>
      </c>
      <c r="F3567" s="261" t="s">
        <v>414</v>
      </c>
      <c r="G3567" s="259"/>
      <c r="H3567" s="262">
        <v>96.5</v>
      </c>
      <c r="I3567" s="263"/>
      <c r="J3567" s="259"/>
      <c r="K3567" s="259"/>
      <c r="L3567" s="264"/>
      <c r="M3567" s="265"/>
      <c r="N3567" s="266"/>
      <c r="O3567" s="266"/>
      <c r="P3567" s="266"/>
      <c r="Q3567" s="266"/>
      <c r="R3567" s="266"/>
      <c r="S3567" s="266"/>
      <c r="T3567" s="267"/>
      <c r="U3567" s="15"/>
      <c r="V3567" s="15"/>
      <c r="W3567" s="15"/>
      <c r="X3567" s="15"/>
      <c r="Y3567" s="15"/>
      <c r="Z3567" s="15"/>
      <c r="AA3567" s="15"/>
      <c r="AB3567" s="15"/>
      <c r="AC3567" s="15"/>
      <c r="AD3567" s="15"/>
      <c r="AE3567" s="15"/>
      <c r="AT3567" s="268" t="s">
        <v>410</v>
      </c>
      <c r="AU3567" s="268" t="s">
        <v>87</v>
      </c>
      <c r="AV3567" s="15" t="s">
        <v>102</v>
      </c>
      <c r="AW3567" s="15" t="s">
        <v>37</v>
      </c>
      <c r="AX3567" s="15" t="s">
        <v>85</v>
      </c>
      <c r="AY3567" s="268" t="s">
        <v>401</v>
      </c>
    </row>
    <row r="3568" s="2" customFormat="1" ht="44.25" customHeight="1">
      <c r="A3568" s="40"/>
      <c r="B3568" s="41"/>
      <c r="C3568" s="218" t="s">
        <v>3072</v>
      </c>
      <c r="D3568" s="218" t="s">
        <v>403</v>
      </c>
      <c r="E3568" s="219" t="s">
        <v>3073</v>
      </c>
      <c r="F3568" s="220" t="s">
        <v>3069</v>
      </c>
      <c r="G3568" s="221" t="s">
        <v>1714</v>
      </c>
      <c r="H3568" s="222">
        <v>79.700000000000003</v>
      </c>
      <c r="I3568" s="223"/>
      <c r="J3568" s="224">
        <f>ROUND(I3568*H3568,2)</f>
        <v>0</v>
      </c>
      <c r="K3568" s="220" t="s">
        <v>19</v>
      </c>
      <c r="L3568" s="46"/>
      <c r="M3568" s="225" t="s">
        <v>19</v>
      </c>
      <c r="N3568" s="226" t="s">
        <v>49</v>
      </c>
      <c r="O3568" s="86"/>
      <c r="P3568" s="227">
        <f>O3568*H3568</f>
        <v>0</v>
      </c>
      <c r="Q3568" s="227">
        <v>0</v>
      </c>
      <c r="R3568" s="227">
        <f>Q3568*H3568</f>
        <v>0</v>
      </c>
      <c r="S3568" s="227">
        <v>0</v>
      </c>
      <c r="T3568" s="228">
        <f>S3568*H3568</f>
        <v>0</v>
      </c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R3568" s="229" t="s">
        <v>545</v>
      </c>
      <c r="AT3568" s="229" t="s">
        <v>403</v>
      </c>
      <c r="AU3568" s="229" t="s">
        <v>87</v>
      </c>
      <c r="AY3568" s="19" t="s">
        <v>401</v>
      </c>
      <c r="BE3568" s="230">
        <f>IF(N3568="základní",J3568,0)</f>
        <v>0</v>
      </c>
      <c r="BF3568" s="230">
        <f>IF(N3568="snížená",J3568,0)</f>
        <v>0</v>
      </c>
      <c r="BG3568" s="230">
        <f>IF(N3568="zákl. přenesená",J3568,0)</f>
        <v>0</v>
      </c>
      <c r="BH3568" s="230">
        <f>IF(N3568="sníž. přenesená",J3568,0)</f>
        <v>0</v>
      </c>
      <c r="BI3568" s="230">
        <f>IF(N3568="nulová",J3568,0)</f>
        <v>0</v>
      </c>
      <c r="BJ3568" s="19" t="s">
        <v>85</v>
      </c>
      <c r="BK3568" s="230">
        <f>ROUND(I3568*H3568,2)</f>
        <v>0</v>
      </c>
      <c r="BL3568" s="19" t="s">
        <v>545</v>
      </c>
      <c r="BM3568" s="229" t="s">
        <v>3074</v>
      </c>
    </row>
    <row r="3569" s="13" customFormat="1">
      <c r="A3569" s="13"/>
      <c r="B3569" s="236"/>
      <c r="C3569" s="237"/>
      <c r="D3569" s="238" t="s">
        <v>410</v>
      </c>
      <c r="E3569" s="239" t="s">
        <v>19</v>
      </c>
      <c r="F3569" s="240" t="s">
        <v>634</v>
      </c>
      <c r="G3569" s="237"/>
      <c r="H3569" s="239" t="s">
        <v>19</v>
      </c>
      <c r="I3569" s="241"/>
      <c r="J3569" s="237"/>
      <c r="K3569" s="237"/>
      <c r="L3569" s="242"/>
      <c r="M3569" s="243"/>
      <c r="N3569" s="244"/>
      <c r="O3569" s="244"/>
      <c r="P3569" s="244"/>
      <c r="Q3569" s="244"/>
      <c r="R3569" s="244"/>
      <c r="S3569" s="244"/>
      <c r="T3569" s="245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46" t="s">
        <v>410</v>
      </c>
      <c r="AU3569" s="246" t="s">
        <v>87</v>
      </c>
      <c r="AV3569" s="13" t="s">
        <v>85</v>
      </c>
      <c r="AW3569" s="13" t="s">
        <v>37</v>
      </c>
      <c r="AX3569" s="13" t="s">
        <v>78</v>
      </c>
      <c r="AY3569" s="246" t="s">
        <v>401</v>
      </c>
    </row>
    <row r="3570" s="13" customFormat="1">
      <c r="A3570" s="13"/>
      <c r="B3570" s="236"/>
      <c r="C3570" s="237"/>
      <c r="D3570" s="238" t="s">
        <v>410</v>
      </c>
      <c r="E3570" s="239" t="s">
        <v>19</v>
      </c>
      <c r="F3570" s="240" t="s">
        <v>1591</v>
      </c>
      <c r="G3570" s="237"/>
      <c r="H3570" s="239" t="s">
        <v>19</v>
      </c>
      <c r="I3570" s="241"/>
      <c r="J3570" s="237"/>
      <c r="K3570" s="237"/>
      <c r="L3570" s="242"/>
      <c r="M3570" s="243"/>
      <c r="N3570" s="244"/>
      <c r="O3570" s="244"/>
      <c r="P3570" s="244"/>
      <c r="Q3570" s="244"/>
      <c r="R3570" s="244"/>
      <c r="S3570" s="244"/>
      <c r="T3570" s="245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6" t="s">
        <v>410</v>
      </c>
      <c r="AU3570" s="246" t="s">
        <v>87</v>
      </c>
      <c r="AV3570" s="13" t="s">
        <v>85</v>
      </c>
      <c r="AW3570" s="13" t="s">
        <v>37</v>
      </c>
      <c r="AX3570" s="13" t="s">
        <v>78</v>
      </c>
      <c r="AY3570" s="246" t="s">
        <v>401</v>
      </c>
    </row>
    <row r="3571" s="13" customFormat="1">
      <c r="A3571" s="13"/>
      <c r="B3571" s="236"/>
      <c r="C3571" s="237"/>
      <c r="D3571" s="238" t="s">
        <v>410</v>
      </c>
      <c r="E3571" s="239" t="s">
        <v>19</v>
      </c>
      <c r="F3571" s="240" t="s">
        <v>1708</v>
      </c>
      <c r="G3571" s="237"/>
      <c r="H3571" s="239" t="s">
        <v>19</v>
      </c>
      <c r="I3571" s="241"/>
      <c r="J3571" s="237"/>
      <c r="K3571" s="237"/>
      <c r="L3571" s="242"/>
      <c r="M3571" s="243"/>
      <c r="N3571" s="244"/>
      <c r="O3571" s="244"/>
      <c r="P3571" s="244"/>
      <c r="Q3571" s="244"/>
      <c r="R3571" s="244"/>
      <c r="S3571" s="244"/>
      <c r="T3571" s="245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6" t="s">
        <v>410</v>
      </c>
      <c r="AU3571" s="246" t="s">
        <v>87</v>
      </c>
      <c r="AV3571" s="13" t="s">
        <v>85</v>
      </c>
      <c r="AW3571" s="13" t="s">
        <v>37</v>
      </c>
      <c r="AX3571" s="13" t="s">
        <v>78</v>
      </c>
      <c r="AY3571" s="246" t="s">
        <v>401</v>
      </c>
    </row>
    <row r="3572" s="14" customFormat="1">
      <c r="A3572" s="14"/>
      <c r="B3572" s="247"/>
      <c r="C3572" s="248"/>
      <c r="D3572" s="238" t="s">
        <v>410</v>
      </c>
      <c r="E3572" s="249" t="s">
        <v>19</v>
      </c>
      <c r="F3572" s="250" t="s">
        <v>3075</v>
      </c>
      <c r="G3572" s="248"/>
      <c r="H3572" s="251">
        <v>79.700000000000003</v>
      </c>
      <c r="I3572" s="252"/>
      <c r="J3572" s="248"/>
      <c r="K3572" s="248"/>
      <c r="L3572" s="253"/>
      <c r="M3572" s="254"/>
      <c r="N3572" s="255"/>
      <c r="O3572" s="255"/>
      <c r="P3572" s="255"/>
      <c r="Q3572" s="255"/>
      <c r="R3572" s="255"/>
      <c r="S3572" s="255"/>
      <c r="T3572" s="256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7" t="s">
        <v>410</v>
      </c>
      <c r="AU3572" s="257" t="s">
        <v>87</v>
      </c>
      <c r="AV3572" s="14" t="s">
        <v>87</v>
      </c>
      <c r="AW3572" s="14" t="s">
        <v>37</v>
      </c>
      <c r="AX3572" s="14" t="s">
        <v>78</v>
      </c>
      <c r="AY3572" s="257" t="s">
        <v>401</v>
      </c>
    </row>
    <row r="3573" s="15" customFormat="1">
      <c r="A3573" s="15"/>
      <c r="B3573" s="258"/>
      <c r="C3573" s="259"/>
      <c r="D3573" s="238" t="s">
        <v>410</v>
      </c>
      <c r="E3573" s="260" t="s">
        <v>19</v>
      </c>
      <c r="F3573" s="261" t="s">
        <v>414</v>
      </c>
      <c r="G3573" s="259"/>
      <c r="H3573" s="262">
        <v>79.700000000000003</v>
      </c>
      <c r="I3573" s="263"/>
      <c r="J3573" s="259"/>
      <c r="K3573" s="259"/>
      <c r="L3573" s="264"/>
      <c r="M3573" s="265"/>
      <c r="N3573" s="266"/>
      <c r="O3573" s="266"/>
      <c r="P3573" s="266"/>
      <c r="Q3573" s="266"/>
      <c r="R3573" s="266"/>
      <c r="S3573" s="266"/>
      <c r="T3573" s="267"/>
      <c r="U3573" s="15"/>
      <c r="V3573" s="15"/>
      <c r="W3573" s="15"/>
      <c r="X3573" s="15"/>
      <c r="Y3573" s="15"/>
      <c r="Z3573" s="15"/>
      <c r="AA3573" s="15"/>
      <c r="AB3573" s="15"/>
      <c r="AC3573" s="15"/>
      <c r="AD3573" s="15"/>
      <c r="AE3573" s="15"/>
      <c r="AT3573" s="268" t="s">
        <v>410</v>
      </c>
      <c r="AU3573" s="268" t="s">
        <v>87</v>
      </c>
      <c r="AV3573" s="15" t="s">
        <v>102</v>
      </c>
      <c r="AW3573" s="15" t="s">
        <v>37</v>
      </c>
      <c r="AX3573" s="15" t="s">
        <v>85</v>
      </c>
      <c r="AY3573" s="268" t="s">
        <v>401</v>
      </c>
    </row>
    <row r="3574" s="2" customFormat="1" ht="55.5" customHeight="1">
      <c r="A3574" s="40"/>
      <c r="B3574" s="41"/>
      <c r="C3574" s="218" t="s">
        <v>3076</v>
      </c>
      <c r="D3574" s="218" t="s">
        <v>403</v>
      </c>
      <c r="E3574" s="219" t="s">
        <v>3077</v>
      </c>
      <c r="F3574" s="220" t="s">
        <v>3078</v>
      </c>
      <c r="G3574" s="221" t="s">
        <v>653</v>
      </c>
      <c r="H3574" s="222">
        <v>1</v>
      </c>
      <c r="I3574" s="223"/>
      <c r="J3574" s="224">
        <f>ROUND(I3574*H3574,2)</f>
        <v>0</v>
      </c>
      <c r="K3574" s="220" t="s">
        <v>19</v>
      </c>
      <c r="L3574" s="46"/>
      <c r="M3574" s="225" t="s">
        <v>19</v>
      </c>
      <c r="N3574" s="226" t="s">
        <v>49</v>
      </c>
      <c r="O3574" s="86"/>
      <c r="P3574" s="227">
        <f>O3574*H3574</f>
        <v>0</v>
      </c>
      <c r="Q3574" s="227">
        <v>0</v>
      </c>
      <c r="R3574" s="227">
        <f>Q3574*H3574</f>
        <v>0</v>
      </c>
      <c r="S3574" s="227">
        <v>0</v>
      </c>
      <c r="T3574" s="228">
        <f>S3574*H3574</f>
        <v>0</v>
      </c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R3574" s="229" t="s">
        <v>545</v>
      </c>
      <c r="AT3574" s="229" t="s">
        <v>403</v>
      </c>
      <c r="AU3574" s="229" t="s">
        <v>87</v>
      </c>
      <c r="AY3574" s="19" t="s">
        <v>401</v>
      </c>
      <c r="BE3574" s="230">
        <f>IF(N3574="základní",J3574,0)</f>
        <v>0</v>
      </c>
      <c r="BF3574" s="230">
        <f>IF(N3574="snížená",J3574,0)</f>
        <v>0</v>
      </c>
      <c r="BG3574" s="230">
        <f>IF(N3574="zákl. přenesená",J3574,0)</f>
        <v>0</v>
      </c>
      <c r="BH3574" s="230">
        <f>IF(N3574="sníž. přenesená",J3574,0)</f>
        <v>0</v>
      </c>
      <c r="BI3574" s="230">
        <f>IF(N3574="nulová",J3574,0)</f>
        <v>0</v>
      </c>
      <c r="BJ3574" s="19" t="s">
        <v>85</v>
      </c>
      <c r="BK3574" s="230">
        <f>ROUND(I3574*H3574,2)</f>
        <v>0</v>
      </c>
      <c r="BL3574" s="19" t="s">
        <v>545</v>
      </c>
      <c r="BM3574" s="229" t="s">
        <v>3079</v>
      </c>
    </row>
    <row r="3575" s="2" customFormat="1" ht="37.8" customHeight="1">
      <c r="A3575" s="40"/>
      <c r="B3575" s="41"/>
      <c r="C3575" s="218" t="s">
        <v>3080</v>
      </c>
      <c r="D3575" s="218" t="s">
        <v>403</v>
      </c>
      <c r="E3575" s="219" t="s">
        <v>3081</v>
      </c>
      <c r="F3575" s="220" t="s">
        <v>3082</v>
      </c>
      <c r="G3575" s="221" t="s">
        <v>228</v>
      </c>
      <c r="H3575" s="222">
        <v>2.7799999999999998</v>
      </c>
      <c r="I3575" s="223"/>
      <c r="J3575" s="224">
        <f>ROUND(I3575*H3575,2)</f>
        <v>0</v>
      </c>
      <c r="K3575" s="220" t="s">
        <v>406</v>
      </c>
      <c r="L3575" s="46"/>
      <c r="M3575" s="225" t="s">
        <v>19</v>
      </c>
      <c r="N3575" s="226" t="s">
        <v>49</v>
      </c>
      <c r="O3575" s="86"/>
      <c r="P3575" s="227">
        <f>O3575*H3575</f>
        <v>0</v>
      </c>
      <c r="Q3575" s="227">
        <v>0.00039599999999999998</v>
      </c>
      <c r="R3575" s="227">
        <f>Q3575*H3575</f>
        <v>0.0011008799999999998</v>
      </c>
      <c r="S3575" s="227">
        <v>0</v>
      </c>
      <c r="T3575" s="228">
        <f>S3575*H3575</f>
        <v>0</v>
      </c>
      <c r="U3575" s="40"/>
      <c r="V3575" s="40"/>
      <c r="W3575" s="40"/>
      <c r="X3575" s="40"/>
      <c r="Y3575" s="40"/>
      <c r="Z3575" s="40"/>
      <c r="AA3575" s="40"/>
      <c r="AB3575" s="40"/>
      <c r="AC3575" s="40"/>
      <c r="AD3575" s="40"/>
      <c r="AE3575" s="40"/>
      <c r="AR3575" s="229" t="s">
        <v>545</v>
      </c>
      <c r="AT3575" s="229" t="s">
        <v>403</v>
      </c>
      <c r="AU3575" s="229" t="s">
        <v>87</v>
      </c>
      <c r="AY3575" s="19" t="s">
        <v>401</v>
      </c>
      <c r="BE3575" s="230">
        <f>IF(N3575="základní",J3575,0)</f>
        <v>0</v>
      </c>
      <c r="BF3575" s="230">
        <f>IF(N3575="snížená",J3575,0)</f>
        <v>0</v>
      </c>
      <c r="BG3575" s="230">
        <f>IF(N3575="zákl. přenesená",J3575,0)</f>
        <v>0</v>
      </c>
      <c r="BH3575" s="230">
        <f>IF(N3575="sníž. přenesená",J3575,0)</f>
        <v>0</v>
      </c>
      <c r="BI3575" s="230">
        <f>IF(N3575="nulová",J3575,0)</f>
        <v>0</v>
      </c>
      <c r="BJ3575" s="19" t="s">
        <v>85</v>
      </c>
      <c r="BK3575" s="230">
        <f>ROUND(I3575*H3575,2)</f>
        <v>0</v>
      </c>
      <c r="BL3575" s="19" t="s">
        <v>545</v>
      </c>
      <c r="BM3575" s="229" t="s">
        <v>3083</v>
      </c>
    </row>
    <row r="3576" s="2" customFormat="1">
      <c r="A3576" s="40"/>
      <c r="B3576" s="41"/>
      <c r="C3576" s="42"/>
      <c r="D3576" s="231" t="s">
        <v>408</v>
      </c>
      <c r="E3576" s="42"/>
      <c r="F3576" s="232" t="s">
        <v>3084</v>
      </c>
      <c r="G3576" s="42"/>
      <c r="H3576" s="42"/>
      <c r="I3576" s="233"/>
      <c r="J3576" s="42"/>
      <c r="K3576" s="42"/>
      <c r="L3576" s="46"/>
      <c r="M3576" s="234"/>
      <c r="N3576" s="235"/>
      <c r="O3576" s="86"/>
      <c r="P3576" s="86"/>
      <c r="Q3576" s="86"/>
      <c r="R3576" s="86"/>
      <c r="S3576" s="86"/>
      <c r="T3576" s="87"/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T3576" s="19" t="s">
        <v>408</v>
      </c>
      <c r="AU3576" s="19" t="s">
        <v>87</v>
      </c>
    </row>
    <row r="3577" s="13" customFormat="1">
      <c r="A3577" s="13"/>
      <c r="B3577" s="236"/>
      <c r="C3577" s="237"/>
      <c r="D3577" s="238" t="s">
        <v>410</v>
      </c>
      <c r="E3577" s="239" t="s">
        <v>19</v>
      </c>
      <c r="F3577" s="240" t="s">
        <v>634</v>
      </c>
      <c r="G3577" s="237"/>
      <c r="H3577" s="239" t="s">
        <v>19</v>
      </c>
      <c r="I3577" s="241"/>
      <c r="J3577" s="237"/>
      <c r="K3577" s="237"/>
      <c r="L3577" s="242"/>
      <c r="M3577" s="243"/>
      <c r="N3577" s="244"/>
      <c r="O3577" s="244"/>
      <c r="P3577" s="244"/>
      <c r="Q3577" s="244"/>
      <c r="R3577" s="244"/>
      <c r="S3577" s="244"/>
      <c r="T3577" s="24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6" t="s">
        <v>410</v>
      </c>
      <c r="AU3577" s="246" t="s">
        <v>87</v>
      </c>
      <c r="AV3577" s="13" t="s">
        <v>85</v>
      </c>
      <c r="AW3577" s="13" t="s">
        <v>37</v>
      </c>
      <c r="AX3577" s="13" t="s">
        <v>78</v>
      </c>
      <c r="AY3577" s="246" t="s">
        <v>401</v>
      </c>
    </row>
    <row r="3578" s="13" customFormat="1">
      <c r="A3578" s="13"/>
      <c r="B3578" s="236"/>
      <c r="C3578" s="237"/>
      <c r="D3578" s="238" t="s">
        <v>410</v>
      </c>
      <c r="E3578" s="239" t="s">
        <v>19</v>
      </c>
      <c r="F3578" s="240" t="s">
        <v>1591</v>
      </c>
      <c r="G3578" s="237"/>
      <c r="H3578" s="239" t="s">
        <v>19</v>
      </c>
      <c r="I3578" s="241"/>
      <c r="J3578" s="237"/>
      <c r="K3578" s="237"/>
      <c r="L3578" s="242"/>
      <c r="M3578" s="243"/>
      <c r="N3578" s="244"/>
      <c r="O3578" s="244"/>
      <c r="P3578" s="244"/>
      <c r="Q3578" s="244"/>
      <c r="R3578" s="244"/>
      <c r="S3578" s="244"/>
      <c r="T3578" s="245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6" t="s">
        <v>410</v>
      </c>
      <c r="AU3578" s="246" t="s">
        <v>87</v>
      </c>
      <c r="AV3578" s="13" t="s">
        <v>85</v>
      </c>
      <c r="AW3578" s="13" t="s">
        <v>37</v>
      </c>
      <c r="AX3578" s="13" t="s">
        <v>78</v>
      </c>
      <c r="AY3578" s="246" t="s">
        <v>401</v>
      </c>
    </row>
    <row r="3579" s="13" customFormat="1">
      <c r="A3579" s="13"/>
      <c r="B3579" s="236"/>
      <c r="C3579" s="237"/>
      <c r="D3579" s="238" t="s">
        <v>410</v>
      </c>
      <c r="E3579" s="239" t="s">
        <v>19</v>
      </c>
      <c r="F3579" s="240" t="s">
        <v>1708</v>
      </c>
      <c r="G3579" s="237"/>
      <c r="H3579" s="239" t="s">
        <v>19</v>
      </c>
      <c r="I3579" s="241"/>
      <c r="J3579" s="237"/>
      <c r="K3579" s="237"/>
      <c r="L3579" s="242"/>
      <c r="M3579" s="243"/>
      <c r="N3579" s="244"/>
      <c r="O3579" s="244"/>
      <c r="P3579" s="244"/>
      <c r="Q3579" s="244"/>
      <c r="R3579" s="244"/>
      <c r="S3579" s="244"/>
      <c r="T3579" s="245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6" t="s">
        <v>410</v>
      </c>
      <c r="AU3579" s="246" t="s">
        <v>87</v>
      </c>
      <c r="AV3579" s="13" t="s">
        <v>85</v>
      </c>
      <c r="AW3579" s="13" t="s">
        <v>37</v>
      </c>
      <c r="AX3579" s="13" t="s">
        <v>78</v>
      </c>
      <c r="AY3579" s="246" t="s">
        <v>401</v>
      </c>
    </row>
    <row r="3580" s="14" customFormat="1">
      <c r="A3580" s="14"/>
      <c r="B3580" s="247"/>
      <c r="C3580" s="248"/>
      <c r="D3580" s="238" t="s">
        <v>410</v>
      </c>
      <c r="E3580" s="249" t="s">
        <v>19</v>
      </c>
      <c r="F3580" s="250" t="s">
        <v>3085</v>
      </c>
      <c r="G3580" s="248"/>
      <c r="H3580" s="251">
        <v>1.8799999999999999</v>
      </c>
      <c r="I3580" s="252"/>
      <c r="J3580" s="248"/>
      <c r="K3580" s="248"/>
      <c r="L3580" s="253"/>
      <c r="M3580" s="254"/>
      <c r="N3580" s="255"/>
      <c r="O3580" s="255"/>
      <c r="P3580" s="255"/>
      <c r="Q3580" s="255"/>
      <c r="R3580" s="255"/>
      <c r="S3580" s="255"/>
      <c r="T3580" s="256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7" t="s">
        <v>410</v>
      </c>
      <c r="AU3580" s="257" t="s">
        <v>87</v>
      </c>
      <c r="AV3580" s="14" t="s">
        <v>87</v>
      </c>
      <c r="AW3580" s="14" t="s">
        <v>37</v>
      </c>
      <c r="AX3580" s="14" t="s">
        <v>78</v>
      </c>
      <c r="AY3580" s="257" t="s">
        <v>401</v>
      </c>
    </row>
    <row r="3581" s="14" customFormat="1">
      <c r="A3581" s="14"/>
      <c r="B3581" s="247"/>
      <c r="C3581" s="248"/>
      <c r="D3581" s="238" t="s">
        <v>410</v>
      </c>
      <c r="E3581" s="249" t="s">
        <v>19</v>
      </c>
      <c r="F3581" s="250" t="s">
        <v>3086</v>
      </c>
      <c r="G3581" s="248"/>
      <c r="H3581" s="251">
        <v>0.90000000000000002</v>
      </c>
      <c r="I3581" s="252"/>
      <c r="J3581" s="248"/>
      <c r="K3581" s="248"/>
      <c r="L3581" s="253"/>
      <c r="M3581" s="254"/>
      <c r="N3581" s="255"/>
      <c r="O3581" s="255"/>
      <c r="P3581" s="255"/>
      <c r="Q3581" s="255"/>
      <c r="R3581" s="255"/>
      <c r="S3581" s="255"/>
      <c r="T3581" s="25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7" t="s">
        <v>410</v>
      </c>
      <c r="AU3581" s="257" t="s">
        <v>87</v>
      </c>
      <c r="AV3581" s="14" t="s">
        <v>87</v>
      </c>
      <c r="AW3581" s="14" t="s">
        <v>37</v>
      </c>
      <c r="AX3581" s="14" t="s">
        <v>78</v>
      </c>
      <c r="AY3581" s="257" t="s">
        <v>401</v>
      </c>
    </row>
    <row r="3582" s="15" customFormat="1">
      <c r="A3582" s="15"/>
      <c r="B3582" s="258"/>
      <c r="C3582" s="259"/>
      <c r="D3582" s="238" t="s">
        <v>410</v>
      </c>
      <c r="E3582" s="260" t="s">
        <v>19</v>
      </c>
      <c r="F3582" s="261" t="s">
        <v>414</v>
      </c>
      <c r="G3582" s="259"/>
      <c r="H3582" s="262">
        <v>2.7799999999999998</v>
      </c>
      <c r="I3582" s="263"/>
      <c r="J3582" s="259"/>
      <c r="K3582" s="259"/>
      <c r="L3582" s="264"/>
      <c r="M3582" s="265"/>
      <c r="N3582" s="266"/>
      <c r="O3582" s="266"/>
      <c r="P3582" s="266"/>
      <c r="Q3582" s="266"/>
      <c r="R3582" s="266"/>
      <c r="S3582" s="266"/>
      <c r="T3582" s="267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68" t="s">
        <v>410</v>
      </c>
      <c r="AU3582" s="268" t="s">
        <v>87</v>
      </c>
      <c r="AV3582" s="15" t="s">
        <v>102</v>
      </c>
      <c r="AW3582" s="15" t="s">
        <v>37</v>
      </c>
      <c r="AX3582" s="15" t="s">
        <v>85</v>
      </c>
      <c r="AY3582" s="268" t="s">
        <v>401</v>
      </c>
    </row>
    <row r="3583" s="2" customFormat="1" ht="37.8" customHeight="1">
      <c r="A3583" s="40"/>
      <c r="B3583" s="41"/>
      <c r="C3583" s="280" t="s">
        <v>3087</v>
      </c>
      <c r="D3583" s="280" t="s">
        <v>808</v>
      </c>
      <c r="E3583" s="281" t="s">
        <v>3088</v>
      </c>
      <c r="F3583" s="282" t="s">
        <v>3089</v>
      </c>
      <c r="G3583" s="283" t="s">
        <v>1714</v>
      </c>
      <c r="H3583" s="284">
        <v>46.200000000000003</v>
      </c>
      <c r="I3583" s="285"/>
      <c r="J3583" s="286">
        <f>ROUND(I3583*H3583,2)</f>
        <v>0</v>
      </c>
      <c r="K3583" s="282" t="s">
        <v>19</v>
      </c>
      <c r="L3583" s="287"/>
      <c r="M3583" s="288" t="s">
        <v>19</v>
      </c>
      <c r="N3583" s="289" t="s">
        <v>49</v>
      </c>
      <c r="O3583" s="86"/>
      <c r="P3583" s="227">
        <f>O3583*H3583</f>
        <v>0</v>
      </c>
      <c r="Q3583" s="227">
        <v>0</v>
      </c>
      <c r="R3583" s="227">
        <f>Q3583*H3583</f>
        <v>0</v>
      </c>
      <c r="S3583" s="227">
        <v>0</v>
      </c>
      <c r="T3583" s="228">
        <f>S3583*H3583</f>
        <v>0</v>
      </c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R3583" s="229" t="s">
        <v>664</v>
      </c>
      <c r="AT3583" s="229" t="s">
        <v>808</v>
      </c>
      <c r="AU3583" s="229" t="s">
        <v>87</v>
      </c>
      <c r="AY3583" s="19" t="s">
        <v>401</v>
      </c>
      <c r="BE3583" s="230">
        <f>IF(N3583="základní",J3583,0)</f>
        <v>0</v>
      </c>
      <c r="BF3583" s="230">
        <f>IF(N3583="snížená",J3583,0)</f>
        <v>0</v>
      </c>
      <c r="BG3583" s="230">
        <f>IF(N3583="zákl. přenesená",J3583,0)</f>
        <v>0</v>
      </c>
      <c r="BH3583" s="230">
        <f>IF(N3583="sníž. přenesená",J3583,0)</f>
        <v>0</v>
      </c>
      <c r="BI3583" s="230">
        <f>IF(N3583="nulová",J3583,0)</f>
        <v>0</v>
      </c>
      <c r="BJ3583" s="19" t="s">
        <v>85</v>
      </c>
      <c r="BK3583" s="230">
        <f>ROUND(I3583*H3583,2)</f>
        <v>0</v>
      </c>
      <c r="BL3583" s="19" t="s">
        <v>545</v>
      </c>
      <c r="BM3583" s="229" t="s">
        <v>3090</v>
      </c>
    </row>
    <row r="3584" s="13" customFormat="1">
      <c r="A3584" s="13"/>
      <c r="B3584" s="236"/>
      <c r="C3584" s="237"/>
      <c r="D3584" s="238" t="s">
        <v>410</v>
      </c>
      <c r="E3584" s="239" t="s">
        <v>19</v>
      </c>
      <c r="F3584" s="240" t="s">
        <v>634</v>
      </c>
      <c r="G3584" s="237"/>
      <c r="H3584" s="239" t="s">
        <v>19</v>
      </c>
      <c r="I3584" s="241"/>
      <c r="J3584" s="237"/>
      <c r="K3584" s="237"/>
      <c r="L3584" s="242"/>
      <c r="M3584" s="243"/>
      <c r="N3584" s="244"/>
      <c r="O3584" s="244"/>
      <c r="P3584" s="244"/>
      <c r="Q3584" s="244"/>
      <c r="R3584" s="244"/>
      <c r="S3584" s="244"/>
      <c r="T3584" s="245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6" t="s">
        <v>410</v>
      </c>
      <c r="AU3584" s="246" t="s">
        <v>87</v>
      </c>
      <c r="AV3584" s="13" t="s">
        <v>85</v>
      </c>
      <c r="AW3584" s="13" t="s">
        <v>37</v>
      </c>
      <c r="AX3584" s="13" t="s">
        <v>78</v>
      </c>
      <c r="AY3584" s="246" t="s">
        <v>401</v>
      </c>
    </row>
    <row r="3585" s="13" customFormat="1">
      <c r="A3585" s="13"/>
      <c r="B3585" s="236"/>
      <c r="C3585" s="237"/>
      <c r="D3585" s="238" t="s">
        <v>410</v>
      </c>
      <c r="E3585" s="239" t="s">
        <v>19</v>
      </c>
      <c r="F3585" s="240" t="s">
        <v>1591</v>
      </c>
      <c r="G3585" s="237"/>
      <c r="H3585" s="239" t="s">
        <v>19</v>
      </c>
      <c r="I3585" s="241"/>
      <c r="J3585" s="237"/>
      <c r="K3585" s="237"/>
      <c r="L3585" s="242"/>
      <c r="M3585" s="243"/>
      <c r="N3585" s="244"/>
      <c r="O3585" s="244"/>
      <c r="P3585" s="244"/>
      <c r="Q3585" s="244"/>
      <c r="R3585" s="244"/>
      <c r="S3585" s="244"/>
      <c r="T3585" s="245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6" t="s">
        <v>410</v>
      </c>
      <c r="AU3585" s="246" t="s">
        <v>87</v>
      </c>
      <c r="AV3585" s="13" t="s">
        <v>85</v>
      </c>
      <c r="AW3585" s="13" t="s">
        <v>37</v>
      </c>
      <c r="AX3585" s="13" t="s">
        <v>78</v>
      </c>
      <c r="AY3585" s="246" t="s">
        <v>401</v>
      </c>
    </row>
    <row r="3586" s="13" customFormat="1">
      <c r="A3586" s="13"/>
      <c r="B3586" s="236"/>
      <c r="C3586" s="237"/>
      <c r="D3586" s="238" t="s">
        <v>410</v>
      </c>
      <c r="E3586" s="239" t="s">
        <v>19</v>
      </c>
      <c r="F3586" s="240" t="s">
        <v>1708</v>
      </c>
      <c r="G3586" s="237"/>
      <c r="H3586" s="239" t="s">
        <v>19</v>
      </c>
      <c r="I3586" s="241"/>
      <c r="J3586" s="237"/>
      <c r="K3586" s="237"/>
      <c r="L3586" s="242"/>
      <c r="M3586" s="243"/>
      <c r="N3586" s="244"/>
      <c r="O3586" s="244"/>
      <c r="P3586" s="244"/>
      <c r="Q3586" s="244"/>
      <c r="R3586" s="244"/>
      <c r="S3586" s="244"/>
      <c r="T3586" s="24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6" t="s">
        <v>410</v>
      </c>
      <c r="AU3586" s="246" t="s">
        <v>87</v>
      </c>
      <c r="AV3586" s="13" t="s">
        <v>85</v>
      </c>
      <c r="AW3586" s="13" t="s">
        <v>37</v>
      </c>
      <c r="AX3586" s="13" t="s">
        <v>78</v>
      </c>
      <c r="AY3586" s="246" t="s">
        <v>401</v>
      </c>
    </row>
    <row r="3587" s="14" customFormat="1">
      <c r="A3587" s="14"/>
      <c r="B3587" s="247"/>
      <c r="C3587" s="248"/>
      <c r="D3587" s="238" t="s">
        <v>410</v>
      </c>
      <c r="E3587" s="249" t="s">
        <v>19</v>
      </c>
      <c r="F3587" s="250" t="s">
        <v>3091</v>
      </c>
      <c r="G3587" s="248"/>
      <c r="H3587" s="251">
        <v>46.200000000000003</v>
      </c>
      <c r="I3587" s="252"/>
      <c r="J3587" s="248"/>
      <c r="K3587" s="248"/>
      <c r="L3587" s="253"/>
      <c r="M3587" s="254"/>
      <c r="N3587" s="255"/>
      <c r="O3587" s="255"/>
      <c r="P3587" s="255"/>
      <c r="Q3587" s="255"/>
      <c r="R3587" s="255"/>
      <c r="S3587" s="255"/>
      <c r="T3587" s="25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7" t="s">
        <v>410</v>
      </c>
      <c r="AU3587" s="257" t="s">
        <v>87</v>
      </c>
      <c r="AV3587" s="14" t="s">
        <v>87</v>
      </c>
      <c r="AW3587" s="14" t="s">
        <v>37</v>
      </c>
      <c r="AX3587" s="14" t="s">
        <v>78</v>
      </c>
      <c r="AY3587" s="257" t="s">
        <v>401</v>
      </c>
    </row>
    <row r="3588" s="15" customFormat="1">
      <c r="A3588" s="15"/>
      <c r="B3588" s="258"/>
      <c r="C3588" s="259"/>
      <c r="D3588" s="238" t="s">
        <v>410</v>
      </c>
      <c r="E3588" s="260" t="s">
        <v>19</v>
      </c>
      <c r="F3588" s="261" t="s">
        <v>414</v>
      </c>
      <c r="G3588" s="259"/>
      <c r="H3588" s="262">
        <v>46.200000000000003</v>
      </c>
      <c r="I3588" s="263"/>
      <c r="J3588" s="259"/>
      <c r="K3588" s="259"/>
      <c r="L3588" s="264"/>
      <c r="M3588" s="265"/>
      <c r="N3588" s="266"/>
      <c r="O3588" s="266"/>
      <c r="P3588" s="266"/>
      <c r="Q3588" s="266"/>
      <c r="R3588" s="266"/>
      <c r="S3588" s="266"/>
      <c r="T3588" s="267"/>
      <c r="U3588" s="15"/>
      <c r="V3588" s="15"/>
      <c r="W3588" s="15"/>
      <c r="X3588" s="15"/>
      <c r="Y3588" s="15"/>
      <c r="Z3588" s="15"/>
      <c r="AA3588" s="15"/>
      <c r="AB3588" s="15"/>
      <c r="AC3588" s="15"/>
      <c r="AD3588" s="15"/>
      <c r="AE3588" s="15"/>
      <c r="AT3588" s="268" t="s">
        <v>410</v>
      </c>
      <c r="AU3588" s="268" t="s">
        <v>87</v>
      </c>
      <c r="AV3588" s="15" t="s">
        <v>102</v>
      </c>
      <c r="AW3588" s="15" t="s">
        <v>37</v>
      </c>
      <c r="AX3588" s="15" t="s">
        <v>85</v>
      </c>
      <c r="AY3588" s="268" t="s">
        <v>401</v>
      </c>
    </row>
    <row r="3589" s="2" customFormat="1" ht="37.8" customHeight="1">
      <c r="A3589" s="40"/>
      <c r="B3589" s="41"/>
      <c r="C3589" s="280" t="s">
        <v>3092</v>
      </c>
      <c r="D3589" s="280" t="s">
        <v>808</v>
      </c>
      <c r="E3589" s="281" t="s">
        <v>3093</v>
      </c>
      <c r="F3589" s="282" t="s">
        <v>3089</v>
      </c>
      <c r="G3589" s="283" t="s">
        <v>1714</v>
      </c>
      <c r="H3589" s="284">
        <v>18.699999999999999</v>
      </c>
      <c r="I3589" s="285"/>
      <c r="J3589" s="286">
        <f>ROUND(I3589*H3589,2)</f>
        <v>0</v>
      </c>
      <c r="K3589" s="282" t="s">
        <v>19</v>
      </c>
      <c r="L3589" s="287"/>
      <c r="M3589" s="288" t="s">
        <v>19</v>
      </c>
      <c r="N3589" s="289" t="s">
        <v>49</v>
      </c>
      <c r="O3589" s="86"/>
      <c r="P3589" s="227">
        <f>O3589*H3589</f>
        <v>0</v>
      </c>
      <c r="Q3589" s="227">
        <v>0</v>
      </c>
      <c r="R3589" s="227">
        <f>Q3589*H3589</f>
        <v>0</v>
      </c>
      <c r="S3589" s="227">
        <v>0</v>
      </c>
      <c r="T3589" s="228">
        <f>S3589*H3589</f>
        <v>0</v>
      </c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R3589" s="229" t="s">
        <v>664</v>
      </c>
      <c r="AT3589" s="229" t="s">
        <v>808</v>
      </c>
      <c r="AU3589" s="229" t="s">
        <v>87</v>
      </c>
      <c r="AY3589" s="19" t="s">
        <v>401</v>
      </c>
      <c r="BE3589" s="230">
        <f>IF(N3589="základní",J3589,0)</f>
        <v>0</v>
      </c>
      <c r="BF3589" s="230">
        <f>IF(N3589="snížená",J3589,0)</f>
        <v>0</v>
      </c>
      <c r="BG3589" s="230">
        <f>IF(N3589="zákl. přenesená",J3589,0)</f>
        <v>0</v>
      </c>
      <c r="BH3589" s="230">
        <f>IF(N3589="sníž. přenesená",J3589,0)</f>
        <v>0</v>
      </c>
      <c r="BI3589" s="230">
        <f>IF(N3589="nulová",J3589,0)</f>
        <v>0</v>
      </c>
      <c r="BJ3589" s="19" t="s">
        <v>85</v>
      </c>
      <c r="BK3589" s="230">
        <f>ROUND(I3589*H3589,2)</f>
        <v>0</v>
      </c>
      <c r="BL3589" s="19" t="s">
        <v>545</v>
      </c>
      <c r="BM3589" s="229" t="s">
        <v>3094</v>
      </c>
    </row>
    <row r="3590" s="13" customFormat="1">
      <c r="A3590" s="13"/>
      <c r="B3590" s="236"/>
      <c r="C3590" s="237"/>
      <c r="D3590" s="238" t="s">
        <v>410</v>
      </c>
      <c r="E3590" s="239" t="s">
        <v>19</v>
      </c>
      <c r="F3590" s="240" t="s">
        <v>634</v>
      </c>
      <c r="G3590" s="237"/>
      <c r="H3590" s="239" t="s">
        <v>19</v>
      </c>
      <c r="I3590" s="241"/>
      <c r="J3590" s="237"/>
      <c r="K3590" s="237"/>
      <c r="L3590" s="242"/>
      <c r="M3590" s="243"/>
      <c r="N3590" s="244"/>
      <c r="O3590" s="244"/>
      <c r="P3590" s="244"/>
      <c r="Q3590" s="244"/>
      <c r="R3590" s="244"/>
      <c r="S3590" s="244"/>
      <c r="T3590" s="245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6" t="s">
        <v>410</v>
      </c>
      <c r="AU3590" s="246" t="s">
        <v>87</v>
      </c>
      <c r="AV3590" s="13" t="s">
        <v>85</v>
      </c>
      <c r="AW3590" s="13" t="s">
        <v>37</v>
      </c>
      <c r="AX3590" s="13" t="s">
        <v>78</v>
      </c>
      <c r="AY3590" s="246" t="s">
        <v>401</v>
      </c>
    </row>
    <row r="3591" s="13" customFormat="1">
      <c r="A3591" s="13"/>
      <c r="B3591" s="236"/>
      <c r="C3591" s="237"/>
      <c r="D3591" s="238" t="s">
        <v>410</v>
      </c>
      <c r="E3591" s="239" t="s">
        <v>19</v>
      </c>
      <c r="F3591" s="240" t="s">
        <v>1591</v>
      </c>
      <c r="G3591" s="237"/>
      <c r="H3591" s="239" t="s">
        <v>19</v>
      </c>
      <c r="I3591" s="241"/>
      <c r="J3591" s="237"/>
      <c r="K3591" s="237"/>
      <c r="L3591" s="242"/>
      <c r="M3591" s="243"/>
      <c r="N3591" s="244"/>
      <c r="O3591" s="244"/>
      <c r="P3591" s="244"/>
      <c r="Q3591" s="244"/>
      <c r="R3591" s="244"/>
      <c r="S3591" s="244"/>
      <c r="T3591" s="245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6" t="s">
        <v>410</v>
      </c>
      <c r="AU3591" s="246" t="s">
        <v>87</v>
      </c>
      <c r="AV3591" s="13" t="s">
        <v>85</v>
      </c>
      <c r="AW3591" s="13" t="s">
        <v>37</v>
      </c>
      <c r="AX3591" s="13" t="s">
        <v>78</v>
      </c>
      <c r="AY3591" s="246" t="s">
        <v>401</v>
      </c>
    </row>
    <row r="3592" s="13" customFormat="1">
      <c r="A3592" s="13"/>
      <c r="B3592" s="236"/>
      <c r="C3592" s="237"/>
      <c r="D3592" s="238" t="s">
        <v>410</v>
      </c>
      <c r="E3592" s="239" t="s">
        <v>19</v>
      </c>
      <c r="F3592" s="240" t="s">
        <v>1708</v>
      </c>
      <c r="G3592" s="237"/>
      <c r="H3592" s="239" t="s">
        <v>19</v>
      </c>
      <c r="I3592" s="241"/>
      <c r="J3592" s="237"/>
      <c r="K3592" s="237"/>
      <c r="L3592" s="242"/>
      <c r="M3592" s="243"/>
      <c r="N3592" s="244"/>
      <c r="O3592" s="244"/>
      <c r="P3592" s="244"/>
      <c r="Q3592" s="244"/>
      <c r="R3592" s="244"/>
      <c r="S3592" s="244"/>
      <c r="T3592" s="245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6" t="s">
        <v>410</v>
      </c>
      <c r="AU3592" s="246" t="s">
        <v>87</v>
      </c>
      <c r="AV3592" s="13" t="s">
        <v>85</v>
      </c>
      <c r="AW3592" s="13" t="s">
        <v>37</v>
      </c>
      <c r="AX3592" s="13" t="s">
        <v>78</v>
      </c>
      <c r="AY3592" s="246" t="s">
        <v>401</v>
      </c>
    </row>
    <row r="3593" s="14" customFormat="1">
      <c r="A3593" s="14"/>
      <c r="B3593" s="247"/>
      <c r="C3593" s="248"/>
      <c r="D3593" s="238" t="s">
        <v>410</v>
      </c>
      <c r="E3593" s="249" t="s">
        <v>19</v>
      </c>
      <c r="F3593" s="250" t="s">
        <v>3095</v>
      </c>
      <c r="G3593" s="248"/>
      <c r="H3593" s="251">
        <v>18.699999999999999</v>
      </c>
      <c r="I3593" s="252"/>
      <c r="J3593" s="248"/>
      <c r="K3593" s="248"/>
      <c r="L3593" s="253"/>
      <c r="M3593" s="254"/>
      <c r="N3593" s="255"/>
      <c r="O3593" s="255"/>
      <c r="P3593" s="255"/>
      <c r="Q3593" s="255"/>
      <c r="R3593" s="255"/>
      <c r="S3593" s="255"/>
      <c r="T3593" s="25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7" t="s">
        <v>410</v>
      </c>
      <c r="AU3593" s="257" t="s">
        <v>87</v>
      </c>
      <c r="AV3593" s="14" t="s">
        <v>87</v>
      </c>
      <c r="AW3593" s="14" t="s">
        <v>37</v>
      </c>
      <c r="AX3593" s="14" t="s">
        <v>78</v>
      </c>
      <c r="AY3593" s="257" t="s">
        <v>401</v>
      </c>
    </row>
    <row r="3594" s="15" customFormat="1">
      <c r="A3594" s="15"/>
      <c r="B3594" s="258"/>
      <c r="C3594" s="259"/>
      <c r="D3594" s="238" t="s">
        <v>410</v>
      </c>
      <c r="E3594" s="260" t="s">
        <v>19</v>
      </c>
      <c r="F3594" s="261" t="s">
        <v>414</v>
      </c>
      <c r="G3594" s="259"/>
      <c r="H3594" s="262">
        <v>18.699999999999999</v>
      </c>
      <c r="I3594" s="263"/>
      <c r="J3594" s="259"/>
      <c r="K3594" s="259"/>
      <c r="L3594" s="264"/>
      <c r="M3594" s="265"/>
      <c r="N3594" s="266"/>
      <c r="O3594" s="266"/>
      <c r="P3594" s="266"/>
      <c r="Q3594" s="266"/>
      <c r="R3594" s="266"/>
      <c r="S3594" s="266"/>
      <c r="T3594" s="267"/>
      <c r="U3594" s="15"/>
      <c r="V3594" s="15"/>
      <c r="W3594" s="15"/>
      <c r="X3594" s="15"/>
      <c r="Y3594" s="15"/>
      <c r="Z3594" s="15"/>
      <c r="AA3594" s="15"/>
      <c r="AB3594" s="15"/>
      <c r="AC3594" s="15"/>
      <c r="AD3594" s="15"/>
      <c r="AE3594" s="15"/>
      <c r="AT3594" s="268" t="s">
        <v>410</v>
      </c>
      <c r="AU3594" s="268" t="s">
        <v>87</v>
      </c>
      <c r="AV3594" s="15" t="s">
        <v>102</v>
      </c>
      <c r="AW3594" s="15" t="s">
        <v>37</v>
      </c>
      <c r="AX3594" s="15" t="s">
        <v>85</v>
      </c>
      <c r="AY3594" s="268" t="s">
        <v>401</v>
      </c>
    </row>
    <row r="3595" s="2" customFormat="1" ht="37.8" customHeight="1">
      <c r="A3595" s="40"/>
      <c r="B3595" s="41"/>
      <c r="C3595" s="218" t="s">
        <v>3096</v>
      </c>
      <c r="D3595" s="218" t="s">
        <v>403</v>
      </c>
      <c r="E3595" s="219" t="s">
        <v>3097</v>
      </c>
      <c r="F3595" s="220" t="s">
        <v>3098</v>
      </c>
      <c r="G3595" s="221" t="s">
        <v>228</v>
      </c>
      <c r="H3595" s="222">
        <v>1.77</v>
      </c>
      <c r="I3595" s="223"/>
      <c r="J3595" s="224">
        <f>ROUND(I3595*H3595,2)</f>
        <v>0</v>
      </c>
      <c r="K3595" s="220" t="s">
        <v>406</v>
      </c>
      <c r="L3595" s="46"/>
      <c r="M3595" s="225" t="s">
        <v>19</v>
      </c>
      <c r="N3595" s="226" t="s">
        <v>49</v>
      </c>
      <c r="O3595" s="86"/>
      <c r="P3595" s="227">
        <f>O3595*H3595</f>
        <v>0</v>
      </c>
      <c r="Q3595" s="227">
        <v>0</v>
      </c>
      <c r="R3595" s="227">
        <f>Q3595*H3595</f>
        <v>0</v>
      </c>
      <c r="S3595" s="227">
        <v>0</v>
      </c>
      <c r="T3595" s="228">
        <f>S3595*H3595</f>
        <v>0</v>
      </c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R3595" s="229" t="s">
        <v>545</v>
      </c>
      <c r="AT3595" s="229" t="s">
        <v>403</v>
      </c>
      <c r="AU3595" s="229" t="s">
        <v>87</v>
      </c>
      <c r="AY3595" s="19" t="s">
        <v>401</v>
      </c>
      <c r="BE3595" s="230">
        <f>IF(N3595="základní",J3595,0)</f>
        <v>0</v>
      </c>
      <c r="BF3595" s="230">
        <f>IF(N3595="snížená",J3595,0)</f>
        <v>0</v>
      </c>
      <c r="BG3595" s="230">
        <f>IF(N3595="zákl. přenesená",J3595,0)</f>
        <v>0</v>
      </c>
      <c r="BH3595" s="230">
        <f>IF(N3595="sníž. přenesená",J3595,0)</f>
        <v>0</v>
      </c>
      <c r="BI3595" s="230">
        <f>IF(N3595="nulová",J3595,0)</f>
        <v>0</v>
      </c>
      <c r="BJ3595" s="19" t="s">
        <v>85</v>
      </c>
      <c r="BK3595" s="230">
        <f>ROUND(I3595*H3595,2)</f>
        <v>0</v>
      </c>
      <c r="BL3595" s="19" t="s">
        <v>545</v>
      </c>
      <c r="BM3595" s="229" t="s">
        <v>3099</v>
      </c>
    </row>
    <row r="3596" s="2" customFormat="1">
      <c r="A3596" s="40"/>
      <c r="B3596" s="41"/>
      <c r="C3596" s="42"/>
      <c r="D3596" s="231" t="s">
        <v>408</v>
      </c>
      <c r="E3596" s="42"/>
      <c r="F3596" s="232" t="s">
        <v>3100</v>
      </c>
      <c r="G3596" s="42"/>
      <c r="H3596" s="42"/>
      <c r="I3596" s="233"/>
      <c r="J3596" s="42"/>
      <c r="K3596" s="42"/>
      <c r="L3596" s="46"/>
      <c r="M3596" s="234"/>
      <c r="N3596" s="235"/>
      <c r="O3596" s="86"/>
      <c r="P3596" s="86"/>
      <c r="Q3596" s="86"/>
      <c r="R3596" s="86"/>
      <c r="S3596" s="86"/>
      <c r="T3596" s="87"/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T3596" s="19" t="s">
        <v>408</v>
      </c>
      <c r="AU3596" s="19" t="s">
        <v>87</v>
      </c>
    </row>
    <row r="3597" s="13" customFormat="1">
      <c r="A3597" s="13"/>
      <c r="B3597" s="236"/>
      <c r="C3597" s="237"/>
      <c r="D3597" s="238" t="s">
        <v>410</v>
      </c>
      <c r="E3597" s="239" t="s">
        <v>19</v>
      </c>
      <c r="F3597" s="240" t="s">
        <v>634</v>
      </c>
      <c r="G3597" s="237"/>
      <c r="H3597" s="239" t="s">
        <v>19</v>
      </c>
      <c r="I3597" s="241"/>
      <c r="J3597" s="237"/>
      <c r="K3597" s="237"/>
      <c r="L3597" s="242"/>
      <c r="M3597" s="243"/>
      <c r="N3597" s="244"/>
      <c r="O3597" s="244"/>
      <c r="P3597" s="244"/>
      <c r="Q3597" s="244"/>
      <c r="R3597" s="244"/>
      <c r="S3597" s="244"/>
      <c r="T3597" s="245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6" t="s">
        <v>410</v>
      </c>
      <c r="AU3597" s="246" t="s">
        <v>87</v>
      </c>
      <c r="AV3597" s="13" t="s">
        <v>85</v>
      </c>
      <c r="AW3597" s="13" t="s">
        <v>37</v>
      </c>
      <c r="AX3597" s="13" t="s">
        <v>78</v>
      </c>
      <c r="AY3597" s="246" t="s">
        <v>401</v>
      </c>
    </row>
    <row r="3598" s="13" customFormat="1">
      <c r="A3598" s="13"/>
      <c r="B3598" s="236"/>
      <c r="C3598" s="237"/>
      <c r="D3598" s="238" t="s">
        <v>410</v>
      </c>
      <c r="E3598" s="239" t="s">
        <v>19</v>
      </c>
      <c r="F3598" s="240" t="s">
        <v>1591</v>
      </c>
      <c r="G3598" s="237"/>
      <c r="H3598" s="239" t="s">
        <v>19</v>
      </c>
      <c r="I3598" s="241"/>
      <c r="J3598" s="237"/>
      <c r="K3598" s="237"/>
      <c r="L3598" s="242"/>
      <c r="M3598" s="243"/>
      <c r="N3598" s="244"/>
      <c r="O3598" s="244"/>
      <c r="P3598" s="244"/>
      <c r="Q3598" s="244"/>
      <c r="R3598" s="244"/>
      <c r="S3598" s="244"/>
      <c r="T3598" s="245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6" t="s">
        <v>410</v>
      </c>
      <c r="AU3598" s="246" t="s">
        <v>87</v>
      </c>
      <c r="AV3598" s="13" t="s">
        <v>85</v>
      </c>
      <c r="AW3598" s="13" t="s">
        <v>37</v>
      </c>
      <c r="AX3598" s="13" t="s">
        <v>78</v>
      </c>
      <c r="AY3598" s="246" t="s">
        <v>401</v>
      </c>
    </row>
    <row r="3599" s="13" customFormat="1">
      <c r="A3599" s="13"/>
      <c r="B3599" s="236"/>
      <c r="C3599" s="237"/>
      <c r="D3599" s="238" t="s">
        <v>410</v>
      </c>
      <c r="E3599" s="239" t="s">
        <v>19</v>
      </c>
      <c r="F3599" s="240" t="s">
        <v>1708</v>
      </c>
      <c r="G3599" s="237"/>
      <c r="H3599" s="239" t="s">
        <v>19</v>
      </c>
      <c r="I3599" s="241"/>
      <c r="J3599" s="237"/>
      <c r="K3599" s="237"/>
      <c r="L3599" s="242"/>
      <c r="M3599" s="243"/>
      <c r="N3599" s="244"/>
      <c r="O3599" s="244"/>
      <c r="P3599" s="244"/>
      <c r="Q3599" s="244"/>
      <c r="R3599" s="244"/>
      <c r="S3599" s="244"/>
      <c r="T3599" s="245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6" t="s">
        <v>410</v>
      </c>
      <c r="AU3599" s="246" t="s">
        <v>87</v>
      </c>
      <c r="AV3599" s="13" t="s">
        <v>85</v>
      </c>
      <c r="AW3599" s="13" t="s">
        <v>37</v>
      </c>
      <c r="AX3599" s="13" t="s">
        <v>78</v>
      </c>
      <c r="AY3599" s="246" t="s">
        <v>401</v>
      </c>
    </row>
    <row r="3600" s="14" customFormat="1">
      <c r="A3600" s="14"/>
      <c r="B3600" s="247"/>
      <c r="C3600" s="248"/>
      <c r="D3600" s="238" t="s">
        <v>410</v>
      </c>
      <c r="E3600" s="249" t="s">
        <v>19</v>
      </c>
      <c r="F3600" s="250" t="s">
        <v>3101</v>
      </c>
      <c r="G3600" s="248"/>
      <c r="H3600" s="251">
        <v>1.77</v>
      </c>
      <c r="I3600" s="252"/>
      <c r="J3600" s="248"/>
      <c r="K3600" s="248"/>
      <c r="L3600" s="253"/>
      <c r="M3600" s="254"/>
      <c r="N3600" s="255"/>
      <c r="O3600" s="255"/>
      <c r="P3600" s="255"/>
      <c r="Q3600" s="255"/>
      <c r="R3600" s="255"/>
      <c r="S3600" s="255"/>
      <c r="T3600" s="256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7" t="s">
        <v>410</v>
      </c>
      <c r="AU3600" s="257" t="s">
        <v>87</v>
      </c>
      <c r="AV3600" s="14" t="s">
        <v>87</v>
      </c>
      <c r="AW3600" s="14" t="s">
        <v>37</v>
      </c>
      <c r="AX3600" s="14" t="s">
        <v>78</v>
      </c>
      <c r="AY3600" s="257" t="s">
        <v>401</v>
      </c>
    </row>
    <row r="3601" s="15" customFormat="1">
      <c r="A3601" s="15"/>
      <c r="B3601" s="258"/>
      <c r="C3601" s="259"/>
      <c r="D3601" s="238" t="s">
        <v>410</v>
      </c>
      <c r="E3601" s="260" t="s">
        <v>19</v>
      </c>
      <c r="F3601" s="261" t="s">
        <v>414</v>
      </c>
      <c r="G3601" s="259"/>
      <c r="H3601" s="262">
        <v>1.77</v>
      </c>
      <c r="I3601" s="263"/>
      <c r="J3601" s="259"/>
      <c r="K3601" s="259"/>
      <c r="L3601" s="264"/>
      <c r="M3601" s="265"/>
      <c r="N3601" s="266"/>
      <c r="O3601" s="266"/>
      <c r="P3601" s="266"/>
      <c r="Q3601" s="266"/>
      <c r="R3601" s="266"/>
      <c r="S3601" s="266"/>
      <c r="T3601" s="267"/>
      <c r="U3601" s="15"/>
      <c r="V3601" s="15"/>
      <c r="W3601" s="15"/>
      <c r="X3601" s="15"/>
      <c r="Y3601" s="15"/>
      <c r="Z3601" s="15"/>
      <c r="AA3601" s="15"/>
      <c r="AB3601" s="15"/>
      <c r="AC3601" s="15"/>
      <c r="AD3601" s="15"/>
      <c r="AE3601" s="15"/>
      <c r="AT3601" s="268" t="s">
        <v>410</v>
      </c>
      <c r="AU3601" s="268" t="s">
        <v>87</v>
      </c>
      <c r="AV3601" s="15" t="s">
        <v>102</v>
      </c>
      <c r="AW3601" s="15" t="s">
        <v>37</v>
      </c>
      <c r="AX3601" s="15" t="s">
        <v>85</v>
      </c>
      <c r="AY3601" s="268" t="s">
        <v>401</v>
      </c>
    </row>
    <row r="3602" s="2" customFormat="1" ht="24.15" customHeight="1">
      <c r="A3602" s="40"/>
      <c r="B3602" s="41"/>
      <c r="C3602" s="280" t="s">
        <v>3102</v>
      </c>
      <c r="D3602" s="280" t="s">
        <v>808</v>
      </c>
      <c r="E3602" s="281" t="s">
        <v>3103</v>
      </c>
      <c r="F3602" s="282" t="s">
        <v>3104</v>
      </c>
      <c r="G3602" s="283" t="s">
        <v>1714</v>
      </c>
      <c r="H3602" s="284">
        <v>26.869</v>
      </c>
      <c r="I3602" s="285"/>
      <c r="J3602" s="286">
        <f>ROUND(I3602*H3602,2)</f>
        <v>0</v>
      </c>
      <c r="K3602" s="282" t="s">
        <v>19</v>
      </c>
      <c r="L3602" s="287"/>
      <c r="M3602" s="288" t="s">
        <v>19</v>
      </c>
      <c r="N3602" s="289" t="s">
        <v>49</v>
      </c>
      <c r="O3602" s="86"/>
      <c r="P3602" s="227">
        <f>O3602*H3602</f>
        <v>0</v>
      </c>
      <c r="Q3602" s="227">
        <v>1</v>
      </c>
      <c r="R3602" s="227">
        <f>Q3602*H3602</f>
        <v>26.869</v>
      </c>
      <c r="S3602" s="227">
        <v>0</v>
      </c>
      <c r="T3602" s="228">
        <f>S3602*H3602</f>
        <v>0</v>
      </c>
      <c r="U3602" s="40"/>
      <c r="V3602" s="40"/>
      <c r="W3602" s="40"/>
      <c r="X3602" s="40"/>
      <c r="Y3602" s="40"/>
      <c r="Z3602" s="40"/>
      <c r="AA3602" s="40"/>
      <c r="AB3602" s="40"/>
      <c r="AC3602" s="40"/>
      <c r="AD3602" s="40"/>
      <c r="AE3602" s="40"/>
      <c r="AR3602" s="229" t="s">
        <v>664</v>
      </c>
      <c r="AT3602" s="229" t="s">
        <v>808</v>
      </c>
      <c r="AU3602" s="229" t="s">
        <v>87</v>
      </c>
      <c r="AY3602" s="19" t="s">
        <v>401</v>
      </c>
      <c r="BE3602" s="230">
        <f>IF(N3602="základní",J3602,0)</f>
        <v>0</v>
      </c>
      <c r="BF3602" s="230">
        <f>IF(N3602="snížená",J3602,0)</f>
        <v>0</v>
      </c>
      <c r="BG3602" s="230">
        <f>IF(N3602="zákl. přenesená",J3602,0)</f>
        <v>0</v>
      </c>
      <c r="BH3602" s="230">
        <f>IF(N3602="sníž. přenesená",J3602,0)</f>
        <v>0</v>
      </c>
      <c r="BI3602" s="230">
        <f>IF(N3602="nulová",J3602,0)</f>
        <v>0</v>
      </c>
      <c r="BJ3602" s="19" t="s">
        <v>85</v>
      </c>
      <c r="BK3602" s="230">
        <f>ROUND(I3602*H3602,2)</f>
        <v>0</v>
      </c>
      <c r="BL3602" s="19" t="s">
        <v>545</v>
      </c>
      <c r="BM3602" s="229" t="s">
        <v>3105</v>
      </c>
    </row>
    <row r="3603" s="13" customFormat="1">
      <c r="A3603" s="13"/>
      <c r="B3603" s="236"/>
      <c r="C3603" s="237"/>
      <c r="D3603" s="238" t="s">
        <v>410</v>
      </c>
      <c r="E3603" s="239" t="s">
        <v>19</v>
      </c>
      <c r="F3603" s="240" t="s">
        <v>634</v>
      </c>
      <c r="G3603" s="237"/>
      <c r="H3603" s="239" t="s">
        <v>19</v>
      </c>
      <c r="I3603" s="241"/>
      <c r="J3603" s="237"/>
      <c r="K3603" s="237"/>
      <c r="L3603" s="242"/>
      <c r="M3603" s="243"/>
      <c r="N3603" s="244"/>
      <c r="O3603" s="244"/>
      <c r="P3603" s="244"/>
      <c r="Q3603" s="244"/>
      <c r="R3603" s="244"/>
      <c r="S3603" s="244"/>
      <c r="T3603" s="245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6" t="s">
        <v>410</v>
      </c>
      <c r="AU3603" s="246" t="s">
        <v>87</v>
      </c>
      <c r="AV3603" s="13" t="s">
        <v>85</v>
      </c>
      <c r="AW3603" s="13" t="s">
        <v>37</v>
      </c>
      <c r="AX3603" s="13" t="s">
        <v>78</v>
      </c>
      <c r="AY3603" s="246" t="s">
        <v>401</v>
      </c>
    </row>
    <row r="3604" s="13" customFormat="1">
      <c r="A3604" s="13"/>
      <c r="B3604" s="236"/>
      <c r="C3604" s="237"/>
      <c r="D3604" s="238" t="s">
        <v>410</v>
      </c>
      <c r="E3604" s="239" t="s">
        <v>19</v>
      </c>
      <c r="F3604" s="240" t="s">
        <v>1591</v>
      </c>
      <c r="G3604" s="237"/>
      <c r="H3604" s="239" t="s">
        <v>19</v>
      </c>
      <c r="I3604" s="241"/>
      <c r="J3604" s="237"/>
      <c r="K3604" s="237"/>
      <c r="L3604" s="242"/>
      <c r="M3604" s="243"/>
      <c r="N3604" s="244"/>
      <c r="O3604" s="244"/>
      <c r="P3604" s="244"/>
      <c r="Q3604" s="244"/>
      <c r="R3604" s="244"/>
      <c r="S3604" s="244"/>
      <c r="T3604" s="245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6" t="s">
        <v>410</v>
      </c>
      <c r="AU3604" s="246" t="s">
        <v>87</v>
      </c>
      <c r="AV3604" s="13" t="s">
        <v>85</v>
      </c>
      <c r="AW3604" s="13" t="s">
        <v>37</v>
      </c>
      <c r="AX3604" s="13" t="s">
        <v>78</v>
      </c>
      <c r="AY3604" s="246" t="s">
        <v>401</v>
      </c>
    </row>
    <row r="3605" s="13" customFormat="1">
      <c r="A3605" s="13"/>
      <c r="B3605" s="236"/>
      <c r="C3605" s="237"/>
      <c r="D3605" s="238" t="s">
        <v>410</v>
      </c>
      <c r="E3605" s="239" t="s">
        <v>19</v>
      </c>
      <c r="F3605" s="240" t="s">
        <v>1708</v>
      </c>
      <c r="G3605" s="237"/>
      <c r="H3605" s="239" t="s">
        <v>19</v>
      </c>
      <c r="I3605" s="241"/>
      <c r="J3605" s="237"/>
      <c r="K3605" s="237"/>
      <c r="L3605" s="242"/>
      <c r="M3605" s="243"/>
      <c r="N3605" s="244"/>
      <c r="O3605" s="244"/>
      <c r="P3605" s="244"/>
      <c r="Q3605" s="244"/>
      <c r="R3605" s="244"/>
      <c r="S3605" s="244"/>
      <c r="T3605" s="245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6" t="s">
        <v>410</v>
      </c>
      <c r="AU3605" s="246" t="s">
        <v>87</v>
      </c>
      <c r="AV3605" s="13" t="s">
        <v>85</v>
      </c>
      <c r="AW3605" s="13" t="s">
        <v>37</v>
      </c>
      <c r="AX3605" s="13" t="s">
        <v>78</v>
      </c>
      <c r="AY3605" s="246" t="s">
        <v>401</v>
      </c>
    </row>
    <row r="3606" s="14" customFormat="1">
      <c r="A3606" s="14"/>
      <c r="B3606" s="247"/>
      <c r="C3606" s="248"/>
      <c r="D3606" s="238" t="s">
        <v>410</v>
      </c>
      <c r="E3606" s="249" t="s">
        <v>19</v>
      </c>
      <c r="F3606" s="250" t="s">
        <v>3106</v>
      </c>
      <c r="G3606" s="248"/>
      <c r="H3606" s="251">
        <v>26.869</v>
      </c>
      <c r="I3606" s="252"/>
      <c r="J3606" s="248"/>
      <c r="K3606" s="248"/>
      <c r="L3606" s="253"/>
      <c r="M3606" s="254"/>
      <c r="N3606" s="255"/>
      <c r="O3606" s="255"/>
      <c r="P3606" s="255"/>
      <c r="Q3606" s="255"/>
      <c r="R3606" s="255"/>
      <c r="S3606" s="255"/>
      <c r="T3606" s="256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7" t="s">
        <v>410</v>
      </c>
      <c r="AU3606" s="257" t="s">
        <v>87</v>
      </c>
      <c r="AV3606" s="14" t="s">
        <v>87</v>
      </c>
      <c r="AW3606" s="14" t="s">
        <v>37</v>
      </c>
      <c r="AX3606" s="14" t="s">
        <v>78</v>
      </c>
      <c r="AY3606" s="257" t="s">
        <v>401</v>
      </c>
    </row>
    <row r="3607" s="15" customFormat="1">
      <c r="A3607" s="15"/>
      <c r="B3607" s="258"/>
      <c r="C3607" s="259"/>
      <c r="D3607" s="238" t="s">
        <v>410</v>
      </c>
      <c r="E3607" s="260" t="s">
        <v>19</v>
      </c>
      <c r="F3607" s="261" t="s">
        <v>414</v>
      </c>
      <c r="G3607" s="259"/>
      <c r="H3607" s="262">
        <v>26.869</v>
      </c>
      <c r="I3607" s="263"/>
      <c r="J3607" s="259"/>
      <c r="K3607" s="259"/>
      <c r="L3607" s="264"/>
      <c r="M3607" s="265"/>
      <c r="N3607" s="266"/>
      <c r="O3607" s="266"/>
      <c r="P3607" s="266"/>
      <c r="Q3607" s="266"/>
      <c r="R3607" s="266"/>
      <c r="S3607" s="266"/>
      <c r="T3607" s="267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T3607" s="268" t="s">
        <v>410</v>
      </c>
      <c r="AU3607" s="268" t="s">
        <v>87</v>
      </c>
      <c r="AV3607" s="15" t="s">
        <v>102</v>
      </c>
      <c r="AW3607" s="15" t="s">
        <v>37</v>
      </c>
      <c r="AX3607" s="15" t="s">
        <v>85</v>
      </c>
      <c r="AY3607" s="268" t="s">
        <v>401</v>
      </c>
    </row>
    <row r="3608" s="2" customFormat="1" ht="24.15" customHeight="1">
      <c r="A3608" s="40"/>
      <c r="B3608" s="41"/>
      <c r="C3608" s="218" t="s">
        <v>3107</v>
      </c>
      <c r="D3608" s="218" t="s">
        <v>403</v>
      </c>
      <c r="E3608" s="219" t="s">
        <v>3108</v>
      </c>
      <c r="F3608" s="220" t="s">
        <v>3109</v>
      </c>
      <c r="G3608" s="221" t="s">
        <v>228</v>
      </c>
      <c r="H3608" s="222">
        <v>8.2100000000000009</v>
      </c>
      <c r="I3608" s="223"/>
      <c r="J3608" s="224">
        <f>ROUND(I3608*H3608,2)</f>
        <v>0</v>
      </c>
      <c r="K3608" s="220" t="s">
        <v>406</v>
      </c>
      <c r="L3608" s="46"/>
      <c r="M3608" s="225" t="s">
        <v>19</v>
      </c>
      <c r="N3608" s="226" t="s">
        <v>49</v>
      </c>
      <c r="O3608" s="86"/>
      <c r="P3608" s="227">
        <f>O3608*H3608</f>
        <v>0</v>
      </c>
      <c r="Q3608" s="227">
        <v>0</v>
      </c>
      <c r="R3608" s="227">
        <f>Q3608*H3608</f>
        <v>0</v>
      </c>
      <c r="S3608" s="227">
        <v>0</v>
      </c>
      <c r="T3608" s="228">
        <f>S3608*H3608</f>
        <v>0</v>
      </c>
      <c r="U3608" s="40"/>
      <c r="V3608" s="40"/>
      <c r="W3608" s="40"/>
      <c r="X3608" s="40"/>
      <c r="Y3608" s="40"/>
      <c r="Z3608" s="40"/>
      <c r="AA3608" s="40"/>
      <c r="AB3608" s="40"/>
      <c r="AC3608" s="40"/>
      <c r="AD3608" s="40"/>
      <c r="AE3608" s="40"/>
      <c r="AR3608" s="229" t="s">
        <v>545</v>
      </c>
      <c r="AT3608" s="229" t="s">
        <v>403</v>
      </c>
      <c r="AU3608" s="229" t="s">
        <v>87</v>
      </c>
      <c r="AY3608" s="19" t="s">
        <v>401</v>
      </c>
      <c r="BE3608" s="230">
        <f>IF(N3608="základní",J3608,0)</f>
        <v>0</v>
      </c>
      <c r="BF3608" s="230">
        <f>IF(N3608="snížená",J3608,0)</f>
        <v>0</v>
      </c>
      <c r="BG3608" s="230">
        <f>IF(N3608="zákl. přenesená",J3608,0)</f>
        <v>0</v>
      </c>
      <c r="BH3608" s="230">
        <f>IF(N3608="sníž. přenesená",J3608,0)</f>
        <v>0</v>
      </c>
      <c r="BI3608" s="230">
        <f>IF(N3608="nulová",J3608,0)</f>
        <v>0</v>
      </c>
      <c r="BJ3608" s="19" t="s">
        <v>85</v>
      </c>
      <c r="BK3608" s="230">
        <f>ROUND(I3608*H3608,2)</f>
        <v>0</v>
      </c>
      <c r="BL3608" s="19" t="s">
        <v>545</v>
      </c>
      <c r="BM3608" s="229" t="s">
        <v>3110</v>
      </c>
    </row>
    <row r="3609" s="2" customFormat="1">
      <c r="A3609" s="40"/>
      <c r="B3609" s="41"/>
      <c r="C3609" s="42"/>
      <c r="D3609" s="231" t="s">
        <v>408</v>
      </c>
      <c r="E3609" s="42"/>
      <c r="F3609" s="232" t="s">
        <v>3111</v>
      </c>
      <c r="G3609" s="42"/>
      <c r="H3609" s="42"/>
      <c r="I3609" s="233"/>
      <c r="J3609" s="42"/>
      <c r="K3609" s="42"/>
      <c r="L3609" s="46"/>
      <c r="M3609" s="234"/>
      <c r="N3609" s="235"/>
      <c r="O3609" s="86"/>
      <c r="P3609" s="86"/>
      <c r="Q3609" s="86"/>
      <c r="R3609" s="86"/>
      <c r="S3609" s="86"/>
      <c r="T3609" s="87"/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T3609" s="19" t="s">
        <v>408</v>
      </c>
      <c r="AU3609" s="19" t="s">
        <v>87</v>
      </c>
    </row>
    <row r="3610" s="13" customFormat="1">
      <c r="A3610" s="13"/>
      <c r="B3610" s="236"/>
      <c r="C3610" s="237"/>
      <c r="D3610" s="238" t="s">
        <v>410</v>
      </c>
      <c r="E3610" s="239" t="s">
        <v>19</v>
      </c>
      <c r="F3610" s="240" t="s">
        <v>634</v>
      </c>
      <c r="G3610" s="237"/>
      <c r="H3610" s="239" t="s">
        <v>19</v>
      </c>
      <c r="I3610" s="241"/>
      <c r="J3610" s="237"/>
      <c r="K3610" s="237"/>
      <c r="L3610" s="242"/>
      <c r="M3610" s="243"/>
      <c r="N3610" s="244"/>
      <c r="O3610" s="244"/>
      <c r="P3610" s="244"/>
      <c r="Q3610" s="244"/>
      <c r="R3610" s="244"/>
      <c r="S3610" s="244"/>
      <c r="T3610" s="245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6" t="s">
        <v>410</v>
      </c>
      <c r="AU3610" s="246" t="s">
        <v>87</v>
      </c>
      <c r="AV3610" s="13" t="s">
        <v>85</v>
      </c>
      <c r="AW3610" s="13" t="s">
        <v>37</v>
      </c>
      <c r="AX3610" s="13" t="s">
        <v>78</v>
      </c>
      <c r="AY3610" s="246" t="s">
        <v>401</v>
      </c>
    </row>
    <row r="3611" s="13" customFormat="1">
      <c r="A3611" s="13"/>
      <c r="B3611" s="236"/>
      <c r="C3611" s="237"/>
      <c r="D3611" s="238" t="s">
        <v>410</v>
      </c>
      <c r="E3611" s="239" t="s">
        <v>19</v>
      </c>
      <c r="F3611" s="240" t="s">
        <v>1591</v>
      </c>
      <c r="G3611" s="237"/>
      <c r="H3611" s="239" t="s">
        <v>19</v>
      </c>
      <c r="I3611" s="241"/>
      <c r="J3611" s="237"/>
      <c r="K3611" s="237"/>
      <c r="L3611" s="242"/>
      <c r="M3611" s="243"/>
      <c r="N3611" s="244"/>
      <c r="O3611" s="244"/>
      <c r="P3611" s="244"/>
      <c r="Q3611" s="244"/>
      <c r="R3611" s="244"/>
      <c r="S3611" s="244"/>
      <c r="T3611" s="245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6" t="s">
        <v>410</v>
      </c>
      <c r="AU3611" s="246" t="s">
        <v>87</v>
      </c>
      <c r="AV3611" s="13" t="s">
        <v>85</v>
      </c>
      <c r="AW3611" s="13" t="s">
        <v>37</v>
      </c>
      <c r="AX3611" s="13" t="s">
        <v>78</v>
      </c>
      <c r="AY3611" s="246" t="s">
        <v>401</v>
      </c>
    </row>
    <row r="3612" s="13" customFormat="1">
      <c r="A3612" s="13"/>
      <c r="B3612" s="236"/>
      <c r="C3612" s="237"/>
      <c r="D3612" s="238" t="s">
        <v>410</v>
      </c>
      <c r="E3612" s="239" t="s">
        <v>19</v>
      </c>
      <c r="F3612" s="240" t="s">
        <v>1708</v>
      </c>
      <c r="G3612" s="237"/>
      <c r="H3612" s="239" t="s">
        <v>19</v>
      </c>
      <c r="I3612" s="241"/>
      <c r="J3612" s="237"/>
      <c r="K3612" s="237"/>
      <c r="L3612" s="242"/>
      <c r="M3612" s="243"/>
      <c r="N3612" s="244"/>
      <c r="O3612" s="244"/>
      <c r="P3612" s="244"/>
      <c r="Q3612" s="244"/>
      <c r="R3612" s="244"/>
      <c r="S3612" s="244"/>
      <c r="T3612" s="245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6" t="s">
        <v>410</v>
      </c>
      <c r="AU3612" s="246" t="s">
        <v>87</v>
      </c>
      <c r="AV3612" s="13" t="s">
        <v>85</v>
      </c>
      <c r="AW3612" s="13" t="s">
        <v>37</v>
      </c>
      <c r="AX3612" s="13" t="s">
        <v>78</v>
      </c>
      <c r="AY3612" s="246" t="s">
        <v>401</v>
      </c>
    </row>
    <row r="3613" s="14" customFormat="1">
      <c r="A3613" s="14"/>
      <c r="B3613" s="247"/>
      <c r="C3613" s="248"/>
      <c r="D3613" s="238" t="s">
        <v>410</v>
      </c>
      <c r="E3613" s="249" t="s">
        <v>19</v>
      </c>
      <c r="F3613" s="250" t="s">
        <v>2817</v>
      </c>
      <c r="G3613" s="248"/>
      <c r="H3613" s="251">
        <v>8.2100000000000009</v>
      </c>
      <c r="I3613" s="252"/>
      <c r="J3613" s="248"/>
      <c r="K3613" s="248"/>
      <c r="L3613" s="253"/>
      <c r="M3613" s="254"/>
      <c r="N3613" s="255"/>
      <c r="O3613" s="255"/>
      <c r="P3613" s="255"/>
      <c r="Q3613" s="255"/>
      <c r="R3613" s="255"/>
      <c r="S3613" s="255"/>
      <c r="T3613" s="256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7" t="s">
        <v>410</v>
      </c>
      <c r="AU3613" s="257" t="s">
        <v>87</v>
      </c>
      <c r="AV3613" s="14" t="s">
        <v>87</v>
      </c>
      <c r="AW3613" s="14" t="s">
        <v>37</v>
      </c>
      <c r="AX3613" s="14" t="s">
        <v>78</v>
      </c>
      <c r="AY3613" s="257" t="s">
        <v>401</v>
      </c>
    </row>
    <row r="3614" s="15" customFormat="1">
      <c r="A3614" s="15"/>
      <c r="B3614" s="258"/>
      <c r="C3614" s="259"/>
      <c r="D3614" s="238" t="s">
        <v>410</v>
      </c>
      <c r="E3614" s="260" t="s">
        <v>19</v>
      </c>
      <c r="F3614" s="261" t="s">
        <v>414</v>
      </c>
      <c r="G3614" s="259"/>
      <c r="H3614" s="262">
        <v>8.2100000000000009</v>
      </c>
      <c r="I3614" s="263"/>
      <c r="J3614" s="259"/>
      <c r="K3614" s="259"/>
      <c r="L3614" s="264"/>
      <c r="M3614" s="265"/>
      <c r="N3614" s="266"/>
      <c r="O3614" s="266"/>
      <c r="P3614" s="266"/>
      <c r="Q3614" s="266"/>
      <c r="R3614" s="266"/>
      <c r="S3614" s="266"/>
      <c r="T3614" s="267"/>
      <c r="U3614" s="15"/>
      <c r="V3614" s="15"/>
      <c r="W3614" s="15"/>
      <c r="X3614" s="15"/>
      <c r="Y3614" s="15"/>
      <c r="Z3614" s="15"/>
      <c r="AA3614" s="15"/>
      <c r="AB3614" s="15"/>
      <c r="AC3614" s="15"/>
      <c r="AD3614" s="15"/>
      <c r="AE3614" s="15"/>
      <c r="AT3614" s="268" t="s">
        <v>410</v>
      </c>
      <c r="AU3614" s="268" t="s">
        <v>87</v>
      </c>
      <c r="AV3614" s="15" t="s">
        <v>102</v>
      </c>
      <c r="AW3614" s="15" t="s">
        <v>37</v>
      </c>
      <c r="AX3614" s="15" t="s">
        <v>85</v>
      </c>
      <c r="AY3614" s="268" t="s">
        <v>401</v>
      </c>
    </row>
    <row r="3615" s="2" customFormat="1" ht="37.8" customHeight="1">
      <c r="A3615" s="40"/>
      <c r="B3615" s="41"/>
      <c r="C3615" s="280" t="s">
        <v>3112</v>
      </c>
      <c r="D3615" s="280" t="s">
        <v>808</v>
      </c>
      <c r="E3615" s="281" t="s">
        <v>3113</v>
      </c>
      <c r="F3615" s="282" t="s">
        <v>3114</v>
      </c>
      <c r="G3615" s="283" t="s">
        <v>1714</v>
      </c>
      <c r="H3615" s="284">
        <v>129.30799999999999</v>
      </c>
      <c r="I3615" s="285"/>
      <c r="J3615" s="286">
        <f>ROUND(I3615*H3615,2)</f>
        <v>0</v>
      </c>
      <c r="K3615" s="282" t="s">
        <v>19</v>
      </c>
      <c r="L3615" s="287"/>
      <c r="M3615" s="288" t="s">
        <v>19</v>
      </c>
      <c r="N3615" s="289" t="s">
        <v>49</v>
      </c>
      <c r="O3615" s="86"/>
      <c r="P3615" s="227">
        <f>O3615*H3615</f>
        <v>0</v>
      </c>
      <c r="Q3615" s="227">
        <v>0</v>
      </c>
      <c r="R3615" s="227">
        <f>Q3615*H3615</f>
        <v>0</v>
      </c>
      <c r="S3615" s="227">
        <v>0</v>
      </c>
      <c r="T3615" s="228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9" t="s">
        <v>664</v>
      </c>
      <c r="AT3615" s="229" t="s">
        <v>808</v>
      </c>
      <c r="AU3615" s="229" t="s">
        <v>87</v>
      </c>
      <c r="AY3615" s="19" t="s">
        <v>401</v>
      </c>
      <c r="BE3615" s="230">
        <f>IF(N3615="základní",J3615,0)</f>
        <v>0</v>
      </c>
      <c r="BF3615" s="230">
        <f>IF(N3615="snížená",J3615,0)</f>
        <v>0</v>
      </c>
      <c r="BG3615" s="230">
        <f>IF(N3615="zákl. přenesená",J3615,0)</f>
        <v>0</v>
      </c>
      <c r="BH3615" s="230">
        <f>IF(N3615="sníž. přenesená",J3615,0)</f>
        <v>0</v>
      </c>
      <c r="BI3615" s="230">
        <f>IF(N3615="nulová",J3615,0)</f>
        <v>0</v>
      </c>
      <c r="BJ3615" s="19" t="s">
        <v>85</v>
      </c>
      <c r="BK3615" s="230">
        <f>ROUND(I3615*H3615,2)</f>
        <v>0</v>
      </c>
      <c r="BL3615" s="19" t="s">
        <v>545</v>
      </c>
      <c r="BM3615" s="229" t="s">
        <v>3115</v>
      </c>
    </row>
    <row r="3616" s="13" customFormat="1">
      <c r="A3616" s="13"/>
      <c r="B3616" s="236"/>
      <c r="C3616" s="237"/>
      <c r="D3616" s="238" t="s">
        <v>410</v>
      </c>
      <c r="E3616" s="239" t="s">
        <v>19</v>
      </c>
      <c r="F3616" s="240" t="s">
        <v>634</v>
      </c>
      <c r="G3616" s="237"/>
      <c r="H3616" s="239" t="s">
        <v>19</v>
      </c>
      <c r="I3616" s="241"/>
      <c r="J3616" s="237"/>
      <c r="K3616" s="237"/>
      <c r="L3616" s="242"/>
      <c r="M3616" s="243"/>
      <c r="N3616" s="244"/>
      <c r="O3616" s="244"/>
      <c r="P3616" s="244"/>
      <c r="Q3616" s="244"/>
      <c r="R3616" s="244"/>
      <c r="S3616" s="244"/>
      <c r="T3616" s="245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6" t="s">
        <v>410</v>
      </c>
      <c r="AU3616" s="246" t="s">
        <v>87</v>
      </c>
      <c r="AV3616" s="13" t="s">
        <v>85</v>
      </c>
      <c r="AW3616" s="13" t="s">
        <v>37</v>
      </c>
      <c r="AX3616" s="13" t="s">
        <v>78</v>
      </c>
      <c r="AY3616" s="246" t="s">
        <v>401</v>
      </c>
    </row>
    <row r="3617" s="13" customFormat="1">
      <c r="A3617" s="13"/>
      <c r="B3617" s="236"/>
      <c r="C3617" s="237"/>
      <c r="D3617" s="238" t="s">
        <v>410</v>
      </c>
      <c r="E3617" s="239" t="s">
        <v>19</v>
      </c>
      <c r="F3617" s="240" t="s">
        <v>1591</v>
      </c>
      <c r="G3617" s="237"/>
      <c r="H3617" s="239" t="s">
        <v>19</v>
      </c>
      <c r="I3617" s="241"/>
      <c r="J3617" s="237"/>
      <c r="K3617" s="237"/>
      <c r="L3617" s="242"/>
      <c r="M3617" s="243"/>
      <c r="N3617" s="244"/>
      <c r="O3617" s="244"/>
      <c r="P3617" s="244"/>
      <c r="Q3617" s="244"/>
      <c r="R3617" s="244"/>
      <c r="S3617" s="244"/>
      <c r="T3617" s="245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6" t="s">
        <v>410</v>
      </c>
      <c r="AU3617" s="246" t="s">
        <v>87</v>
      </c>
      <c r="AV3617" s="13" t="s">
        <v>85</v>
      </c>
      <c r="AW3617" s="13" t="s">
        <v>37</v>
      </c>
      <c r="AX3617" s="13" t="s">
        <v>78</v>
      </c>
      <c r="AY3617" s="246" t="s">
        <v>401</v>
      </c>
    </row>
    <row r="3618" s="13" customFormat="1">
      <c r="A3618" s="13"/>
      <c r="B3618" s="236"/>
      <c r="C3618" s="237"/>
      <c r="D3618" s="238" t="s">
        <v>410</v>
      </c>
      <c r="E3618" s="239" t="s">
        <v>19</v>
      </c>
      <c r="F3618" s="240" t="s">
        <v>1708</v>
      </c>
      <c r="G3618" s="237"/>
      <c r="H3618" s="239" t="s">
        <v>19</v>
      </c>
      <c r="I3618" s="241"/>
      <c r="J3618" s="237"/>
      <c r="K3618" s="237"/>
      <c r="L3618" s="242"/>
      <c r="M3618" s="243"/>
      <c r="N3618" s="244"/>
      <c r="O3618" s="244"/>
      <c r="P3618" s="244"/>
      <c r="Q3618" s="244"/>
      <c r="R3618" s="244"/>
      <c r="S3618" s="244"/>
      <c r="T3618" s="245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46" t="s">
        <v>410</v>
      </c>
      <c r="AU3618" s="246" t="s">
        <v>87</v>
      </c>
      <c r="AV3618" s="13" t="s">
        <v>85</v>
      </c>
      <c r="AW3618" s="13" t="s">
        <v>37</v>
      </c>
      <c r="AX3618" s="13" t="s">
        <v>78</v>
      </c>
      <c r="AY3618" s="246" t="s">
        <v>401</v>
      </c>
    </row>
    <row r="3619" s="14" customFormat="1">
      <c r="A3619" s="14"/>
      <c r="B3619" s="247"/>
      <c r="C3619" s="248"/>
      <c r="D3619" s="238" t="s">
        <v>410</v>
      </c>
      <c r="E3619" s="249" t="s">
        <v>19</v>
      </c>
      <c r="F3619" s="250" t="s">
        <v>3116</v>
      </c>
      <c r="G3619" s="248"/>
      <c r="H3619" s="251">
        <v>129.30799999999999</v>
      </c>
      <c r="I3619" s="252"/>
      <c r="J3619" s="248"/>
      <c r="K3619" s="248"/>
      <c r="L3619" s="253"/>
      <c r="M3619" s="254"/>
      <c r="N3619" s="255"/>
      <c r="O3619" s="255"/>
      <c r="P3619" s="255"/>
      <c r="Q3619" s="255"/>
      <c r="R3619" s="255"/>
      <c r="S3619" s="255"/>
      <c r="T3619" s="256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7" t="s">
        <v>410</v>
      </c>
      <c r="AU3619" s="257" t="s">
        <v>87</v>
      </c>
      <c r="AV3619" s="14" t="s">
        <v>87</v>
      </c>
      <c r="AW3619" s="14" t="s">
        <v>37</v>
      </c>
      <c r="AX3619" s="14" t="s">
        <v>78</v>
      </c>
      <c r="AY3619" s="257" t="s">
        <v>401</v>
      </c>
    </row>
    <row r="3620" s="15" customFormat="1">
      <c r="A3620" s="15"/>
      <c r="B3620" s="258"/>
      <c r="C3620" s="259"/>
      <c r="D3620" s="238" t="s">
        <v>410</v>
      </c>
      <c r="E3620" s="260" t="s">
        <v>19</v>
      </c>
      <c r="F3620" s="261" t="s">
        <v>414</v>
      </c>
      <c r="G3620" s="259"/>
      <c r="H3620" s="262">
        <v>129.30799999999999</v>
      </c>
      <c r="I3620" s="263"/>
      <c r="J3620" s="259"/>
      <c r="K3620" s="259"/>
      <c r="L3620" s="264"/>
      <c r="M3620" s="265"/>
      <c r="N3620" s="266"/>
      <c r="O3620" s="266"/>
      <c r="P3620" s="266"/>
      <c r="Q3620" s="266"/>
      <c r="R3620" s="266"/>
      <c r="S3620" s="266"/>
      <c r="T3620" s="267"/>
      <c r="U3620" s="15"/>
      <c r="V3620" s="15"/>
      <c r="W3620" s="15"/>
      <c r="X3620" s="15"/>
      <c r="Y3620" s="15"/>
      <c r="Z3620" s="15"/>
      <c r="AA3620" s="15"/>
      <c r="AB3620" s="15"/>
      <c r="AC3620" s="15"/>
      <c r="AD3620" s="15"/>
      <c r="AE3620" s="15"/>
      <c r="AT3620" s="268" t="s">
        <v>410</v>
      </c>
      <c r="AU3620" s="268" t="s">
        <v>87</v>
      </c>
      <c r="AV3620" s="15" t="s">
        <v>102</v>
      </c>
      <c r="AW3620" s="15" t="s">
        <v>37</v>
      </c>
      <c r="AX3620" s="15" t="s">
        <v>85</v>
      </c>
      <c r="AY3620" s="268" t="s">
        <v>401</v>
      </c>
    </row>
    <row r="3621" s="2" customFormat="1" ht="37.8" customHeight="1">
      <c r="A3621" s="40"/>
      <c r="B3621" s="41"/>
      <c r="C3621" s="218" t="s">
        <v>3117</v>
      </c>
      <c r="D3621" s="218" t="s">
        <v>403</v>
      </c>
      <c r="E3621" s="219" t="s">
        <v>3118</v>
      </c>
      <c r="F3621" s="220" t="s">
        <v>3119</v>
      </c>
      <c r="G3621" s="221" t="s">
        <v>228</v>
      </c>
      <c r="H3621" s="222">
        <v>708.19000000000005</v>
      </c>
      <c r="I3621" s="223"/>
      <c r="J3621" s="224">
        <f>ROUND(I3621*H3621,2)</f>
        <v>0</v>
      </c>
      <c r="K3621" s="220" t="s">
        <v>406</v>
      </c>
      <c r="L3621" s="46"/>
      <c r="M3621" s="225" t="s">
        <v>19</v>
      </c>
      <c r="N3621" s="226" t="s">
        <v>49</v>
      </c>
      <c r="O3621" s="86"/>
      <c r="P3621" s="227">
        <f>O3621*H3621</f>
        <v>0</v>
      </c>
      <c r="Q3621" s="227">
        <v>2.5000000000000001E-05</v>
      </c>
      <c r="R3621" s="227">
        <f>Q3621*H3621</f>
        <v>0.017704750000000002</v>
      </c>
      <c r="S3621" s="227">
        <v>0</v>
      </c>
      <c r="T3621" s="228">
        <f>S3621*H3621</f>
        <v>0</v>
      </c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R3621" s="229" t="s">
        <v>545</v>
      </c>
      <c r="AT3621" s="229" t="s">
        <v>403</v>
      </c>
      <c r="AU3621" s="229" t="s">
        <v>87</v>
      </c>
      <c r="AY3621" s="19" t="s">
        <v>401</v>
      </c>
      <c r="BE3621" s="230">
        <f>IF(N3621="základní",J3621,0)</f>
        <v>0</v>
      </c>
      <c r="BF3621" s="230">
        <f>IF(N3621="snížená",J3621,0)</f>
        <v>0</v>
      </c>
      <c r="BG3621" s="230">
        <f>IF(N3621="zákl. přenesená",J3621,0)</f>
        <v>0</v>
      </c>
      <c r="BH3621" s="230">
        <f>IF(N3621="sníž. přenesená",J3621,0)</f>
        <v>0</v>
      </c>
      <c r="BI3621" s="230">
        <f>IF(N3621="nulová",J3621,0)</f>
        <v>0</v>
      </c>
      <c r="BJ3621" s="19" t="s">
        <v>85</v>
      </c>
      <c r="BK3621" s="230">
        <f>ROUND(I3621*H3621,2)</f>
        <v>0</v>
      </c>
      <c r="BL3621" s="19" t="s">
        <v>545</v>
      </c>
      <c r="BM3621" s="229" t="s">
        <v>3120</v>
      </c>
    </row>
    <row r="3622" s="2" customFormat="1">
      <c r="A3622" s="40"/>
      <c r="B3622" s="41"/>
      <c r="C3622" s="42"/>
      <c r="D3622" s="231" t="s">
        <v>408</v>
      </c>
      <c r="E3622" s="42"/>
      <c r="F3622" s="232" t="s">
        <v>3121</v>
      </c>
      <c r="G3622" s="42"/>
      <c r="H3622" s="42"/>
      <c r="I3622" s="233"/>
      <c r="J3622" s="42"/>
      <c r="K3622" s="42"/>
      <c r="L3622" s="46"/>
      <c r="M3622" s="234"/>
      <c r="N3622" s="235"/>
      <c r="O3622" s="86"/>
      <c r="P3622" s="86"/>
      <c r="Q3622" s="86"/>
      <c r="R3622" s="86"/>
      <c r="S3622" s="86"/>
      <c r="T3622" s="87"/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T3622" s="19" t="s">
        <v>408</v>
      </c>
      <c r="AU3622" s="19" t="s">
        <v>87</v>
      </c>
    </row>
    <row r="3623" s="14" customFormat="1">
      <c r="A3623" s="14"/>
      <c r="B3623" s="247"/>
      <c r="C3623" s="248"/>
      <c r="D3623" s="238" t="s">
        <v>410</v>
      </c>
      <c r="E3623" s="249" t="s">
        <v>19</v>
      </c>
      <c r="F3623" s="250" t="s">
        <v>3122</v>
      </c>
      <c r="G3623" s="248"/>
      <c r="H3623" s="251">
        <v>708.19000000000005</v>
      </c>
      <c r="I3623" s="252"/>
      <c r="J3623" s="248"/>
      <c r="K3623" s="248"/>
      <c r="L3623" s="253"/>
      <c r="M3623" s="254"/>
      <c r="N3623" s="255"/>
      <c r="O3623" s="255"/>
      <c r="P3623" s="255"/>
      <c r="Q3623" s="255"/>
      <c r="R3623" s="255"/>
      <c r="S3623" s="255"/>
      <c r="T3623" s="256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7" t="s">
        <v>410</v>
      </c>
      <c r="AU3623" s="257" t="s">
        <v>87</v>
      </c>
      <c r="AV3623" s="14" t="s">
        <v>87</v>
      </c>
      <c r="AW3623" s="14" t="s">
        <v>37</v>
      </c>
      <c r="AX3623" s="14" t="s">
        <v>78</v>
      </c>
      <c r="AY3623" s="257" t="s">
        <v>401</v>
      </c>
    </row>
    <row r="3624" s="15" customFormat="1">
      <c r="A3624" s="15"/>
      <c r="B3624" s="258"/>
      <c r="C3624" s="259"/>
      <c r="D3624" s="238" t="s">
        <v>410</v>
      </c>
      <c r="E3624" s="260" t="s">
        <v>19</v>
      </c>
      <c r="F3624" s="261" t="s">
        <v>414</v>
      </c>
      <c r="G3624" s="259"/>
      <c r="H3624" s="262">
        <v>708.19000000000005</v>
      </c>
      <c r="I3624" s="263"/>
      <c r="J3624" s="259"/>
      <c r="K3624" s="259"/>
      <c r="L3624" s="264"/>
      <c r="M3624" s="265"/>
      <c r="N3624" s="266"/>
      <c r="O3624" s="266"/>
      <c r="P3624" s="266"/>
      <c r="Q3624" s="266"/>
      <c r="R3624" s="266"/>
      <c r="S3624" s="266"/>
      <c r="T3624" s="267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8" t="s">
        <v>410</v>
      </c>
      <c r="AU3624" s="268" t="s">
        <v>87</v>
      </c>
      <c r="AV3624" s="15" t="s">
        <v>102</v>
      </c>
      <c r="AW3624" s="15" t="s">
        <v>37</v>
      </c>
      <c r="AX3624" s="15" t="s">
        <v>85</v>
      </c>
      <c r="AY3624" s="268" t="s">
        <v>401</v>
      </c>
    </row>
    <row r="3625" s="2" customFormat="1" ht="16.5" customHeight="1">
      <c r="A3625" s="40"/>
      <c r="B3625" s="41"/>
      <c r="C3625" s="280" t="s">
        <v>3123</v>
      </c>
      <c r="D3625" s="280" t="s">
        <v>808</v>
      </c>
      <c r="E3625" s="281" t="s">
        <v>3124</v>
      </c>
      <c r="F3625" s="282" t="s">
        <v>3125</v>
      </c>
      <c r="G3625" s="283" t="s">
        <v>228</v>
      </c>
      <c r="H3625" s="284">
        <v>780</v>
      </c>
      <c r="I3625" s="285"/>
      <c r="J3625" s="286">
        <f>ROUND(I3625*H3625,2)</f>
        <v>0</v>
      </c>
      <c r="K3625" s="282" t="s">
        <v>406</v>
      </c>
      <c r="L3625" s="287"/>
      <c r="M3625" s="288" t="s">
        <v>19</v>
      </c>
      <c r="N3625" s="289" t="s">
        <v>49</v>
      </c>
      <c r="O3625" s="86"/>
      <c r="P3625" s="227">
        <f>O3625*H3625</f>
        <v>0</v>
      </c>
      <c r="Q3625" s="227">
        <v>0.00076999999999999996</v>
      </c>
      <c r="R3625" s="227">
        <f>Q3625*H3625</f>
        <v>0.60060000000000002</v>
      </c>
      <c r="S3625" s="227">
        <v>0</v>
      </c>
      <c r="T3625" s="228">
        <f>S3625*H3625</f>
        <v>0</v>
      </c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R3625" s="229" t="s">
        <v>664</v>
      </c>
      <c r="AT3625" s="229" t="s">
        <v>808</v>
      </c>
      <c r="AU3625" s="229" t="s">
        <v>87</v>
      </c>
      <c r="AY3625" s="19" t="s">
        <v>401</v>
      </c>
      <c r="BE3625" s="230">
        <f>IF(N3625="základní",J3625,0)</f>
        <v>0</v>
      </c>
      <c r="BF3625" s="230">
        <f>IF(N3625="snížená",J3625,0)</f>
        <v>0</v>
      </c>
      <c r="BG3625" s="230">
        <f>IF(N3625="zákl. přenesená",J3625,0)</f>
        <v>0</v>
      </c>
      <c r="BH3625" s="230">
        <f>IF(N3625="sníž. přenesená",J3625,0)</f>
        <v>0</v>
      </c>
      <c r="BI3625" s="230">
        <f>IF(N3625="nulová",J3625,0)</f>
        <v>0</v>
      </c>
      <c r="BJ3625" s="19" t="s">
        <v>85</v>
      </c>
      <c r="BK3625" s="230">
        <f>ROUND(I3625*H3625,2)</f>
        <v>0</v>
      </c>
      <c r="BL3625" s="19" t="s">
        <v>545</v>
      </c>
      <c r="BM3625" s="229" t="s">
        <v>3126</v>
      </c>
    </row>
    <row r="3626" s="14" customFormat="1">
      <c r="A3626" s="14"/>
      <c r="B3626" s="247"/>
      <c r="C3626" s="248"/>
      <c r="D3626" s="238" t="s">
        <v>410</v>
      </c>
      <c r="E3626" s="249" t="s">
        <v>19</v>
      </c>
      <c r="F3626" s="250" t="s">
        <v>3127</v>
      </c>
      <c r="G3626" s="248"/>
      <c r="H3626" s="251">
        <v>742.85699999999997</v>
      </c>
      <c r="I3626" s="252"/>
      <c r="J3626" s="248"/>
      <c r="K3626" s="248"/>
      <c r="L3626" s="253"/>
      <c r="M3626" s="254"/>
      <c r="N3626" s="255"/>
      <c r="O3626" s="255"/>
      <c r="P3626" s="255"/>
      <c r="Q3626" s="255"/>
      <c r="R3626" s="255"/>
      <c r="S3626" s="255"/>
      <c r="T3626" s="256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7" t="s">
        <v>410</v>
      </c>
      <c r="AU3626" s="257" t="s">
        <v>87</v>
      </c>
      <c r="AV3626" s="14" t="s">
        <v>87</v>
      </c>
      <c r="AW3626" s="14" t="s">
        <v>37</v>
      </c>
      <c r="AX3626" s="14" t="s">
        <v>78</v>
      </c>
      <c r="AY3626" s="257" t="s">
        <v>401</v>
      </c>
    </row>
    <row r="3627" s="15" customFormat="1">
      <c r="A3627" s="15"/>
      <c r="B3627" s="258"/>
      <c r="C3627" s="259"/>
      <c r="D3627" s="238" t="s">
        <v>410</v>
      </c>
      <c r="E3627" s="260" t="s">
        <v>19</v>
      </c>
      <c r="F3627" s="261" t="s">
        <v>414</v>
      </c>
      <c r="G3627" s="259"/>
      <c r="H3627" s="262">
        <v>742.85699999999997</v>
      </c>
      <c r="I3627" s="263"/>
      <c r="J3627" s="259"/>
      <c r="K3627" s="259"/>
      <c r="L3627" s="264"/>
      <c r="M3627" s="265"/>
      <c r="N3627" s="266"/>
      <c r="O3627" s="266"/>
      <c r="P3627" s="266"/>
      <c r="Q3627" s="266"/>
      <c r="R3627" s="266"/>
      <c r="S3627" s="266"/>
      <c r="T3627" s="267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T3627" s="268" t="s">
        <v>410</v>
      </c>
      <c r="AU3627" s="268" t="s">
        <v>87</v>
      </c>
      <c r="AV3627" s="15" t="s">
        <v>102</v>
      </c>
      <c r="AW3627" s="15" t="s">
        <v>37</v>
      </c>
      <c r="AX3627" s="15" t="s">
        <v>78</v>
      </c>
      <c r="AY3627" s="268" t="s">
        <v>401</v>
      </c>
    </row>
    <row r="3628" s="14" customFormat="1">
      <c r="A3628" s="14"/>
      <c r="B3628" s="247"/>
      <c r="C3628" s="248"/>
      <c r="D3628" s="238" t="s">
        <v>410</v>
      </c>
      <c r="E3628" s="249" t="s">
        <v>19</v>
      </c>
      <c r="F3628" s="250" t="s">
        <v>3128</v>
      </c>
      <c r="G3628" s="248"/>
      <c r="H3628" s="251">
        <v>780</v>
      </c>
      <c r="I3628" s="252"/>
      <c r="J3628" s="248"/>
      <c r="K3628" s="248"/>
      <c r="L3628" s="253"/>
      <c r="M3628" s="254"/>
      <c r="N3628" s="255"/>
      <c r="O3628" s="255"/>
      <c r="P3628" s="255"/>
      <c r="Q3628" s="255"/>
      <c r="R3628" s="255"/>
      <c r="S3628" s="255"/>
      <c r="T3628" s="256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7" t="s">
        <v>410</v>
      </c>
      <c r="AU3628" s="257" t="s">
        <v>87</v>
      </c>
      <c r="AV3628" s="14" t="s">
        <v>87</v>
      </c>
      <c r="AW3628" s="14" t="s">
        <v>37</v>
      </c>
      <c r="AX3628" s="14" t="s">
        <v>85</v>
      </c>
      <c r="AY3628" s="257" t="s">
        <v>401</v>
      </c>
    </row>
    <row r="3629" s="2" customFormat="1" ht="37.8" customHeight="1">
      <c r="A3629" s="40"/>
      <c r="B3629" s="41"/>
      <c r="C3629" s="218" t="s">
        <v>3129</v>
      </c>
      <c r="D3629" s="218" t="s">
        <v>403</v>
      </c>
      <c r="E3629" s="219" t="s">
        <v>3130</v>
      </c>
      <c r="F3629" s="220" t="s">
        <v>3131</v>
      </c>
      <c r="G3629" s="221" t="s">
        <v>228</v>
      </c>
      <c r="H3629" s="222">
        <v>831.00900000000001</v>
      </c>
      <c r="I3629" s="223"/>
      <c r="J3629" s="224">
        <f>ROUND(I3629*H3629,2)</f>
        <v>0</v>
      </c>
      <c r="K3629" s="220" t="s">
        <v>406</v>
      </c>
      <c r="L3629" s="46"/>
      <c r="M3629" s="225" t="s">
        <v>19</v>
      </c>
      <c r="N3629" s="226" t="s">
        <v>49</v>
      </c>
      <c r="O3629" s="86"/>
      <c r="P3629" s="227">
        <f>O3629*H3629</f>
        <v>0</v>
      </c>
      <c r="Q3629" s="227">
        <v>4.1E-05</v>
      </c>
      <c r="R3629" s="227">
        <f>Q3629*H3629</f>
        <v>0.034071369000000004</v>
      </c>
      <c r="S3629" s="227">
        <v>0</v>
      </c>
      <c r="T3629" s="228">
        <f>S3629*H3629</f>
        <v>0</v>
      </c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R3629" s="229" t="s">
        <v>545</v>
      </c>
      <c r="AT3629" s="229" t="s">
        <v>403</v>
      </c>
      <c r="AU3629" s="229" t="s">
        <v>87</v>
      </c>
      <c r="AY3629" s="19" t="s">
        <v>401</v>
      </c>
      <c r="BE3629" s="230">
        <f>IF(N3629="základní",J3629,0)</f>
        <v>0</v>
      </c>
      <c r="BF3629" s="230">
        <f>IF(N3629="snížená",J3629,0)</f>
        <v>0</v>
      </c>
      <c r="BG3629" s="230">
        <f>IF(N3629="zákl. přenesená",J3629,0)</f>
        <v>0</v>
      </c>
      <c r="BH3629" s="230">
        <f>IF(N3629="sníž. přenesená",J3629,0)</f>
        <v>0</v>
      </c>
      <c r="BI3629" s="230">
        <f>IF(N3629="nulová",J3629,0)</f>
        <v>0</v>
      </c>
      <c r="BJ3629" s="19" t="s">
        <v>85</v>
      </c>
      <c r="BK3629" s="230">
        <f>ROUND(I3629*H3629,2)</f>
        <v>0</v>
      </c>
      <c r="BL3629" s="19" t="s">
        <v>545</v>
      </c>
      <c r="BM3629" s="229" t="s">
        <v>3132</v>
      </c>
    </row>
    <row r="3630" s="2" customFormat="1">
      <c r="A3630" s="40"/>
      <c r="B3630" s="41"/>
      <c r="C3630" s="42"/>
      <c r="D3630" s="231" t="s">
        <v>408</v>
      </c>
      <c r="E3630" s="42"/>
      <c r="F3630" s="232" t="s">
        <v>3133</v>
      </c>
      <c r="G3630" s="42"/>
      <c r="H3630" s="42"/>
      <c r="I3630" s="233"/>
      <c r="J3630" s="42"/>
      <c r="K3630" s="42"/>
      <c r="L3630" s="46"/>
      <c r="M3630" s="234"/>
      <c r="N3630" s="235"/>
      <c r="O3630" s="86"/>
      <c r="P3630" s="86"/>
      <c r="Q3630" s="86"/>
      <c r="R3630" s="86"/>
      <c r="S3630" s="86"/>
      <c r="T3630" s="87"/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T3630" s="19" t="s">
        <v>408</v>
      </c>
      <c r="AU3630" s="19" t="s">
        <v>87</v>
      </c>
    </row>
    <row r="3631" s="13" customFormat="1">
      <c r="A3631" s="13"/>
      <c r="B3631" s="236"/>
      <c r="C3631" s="237"/>
      <c r="D3631" s="238" t="s">
        <v>410</v>
      </c>
      <c r="E3631" s="239" t="s">
        <v>19</v>
      </c>
      <c r="F3631" s="240" t="s">
        <v>3134</v>
      </c>
      <c r="G3631" s="237"/>
      <c r="H3631" s="239" t="s">
        <v>19</v>
      </c>
      <c r="I3631" s="241"/>
      <c r="J3631" s="237"/>
      <c r="K3631" s="237"/>
      <c r="L3631" s="242"/>
      <c r="M3631" s="243"/>
      <c r="N3631" s="244"/>
      <c r="O3631" s="244"/>
      <c r="P3631" s="244"/>
      <c r="Q3631" s="244"/>
      <c r="R3631" s="244"/>
      <c r="S3631" s="244"/>
      <c r="T3631" s="245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6" t="s">
        <v>410</v>
      </c>
      <c r="AU3631" s="246" t="s">
        <v>87</v>
      </c>
      <c r="AV3631" s="13" t="s">
        <v>85</v>
      </c>
      <c r="AW3631" s="13" t="s">
        <v>37</v>
      </c>
      <c r="AX3631" s="13" t="s">
        <v>78</v>
      </c>
      <c r="AY3631" s="246" t="s">
        <v>401</v>
      </c>
    </row>
    <row r="3632" s="14" customFormat="1">
      <c r="A3632" s="14"/>
      <c r="B3632" s="247"/>
      <c r="C3632" s="248"/>
      <c r="D3632" s="238" t="s">
        <v>410</v>
      </c>
      <c r="E3632" s="249" t="s">
        <v>19</v>
      </c>
      <c r="F3632" s="250" t="s">
        <v>3135</v>
      </c>
      <c r="G3632" s="248"/>
      <c r="H3632" s="251">
        <v>831.00900000000001</v>
      </c>
      <c r="I3632" s="252"/>
      <c r="J3632" s="248"/>
      <c r="K3632" s="248"/>
      <c r="L3632" s="253"/>
      <c r="M3632" s="254"/>
      <c r="N3632" s="255"/>
      <c r="O3632" s="255"/>
      <c r="P3632" s="255"/>
      <c r="Q3632" s="255"/>
      <c r="R3632" s="255"/>
      <c r="S3632" s="255"/>
      <c r="T3632" s="256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7" t="s">
        <v>410</v>
      </c>
      <c r="AU3632" s="257" t="s">
        <v>87</v>
      </c>
      <c r="AV3632" s="14" t="s">
        <v>87</v>
      </c>
      <c r="AW3632" s="14" t="s">
        <v>37</v>
      </c>
      <c r="AX3632" s="14" t="s">
        <v>78</v>
      </c>
      <c r="AY3632" s="257" t="s">
        <v>401</v>
      </c>
    </row>
    <row r="3633" s="15" customFormat="1">
      <c r="A3633" s="15"/>
      <c r="B3633" s="258"/>
      <c r="C3633" s="259"/>
      <c r="D3633" s="238" t="s">
        <v>410</v>
      </c>
      <c r="E3633" s="260" t="s">
        <v>19</v>
      </c>
      <c r="F3633" s="261" t="s">
        <v>414</v>
      </c>
      <c r="G3633" s="259"/>
      <c r="H3633" s="262">
        <v>831.00900000000001</v>
      </c>
      <c r="I3633" s="263"/>
      <c r="J3633" s="259"/>
      <c r="K3633" s="259"/>
      <c r="L3633" s="264"/>
      <c r="M3633" s="265"/>
      <c r="N3633" s="266"/>
      <c r="O3633" s="266"/>
      <c r="P3633" s="266"/>
      <c r="Q3633" s="266"/>
      <c r="R3633" s="266"/>
      <c r="S3633" s="266"/>
      <c r="T3633" s="267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68" t="s">
        <v>410</v>
      </c>
      <c r="AU3633" s="268" t="s">
        <v>87</v>
      </c>
      <c r="AV3633" s="15" t="s">
        <v>102</v>
      </c>
      <c r="AW3633" s="15" t="s">
        <v>37</v>
      </c>
      <c r="AX3633" s="15" t="s">
        <v>85</v>
      </c>
      <c r="AY3633" s="268" t="s">
        <v>401</v>
      </c>
    </row>
    <row r="3634" s="2" customFormat="1" ht="16.5" customHeight="1">
      <c r="A3634" s="40"/>
      <c r="B3634" s="41"/>
      <c r="C3634" s="280" t="s">
        <v>3136</v>
      </c>
      <c r="D3634" s="280" t="s">
        <v>808</v>
      </c>
      <c r="E3634" s="281" t="s">
        <v>3137</v>
      </c>
      <c r="F3634" s="282" t="s">
        <v>3138</v>
      </c>
      <c r="G3634" s="283" t="s">
        <v>228</v>
      </c>
      <c r="H3634" s="284">
        <v>780</v>
      </c>
      <c r="I3634" s="285"/>
      <c r="J3634" s="286">
        <f>ROUND(I3634*H3634,2)</f>
        <v>0</v>
      </c>
      <c r="K3634" s="282" t="s">
        <v>406</v>
      </c>
      <c r="L3634" s="287"/>
      <c r="M3634" s="288" t="s">
        <v>19</v>
      </c>
      <c r="N3634" s="289" t="s">
        <v>49</v>
      </c>
      <c r="O3634" s="86"/>
      <c r="P3634" s="227">
        <f>O3634*H3634</f>
        <v>0</v>
      </c>
      <c r="Q3634" s="227">
        <v>0.0014300000000000001</v>
      </c>
      <c r="R3634" s="227">
        <f>Q3634*H3634</f>
        <v>1.1154</v>
      </c>
      <c r="S3634" s="227">
        <v>0</v>
      </c>
      <c r="T3634" s="228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9" t="s">
        <v>664</v>
      </c>
      <c r="AT3634" s="229" t="s">
        <v>808</v>
      </c>
      <c r="AU3634" s="229" t="s">
        <v>87</v>
      </c>
      <c r="AY3634" s="19" t="s">
        <v>401</v>
      </c>
      <c r="BE3634" s="230">
        <f>IF(N3634="základní",J3634,0)</f>
        <v>0</v>
      </c>
      <c r="BF3634" s="230">
        <f>IF(N3634="snížená",J3634,0)</f>
        <v>0</v>
      </c>
      <c r="BG3634" s="230">
        <f>IF(N3634="zákl. přenesená",J3634,0)</f>
        <v>0</v>
      </c>
      <c r="BH3634" s="230">
        <f>IF(N3634="sníž. přenesená",J3634,0)</f>
        <v>0</v>
      </c>
      <c r="BI3634" s="230">
        <f>IF(N3634="nulová",J3634,0)</f>
        <v>0</v>
      </c>
      <c r="BJ3634" s="19" t="s">
        <v>85</v>
      </c>
      <c r="BK3634" s="230">
        <f>ROUND(I3634*H3634,2)</f>
        <v>0</v>
      </c>
      <c r="BL3634" s="19" t="s">
        <v>545</v>
      </c>
      <c r="BM3634" s="229" t="s">
        <v>3139</v>
      </c>
    </row>
    <row r="3635" s="13" customFormat="1">
      <c r="A3635" s="13"/>
      <c r="B3635" s="236"/>
      <c r="C3635" s="237"/>
      <c r="D3635" s="238" t="s">
        <v>410</v>
      </c>
      <c r="E3635" s="239" t="s">
        <v>19</v>
      </c>
      <c r="F3635" s="240" t="s">
        <v>3134</v>
      </c>
      <c r="G3635" s="237"/>
      <c r="H3635" s="239" t="s">
        <v>19</v>
      </c>
      <c r="I3635" s="241"/>
      <c r="J3635" s="237"/>
      <c r="K3635" s="237"/>
      <c r="L3635" s="242"/>
      <c r="M3635" s="243"/>
      <c r="N3635" s="244"/>
      <c r="O3635" s="244"/>
      <c r="P3635" s="244"/>
      <c r="Q3635" s="244"/>
      <c r="R3635" s="244"/>
      <c r="S3635" s="244"/>
      <c r="T3635" s="245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6" t="s">
        <v>410</v>
      </c>
      <c r="AU3635" s="246" t="s">
        <v>87</v>
      </c>
      <c r="AV3635" s="13" t="s">
        <v>85</v>
      </c>
      <c r="AW3635" s="13" t="s">
        <v>37</v>
      </c>
      <c r="AX3635" s="13" t="s">
        <v>78</v>
      </c>
      <c r="AY3635" s="246" t="s">
        <v>401</v>
      </c>
    </row>
    <row r="3636" s="14" customFormat="1">
      <c r="A3636" s="14"/>
      <c r="B3636" s="247"/>
      <c r="C3636" s="248"/>
      <c r="D3636" s="238" t="s">
        <v>410</v>
      </c>
      <c r="E3636" s="249" t="s">
        <v>19</v>
      </c>
      <c r="F3636" s="250" t="s">
        <v>3127</v>
      </c>
      <c r="G3636" s="248"/>
      <c r="H3636" s="251">
        <v>742.85699999999997</v>
      </c>
      <c r="I3636" s="252"/>
      <c r="J3636" s="248"/>
      <c r="K3636" s="248"/>
      <c r="L3636" s="253"/>
      <c r="M3636" s="254"/>
      <c r="N3636" s="255"/>
      <c r="O3636" s="255"/>
      <c r="P3636" s="255"/>
      <c r="Q3636" s="255"/>
      <c r="R3636" s="255"/>
      <c r="S3636" s="255"/>
      <c r="T3636" s="256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7" t="s">
        <v>410</v>
      </c>
      <c r="AU3636" s="257" t="s">
        <v>87</v>
      </c>
      <c r="AV3636" s="14" t="s">
        <v>87</v>
      </c>
      <c r="AW3636" s="14" t="s">
        <v>37</v>
      </c>
      <c r="AX3636" s="14" t="s">
        <v>78</v>
      </c>
      <c r="AY3636" s="257" t="s">
        <v>401</v>
      </c>
    </row>
    <row r="3637" s="15" customFormat="1">
      <c r="A3637" s="15"/>
      <c r="B3637" s="258"/>
      <c r="C3637" s="259"/>
      <c r="D3637" s="238" t="s">
        <v>410</v>
      </c>
      <c r="E3637" s="260" t="s">
        <v>19</v>
      </c>
      <c r="F3637" s="261" t="s">
        <v>414</v>
      </c>
      <c r="G3637" s="259"/>
      <c r="H3637" s="262">
        <v>742.85699999999997</v>
      </c>
      <c r="I3637" s="263"/>
      <c r="J3637" s="259"/>
      <c r="K3637" s="259"/>
      <c r="L3637" s="264"/>
      <c r="M3637" s="265"/>
      <c r="N3637" s="266"/>
      <c r="O3637" s="266"/>
      <c r="P3637" s="266"/>
      <c r="Q3637" s="266"/>
      <c r="R3637" s="266"/>
      <c r="S3637" s="266"/>
      <c r="T3637" s="267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8" t="s">
        <v>410</v>
      </c>
      <c r="AU3637" s="268" t="s">
        <v>87</v>
      </c>
      <c r="AV3637" s="15" t="s">
        <v>102</v>
      </c>
      <c r="AW3637" s="15" t="s">
        <v>37</v>
      </c>
      <c r="AX3637" s="15" t="s">
        <v>78</v>
      </c>
      <c r="AY3637" s="268" t="s">
        <v>401</v>
      </c>
    </row>
    <row r="3638" s="14" customFormat="1">
      <c r="A3638" s="14"/>
      <c r="B3638" s="247"/>
      <c r="C3638" s="248"/>
      <c r="D3638" s="238" t="s">
        <v>410</v>
      </c>
      <c r="E3638" s="249" t="s">
        <v>19</v>
      </c>
      <c r="F3638" s="250" t="s">
        <v>3128</v>
      </c>
      <c r="G3638" s="248"/>
      <c r="H3638" s="251">
        <v>780</v>
      </c>
      <c r="I3638" s="252"/>
      <c r="J3638" s="248"/>
      <c r="K3638" s="248"/>
      <c r="L3638" s="253"/>
      <c r="M3638" s="254"/>
      <c r="N3638" s="255"/>
      <c r="O3638" s="255"/>
      <c r="P3638" s="255"/>
      <c r="Q3638" s="255"/>
      <c r="R3638" s="255"/>
      <c r="S3638" s="255"/>
      <c r="T3638" s="256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7" t="s">
        <v>410</v>
      </c>
      <c r="AU3638" s="257" t="s">
        <v>87</v>
      </c>
      <c r="AV3638" s="14" t="s">
        <v>87</v>
      </c>
      <c r="AW3638" s="14" t="s">
        <v>37</v>
      </c>
      <c r="AX3638" s="14" t="s">
        <v>85</v>
      </c>
      <c r="AY3638" s="257" t="s">
        <v>401</v>
      </c>
    </row>
    <row r="3639" s="2" customFormat="1" ht="16.5" customHeight="1">
      <c r="A3639" s="40"/>
      <c r="B3639" s="41"/>
      <c r="C3639" s="280" t="s">
        <v>3140</v>
      </c>
      <c r="D3639" s="280" t="s">
        <v>808</v>
      </c>
      <c r="E3639" s="281" t="s">
        <v>3141</v>
      </c>
      <c r="F3639" s="282" t="s">
        <v>3142</v>
      </c>
      <c r="G3639" s="283" t="s">
        <v>228</v>
      </c>
      <c r="H3639" s="284">
        <v>136.5</v>
      </c>
      <c r="I3639" s="285"/>
      <c r="J3639" s="286">
        <f>ROUND(I3639*H3639,2)</f>
        <v>0</v>
      </c>
      <c r="K3639" s="282" t="s">
        <v>406</v>
      </c>
      <c r="L3639" s="287"/>
      <c r="M3639" s="288" t="s">
        <v>19</v>
      </c>
      <c r="N3639" s="289" t="s">
        <v>49</v>
      </c>
      <c r="O3639" s="86"/>
      <c r="P3639" s="227">
        <f>O3639*H3639</f>
        <v>0</v>
      </c>
      <c r="Q3639" s="227">
        <v>0.00083000000000000001</v>
      </c>
      <c r="R3639" s="227">
        <f>Q3639*H3639</f>
        <v>0.11329500000000001</v>
      </c>
      <c r="S3639" s="227">
        <v>0</v>
      </c>
      <c r="T3639" s="228">
        <f>S3639*H3639</f>
        <v>0</v>
      </c>
      <c r="U3639" s="40"/>
      <c r="V3639" s="40"/>
      <c r="W3639" s="40"/>
      <c r="X3639" s="40"/>
      <c r="Y3639" s="40"/>
      <c r="Z3639" s="40"/>
      <c r="AA3639" s="40"/>
      <c r="AB3639" s="40"/>
      <c r="AC3639" s="40"/>
      <c r="AD3639" s="40"/>
      <c r="AE3639" s="40"/>
      <c r="AR3639" s="229" t="s">
        <v>664</v>
      </c>
      <c r="AT3639" s="229" t="s">
        <v>808</v>
      </c>
      <c r="AU3639" s="229" t="s">
        <v>87</v>
      </c>
      <c r="AY3639" s="19" t="s">
        <v>401</v>
      </c>
      <c r="BE3639" s="230">
        <f>IF(N3639="základní",J3639,0)</f>
        <v>0</v>
      </c>
      <c r="BF3639" s="230">
        <f>IF(N3639="snížená",J3639,0)</f>
        <v>0</v>
      </c>
      <c r="BG3639" s="230">
        <f>IF(N3639="zákl. přenesená",J3639,0)</f>
        <v>0</v>
      </c>
      <c r="BH3639" s="230">
        <f>IF(N3639="sníž. přenesená",J3639,0)</f>
        <v>0</v>
      </c>
      <c r="BI3639" s="230">
        <f>IF(N3639="nulová",J3639,0)</f>
        <v>0</v>
      </c>
      <c r="BJ3639" s="19" t="s">
        <v>85</v>
      </c>
      <c r="BK3639" s="230">
        <f>ROUND(I3639*H3639,2)</f>
        <v>0</v>
      </c>
      <c r="BL3639" s="19" t="s">
        <v>545</v>
      </c>
      <c r="BM3639" s="229" t="s">
        <v>3143</v>
      </c>
    </row>
    <row r="3640" s="13" customFormat="1">
      <c r="A3640" s="13"/>
      <c r="B3640" s="236"/>
      <c r="C3640" s="237"/>
      <c r="D3640" s="238" t="s">
        <v>410</v>
      </c>
      <c r="E3640" s="239" t="s">
        <v>19</v>
      </c>
      <c r="F3640" s="240" t="s">
        <v>3134</v>
      </c>
      <c r="G3640" s="237"/>
      <c r="H3640" s="239" t="s">
        <v>19</v>
      </c>
      <c r="I3640" s="241"/>
      <c r="J3640" s="237"/>
      <c r="K3640" s="237"/>
      <c r="L3640" s="242"/>
      <c r="M3640" s="243"/>
      <c r="N3640" s="244"/>
      <c r="O3640" s="244"/>
      <c r="P3640" s="244"/>
      <c r="Q3640" s="244"/>
      <c r="R3640" s="244"/>
      <c r="S3640" s="244"/>
      <c r="T3640" s="245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6" t="s">
        <v>410</v>
      </c>
      <c r="AU3640" s="246" t="s">
        <v>87</v>
      </c>
      <c r="AV3640" s="13" t="s">
        <v>85</v>
      </c>
      <c r="AW3640" s="13" t="s">
        <v>37</v>
      </c>
      <c r="AX3640" s="13" t="s">
        <v>78</v>
      </c>
      <c r="AY3640" s="246" t="s">
        <v>401</v>
      </c>
    </row>
    <row r="3641" s="14" customFormat="1">
      <c r="A3641" s="14"/>
      <c r="B3641" s="247"/>
      <c r="C3641" s="248"/>
      <c r="D3641" s="238" t="s">
        <v>410</v>
      </c>
      <c r="E3641" s="249" t="s">
        <v>19</v>
      </c>
      <c r="F3641" s="250" t="s">
        <v>3144</v>
      </c>
      <c r="G3641" s="248"/>
      <c r="H3641" s="251">
        <v>130</v>
      </c>
      <c r="I3641" s="252"/>
      <c r="J3641" s="248"/>
      <c r="K3641" s="248"/>
      <c r="L3641" s="253"/>
      <c r="M3641" s="254"/>
      <c r="N3641" s="255"/>
      <c r="O3641" s="255"/>
      <c r="P3641" s="255"/>
      <c r="Q3641" s="255"/>
      <c r="R3641" s="255"/>
      <c r="S3641" s="255"/>
      <c r="T3641" s="256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7" t="s">
        <v>410</v>
      </c>
      <c r="AU3641" s="257" t="s">
        <v>87</v>
      </c>
      <c r="AV3641" s="14" t="s">
        <v>87</v>
      </c>
      <c r="AW3641" s="14" t="s">
        <v>37</v>
      </c>
      <c r="AX3641" s="14" t="s">
        <v>78</v>
      </c>
      <c r="AY3641" s="257" t="s">
        <v>401</v>
      </c>
    </row>
    <row r="3642" s="15" customFormat="1">
      <c r="A3642" s="15"/>
      <c r="B3642" s="258"/>
      <c r="C3642" s="259"/>
      <c r="D3642" s="238" t="s">
        <v>410</v>
      </c>
      <c r="E3642" s="260" t="s">
        <v>19</v>
      </c>
      <c r="F3642" s="261" t="s">
        <v>414</v>
      </c>
      <c r="G3642" s="259"/>
      <c r="H3642" s="262">
        <v>130</v>
      </c>
      <c r="I3642" s="263"/>
      <c r="J3642" s="259"/>
      <c r="K3642" s="259"/>
      <c r="L3642" s="264"/>
      <c r="M3642" s="265"/>
      <c r="N3642" s="266"/>
      <c r="O3642" s="266"/>
      <c r="P3642" s="266"/>
      <c r="Q3642" s="266"/>
      <c r="R3642" s="266"/>
      <c r="S3642" s="266"/>
      <c r="T3642" s="267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8" t="s">
        <v>410</v>
      </c>
      <c r="AU3642" s="268" t="s">
        <v>87</v>
      </c>
      <c r="AV3642" s="15" t="s">
        <v>102</v>
      </c>
      <c r="AW3642" s="15" t="s">
        <v>37</v>
      </c>
      <c r="AX3642" s="15" t="s">
        <v>78</v>
      </c>
      <c r="AY3642" s="268" t="s">
        <v>401</v>
      </c>
    </row>
    <row r="3643" s="14" customFormat="1">
      <c r="A3643" s="14"/>
      <c r="B3643" s="247"/>
      <c r="C3643" s="248"/>
      <c r="D3643" s="238" t="s">
        <v>410</v>
      </c>
      <c r="E3643" s="249" t="s">
        <v>19</v>
      </c>
      <c r="F3643" s="250" t="s">
        <v>3145</v>
      </c>
      <c r="G3643" s="248"/>
      <c r="H3643" s="251">
        <v>136.5</v>
      </c>
      <c r="I3643" s="252"/>
      <c r="J3643" s="248"/>
      <c r="K3643" s="248"/>
      <c r="L3643" s="253"/>
      <c r="M3643" s="254"/>
      <c r="N3643" s="255"/>
      <c r="O3643" s="255"/>
      <c r="P3643" s="255"/>
      <c r="Q3643" s="255"/>
      <c r="R3643" s="255"/>
      <c r="S3643" s="255"/>
      <c r="T3643" s="256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7" t="s">
        <v>410</v>
      </c>
      <c r="AU3643" s="257" t="s">
        <v>87</v>
      </c>
      <c r="AV3643" s="14" t="s">
        <v>87</v>
      </c>
      <c r="AW3643" s="14" t="s">
        <v>37</v>
      </c>
      <c r="AX3643" s="14" t="s">
        <v>85</v>
      </c>
      <c r="AY3643" s="257" t="s">
        <v>401</v>
      </c>
    </row>
    <row r="3644" s="2" customFormat="1" ht="24.15" customHeight="1">
      <c r="A3644" s="40"/>
      <c r="B3644" s="41"/>
      <c r="C3644" s="218" t="s">
        <v>3146</v>
      </c>
      <c r="D3644" s="218" t="s">
        <v>403</v>
      </c>
      <c r="E3644" s="219" t="s">
        <v>3147</v>
      </c>
      <c r="F3644" s="220" t="s">
        <v>3148</v>
      </c>
      <c r="G3644" s="221" t="s">
        <v>228</v>
      </c>
      <c r="H3644" s="222">
        <v>117.285</v>
      </c>
      <c r="I3644" s="223"/>
      <c r="J3644" s="224">
        <f>ROUND(I3644*H3644,2)</f>
        <v>0</v>
      </c>
      <c r="K3644" s="220" t="s">
        <v>406</v>
      </c>
      <c r="L3644" s="46"/>
      <c r="M3644" s="225" t="s">
        <v>19</v>
      </c>
      <c r="N3644" s="226" t="s">
        <v>49</v>
      </c>
      <c r="O3644" s="86"/>
      <c r="P3644" s="227">
        <f>O3644*H3644</f>
        <v>0</v>
      </c>
      <c r="Q3644" s="227">
        <v>3.9999999999999998E-06</v>
      </c>
      <c r="R3644" s="227">
        <f>Q3644*H3644</f>
        <v>0.00046913999999999994</v>
      </c>
      <c r="S3644" s="227">
        <v>0</v>
      </c>
      <c r="T3644" s="228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9" t="s">
        <v>545</v>
      </c>
      <c r="AT3644" s="229" t="s">
        <v>403</v>
      </c>
      <c r="AU3644" s="229" t="s">
        <v>87</v>
      </c>
      <c r="AY3644" s="19" t="s">
        <v>401</v>
      </c>
      <c r="BE3644" s="230">
        <f>IF(N3644="základní",J3644,0)</f>
        <v>0</v>
      </c>
      <c r="BF3644" s="230">
        <f>IF(N3644="snížená",J3644,0)</f>
        <v>0</v>
      </c>
      <c r="BG3644" s="230">
        <f>IF(N3644="zákl. přenesená",J3644,0)</f>
        <v>0</v>
      </c>
      <c r="BH3644" s="230">
        <f>IF(N3644="sníž. přenesená",J3644,0)</f>
        <v>0</v>
      </c>
      <c r="BI3644" s="230">
        <f>IF(N3644="nulová",J3644,0)</f>
        <v>0</v>
      </c>
      <c r="BJ3644" s="19" t="s">
        <v>85</v>
      </c>
      <c r="BK3644" s="230">
        <f>ROUND(I3644*H3644,2)</f>
        <v>0</v>
      </c>
      <c r="BL3644" s="19" t="s">
        <v>545</v>
      </c>
      <c r="BM3644" s="229" t="s">
        <v>3149</v>
      </c>
    </row>
    <row r="3645" s="2" customFormat="1">
      <c r="A3645" s="40"/>
      <c r="B3645" s="41"/>
      <c r="C3645" s="42"/>
      <c r="D3645" s="231" t="s">
        <v>408</v>
      </c>
      <c r="E3645" s="42"/>
      <c r="F3645" s="232" t="s">
        <v>3150</v>
      </c>
      <c r="G3645" s="42"/>
      <c r="H3645" s="42"/>
      <c r="I3645" s="233"/>
      <c r="J3645" s="42"/>
      <c r="K3645" s="42"/>
      <c r="L3645" s="46"/>
      <c r="M3645" s="234"/>
      <c r="N3645" s="235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408</v>
      </c>
      <c r="AU3645" s="19" t="s">
        <v>87</v>
      </c>
    </row>
    <row r="3646" s="13" customFormat="1">
      <c r="A3646" s="13"/>
      <c r="B3646" s="236"/>
      <c r="C3646" s="237"/>
      <c r="D3646" s="238" t="s">
        <v>410</v>
      </c>
      <c r="E3646" s="239" t="s">
        <v>19</v>
      </c>
      <c r="F3646" s="240" t="s">
        <v>741</v>
      </c>
      <c r="G3646" s="237"/>
      <c r="H3646" s="239" t="s">
        <v>19</v>
      </c>
      <c r="I3646" s="241"/>
      <c r="J3646" s="237"/>
      <c r="K3646" s="237"/>
      <c r="L3646" s="242"/>
      <c r="M3646" s="243"/>
      <c r="N3646" s="244"/>
      <c r="O3646" s="244"/>
      <c r="P3646" s="244"/>
      <c r="Q3646" s="244"/>
      <c r="R3646" s="244"/>
      <c r="S3646" s="244"/>
      <c r="T3646" s="245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6" t="s">
        <v>410</v>
      </c>
      <c r="AU3646" s="246" t="s">
        <v>87</v>
      </c>
      <c r="AV3646" s="13" t="s">
        <v>85</v>
      </c>
      <c r="AW3646" s="13" t="s">
        <v>37</v>
      </c>
      <c r="AX3646" s="13" t="s">
        <v>78</v>
      </c>
      <c r="AY3646" s="246" t="s">
        <v>401</v>
      </c>
    </row>
    <row r="3647" s="14" customFormat="1">
      <c r="A3647" s="14"/>
      <c r="B3647" s="247"/>
      <c r="C3647" s="248"/>
      <c r="D3647" s="238" t="s">
        <v>410</v>
      </c>
      <c r="E3647" s="249" t="s">
        <v>19</v>
      </c>
      <c r="F3647" s="250" t="s">
        <v>3151</v>
      </c>
      <c r="G3647" s="248"/>
      <c r="H3647" s="251">
        <v>75.359999999999999</v>
      </c>
      <c r="I3647" s="252"/>
      <c r="J3647" s="248"/>
      <c r="K3647" s="248"/>
      <c r="L3647" s="253"/>
      <c r="M3647" s="254"/>
      <c r="N3647" s="255"/>
      <c r="O3647" s="255"/>
      <c r="P3647" s="255"/>
      <c r="Q3647" s="255"/>
      <c r="R3647" s="255"/>
      <c r="S3647" s="255"/>
      <c r="T3647" s="25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7" t="s">
        <v>410</v>
      </c>
      <c r="AU3647" s="257" t="s">
        <v>87</v>
      </c>
      <c r="AV3647" s="14" t="s">
        <v>87</v>
      </c>
      <c r="AW3647" s="14" t="s">
        <v>37</v>
      </c>
      <c r="AX3647" s="14" t="s">
        <v>78</v>
      </c>
      <c r="AY3647" s="257" t="s">
        <v>401</v>
      </c>
    </row>
    <row r="3648" s="13" customFormat="1">
      <c r="A3648" s="13"/>
      <c r="B3648" s="236"/>
      <c r="C3648" s="237"/>
      <c r="D3648" s="238" t="s">
        <v>410</v>
      </c>
      <c r="E3648" s="239" t="s">
        <v>19</v>
      </c>
      <c r="F3648" s="240" t="s">
        <v>745</v>
      </c>
      <c r="G3648" s="237"/>
      <c r="H3648" s="239" t="s">
        <v>19</v>
      </c>
      <c r="I3648" s="241"/>
      <c r="J3648" s="237"/>
      <c r="K3648" s="237"/>
      <c r="L3648" s="242"/>
      <c r="M3648" s="243"/>
      <c r="N3648" s="244"/>
      <c r="O3648" s="244"/>
      <c r="P3648" s="244"/>
      <c r="Q3648" s="244"/>
      <c r="R3648" s="244"/>
      <c r="S3648" s="244"/>
      <c r="T3648" s="245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6" t="s">
        <v>410</v>
      </c>
      <c r="AU3648" s="246" t="s">
        <v>87</v>
      </c>
      <c r="AV3648" s="13" t="s">
        <v>85</v>
      </c>
      <c r="AW3648" s="13" t="s">
        <v>37</v>
      </c>
      <c r="AX3648" s="13" t="s">
        <v>78</v>
      </c>
      <c r="AY3648" s="246" t="s">
        <v>401</v>
      </c>
    </row>
    <row r="3649" s="14" customFormat="1">
      <c r="A3649" s="14"/>
      <c r="B3649" s="247"/>
      <c r="C3649" s="248"/>
      <c r="D3649" s="238" t="s">
        <v>410</v>
      </c>
      <c r="E3649" s="249" t="s">
        <v>19</v>
      </c>
      <c r="F3649" s="250" t="s">
        <v>3152</v>
      </c>
      <c r="G3649" s="248"/>
      <c r="H3649" s="251">
        <v>41.924999999999997</v>
      </c>
      <c r="I3649" s="252"/>
      <c r="J3649" s="248"/>
      <c r="K3649" s="248"/>
      <c r="L3649" s="253"/>
      <c r="M3649" s="254"/>
      <c r="N3649" s="255"/>
      <c r="O3649" s="255"/>
      <c r="P3649" s="255"/>
      <c r="Q3649" s="255"/>
      <c r="R3649" s="255"/>
      <c r="S3649" s="255"/>
      <c r="T3649" s="256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7" t="s">
        <v>410</v>
      </c>
      <c r="AU3649" s="257" t="s">
        <v>87</v>
      </c>
      <c r="AV3649" s="14" t="s">
        <v>87</v>
      </c>
      <c r="AW3649" s="14" t="s">
        <v>37</v>
      </c>
      <c r="AX3649" s="14" t="s">
        <v>78</v>
      </c>
      <c r="AY3649" s="257" t="s">
        <v>401</v>
      </c>
    </row>
    <row r="3650" s="15" customFormat="1">
      <c r="A3650" s="15"/>
      <c r="B3650" s="258"/>
      <c r="C3650" s="259"/>
      <c r="D3650" s="238" t="s">
        <v>410</v>
      </c>
      <c r="E3650" s="260" t="s">
        <v>19</v>
      </c>
      <c r="F3650" s="261" t="s">
        <v>414</v>
      </c>
      <c r="G3650" s="259"/>
      <c r="H3650" s="262">
        <v>117.285</v>
      </c>
      <c r="I3650" s="263"/>
      <c r="J3650" s="259"/>
      <c r="K3650" s="259"/>
      <c r="L3650" s="264"/>
      <c r="M3650" s="265"/>
      <c r="N3650" s="266"/>
      <c r="O3650" s="266"/>
      <c r="P3650" s="266"/>
      <c r="Q3650" s="266"/>
      <c r="R3650" s="266"/>
      <c r="S3650" s="266"/>
      <c r="T3650" s="267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68" t="s">
        <v>410</v>
      </c>
      <c r="AU3650" s="268" t="s">
        <v>87</v>
      </c>
      <c r="AV3650" s="15" t="s">
        <v>102</v>
      </c>
      <c r="AW3650" s="15" t="s">
        <v>37</v>
      </c>
      <c r="AX3650" s="15" t="s">
        <v>85</v>
      </c>
      <c r="AY3650" s="268" t="s">
        <v>401</v>
      </c>
    </row>
    <row r="3651" s="2" customFormat="1" ht="24.15" customHeight="1">
      <c r="A3651" s="40"/>
      <c r="B3651" s="41"/>
      <c r="C3651" s="280" t="s">
        <v>3153</v>
      </c>
      <c r="D3651" s="280" t="s">
        <v>808</v>
      </c>
      <c r="E3651" s="281" t="s">
        <v>3154</v>
      </c>
      <c r="F3651" s="282" t="s">
        <v>3155</v>
      </c>
      <c r="G3651" s="283" t="s">
        <v>228</v>
      </c>
      <c r="H3651" s="284">
        <v>126.66800000000001</v>
      </c>
      <c r="I3651" s="285"/>
      <c r="J3651" s="286">
        <f>ROUND(I3651*H3651,2)</f>
        <v>0</v>
      </c>
      <c r="K3651" s="282" t="s">
        <v>406</v>
      </c>
      <c r="L3651" s="287"/>
      <c r="M3651" s="288" t="s">
        <v>19</v>
      </c>
      <c r="N3651" s="289" t="s">
        <v>49</v>
      </c>
      <c r="O3651" s="86"/>
      <c r="P3651" s="227">
        <f>O3651*H3651</f>
        <v>0</v>
      </c>
      <c r="Q3651" s="227">
        <v>0.0032499999999999999</v>
      </c>
      <c r="R3651" s="227">
        <f>Q3651*H3651</f>
        <v>0.41167100000000001</v>
      </c>
      <c r="S3651" s="227">
        <v>0</v>
      </c>
      <c r="T3651" s="228">
        <f>S3651*H3651</f>
        <v>0</v>
      </c>
      <c r="U3651" s="40"/>
      <c r="V3651" s="40"/>
      <c r="W3651" s="40"/>
      <c r="X3651" s="40"/>
      <c r="Y3651" s="40"/>
      <c r="Z3651" s="40"/>
      <c r="AA3651" s="40"/>
      <c r="AB3651" s="40"/>
      <c r="AC3651" s="40"/>
      <c r="AD3651" s="40"/>
      <c r="AE3651" s="40"/>
      <c r="AR3651" s="229" t="s">
        <v>664</v>
      </c>
      <c r="AT3651" s="229" t="s">
        <v>808</v>
      </c>
      <c r="AU3651" s="229" t="s">
        <v>87</v>
      </c>
      <c r="AY3651" s="19" t="s">
        <v>401</v>
      </c>
      <c r="BE3651" s="230">
        <f>IF(N3651="základní",J3651,0)</f>
        <v>0</v>
      </c>
      <c r="BF3651" s="230">
        <f>IF(N3651="snížená",J3651,0)</f>
        <v>0</v>
      </c>
      <c r="BG3651" s="230">
        <f>IF(N3651="zákl. přenesená",J3651,0)</f>
        <v>0</v>
      </c>
      <c r="BH3651" s="230">
        <f>IF(N3651="sníž. přenesená",J3651,0)</f>
        <v>0</v>
      </c>
      <c r="BI3651" s="230">
        <f>IF(N3651="nulová",J3651,0)</f>
        <v>0</v>
      </c>
      <c r="BJ3651" s="19" t="s">
        <v>85</v>
      </c>
      <c r="BK3651" s="230">
        <f>ROUND(I3651*H3651,2)</f>
        <v>0</v>
      </c>
      <c r="BL3651" s="19" t="s">
        <v>545</v>
      </c>
      <c r="BM3651" s="229" t="s">
        <v>3156</v>
      </c>
    </row>
    <row r="3652" s="13" customFormat="1">
      <c r="A3652" s="13"/>
      <c r="B3652" s="236"/>
      <c r="C3652" s="237"/>
      <c r="D3652" s="238" t="s">
        <v>410</v>
      </c>
      <c r="E3652" s="239" t="s">
        <v>19</v>
      </c>
      <c r="F3652" s="240" t="s">
        <v>741</v>
      </c>
      <c r="G3652" s="237"/>
      <c r="H3652" s="239" t="s">
        <v>19</v>
      </c>
      <c r="I3652" s="241"/>
      <c r="J3652" s="237"/>
      <c r="K3652" s="237"/>
      <c r="L3652" s="242"/>
      <c r="M3652" s="243"/>
      <c r="N3652" s="244"/>
      <c r="O3652" s="244"/>
      <c r="P3652" s="244"/>
      <c r="Q3652" s="244"/>
      <c r="R3652" s="244"/>
      <c r="S3652" s="244"/>
      <c r="T3652" s="24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6" t="s">
        <v>410</v>
      </c>
      <c r="AU3652" s="246" t="s">
        <v>87</v>
      </c>
      <c r="AV3652" s="13" t="s">
        <v>85</v>
      </c>
      <c r="AW3652" s="13" t="s">
        <v>37</v>
      </c>
      <c r="AX3652" s="13" t="s">
        <v>78</v>
      </c>
      <c r="AY3652" s="246" t="s">
        <v>401</v>
      </c>
    </row>
    <row r="3653" s="14" customFormat="1">
      <c r="A3653" s="14"/>
      <c r="B3653" s="247"/>
      <c r="C3653" s="248"/>
      <c r="D3653" s="238" t="s">
        <v>410</v>
      </c>
      <c r="E3653" s="249" t="s">
        <v>19</v>
      </c>
      <c r="F3653" s="250" t="s">
        <v>3151</v>
      </c>
      <c r="G3653" s="248"/>
      <c r="H3653" s="251">
        <v>75.359999999999999</v>
      </c>
      <c r="I3653" s="252"/>
      <c r="J3653" s="248"/>
      <c r="K3653" s="248"/>
      <c r="L3653" s="253"/>
      <c r="M3653" s="254"/>
      <c r="N3653" s="255"/>
      <c r="O3653" s="255"/>
      <c r="P3653" s="255"/>
      <c r="Q3653" s="255"/>
      <c r="R3653" s="255"/>
      <c r="S3653" s="255"/>
      <c r="T3653" s="25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7" t="s">
        <v>410</v>
      </c>
      <c r="AU3653" s="257" t="s">
        <v>87</v>
      </c>
      <c r="AV3653" s="14" t="s">
        <v>87</v>
      </c>
      <c r="AW3653" s="14" t="s">
        <v>37</v>
      </c>
      <c r="AX3653" s="14" t="s">
        <v>78</v>
      </c>
      <c r="AY3653" s="257" t="s">
        <v>401</v>
      </c>
    </row>
    <row r="3654" s="13" customFormat="1">
      <c r="A3654" s="13"/>
      <c r="B3654" s="236"/>
      <c r="C3654" s="237"/>
      <c r="D3654" s="238" t="s">
        <v>410</v>
      </c>
      <c r="E3654" s="239" t="s">
        <v>19</v>
      </c>
      <c r="F3654" s="240" t="s">
        <v>745</v>
      </c>
      <c r="G3654" s="237"/>
      <c r="H3654" s="239" t="s">
        <v>19</v>
      </c>
      <c r="I3654" s="241"/>
      <c r="J3654" s="237"/>
      <c r="K3654" s="237"/>
      <c r="L3654" s="242"/>
      <c r="M3654" s="243"/>
      <c r="N3654" s="244"/>
      <c r="O3654" s="244"/>
      <c r="P3654" s="244"/>
      <c r="Q3654" s="244"/>
      <c r="R3654" s="244"/>
      <c r="S3654" s="244"/>
      <c r="T3654" s="245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6" t="s">
        <v>410</v>
      </c>
      <c r="AU3654" s="246" t="s">
        <v>87</v>
      </c>
      <c r="AV3654" s="13" t="s">
        <v>85</v>
      </c>
      <c r="AW3654" s="13" t="s">
        <v>37</v>
      </c>
      <c r="AX3654" s="13" t="s">
        <v>78</v>
      </c>
      <c r="AY3654" s="246" t="s">
        <v>401</v>
      </c>
    </row>
    <row r="3655" s="14" customFormat="1">
      <c r="A3655" s="14"/>
      <c r="B3655" s="247"/>
      <c r="C3655" s="248"/>
      <c r="D3655" s="238" t="s">
        <v>410</v>
      </c>
      <c r="E3655" s="249" t="s">
        <v>19</v>
      </c>
      <c r="F3655" s="250" t="s">
        <v>3152</v>
      </c>
      <c r="G3655" s="248"/>
      <c r="H3655" s="251">
        <v>41.924999999999997</v>
      </c>
      <c r="I3655" s="252"/>
      <c r="J3655" s="248"/>
      <c r="K3655" s="248"/>
      <c r="L3655" s="253"/>
      <c r="M3655" s="254"/>
      <c r="N3655" s="255"/>
      <c r="O3655" s="255"/>
      <c r="P3655" s="255"/>
      <c r="Q3655" s="255"/>
      <c r="R3655" s="255"/>
      <c r="S3655" s="255"/>
      <c r="T3655" s="256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7" t="s">
        <v>410</v>
      </c>
      <c r="AU3655" s="257" t="s">
        <v>87</v>
      </c>
      <c r="AV3655" s="14" t="s">
        <v>87</v>
      </c>
      <c r="AW3655" s="14" t="s">
        <v>37</v>
      </c>
      <c r="AX3655" s="14" t="s">
        <v>78</v>
      </c>
      <c r="AY3655" s="257" t="s">
        <v>401</v>
      </c>
    </row>
    <row r="3656" s="15" customFormat="1">
      <c r="A3656" s="15"/>
      <c r="B3656" s="258"/>
      <c r="C3656" s="259"/>
      <c r="D3656" s="238" t="s">
        <v>410</v>
      </c>
      <c r="E3656" s="260" t="s">
        <v>19</v>
      </c>
      <c r="F3656" s="261" t="s">
        <v>414</v>
      </c>
      <c r="G3656" s="259"/>
      <c r="H3656" s="262">
        <v>117.285</v>
      </c>
      <c r="I3656" s="263"/>
      <c r="J3656" s="259"/>
      <c r="K3656" s="259"/>
      <c r="L3656" s="264"/>
      <c r="M3656" s="265"/>
      <c r="N3656" s="266"/>
      <c r="O3656" s="266"/>
      <c r="P3656" s="266"/>
      <c r="Q3656" s="266"/>
      <c r="R3656" s="266"/>
      <c r="S3656" s="266"/>
      <c r="T3656" s="267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68" t="s">
        <v>410</v>
      </c>
      <c r="AU3656" s="268" t="s">
        <v>87</v>
      </c>
      <c r="AV3656" s="15" t="s">
        <v>102</v>
      </c>
      <c r="AW3656" s="15" t="s">
        <v>37</v>
      </c>
      <c r="AX3656" s="15" t="s">
        <v>78</v>
      </c>
      <c r="AY3656" s="268" t="s">
        <v>401</v>
      </c>
    </row>
    <row r="3657" s="14" customFormat="1">
      <c r="A3657" s="14"/>
      <c r="B3657" s="247"/>
      <c r="C3657" s="248"/>
      <c r="D3657" s="238" t="s">
        <v>410</v>
      </c>
      <c r="E3657" s="249" t="s">
        <v>19</v>
      </c>
      <c r="F3657" s="250" t="s">
        <v>3157</v>
      </c>
      <c r="G3657" s="248"/>
      <c r="H3657" s="251">
        <v>126.66800000000001</v>
      </c>
      <c r="I3657" s="252"/>
      <c r="J3657" s="248"/>
      <c r="K3657" s="248"/>
      <c r="L3657" s="253"/>
      <c r="M3657" s="254"/>
      <c r="N3657" s="255"/>
      <c r="O3657" s="255"/>
      <c r="P3657" s="255"/>
      <c r="Q3657" s="255"/>
      <c r="R3657" s="255"/>
      <c r="S3657" s="255"/>
      <c r="T3657" s="256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7" t="s">
        <v>410</v>
      </c>
      <c r="AU3657" s="257" t="s">
        <v>87</v>
      </c>
      <c r="AV3657" s="14" t="s">
        <v>87</v>
      </c>
      <c r="AW3657" s="14" t="s">
        <v>37</v>
      </c>
      <c r="AX3657" s="14" t="s">
        <v>85</v>
      </c>
      <c r="AY3657" s="257" t="s">
        <v>401</v>
      </c>
    </row>
    <row r="3658" s="2" customFormat="1" ht="24.15" customHeight="1">
      <c r="A3658" s="40"/>
      <c r="B3658" s="41"/>
      <c r="C3658" s="218" t="s">
        <v>3158</v>
      </c>
      <c r="D3658" s="218" t="s">
        <v>403</v>
      </c>
      <c r="E3658" s="219" t="s">
        <v>3159</v>
      </c>
      <c r="F3658" s="220" t="s">
        <v>3160</v>
      </c>
      <c r="G3658" s="221" t="s">
        <v>228</v>
      </c>
      <c r="H3658" s="222">
        <v>254.94999999999999</v>
      </c>
      <c r="I3658" s="223"/>
      <c r="J3658" s="224">
        <f>ROUND(I3658*H3658,2)</f>
        <v>0</v>
      </c>
      <c r="K3658" s="220" t="s">
        <v>19</v>
      </c>
      <c r="L3658" s="46"/>
      <c r="M3658" s="225" t="s">
        <v>19</v>
      </c>
      <c r="N3658" s="226" t="s">
        <v>49</v>
      </c>
      <c r="O3658" s="86"/>
      <c r="P3658" s="227">
        <f>O3658*H3658</f>
        <v>0</v>
      </c>
      <c r="Q3658" s="227">
        <v>1.0000000000000001E-05</v>
      </c>
      <c r="R3658" s="227">
        <f>Q3658*H3658</f>
        <v>0.0025495000000000001</v>
      </c>
      <c r="S3658" s="227">
        <v>0</v>
      </c>
      <c r="T3658" s="228">
        <f>S3658*H3658</f>
        <v>0</v>
      </c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R3658" s="229" t="s">
        <v>545</v>
      </c>
      <c r="AT3658" s="229" t="s">
        <v>403</v>
      </c>
      <c r="AU3658" s="229" t="s">
        <v>87</v>
      </c>
      <c r="AY3658" s="19" t="s">
        <v>401</v>
      </c>
      <c r="BE3658" s="230">
        <f>IF(N3658="základní",J3658,0)</f>
        <v>0</v>
      </c>
      <c r="BF3658" s="230">
        <f>IF(N3658="snížená",J3658,0)</f>
        <v>0</v>
      </c>
      <c r="BG3658" s="230">
        <f>IF(N3658="zákl. přenesená",J3658,0)</f>
        <v>0</v>
      </c>
      <c r="BH3658" s="230">
        <f>IF(N3658="sníž. přenesená",J3658,0)</f>
        <v>0</v>
      </c>
      <c r="BI3658" s="230">
        <f>IF(N3658="nulová",J3658,0)</f>
        <v>0</v>
      </c>
      <c r="BJ3658" s="19" t="s">
        <v>85</v>
      </c>
      <c r="BK3658" s="230">
        <f>ROUND(I3658*H3658,2)</f>
        <v>0</v>
      </c>
      <c r="BL3658" s="19" t="s">
        <v>545</v>
      </c>
      <c r="BM3658" s="229" t="s">
        <v>3161</v>
      </c>
    </row>
    <row r="3659" s="13" customFormat="1">
      <c r="A3659" s="13"/>
      <c r="B3659" s="236"/>
      <c r="C3659" s="237"/>
      <c r="D3659" s="238" t="s">
        <v>410</v>
      </c>
      <c r="E3659" s="239" t="s">
        <v>19</v>
      </c>
      <c r="F3659" s="240" t="s">
        <v>594</v>
      </c>
      <c r="G3659" s="237"/>
      <c r="H3659" s="239" t="s">
        <v>19</v>
      </c>
      <c r="I3659" s="241"/>
      <c r="J3659" s="237"/>
      <c r="K3659" s="237"/>
      <c r="L3659" s="242"/>
      <c r="M3659" s="243"/>
      <c r="N3659" s="244"/>
      <c r="O3659" s="244"/>
      <c r="P3659" s="244"/>
      <c r="Q3659" s="244"/>
      <c r="R3659" s="244"/>
      <c r="S3659" s="244"/>
      <c r="T3659" s="245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6" t="s">
        <v>410</v>
      </c>
      <c r="AU3659" s="246" t="s">
        <v>87</v>
      </c>
      <c r="AV3659" s="13" t="s">
        <v>85</v>
      </c>
      <c r="AW3659" s="13" t="s">
        <v>37</v>
      </c>
      <c r="AX3659" s="13" t="s">
        <v>78</v>
      </c>
      <c r="AY3659" s="246" t="s">
        <v>401</v>
      </c>
    </row>
    <row r="3660" s="13" customFormat="1">
      <c r="A3660" s="13"/>
      <c r="B3660" s="236"/>
      <c r="C3660" s="237"/>
      <c r="D3660" s="238" t="s">
        <v>410</v>
      </c>
      <c r="E3660" s="239" t="s">
        <v>19</v>
      </c>
      <c r="F3660" s="240" t="s">
        <v>1896</v>
      </c>
      <c r="G3660" s="237"/>
      <c r="H3660" s="239" t="s">
        <v>19</v>
      </c>
      <c r="I3660" s="241"/>
      <c r="J3660" s="237"/>
      <c r="K3660" s="237"/>
      <c r="L3660" s="242"/>
      <c r="M3660" s="243"/>
      <c r="N3660" s="244"/>
      <c r="O3660" s="244"/>
      <c r="P3660" s="244"/>
      <c r="Q3660" s="244"/>
      <c r="R3660" s="244"/>
      <c r="S3660" s="244"/>
      <c r="T3660" s="245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6" t="s">
        <v>410</v>
      </c>
      <c r="AU3660" s="246" t="s">
        <v>87</v>
      </c>
      <c r="AV3660" s="13" t="s">
        <v>85</v>
      </c>
      <c r="AW3660" s="13" t="s">
        <v>37</v>
      </c>
      <c r="AX3660" s="13" t="s">
        <v>78</v>
      </c>
      <c r="AY3660" s="246" t="s">
        <v>401</v>
      </c>
    </row>
    <row r="3661" s="13" customFormat="1">
      <c r="A3661" s="13"/>
      <c r="B3661" s="236"/>
      <c r="C3661" s="237"/>
      <c r="D3661" s="238" t="s">
        <v>410</v>
      </c>
      <c r="E3661" s="239" t="s">
        <v>19</v>
      </c>
      <c r="F3661" s="240" t="s">
        <v>1897</v>
      </c>
      <c r="G3661" s="237"/>
      <c r="H3661" s="239" t="s">
        <v>19</v>
      </c>
      <c r="I3661" s="241"/>
      <c r="J3661" s="237"/>
      <c r="K3661" s="237"/>
      <c r="L3661" s="242"/>
      <c r="M3661" s="243"/>
      <c r="N3661" s="244"/>
      <c r="O3661" s="244"/>
      <c r="P3661" s="244"/>
      <c r="Q3661" s="244"/>
      <c r="R3661" s="244"/>
      <c r="S3661" s="244"/>
      <c r="T3661" s="245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46" t="s">
        <v>410</v>
      </c>
      <c r="AU3661" s="246" t="s">
        <v>87</v>
      </c>
      <c r="AV3661" s="13" t="s">
        <v>85</v>
      </c>
      <c r="AW3661" s="13" t="s">
        <v>37</v>
      </c>
      <c r="AX3661" s="13" t="s">
        <v>78</v>
      </c>
      <c r="AY3661" s="246" t="s">
        <v>401</v>
      </c>
    </row>
    <row r="3662" s="13" customFormat="1">
      <c r="A3662" s="13"/>
      <c r="B3662" s="236"/>
      <c r="C3662" s="237"/>
      <c r="D3662" s="238" t="s">
        <v>410</v>
      </c>
      <c r="E3662" s="239" t="s">
        <v>19</v>
      </c>
      <c r="F3662" s="240" t="s">
        <v>1872</v>
      </c>
      <c r="G3662" s="237"/>
      <c r="H3662" s="239" t="s">
        <v>19</v>
      </c>
      <c r="I3662" s="241"/>
      <c r="J3662" s="237"/>
      <c r="K3662" s="237"/>
      <c r="L3662" s="242"/>
      <c r="M3662" s="243"/>
      <c r="N3662" s="244"/>
      <c r="O3662" s="244"/>
      <c r="P3662" s="244"/>
      <c r="Q3662" s="244"/>
      <c r="R3662" s="244"/>
      <c r="S3662" s="244"/>
      <c r="T3662" s="245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6" t="s">
        <v>410</v>
      </c>
      <c r="AU3662" s="246" t="s">
        <v>87</v>
      </c>
      <c r="AV3662" s="13" t="s">
        <v>85</v>
      </c>
      <c r="AW3662" s="13" t="s">
        <v>37</v>
      </c>
      <c r="AX3662" s="13" t="s">
        <v>78</v>
      </c>
      <c r="AY3662" s="246" t="s">
        <v>401</v>
      </c>
    </row>
    <row r="3663" s="13" customFormat="1">
      <c r="A3663" s="13"/>
      <c r="B3663" s="236"/>
      <c r="C3663" s="237"/>
      <c r="D3663" s="238" t="s">
        <v>410</v>
      </c>
      <c r="E3663" s="239" t="s">
        <v>19</v>
      </c>
      <c r="F3663" s="240" t="s">
        <v>3162</v>
      </c>
      <c r="G3663" s="237"/>
      <c r="H3663" s="239" t="s">
        <v>19</v>
      </c>
      <c r="I3663" s="241"/>
      <c r="J3663" s="237"/>
      <c r="K3663" s="237"/>
      <c r="L3663" s="242"/>
      <c r="M3663" s="243"/>
      <c r="N3663" s="244"/>
      <c r="O3663" s="244"/>
      <c r="P3663" s="244"/>
      <c r="Q3663" s="244"/>
      <c r="R3663" s="244"/>
      <c r="S3663" s="244"/>
      <c r="T3663" s="245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6" t="s">
        <v>410</v>
      </c>
      <c r="AU3663" s="246" t="s">
        <v>87</v>
      </c>
      <c r="AV3663" s="13" t="s">
        <v>85</v>
      </c>
      <c r="AW3663" s="13" t="s">
        <v>37</v>
      </c>
      <c r="AX3663" s="13" t="s">
        <v>78</v>
      </c>
      <c r="AY3663" s="246" t="s">
        <v>401</v>
      </c>
    </row>
    <row r="3664" s="13" customFormat="1">
      <c r="A3664" s="13"/>
      <c r="B3664" s="236"/>
      <c r="C3664" s="237"/>
      <c r="D3664" s="238" t="s">
        <v>410</v>
      </c>
      <c r="E3664" s="239" t="s">
        <v>19</v>
      </c>
      <c r="F3664" s="240" t="s">
        <v>741</v>
      </c>
      <c r="G3664" s="237"/>
      <c r="H3664" s="239" t="s">
        <v>19</v>
      </c>
      <c r="I3664" s="241"/>
      <c r="J3664" s="237"/>
      <c r="K3664" s="237"/>
      <c r="L3664" s="242"/>
      <c r="M3664" s="243"/>
      <c r="N3664" s="244"/>
      <c r="O3664" s="244"/>
      <c r="P3664" s="244"/>
      <c r="Q3664" s="244"/>
      <c r="R3664" s="244"/>
      <c r="S3664" s="244"/>
      <c r="T3664" s="24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6" t="s">
        <v>410</v>
      </c>
      <c r="AU3664" s="246" t="s">
        <v>87</v>
      </c>
      <c r="AV3664" s="13" t="s">
        <v>85</v>
      </c>
      <c r="AW3664" s="13" t="s">
        <v>37</v>
      </c>
      <c r="AX3664" s="13" t="s">
        <v>78</v>
      </c>
      <c r="AY3664" s="246" t="s">
        <v>401</v>
      </c>
    </row>
    <row r="3665" s="14" customFormat="1">
      <c r="A3665" s="14"/>
      <c r="B3665" s="247"/>
      <c r="C3665" s="248"/>
      <c r="D3665" s="238" t="s">
        <v>410</v>
      </c>
      <c r="E3665" s="249" t="s">
        <v>19</v>
      </c>
      <c r="F3665" s="250" t="s">
        <v>3163</v>
      </c>
      <c r="G3665" s="248"/>
      <c r="H3665" s="251">
        <v>104.2</v>
      </c>
      <c r="I3665" s="252"/>
      <c r="J3665" s="248"/>
      <c r="K3665" s="248"/>
      <c r="L3665" s="253"/>
      <c r="M3665" s="254"/>
      <c r="N3665" s="255"/>
      <c r="O3665" s="255"/>
      <c r="P3665" s="255"/>
      <c r="Q3665" s="255"/>
      <c r="R3665" s="255"/>
      <c r="S3665" s="255"/>
      <c r="T3665" s="25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7" t="s">
        <v>410</v>
      </c>
      <c r="AU3665" s="257" t="s">
        <v>87</v>
      </c>
      <c r="AV3665" s="14" t="s">
        <v>87</v>
      </c>
      <c r="AW3665" s="14" t="s">
        <v>37</v>
      </c>
      <c r="AX3665" s="14" t="s">
        <v>78</v>
      </c>
      <c r="AY3665" s="257" t="s">
        <v>401</v>
      </c>
    </row>
    <row r="3666" s="14" customFormat="1">
      <c r="A3666" s="14"/>
      <c r="B3666" s="247"/>
      <c r="C3666" s="248"/>
      <c r="D3666" s="238" t="s">
        <v>410</v>
      </c>
      <c r="E3666" s="249" t="s">
        <v>19</v>
      </c>
      <c r="F3666" s="250" t="s">
        <v>3164</v>
      </c>
      <c r="G3666" s="248"/>
      <c r="H3666" s="251">
        <v>11.550000000000001</v>
      </c>
      <c r="I3666" s="252"/>
      <c r="J3666" s="248"/>
      <c r="K3666" s="248"/>
      <c r="L3666" s="253"/>
      <c r="M3666" s="254"/>
      <c r="N3666" s="255"/>
      <c r="O3666" s="255"/>
      <c r="P3666" s="255"/>
      <c r="Q3666" s="255"/>
      <c r="R3666" s="255"/>
      <c r="S3666" s="255"/>
      <c r="T3666" s="256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57" t="s">
        <v>410</v>
      </c>
      <c r="AU3666" s="257" t="s">
        <v>87</v>
      </c>
      <c r="AV3666" s="14" t="s">
        <v>87</v>
      </c>
      <c r="AW3666" s="14" t="s">
        <v>37</v>
      </c>
      <c r="AX3666" s="14" t="s">
        <v>78</v>
      </c>
      <c r="AY3666" s="257" t="s">
        <v>401</v>
      </c>
    </row>
    <row r="3667" s="13" customFormat="1">
      <c r="A3667" s="13"/>
      <c r="B3667" s="236"/>
      <c r="C3667" s="237"/>
      <c r="D3667" s="238" t="s">
        <v>410</v>
      </c>
      <c r="E3667" s="239" t="s">
        <v>19</v>
      </c>
      <c r="F3667" s="240" t="s">
        <v>745</v>
      </c>
      <c r="G3667" s="237"/>
      <c r="H3667" s="239" t="s">
        <v>19</v>
      </c>
      <c r="I3667" s="241"/>
      <c r="J3667" s="237"/>
      <c r="K3667" s="237"/>
      <c r="L3667" s="242"/>
      <c r="M3667" s="243"/>
      <c r="N3667" s="244"/>
      <c r="O3667" s="244"/>
      <c r="P3667" s="244"/>
      <c r="Q3667" s="244"/>
      <c r="R3667" s="244"/>
      <c r="S3667" s="244"/>
      <c r="T3667" s="245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6" t="s">
        <v>410</v>
      </c>
      <c r="AU3667" s="246" t="s">
        <v>87</v>
      </c>
      <c r="AV3667" s="13" t="s">
        <v>85</v>
      </c>
      <c r="AW3667" s="13" t="s">
        <v>37</v>
      </c>
      <c r="AX3667" s="13" t="s">
        <v>78</v>
      </c>
      <c r="AY3667" s="246" t="s">
        <v>401</v>
      </c>
    </row>
    <row r="3668" s="14" customFormat="1">
      <c r="A3668" s="14"/>
      <c r="B3668" s="247"/>
      <c r="C3668" s="248"/>
      <c r="D3668" s="238" t="s">
        <v>410</v>
      </c>
      <c r="E3668" s="249" t="s">
        <v>19</v>
      </c>
      <c r="F3668" s="250" t="s">
        <v>3165</v>
      </c>
      <c r="G3668" s="248"/>
      <c r="H3668" s="251">
        <v>139.19999999999999</v>
      </c>
      <c r="I3668" s="252"/>
      <c r="J3668" s="248"/>
      <c r="K3668" s="248"/>
      <c r="L3668" s="253"/>
      <c r="M3668" s="254"/>
      <c r="N3668" s="255"/>
      <c r="O3668" s="255"/>
      <c r="P3668" s="255"/>
      <c r="Q3668" s="255"/>
      <c r="R3668" s="255"/>
      <c r="S3668" s="255"/>
      <c r="T3668" s="25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7" t="s">
        <v>410</v>
      </c>
      <c r="AU3668" s="257" t="s">
        <v>87</v>
      </c>
      <c r="AV3668" s="14" t="s">
        <v>87</v>
      </c>
      <c r="AW3668" s="14" t="s">
        <v>37</v>
      </c>
      <c r="AX3668" s="14" t="s">
        <v>78</v>
      </c>
      <c r="AY3668" s="257" t="s">
        <v>401</v>
      </c>
    </row>
    <row r="3669" s="15" customFormat="1">
      <c r="A3669" s="15"/>
      <c r="B3669" s="258"/>
      <c r="C3669" s="259"/>
      <c r="D3669" s="238" t="s">
        <v>410</v>
      </c>
      <c r="E3669" s="260" t="s">
        <v>19</v>
      </c>
      <c r="F3669" s="261" t="s">
        <v>414</v>
      </c>
      <c r="G3669" s="259"/>
      <c r="H3669" s="262">
        <v>254.94999999999999</v>
      </c>
      <c r="I3669" s="263"/>
      <c r="J3669" s="259"/>
      <c r="K3669" s="259"/>
      <c r="L3669" s="264"/>
      <c r="M3669" s="265"/>
      <c r="N3669" s="266"/>
      <c r="O3669" s="266"/>
      <c r="P3669" s="266"/>
      <c r="Q3669" s="266"/>
      <c r="R3669" s="266"/>
      <c r="S3669" s="266"/>
      <c r="T3669" s="267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68" t="s">
        <v>410</v>
      </c>
      <c r="AU3669" s="268" t="s">
        <v>87</v>
      </c>
      <c r="AV3669" s="15" t="s">
        <v>102</v>
      </c>
      <c r="AW3669" s="15" t="s">
        <v>37</v>
      </c>
      <c r="AX3669" s="15" t="s">
        <v>85</v>
      </c>
      <c r="AY3669" s="268" t="s">
        <v>401</v>
      </c>
    </row>
    <row r="3670" s="2" customFormat="1" ht="44.25" customHeight="1">
      <c r="A3670" s="40"/>
      <c r="B3670" s="41"/>
      <c r="C3670" s="218" t="s">
        <v>3166</v>
      </c>
      <c r="D3670" s="218" t="s">
        <v>403</v>
      </c>
      <c r="E3670" s="219" t="s">
        <v>3167</v>
      </c>
      <c r="F3670" s="220" t="s">
        <v>3168</v>
      </c>
      <c r="G3670" s="221" t="s">
        <v>178</v>
      </c>
      <c r="H3670" s="222">
        <v>495.238</v>
      </c>
      <c r="I3670" s="223"/>
      <c r="J3670" s="224">
        <f>ROUND(I3670*H3670,2)</f>
        <v>0</v>
      </c>
      <c r="K3670" s="220" t="s">
        <v>406</v>
      </c>
      <c r="L3670" s="46"/>
      <c r="M3670" s="225" t="s">
        <v>19</v>
      </c>
      <c r="N3670" s="226" t="s">
        <v>49</v>
      </c>
      <c r="O3670" s="86"/>
      <c r="P3670" s="227">
        <f>O3670*H3670</f>
        <v>0</v>
      </c>
      <c r="Q3670" s="227">
        <v>2.0000000000000002E-05</v>
      </c>
      <c r="R3670" s="227">
        <f>Q3670*H3670</f>
        <v>0.0099047600000000003</v>
      </c>
      <c r="S3670" s="227">
        <v>0</v>
      </c>
      <c r="T3670" s="228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9" t="s">
        <v>545</v>
      </c>
      <c r="AT3670" s="229" t="s">
        <v>403</v>
      </c>
      <c r="AU3670" s="229" t="s">
        <v>87</v>
      </c>
      <c r="AY3670" s="19" t="s">
        <v>401</v>
      </c>
      <c r="BE3670" s="230">
        <f>IF(N3670="základní",J3670,0)</f>
        <v>0</v>
      </c>
      <c r="BF3670" s="230">
        <f>IF(N3670="snížená",J3670,0)</f>
        <v>0</v>
      </c>
      <c r="BG3670" s="230">
        <f>IF(N3670="zákl. přenesená",J3670,0)</f>
        <v>0</v>
      </c>
      <c r="BH3670" s="230">
        <f>IF(N3670="sníž. přenesená",J3670,0)</f>
        <v>0</v>
      </c>
      <c r="BI3670" s="230">
        <f>IF(N3670="nulová",J3670,0)</f>
        <v>0</v>
      </c>
      <c r="BJ3670" s="19" t="s">
        <v>85</v>
      </c>
      <c r="BK3670" s="230">
        <f>ROUND(I3670*H3670,2)</f>
        <v>0</v>
      </c>
      <c r="BL3670" s="19" t="s">
        <v>545</v>
      </c>
      <c r="BM3670" s="229" t="s">
        <v>3169</v>
      </c>
    </row>
    <row r="3671" s="2" customFormat="1">
      <c r="A3671" s="40"/>
      <c r="B3671" s="41"/>
      <c r="C3671" s="42"/>
      <c r="D3671" s="231" t="s">
        <v>408</v>
      </c>
      <c r="E3671" s="42"/>
      <c r="F3671" s="232" t="s">
        <v>3170</v>
      </c>
      <c r="G3671" s="42"/>
      <c r="H3671" s="42"/>
      <c r="I3671" s="233"/>
      <c r="J3671" s="42"/>
      <c r="K3671" s="42"/>
      <c r="L3671" s="46"/>
      <c r="M3671" s="234"/>
      <c r="N3671" s="235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408</v>
      </c>
      <c r="AU3671" s="19" t="s">
        <v>87</v>
      </c>
    </row>
    <row r="3672" s="13" customFormat="1">
      <c r="A3672" s="13"/>
      <c r="B3672" s="236"/>
      <c r="C3672" s="237"/>
      <c r="D3672" s="238" t="s">
        <v>410</v>
      </c>
      <c r="E3672" s="239" t="s">
        <v>19</v>
      </c>
      <c r="F3672" s="240" t="s">
        <v>594</v>
      </c>
      <c r="G3672" s="237"/>
      <c r="H3672" s="239" t="s">
        <v>19</v>
      </c>
      <c r="I3672" s="241"/>
      <c r="J3672" s="237"/>
      <c r="K3672" s="237"/>
      <c r="L3672" s="242"/>
      <c r="M3672" s="243"/>
      <c r="N3672" s="244"/>
      <c r="O3672" s="244"/>
      <c r="P3672" s="244"/>
      <c r="Q3672" s="244"/>
      <c r="R3672" s="244"/>
      <c r="S3672" s="244"/>
      <c r="T3672" s="245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6" t="s">
        <v>410</v>
      </c>
      <c r="AU3672" s="246" t="s">
        <v>87</v>
      </c>
      <c r="AV3672" s="13" t="s">
        <v>85</v>
      </c>
      <c r="AW3672" s="13" t="s">
        <v>37</v>
      </c>
      <c r="AX3672" s="13" t="s">
        <v>78</v>
      </c>
      <c r="AY3672" s="246" t="s">
        <v>401</v>
      </c>
    </row>
    <row r="3673" s="13" customFormat="1">
      <c r="A3673" s="13"/>
      <c r="B3673" s="236"/>
      <c r="C3673" s="237"/>
      <c r="D3673" s="238" t="s">
        <v>410</v>
      </c>
      <c r="E3673" s="239" t="s">
        <v>19</v>
      </c>
      <c r="F3673" s="240" t="s">
        <v>1896</v>
      </c>
      <c r="G3673" s="237"/>
      <c r="H3673" s="239" t="s">
        <v>19</v>
      </c>
      <c r="I3673" s="241"/>
      <c r="J3673" s="237"/>
      <c r="K3673" s="237"/>
      <c r="L3673" s="242"/>
      <c r="M3673" s="243"/>
      <c r="N3673" s="244"/>
      <c r="O3673" s="244"/>
      <c r="P3673" s="244"/>
      <c r="Q3673" s="244"/>
      <c r="R3673" s="244"/>
      <c r="S3673" s="244"/>
      <c r="T3673" s="24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6" t="s">
        <v>410</v>
      </c>
      <c r="AU3673" s="246" t="s">
        <v>87</v>
      </c>
      <c r="AV3673" s="13" t="s">
        <v>85</v>
      </c>
      <c r="AW3673" s="13" t="s">
        <v>37</v>
      </c>
      <c r="AX3673" s="13" t="s">
        <v>78</v>
      </c>
      <c r="AY3673" s="246" t="s">
        <v>401</v>
      </c>
    </row>
    <row r="3674" s="13" customFormat="1">
      <c r="A3674" s="13"/>
      <c r="B3674" s="236"/>
      <c r="C3674" s="237"/>
      <c r="D3674" s="238" t="s">
        <v>410</v>
      </c>
      <c r="E3674" s="239" t="s">
        <v>19</v>
      </c>
      <c r="F3674" s="240" t="s">
        <v>1897</v>
      </c>
      <c r="G3674" s="237"/>
      <c r="H3674" s="239" t="s">
        <v>19</v>
      </c>
      <c r="I3674" s="241"/>
      <c r="J3674" s="237"/>
      <c r="K3674" s="237"/>
      <c r="L3674" s="242"/>
      <c r="M3674" s="243"/>
      <c r="N3674" s="244"/>
      <c r="O3674" s="244"/>
      <c r="P3674" s="244"/>
      <c r="Q3674" s="244"/>
      <c r="R3674" s="244"/>
      <c r="S3674" s="244"/>
      <c r="T3674" s="245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6" t="s">
        <v>410</v>
      </c>
      <c r="AU3674" s="246" t="s">
        <v>87</v>
      </c>
      <c r="AV3674" s="13" t="s">
        <v>85</v>
      </c>
      <c r="AW3674" s="13" t="s">
        <v>37</v>
      </c>
      <c r="AX3674" s="13" t="s">
        <v>78</v>
      </c>
      <c r="AY3674" s="246" t="s">
        <v>401</v>
      </c>
    </row>
    <row r="3675" s="13" customFormat="1">
      <c r="A3675" s="13"/>
      <c r="B3675" s="236"/>
      <c r="C3675" s="237"/>
      <c r="D3675" s="238" t="s">
        <v>410</v>
      </c>
      <c r="E3675" s="239" t="s">
        <v>19</v>
      </c>
      <c r="F3675" s="240" t="s">
        <v>741</v>
      </c>
      <c r="G3675" s="237"/>
      <c r="H3675" s="239" t="s">
        <v>19</v>
      </c>
      <c r="I3675" s="241"/>
      <c r="J3675" s="237"/>
      <c r="K3675" s="237"/>
      <c r="L3675" s="242"/>
      <c r="M3675" s="243"/>
      <c r="N3675" s="244"/>
      <c r="O3675" s="244"/>
      <c r="P3675" s="244"/>
      <c r="Q3675" s="244"/>
      <c r="R3675" s="244"/>
      <c r="S3675" s="244"/>
      <c r="T3675" s="245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6" t="s">
        <v>410</v>
      </c>
      <c r="AU3675" s="246" t="s">
        <v>87</v>
      </c>
      <c r="AV3675" s="13" t="s">
        <v>85</v>
      </c>
      <c r="AW3675" s="13" t="s">
        <v>37</v>
      </c>
      <c r="AX3675" s="13" t="s">
        <v>78</v>
      </c>
      <c r="AY3675" s="246" t="s">
        <v>401</v>
      </c>
    </row>
    <row r="3676" s="14" customFormat="1">
      <c r="A3676" s="14"/>
      <c r="B3676" s="247"/>
      <c r="C3676" s="248"/>
      <c r="D3676" s="238" t="s">
        <v>410</v>
      </c>
      <c r="E3676" s="249" t="s">
        <v>19</v>
      </c>
      <c r="F3676" s="250" t="s">
        <v>1898</v>
      </c>
      <c r="G3676" s="248"/>
      <c r="H3676" s="251">
        <v>268.71499999999997</v>
      </c>
      <c r="I3676" s="252"/>
      <c r="J3676" s="248"/>
      <c r="K3676" s="248"/>
      <c r="L3676" s="253"/>
      <c r="M3676" s="254"/>
      <c r="N3676" s="255"/>
      <c r="O3676" s="255"/>
      <c r="P3676" s="255"/>
      <c r="Q3676" s="255"/>
      <c r="R3676" s="255"/>
      <c r="S3676" s="255"/>
      <c r="T3676" s="256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7" t="s">
        <v>410</v>
      </c>
      <c r="AU3676" s="257" t="s">
        <v>87</v>
      </c>
      <c r="AV3676" s="14" t="s">
        <v>87</v>
      </c>
      <c r="AW3676" s="14" t="s">
        <v>37</v>
      </c>
      <c r="AX3676" s="14" t="s">
        <v>78</v>
      </c>
      <c r="AY3676" s="257" t="s">
        <v>401</v>
      </c>
    </row>
    <row r="3677" s="14" customFormat="1">
      <c r="A3677" s="14"/>
      <c r="B3677" s="247"/>
      <c r="C3677" s="248"/>
      <c r="D3677" s="238" t="s">
        <v>410</v>
      </c>
      <c r="E3677" s="249" t="s">
        <v>19</v>
      </c>
      <c r="F3677" s="250" t="s">
        <v>1899</v>
      </c>
      <c r="G3677" s="248"/>
      <c r="H3677" s="251">
        <v>14.726000000000001</v>
      </c>
      <c r="I3677" s="252"/>
      <c r="J3677" s="248"/>
      <c r="K3677" s="248"/>
      <c r="L3677" s="253"/>
      <c r="M3677" s="254"/>
      <c r="N3677" s="255"/>
      <c r="O3677" s="255"/>
      <c r="P3677" s="255"/>
      <c r="Q3677" s="255"/>
      <c r="R3677" s="255"/>
      <c r="S3677" s="255"/>
      <c r="T3677" s="25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7" t="s">
        <v>410</v>
      </c>
      <c r="AU3677" s="257" t="s">
        <v>87</v>
      </c>
      <c r="AV3677" s="14" t="s">
        <v>87</v>
      </c>
      <c r="AW3677" s="14" t="s">
        <v>37</v>
      </c>
      <c r="AX3677" s="14" t="s">
        <v>78</v>
      </c>
      <c r="AY3677" s="257" t="s">
        <v>401</v>
      </c>
    </row>
    <row r="3678" s="13" customFormat="1">
      <c r="A3678" s="13"/>
      <c r="B3678" s="236"/>
      <c r="C3678" s="237"/>
      <c r="D3678" s="238" t="s">
        <v>410</v>
      </c>
      <c r="E3678" s="239" t="s">
        <v>19</v>
      </c>
      <c r="F3678" s="240" t="s">
        <v>745</v>
      </c>
      <c r="G3678" s="237"/>
      <c r="H3678" s="239" t="s">
        <v>19</v>
      </c>
      <c r="I3678" s="241"/>
      <c r="J3678" s="237"/>
      <c r="K3678" s="237"/>
      <c r="L3678" s="242"/>
      <c r="M3678" s="243"/>
      <c r="N3678" s="244"/>
      <c r="O3678" s="244"/>
      <c r="P3678" s="244"/>
      <c r="Q3678" s="244"/>
      <c r="R3678" s="244"/>
      <c r="S3678" s="244"/>
      <c r="T3678" s="245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6" t="s">
        <v>410</v>
      </c>
      <c r="AU3678" s="246" t="s">
        <v>87</v>
      </c>
      <c r="AV3678" s="13" t="s">
        <v>85</v>
      </c>
      <c r="AW3678" s="13" t="s">
        <v>37</v>
      </c>
      <c r="AX3678" s="13" t="s">
        <v>78</v>
      </c>
      <c r="AY3678" s="246" t="s">
        <v>401</v>
      </c>
    </row>
    <row r="3679" s="14" customFormat="1">
      <c r="A3679" s="14"/>
      <c r="B3679" s="247"/>
      <c r="C3679" s="248"/>
      <c r="D3679" s="238" t="s">
        <v>410</v>
      </c>
      <c r="E3679" s="249" t="s">
        <v>19</v>
      </c>
      <c r="F3679" s="250" t="s">
        <v>1900</v>
      </c>
      <c r="G3679" s="248"/>
      <c r="H3679" s="251">
        <v>211.797</v>
      </c>
      <c r="I3679" s="252"/>
      <c r="J3679" s="248"/>
      <c r="K3679" s="248"/>
      <c r="L3679" s="253"/>
      <c r="M3679" s="254"/>
      <c r="N3679" s="255"/>
      <c r="O3679" s="255"/>
      <c r="P3679" s="255"/>
      <c r="Q3679" s="255"/>
      <c r="R3679" s="255"/>
      <c r="S3679" s="255"/>
      <c r="T3679" s="256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7" t="s">
        <v>410</v>
      </c>
      <c r="AU3679" s="257" t="s">
        <v>87</v>
      </c>
      <c r="AV3679" s="14" t="s">
        <v>87</v>
      </c>
      <c r="AW3679" s="14" t="s">
        <v>37</v>
      </c>
      <c r="AX3679" s="14" t="s">
        <v>78</v>
      </c>
      <c r="AY3679" s="257" t="s">
        <v>401</v>
      </c>
    </row>
    <row r="3680" s="15" customFormat="1">
      <c r="A3680" s="15"/>
      <c r="B3680" s="258"/>
      <c r="C3680" s="259"/>
      <c r="D3680" s="238" t="s">
        <v>410</v>
      </c>
      <c r="E3680" s="260" t="s">
        <v>271</v>
      </c>
      <c r="F3680" s="261" t="s">
        <v>414</v>
      </c>
      <c r="G3680" s="259"/>
      <c r="H3680" s="262">
        <v>495.23799999999994</v>
      </c>
      <c r="I3680" s="263"/>
      <c r="J3680" s="259"/>
      <c r="K3680" s="259"/>
      <c r="L3680" s="264"/>
      <c r="M3680" s="265"/>
      <c r="N3680" s="266"/>
      <c r="O3680" s="266"/>
      <c r="P3680" s="266"/>
      <c r="Q3680" s="266"/>
      <c r="R3680" s="266"/>
      <c r="S3680" s="266"/>
      <c r="T3680" s="267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8" t="s">
        <v>410</v>
      </c>
      <c r="AU3680" s="268" t="s">
        <v>87</v>
      </c>
      <c r="AV3680" s="15" t="s">
        <v>102</v>
      </c>
      <c r="AW3680" s="15" t="s">
        <v>37</v>
      </c>
      <c r="AX3680" s="15" t="s">
        <v>85</v>
      </c>
      <c r="AY3680" s="268" t="s">
        <v>401</v>
      </c>
    </row>
    <row r="3681" s="2" customFormat="1" ht="37.8" customHeight="1">
      <c r="A3681" s="40"/>
      <c r="B3681" s="41"/>
      <c r="C3681" s="280" t="s">
        <v>3171</v>
      </c>
      <c r="D3681" s="280" t="s">
        <v>808</v>
      </c>
      <c r="E3681" s="281" t="s">
        <v>3172</v>
      </c>
      <c r="F3681" s="282" t="s">
        <v>3173</v>
      </c>
      <c r="G3681" s="283" t="s">
        <v>178</v>
      </c>
      <c r="H3681" s="284">
        <v>520</v>
      </c>
      <c r="I3681" s="285"/>
      <c r="J3681" s="286">
        <f>ROUND(I3681*H3681,2)</f>
        <v>0</v>
      </c>
      <c r="K3681" s="282" t="s">
        <v>19</v>
      </c>
      <c r="L3681" s="287"/>
      <c r="M3681" s="288" t="s">
        <v>19</v>
      </c>
      <c r="N3681" s="289" t="s">
        <v>49</v>
      </c>
      <c r="O3681" s="86"/>
      <c r="P3681" s="227">
        <f>O3681*H3681</f>
        <v>0</v>
      </c>
      <c r="Q3681" s="227">
        <v>0.010999999999999999</v>
      </c>
      <c r="R3681" s="227">
        <f>Q3681*H3681</f>
        <v>5.7199999999999998</v>
      </c>
      <c r="S3681" s="227">
        <v>0</v>
      </c>
      <c r="T3681" s="228">
        <f>S3681*H3681</f>
        <v>0</v>
      </c>
      <c r="U3681" s="40"/>
      <c r="V3681" s="40"/>
      <c r="W3681" s="40"/>
      <c r="X3681" s="40"/>
      <c r="Y3681" s="40"/>
      <c r="Z3681" s="40"/>
      <c r="AA3681" s="40"/>
      <c r="AB3681" s="40"/>
      <c r="AC3681" s="40"/>
      <c r="AD3681" s="40"/>
      <c r="AE3681" s="40"/>
      <c r="AR3681" s="229" t="s">
        <v>664</v>
      </c>
      <c r="AT3681" s="229" t="s">
        <v>808</v>
      </c>
      <c r="AU3681" s="229" t="s">
        <v>87</v>
      </c>
      <c r="AY3681" s="19" t="s">
        <v>401</v>
      </c>
      <c r="BE3681" s="230">
        <f>IF(N3681="základní",J3681,0)</f>
        <v>0</v>
      </c>
      <c r="BF3681" s="230">
        <f>IF(N3681="snížená",J3681,0)</f>
        <v>0</v>
      </c>
      <c r="BG3681" s="230">
        <f>IF(N3681="zákl. přenesená",J3681,0)</f>
        <v>0</v>
      </c>
      <c r="BH3681" s="230">
        <f>IF(N3681="sníž. přenesená",J3681,0)</f>
        <v>0</v>
      </c>
      <c r="BI3681" s="230">
        <f>IF(N3681="nulová",J3681,0)</f>
        <v>0</v>
      </c>
      <c r="BJ3681" s="19" t="s">
        <v>85</v>
      </c>
      <c r="BK3681" s="230">
        <f>ROUND(I3681*H3681,2)</f>
        <v>0</v>
      </c>
      <c r="BL3681" s="19" t="s">
        <v>545</v>
      </c>
      <c r="BM3681" s="229" t="s">
        <v>3174</v>
      </c>
    </row>
    <row r="3682" s="14" customFormat="1">
      <c r="A3682" s="14"/>
      <c r="B3682" s="247"/>
      <c r="C3682" s="248"/>
      <c r="D3682" s="238" t="s">
        <v>410</v>
      </c>
      <c r="E3682" s="249" t="s">
        <v>19</v>
      </c>
      <c r="F3682" s="250" t="s">
        <v>3175</v>
      </c>
      <c r="G3682" s="248"/>
      <c r="H3682" s="251">
        <v>520</v>
      </c>
      <c r="I3682" s="252"/>
      <c r="J3682" s="248"/>
      <c r="K3682" s="248"/>
      <c r="L3682" s="253"/>
      <c r="M3682" s="254"/>
      <c r="N3682" s="255"/>
      <c r="O3682" s="255"/>
      <c r="P3682" s="255"/>
      <c r="Q3682" s="255"/>
      <c r="R3682" s="255"/>
      <c r="S3682" s="255"/>
      <c r="T3682" s="256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7" t="s">
        <v>410</v>
      </c>
      <c r="AU3682" s="257" t="s">
        <v>87</v>
      </c>
      <c r="AV3682" s="14" t="s">
        <v>87</v>
      </c>
      <c r="AW3682" s="14" t="s">
        <v>37</v>
      </c>
      <c r="AX3682" s="14" t="s">
        <v>78</v>
      </c>
      <c r="AY3682" s="257" t="s">
        <v>401</v>
      </c>
    </row>
    <row r="3683" s="15" customFormat="1">
      <c r="A3683" s="15"/>
      <c r="B3683" s="258"/>
      <c r="C3683" s="259"/>
      <c r="D3683" s="238" t="s">
        <v>410</v>
      </c>
      <c r="E3683" s="260" t="s">
        <v>19</v>
      </c>
      <c r="F3683" s="261" t="s">
        <v>414</v>
      </c>
      <c r="G3683" s="259"/>
      <c r="H3683" s="262">
        <v>520</v>
      </c>
      <c r="I3683" s="263"/>
      <c r="J3683" s="259"/>
      <c r="K3683" s="259"/>
      <c r="L3683" s="264"/>
      <c r="M3683" s="265"/>
      <c r="N3683" s="266"/>
      <c r="O3683" s="266"/>
      <c r="P3683" s="266"/>
      <c r="Q3683" s="266"/>
      <c r="R3683" s="266"/>
      <c r="S3683" s="266"/>
      <c r="T3683" s="267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68" t="s">
        <v>410</v>
      </c>
      <c r="AU3683" s="268" t="s">
        <v>87</v>
      </c>
      <c r="AV3683" s="15" t="s">
        <v>102</v>
      </c>
      <c r="AW3683" s="15" t="s">
        <v>37</v>
      </c>
      <c r="AX3683" s="15" t="s">
        <v>85</v>
      </c>
      <c r="AY3683" s="268" t="s">
        <v>401</v>
      </c>
    </row>
    <row r="3684" s="2" customFormat="1" ht="44.25" customHeight="1">
      <c r="A3684" s="40"/>
      <c r="B3684" s="41"/>
      <c r="C3684" s="218" t="s">
        <v>3176</v>
      </c>
      <c r="D3684" s="218" t="s">
        <v>403</v>
      </c>
      <c r="E3684" s="219" t="s">
        <v>3177</v>
      </c>
      <c r="F3684" s="220" t="s">
        <v>3178</v>
      </c>
      <c r="G3684" s="221" t="s">
        <v>653</v>
      </c>
      <c r="H3684" s="222">
        <v>1139.047</v>
      </c>
      <c r="I3684" s="223"/>
      <c r="J3684" s="224">
        <f>ROUND(I3684*H3684,2)</f>
        <v>0</v>
      </c>
      <c r="K3684" s="220" t="s">
        <v>406</v>
      </c>
      <c r="L3684" s="46"/>
      <c r="M3684" s="225" t="s">
        <v>19</v>
      </c>
      <c r="N3684" s="226" t="s">
        <v>49</v>
      </c>
      <c r="O3684" s="86"/>
      <c r="P3684" s="227">
        <f>O3684*H3684</f>
        <v>0</v>
      </c>
      <c r="Q3684" s="227">
        <v>6.2000000000000003E-05</v>
      </c>
      <c r="R3684" s="227">
        <f>Q3684*H3684</f>
        <v>0.070620914000000007</v>
      </c>
      <c r="S3684" s="227">
        <v>0</v>
      </c>
      <c r="T3684" s="228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29" t="s">
        <v>545</v>
      </c>
      <c r="AT3684" s="229" t="s">
        <v>403</v>
      </c>
      <c r="AU3684" s="229" t="s">
        <v>87</v>
      </c>
      <c r="AY3684" s="19" t="s">
        <v>401</v>
      </c>
      <c r="BE3684" s="230">
        <f>IF(N3684="základní",J3684,0)</f>
        <v>0</v>
      </c>
      <c r="BF3684" s="230">
        <f>IF(N3684="snížená",J3684,0)</f>
        <v>0</v>
      </c>
      <c r="BG3684" s="230">
        <f>IF(N3684="zákl. přenesená",J3684,0)</f>
        <v>0</v>
      </c>
      <c r="BH3684" s="230">
        <f>IF(N3684="sníž. přenesená",J3684,0)</f>
        <v>0</v>
      </c>
      <c r="BI3684" s="230">
        <f>IF(N3684="nulová",J3684,0)</f>
        <v>0</v>
      </c>
      <c r="BJ3684" s="19" t="s">
        <v>85</v>
      </c>
      <c r="BK3684" s="230">
        <f>ROUND(I3684*H3684,2)</f>
        <v>0</v>
      </c>
      <c r="BL3684" s="19" t="s">
        <v>545</v>
      </c>
      <c r="BM3684" s="229" t="s">
        <v>3179</v>
      </c>
    </row>
    <row r="3685" s="2" customFormat="1">
      <c r="A3685" s="40"/>
      <c r="B3685" s="41"/>
      <c r="C3685" s="42"/>
      <c r="D3685" s="231" t="s">
        <v>408</v>
      </c>
      <c r="E3685" s="42"/>
      <c r="F3685" s="232" t="s">
        <v>3180</v>
      </c>
      <c r="G3685" s="42"/>
      <c r="H3685" s="42"/>
      <c r="I3685" s="233"/>
      <c r="J3685" s="42"/>
      <c r="K3685" s="42"/>
      <c r="L3685" s="46"/>
      <c r="M3685" s="234"/>
      <c r="N3685" s="235"/>
      <c r="O3685" s="86"/>
      <c r="P3685" s="86"/>
      <c r="Q3685" s="86"/>
      <c r="R3685" s="86"/>
      <c r="S3685" s="86"/>
      <c r="T3685" s="87"/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T3685" s="19" t="s">
        <v>408</v>
      </c>
      <c r="AU3685" s="19" t="s">
        <v>87</v>
      </c>
    </row>
    <row r="3686" s="14" customFormat="1">
      <c r="A3686" s="14"/>
      <c r="B3686" s="247"/>
      <c r="C3686" s="248"/>
      <c r="D3686" s="238" t="s">
        <v>410</v>
      </c>
      <c r="E3686" s="249" t="s">
        <v>19</v>
      </c>
      <c r="F3686" s="250" t="s">
        <v>3181</v>
      </c>
      <c r="G3686" s="248"/>
      <c r="H3686" s="251">
        <v>1139.047</v>
      </c>
      <c r="I3686" s="252"/>
      <c r="J3686" s="248"/>
      <c r="K3686" s="248"/>
      <c r="L3686" s="253"/>
      <c r="M3686" s="254"/>
      <c r="N3686" s="255"/>
      <c r="O3686" s="255"/>
      <c r="P3686" s="255"/>
      <c r="Q3686" s="255"/>
      <c r="R3686" s="255"/>
      <c r="S3686" s="255"/>
      <c r="T3686" s="25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7" t="s">
        <v>410</v>
      </c>
      <c r="AU3686" s="257" t="s">
        <v>87</v>
      </c>
      <c r="AV3686" s="14" t="s">
        <v>87</v>
      </c>
      <c r="AW3686" s="14" t="s">
        <v>37</v>
      </c>
      <c r="AX3686" s="14" t="s">
        <v>78</v>
      </c>
      <c r="AY3686" s="257" t="s">
        <v>401</v>
      </c>
    </row>
    <row r="3687" s="15" customFormat="1">
      <c r="A3687" s="15"/>
      <c r="B3687" s="258"/>
      <c r="C3687" s="259"/>
      <c r="D3687" s="238" t="s">
        <v>410</v>
      </c>
      <c r="E3687" s="260" t="s">
        <v>19</v>
      </c>
      <c r="F3687" s="261" t="s">
        <v>414</v>
      </c>
      <c r="G3687" s="259"/>
      <c r="H3687" s="262">
        <v>1139.047</v>
      </c>
      <c r="I3687" s="263"/>
      <c r="J3687" s="259"/>
      <c r="K3687" s="259"/>
      <c r="L3687" s="264"/>
      <c r="M3687" s="265"/>
      <c r="N3687" s="266"/>
      <c r="O3687" s="266"/>
      <c r="P3687" s="266"/>
      <c r="Q3687" s="266"/>
      <c r="R3687" s="266"/>
      <c r="S3687" s="266"/>
      <c r="T3687" s="267"/>
      <c r="U3687" s="15"/>
      <c r="V3687" s="15"/>
      <c r="W3687" s="15"/>
      <c r="X3687" s="15"/>
      <c r="Y3687" s="15"/>
      <c r="Z3687" s="15"/>
      <c r="AA3687" s="15"/>
      <c r="AB3687" s="15"/>
      <c r="AC3687" s="15"/>
      <c r="AD3687" s="15"/>
      <c r="AE3687" s="15"/>
      <c r="AT3687" s="268" t="s">
        <v>410</v>
      </c>
      <c r="AU3687" s="268" t="s">
        <v>87</v>
      </c>
      <c r="AV3687" s="15" t="s">
        <v>102</v>
      </c>
      <c r="AW3687" s="15" t="s">
        <v>37</v>
      </c>
      <c r="AX3687" s="15" t="s">
        <v>85</v>
      </c>
      <c r="AY3687" s="268" t="s">
        <v>401</v>
      </c>
    </row>
    <row r="3688" s="2" customFormat="1" ht="16.5" customHeight="1">
      <c r="A3688" s="40"/>
      <c r="B3688" s="41"/>
      <c r="C3688" s="280" t="s">
        <v>3182</v>
      </c>
      <c r="D3688" s="280" t="s">
        <v>808</v>
      </c>
      <c r="E3688" s="281" t="s">
        <v>3183</v>
      </c>
      <c r="F3688" s="282" t="s">
        <v>3184</v>
      </c>
      <c r="G3688" s="283" t="s">
        <v>653</v>
      </c>
      <c r="H3688" s="284">
        <v>1139.047</v>
      </c>
      <c r="I3688" s="285"/>
      <c r="J3688" s="286">
        <f>ROUND(I3688*H3688,2)</f>
        <v>0</v>
      </c>
      <c r="K3688" s="282" t="s">
        <v>19</v>
      </c>
      <c r="L3688" s="287"/>
      <c r="M3688" s="288" t="s">
        <v>19</v>
      </c>
      <c r="N3688" s="289" t="s">
        <v>49</v>
      </c>
      <c r="O3688" s="86"/>
      <c r="P3688" s="227">
        <f>O3688*H3688</f>
        <v>0</v>
      </c>
      <c r="Q3688" s="227">
        <v>0</v>
      </c>
      <c r="R3688" s="227">
        <f>Q3688*H3688</f>
        <v>0</v>
      </c>
      <c r="S3688" s="227">
        <v>0</v>
      </c>
      <c r="T3688" s="228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29" t="s">
        <v>664</v>
      </c>
      <c r="AT3688" s="229" t="s">
        <v>808</v>
      </c>
      <c r="AU3688" s="229" t="s">
        <v>87</v>
      </c>
      <c r="AY3688" s="19" t="s">
        <v>401</v>
      </c>
      <c r="BE3688" s="230">
        <f>IF(N3688="základní",J3688,0)</f>
        <v>0</v>
      </c>
      <c r="BF3688" s="230">
        <f>IF(N3688="snížená",J3688,0)</f>
        <v>0</v>
      </c>
      <c r="BG3688" s="230">
        <f>IF(N3688="zákl. přenesená",J3688,0)</f>
        <v>0</v>
      </c>
      <c r="BH3688" s="230">
        <f>IF(N3688="sníž. přenesená",J3688,0)</f>
        <v>0</v>
      </c>
      <c r="BI3688" s="230">
        <f>IF(N3688="nulová",J3688,0)</f>
        <v>0</v>
      </c>
      <c r="BJ3688" s="19" t="s">
        <v>85</v>
      </c>
      <c r="BK3688" s="230">
        <f>ROUND(I3688*H3688,2)</f>
        <v>0</v>
      </c>
      <c r="BL3688" s="19" t="s">
        <v>545</v>
      </c>
      <c r="BM3688" s="229" t="s">
        <v>3185</v>
      </c>
    </row>
    <row r="3689" s="14" customFormat="1">
      <c r="A3689" s="14"/>
      <c r="B3689" s="247"/>
      <c r="C3689" s="248"/>
      <c r="D3689" s="238" t="s">
        <v>410</v>
      </c>
      <c r="E3689" s="249" t="s">
        <v>19</v>
      </c>
      <c r="F3689" s="250" t="s">
        <v>3181</v>
      </c>
      <c r="G3689" s="248"/>
      <c r="H3689" s="251">
        <v>1139.047</v>
      </c>
      <c r="I3689" s="252"/>
      <c r="J3689" s="248"/>
      <c r="K3689" s="248"/>
      <c r="L3689" s="253"/>
      <c r="M3689" s="254"/>
      <c r="N3689" s="255"/>
      <c r="O3689" s="255"/>
      <c r="P3689" s="255"/>
      <c r="Q3689" s="255"/>
      <c r="R3689" s="255"/>
      <c r="S3689" s="255"/>
      <c r="T3689" s="25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7" t="s">
        <v>410</v>
      </c>
      <c r="AU3689" s="257" t="s">
        <v>87</v>
      </c>
      <c r="AV3689" s="14" t="s">
        <v>87</v>
      </c>
      <c r="AW3689" s="14" t="s">
        <v>37</v>
      </c>
      <c r="AX3689" s="14" t="s">
        <v>78</v>
      </c>
      <c r="AY3689" s="257" t="s">
        <v>401</v>
      </c>
    </row>
    <row r="3690" s="15" customFormat="1">
      <c r="A3690" s="15"/>
      <c r="B3690" s="258"/>
      <c r="C3690" s="259"/>
      <c r="D3690" s="238" t="s">
        <v>410</v>
      </c>
      <c r="E3690" s="260" t="s">
        <v>19</v>
      </c>
      <c r="F3690" s="261" t="s">
        <v>414</v>
      </c>
      <c r="G3690" s="259"/>
      <c r="H3690" s="262">
        <v>1139.047</v>
      </c>
      <c r="I3690" s="263"/>
      <c r="J3690" s="259"/>
      <c r="K3690" s="259"/>
      <c r="L3690" s="264"/>
      <c r="M3690" s="265"/>
      <c r="N3690" s="266"/>
      <c r="O3690" s="266"/>
      <c r="P3690" s="266"/>
      <c r="Q3690" s="266"/>
      <c r="R3690" s="266"/>
      <c r="S3690" s="266"/>
      <c r="T3690" s="267"/>
      <c r="U3690" s="15"/>
      <c r="V3690" s="15"/>
      <c r="W3690" s="15"/>
      <c r="X3690" s="15"/>
      <c r="Y3690" s="15"/>
      <c r="Z3690" s="15"/>
      <c r="AA3690" s="15"/>
      <c r="AB3690" s="15"/>
      <c r="AC3690" s="15"/>
      <c r="AD3690" s="15"/>
      <c r="AE3690" s="15"/>
      <c r="AT3690" s="268" t="s">
        <v>410</v>
      </c>
      <c r="AU3690" s="268" t="s">
        <v>87</v>
      </c>
      <c r="AV3690" s="15" t="s">
        <v>102</v>
      </c>
      <c r="AW3690" s="15" t="s">
        <v>37</v>
      </c>
      <c r="AX3690" s="15" t="s">
        <v>85</v>
      </c>
      <c r="AY3690" s="268" t="s">
        <v>401</v>
      </c>
    </row>
    <row r="3691" s="2" customFormat="1" ht="24.15" customHeight="1">
      <c r="A3691" s="40"/>
      <c r="B3691" s="41"/>
      <c r="C3691" s="218" t="s">
        <v>3186</v>
      </c>
      <c r="D3691" s="218" t="s">
        <v>403</v>
      </c>
      <c r="E3691" s="219" t="s">
        <v>3187</v>
      </c>
      <c r="F3691" s="220" t="s">
        <v>3188</v>
      </c>
      <c r="G3691" s="221" t="s">
        <v>178</v>
      </c>
      <c r="H3691" s="222">
        <v>9.2530000000000001</v>
      </c>
      <c r="I3691" s="223"/>
      <c r="J3691" s="224">
        <f>ROUND(I3691*H3691,2)</f>
        <v>0</v>
      </c>
      <c r="K3691" s="220" t="s">
        <v>406</v>
      </c>
      <c r="L3691" s="46"/>
      <c r="M3691" s="225" t="s">
        <v>19</v>
      </c>
      <c r="N3691" s="226" t="s">
        <v>49</v>
      </c>
      <c r="O3691" s="86"/>
      <c r="P3691" s="227">
        <f>O3691*H3691</f>
        <v>0</v>
      </c>
      <c r="Q3691" s="227">
        <v>0</v>
      </c>
      <c r="R3691" s="227">
        <f>Q3691*H3691</f>
        <v>0</v>
      </c>
      <c r="S3691" s="227">
        <v>0</v>
      </c>
      <c r="T3691" s="228">
        <f>S3691*H3691</f>
        <v>0</v>
      </c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R3691" s="229" t="s">
        <v>545</v>
      </c>
      <c r="AT3691" s="229" t="s">
        <v>403</v>
      </c>
      <c r="AU3691" s="229" t="s">
        <v>87</v>
      </c>
      <c r="AY3691" s="19" t="s">
        <v>401</v>
      </c>
      <c r="BE3691" s="230">
        <f>IF(N3691="základní",J3691,0)</f>
        <v>0</v>
      </c>
      <c r="BF3691" s="230">
        <f>IF(N3691="snížená",J3691,0)</f>
        <v>0</v>
      </c>
      <c r="BG3691" s="230">
        <f>IF(N3691="zákl. přenesená",J3691,0)</f>
        <v>0</v>
      </c>
      <c r="BH3691" s="230">
        <f>IF(N3691="sníž. přenesená",J3691,0)</f>
        <v>0</v>
      </c>
      <c r="BI3691" s="230">
        <f>IF(N3691="nulová",J3691,0)</f>
        <v>0</v>
      </c>
      <c r="BJ3691" s="19" t="s">
        <v>85</v>
      </c>
      <c r="BK3691" s="230">
        <f>ROUND(I3691*H3691,2)</f>
        <v>0</v>
      </c>
      <c r="BL3691" s="19" t="s">
        <v>545</v>
      </c>
      <c r="BM3691" s="229" t="s">
        <v>3189</v>
      </c>
    </row>
    <row r="3692" s="2" customFormat="1">
      <c r="A3692" s="40"/>
      <c r="B3692" s="41"/>
      <c r="C3692" s="42"/>
      <c r="D3692" s="231" t="s">
        <v>408</v>
      </c>
      <c r="E3692" s="42"/>
      <c r="F3692" s="232" t="s">
        <v>3190</v>
      </c>
      <c r="G3692" s="42"/>
      <c r="H3692" s="42"/>
      <c r="I3692" s="233"/>
      <c r="J3692" s="42"/>
      <c r="K3692" s="42"/>
      <c r="L3692" s="46"/>
      <c r="M3692" s="234"/>
      <c r="N3692" s="235"/>
      <c r="O3692" s="86"/>
      <c r="P3692" s="86"/>
      <c r="Q3692" s="86"/>
      <c r="R3692" s="86"/>
      <c r="S3692" s="86"/>
      <c r="T3692" s="87"/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T3692" s="19" t="s">
        <v>408</v>
      </c>
      <c r="AU3692" s="19" t="s">
        <v>87</v>
      </c>
    </row>
    <row r="3693" s="13" customFormat="1">
      <c r="A3693" s="13"/>
      <c r="B3693" s="236"/>
      <c r="C3693" s="237"/>
      <c r="D3693" s="238" t="s">
        <v>410</v>
      </c>
      <c r="E3693" s="239" t="s">
        <v>19</v>
      </c>
      <c r="F3693" s="240" t="s">
        <v>1696</v>
      </c>
      <c r="G3693" s="237"/>
      <c r="H3693" s="239" t="s">
        <v>19</v>
      </c>
      <c r="I3693" s="241"/>
      <c r="J3693" s="237"/>
      <c r="K3693" s="237"/>
      <c r="L3693" s="242"/>
      <c r="M3693" s="243"/>
      <c r="N3693" s="244"/>
      <c r="O3693" s="244"/>
      <c r="P3693" s="244"/>
      <c r="Q3693" s="244"/>
      <c r="R3693" s="244"/>
      <c r="S3693" s="244"/>
      <c r="T3693" s="245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6" t="s">
        <v>410</v>
      </c>
      <c r="AU3693" s="246" t="s">
        <v>87</v>
      </c>
      <c r="AV3693" s="13" t="s">
        <v>85</v>
      </c>
      <c r="AW3693" s="13" t="s">
        <v>37</v>
      </c>
      <c r="AX3693" s="13" t="s">
        <v>78</v>
      </c>
      <c r="AY3693" s="246" t="s">
        <v>401</v>
      </c>
    </row>
    <row r="3694" s="14" customFormat="1">
      <c r="A3694" s="14"/>
      <c r="B3694" s="247"/>
      <c r="C3694" s="248"/>
      <c r="D3694" s="238" t="s">
        <v>410</v>
      </c>
      <c r="E3694" s="249" t="s">
        <v>19</v>
      </c>
      <c r="F3694" s="250" t="s">
        <v>3191</v>
      </c>
      <c r="G3694" s="248"/>
      <c r="H3694" s="251">
        <v>1.125</v>
      </c>
      <c r="I3694" s="252"/>
      <c r="J3694" s="248"/>
      <c r="K3694" s="248"/>
      <c r="L3694" s="253"/>
      <c r="M3694" s="254"/>
      <c r="N3694" s="255"/>
      <c r="O3694" s="255"/>
      <c r="P3694" s="255"/>
      <c r="Q3694" s="255"/>
      <c r="R3694" s="255"/>
      <c r="S3694" s="255"/>
      <c r="T3694" s="256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7" t="s">
        <v>410</v>
      </c>
      <c r="AU3694" s="257" t="s">
        <v>87</v>
      </c>
      <c r="AV3694" s="14" t="s">
        <v>87</v>
      </c>
      <c r="AW3694" s="14" t="s">
        <v>37</v>
      </c>
      <c r="AX3694" s="14" t="s">
        <v>78</v>
      </c>
      <c r="AY3694" s="257" t="s">
        <v>401</v>
      </c>
    </row>
    <row r="3695" s="14" customFormat="1">
      <c r="A3695" s="14"/>
      <c r="B3695" s="247"/>
      <c r="C3695" s="248"/>
      <c r="D3695" s="238" t="s">
        <v>410</v>
      </c>
      <c r="E3695" s="249" t="s">
        <v>19</v>
      </c>
      <c r="F3695" s="250" t="s">
        <v>3192</v>
      </c>
      <c r="G3695" s="248"/>
      <c r="H3695" s="251">
        <v>3.855</v>
      </c>
      <c r="I3695" s="252"/>
      <c r="J3695" s="248"/>
      <c r="K3695" s="248"/>
      <c r="L3695" s="253"/>
      <c r="M3695" s="254"/>
      <c r="N3695" s="255"/>
      <c r="O3695" s="255"/>
      <c r="P3695" s="255"/>
      <c r="Q3695" s="255"/>
      <c r="R3695" s="255"/>
      <c r="S3695" s="255"/>
      <c r="T3695" s="25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7" t="s">
        <v>410</v>
      </c>
      <c r="AU3695" s="257" t="s">
        <v>87</v>
      </c>
      <c r="AV3695" s="14" t="s">
        <v>87</v>
      </c>
      <c r="AW3695" s="14" t="s">
        <v>37</v>
      </c>
      <c r="AX3695" s="14" t="s">
        <v>78</v>
      </c>
      <c r="AY3695" s="257" t="s">
        <v>401</v>
      </c>
    </row>
    <row r="3696" s="14" customFormat="1">
      <c r="A3696" s="14"/>
      <c r="B3696" s="247"/>
      <c r="C3696" s="248"/>
      <c r="D3696" s="238" t="s">
        <v>410</v>
      </c>
      <c r="E3696" s="249" t="s">
        <v>19</v>
      </c>
      <c r="F3696" s="250" t="s">
        <v>3193</v>
      </c>
      <c r="G3696" s="248"/>
      <c r="H3696" s="251">
        <v>4.2729999999999997</v>
      </c>
      <c r="I3696" s="252"/>
      <c r="J3696" s="248"/>
      <c r="K3696" s="248"/>
      <c r="L3696" s="253"/>
      <c r="M3696" s="254"/>
      <c r="N3696" s="255"/>
      <c r="O3696" s="255"/>
      <c r="P3696" s="255"/>
      <c r="Q3696" s="255"/>
      <c r="R3696" s="255"/>
      <c r="S3696" s="255"/>
      <c r="T3696" s="256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7" t="s">
        <v>410</v>
      </c>
      <c r="AU3696" s="257" t="s">
        <v>87</v>
      </c>
      <c r="AV3696" s="14" t="s">
        <v>87</v>
      </c>
      <c r="AW3696" s="14" t="s">
        <v>37</v>
      </c>
      <c r="AX3696" s="14" t="s">
        <v>78</v>
      </c>
      <c r="AY3696" s="257" t="s">
        <v>401</v>
      </c>
    </row>
    <row r="3697" s="15" customFormat="1">
      <c r="A3697" s="15"/>
      <c r="B3697" s="258"/>
      <c r="C3697" s="259"/>
      <c r="D3697" s="238" t="s">
        <v>410</v>
      </c>
      <c r="E3697" s="260" t="s">
        <v>19</v>
      </c>
      <c r="F3697" s="261" t="s">
        <v>414</v>
      </c>
      <c r="G3697" s="259"/>
      <c r="H3697" s="262">
        <v>9.2530000000000001</v>
      </c>
      <c r="I3697" s="263"/>
      <c r="J3697" s="259"/>
      <c r="K3697" s="259"/>
      <c r="L3697" s="264"/>
      <c r="M3697" s="265"/>
      <c r="N3697" s="266"/>
      <c r="O3697" s="266"/>
      <c r="P3697" s="266"/>
      <c r="Q3697" s="266"/>
      <c r="R3697" s="266"/>
      <c r="S3697" s="266"/>
      <c r="T3697" s="267"/>
      <c r="U3697" s="15"/>
      <c r="V3697" s="15"/>
      <c r="W3697" s="15"/>
      <c r="X3697" s="15"/>
      <c r="Y3697" s="15"/>
      <c r="Z3697" s="15"/>
      <c r="AA3697" s="15"/>
      <c r="AB3697" s="15"/>
      <c r="AC3697" s="15"/>
      <c r="AD3697" s="15"/>
      <c r="AE3697" s="15"/>
      <c r="AT3697" s="268" t="s">
        <v>410</v>
      </c>
      <c r="AU3697" s="268" t="s">
        <v>87</v>
      </c>
      <c r="AV3697" s="15" t="s">
        <v>102</v>
      </c>
      <c r="AW3697" s="15" t="s">
        <v>37</v>
      </c>
      <c r="AX3697" s="15" t="s">
        <v>85</v>
      </c>
      <c r="AY3697" s="268" t="s">
        <v>401</v>
      </c>
    </row>
    <row r="3698" s="2" customFormat="1" ht="16.5" customHeight="1">
      <c r="A3698" s="40"/>
      <c r="B3698" s="41"/>
      <c r="C3698" s="280" t="s">
        <v>3194</v>
      </c>
      <c r="D3698" s="280" t="s">
        <v>808</v>
      </c>
      <c r="E3698" s="281" t="s">
        <v>3195</v>
      </c>
      <c r="F3698" s="282" t="s">
        <v>3196</v>
      </c>
      <c r="G3698" s="283" t="s">
        <v>178</v>
      </c>
      <c r="H3698" s="284">
        <v>8.9410000000000007</v>
      </c>
      <c r="I3698" s="285"/>
      <c r="J3698" s="286">
        <f>ROUND(I3698*H3698,2)</f>
        <v>0</v>
      </c>
      <c r="K3698" s="282" t="s">
        <v>19</v>
      </c>
      <c r="L3698" s="287"/>
      <c r="M3698" s="288" t="s">
        <v>19</v>
      </c>
      <c r="N3698" s="289" t="s">
        <v>49</v>
      </c>
      <c r="O3698" s="86"/>
      <c r="P3698" s="227">
        <f>O3698*H3698</f>
        <v>0</v>
      </c>
      <c r="Q3698" s="227">
        <v>0.012</v>
      </c>
      <c r="R3698" s="227">
        <f>Q3698*H3698</f>
        <v>0.10729200000000001</v>
      </c>
      <c r="S3698" s="227">
        <v>0</v>
      </c>
      <c r="T3698" s="228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9" t="s">
        <v>664</v>
      </c>
      <c r="AT3698" s="229" t="s">
        <v>808</v>
      </c>
      <c r="AU3698" s="229" t="s">
        <v>87</v>
      </c>
      <c r="AY3698" s="19" t="s">
        <v>401</v>
      </c>
      <c r="BE3698" s="230">
        <f>IF(N3698="základní",J3698,0)</f>
        <v>0</v>
      </c>
      <c r="BF3698" s="230">
        <f>IF(N3698="snížená",J3698,0)</f>
        <v>0</v>
      </c>
      <c r="BG3698" s="230">
        <f>IF(N3698="zákl. přenesená",J3698,0)</f>
        <v>0</v>
      </c>
      <c r="BH3698" s="230">
        <f>IF(N3698="sníž. přenesená",J3698,0)</f>
        <v>0</v>
      </c>
      <c r="BI3698" s="230">
        <f>IF(N3698="nulová",J3698,0)</f>
        <v>0</v>
      </c>
      <c r="BJ3698" s="19" t="s">
        <v>85</v>
      </c>
      <c r="BK3698" s="230">
        <f>ROUND(I3698*H3698,2)</f>
        <v>0</v>
      </c>
      <c r="BL3698" s="19" t="s">
        <v>545</v>
      </c>
      <c r="BM3698" s="229" t="s">
        <v>3197</v>
      </c>
    </row>
    <row r="3699" s="13" customFormat="1">
      <c r="A3699" s="13"/>
      <c r="B3699" s="236"/>
      <c r="C3699" s="237"/>
      <c r="D3699" s="238" t="s">
        <v>410</v>
      </c>
      <c r="E3699" s="239" t="s">
        <v>19</v>
      </c>
      <c r="F3699" s="240" t="s">
        <v>1696</v>
      </c>
      <c r="G3699" s="237"/>
      <c r="H3699" s="239" t="s">
        <v>19</v>
      </c>
      <c r="I3699" s="241"/>
      <c r="J3699" s="237"/>
      <c r="K3699" s="237"/>
      <c r="L3699" s="242"/>
      <c r="M3699" s="243"/>
      <c r="N3699" s="244"/>
      <c r="O3699" s="244"/>
      <c r="P3699" s="244"/>
      <c r="Q3699" s="244"/>
      <c r="R3699" s="244"/>
      <c r="S3699" s="244"/>
      <c r="T3699" s="245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6" t="s">
        <v>410</v>
      </c>
      <c r="AU3699" s="246" t="s">
        <v>87</v>
      </c>
      <c r="AV3699" s="13" t="s">
        <v>85</v>
      </c>
      <c r="AW3699" s="13" t="s">
        <v>37</v>
      </c>
      <c r="AX3699" s="13" t="s">
        <v>78</v>
      </c>
      <c r="AY3699" s="246" t="s">
        <v>401</v>
      </c>
    </row>
    <row r="3700" s="14" customFormat="1">
      <c r="A3700" s="14"/>
      <c r="B3700" s="247"/>
      <c r="C3700" s="248"/>
      <c r="D3700" s="238" t="s">
        <v>410</v>
      </c>
      <c r="E3700" s="249" t="s">
        <v>19</v>
      </c>
      <c r="F3700" s="250" t="s">
        <v>3192</v>
      </c>
      <c r="G3700" s="248"/>
      <c r="H3700" s="251">
        <v>3.855</v>
      </c>
      <c r="I3700" s="252"/>
      <c r="J3700" s="248"/>
      <c r="K3700" s="248"/>
      <c r="L3700" s="253"/>
      <c r="M3700" s="254"/>
      <c r="N3700" s="255"/>
      <c r="O3700" s="255"/>
      <c r="P3700" s="255"/>
      <c r="Q3700" s="255"/>
      <c r="R3700" s="255"/>
      <c r="S3700" s="255"/>
      <c r="T3700" s="256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7" t="s">
        <v>410</v>
      </c>
      <c r="AU3700" s="257" t="s">
        <v>87</v>
      </c>
      <c r="AV3700" s="14" t="s">
        <v>87</v>
      </c>
      <c r="AW3700" s="14" t="s">
        <v>37</v>
      </c>
      <c r="AX3700" s="14" t="s">
        <v>78</v>
      </c>
      <c r="AY3700" s="257" t="s">
        <v>401</v>
      </c>
    </row>
    <row r="3701" s="14" customFormat="1">
      <c r="A3701" s="14"/>
      <c r="B3701" s="247"/>
      <c r="C3701" s="248"/>
      <c r="D3701" s="238" t="s">
        <v>410</v>
      </c>
      <c r="E3701" s="249" t="s">
        <v>19</v>
      </c>
      <c r="F3701" s="250" t="s">
        <v>3193</v>
      </c>
      <c r="G3701" s="248"/>
      <c r="H3701" s="251">
        <v>4.2729999999999997</v>
      </c>
      <c r="I3701" s="252"/>
      <c r="J3701" s="248"/>
      <c r="K3701" s="248"/>
      <c r="L3701" s="253"/>
      <c r="M3701" s="254"/>
      <c r="N3701" s="255"/>
      <c r="O3701" s="255"/>
      <c r="P3701" s="255"/>
      <c r="Q3701" s="255"/>
      <c r="R3701" s="255"/>
      <c r="S3701" s="255"/>
      <c r="T3701" s="25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7" t="s">
        <v>410</v>
      </c>
      <c r="AU3701" s="257" t="s">
        <v>87</v>
      </c>
      <c r="AV3701" s="14" t="s">
        <v>87</v>
      </c>
      <c r="AW3701" s="14" t="s">
        <v>37</v>
      </c>
      <c r="AX3701" s="14" t="s">
        <v>78</v>
      </c>
      <c r="AY3701" s="257" t="s">
        <v>401</v>
      </c>
    </row>
    <row r="3702" s="15" customFormat="1">
      <c r="A3702" s="15"/>
      <c r="B3702" s="258"/>
      <c r="C3702" s="259"/>
      <c r="D3702" s="238" t="s">
        <v>410</v>
      </c>
      <c r="E3702" s="260" t="s">
        <v>19</v>
      </c>
      <c r="F3702" s="261" t="s">
        <v>414</v>
      </c>
      <c r="G3702" s="259"/>
      <c r="H3702" s="262">
        <v>8.1280000000000001</v>
      </c>
      <c r="I3702" s="263"/>
      <c r="J3702" s="259"/>
      <c r="K3702" s="259"/>
      <c r="L3702" s="264"/>
      <c r="M3702" s="265"/>
      <c r="N3702" s="266"/>
      <c r="O3702" s="266"/>
      <c r="P3702" s="266"/>
      <c r="Q3702" s="266"/>
      <c r="R3702" s="266"/>
      <c r="S3702" s="266"/>
      <c r="T3702" s="267"/>
      <c r="U3702" s="15"/>
      <c r="V3702" s="15"/>
      <c r="W3702" s="15"/>
      <c r="X3702" s="15"/>
      <c r="Y3702" s="15"/>
      <c r="Z3702" s="15"/>
      <c r="AA3702" s="15"/>
      <c r="AB3702" s="15"/>
      <c r="AC3702" s="15"/>
      <c r="AD3702" s="15"/>
      <c r="AE3702" s="15"/>
      <c r="AT3702" s="268" t="s">
        <v>410</v>
      </c>
      <c r="AU3702" s="268" t="s">
        <v>87</v>
      </c>
      <c r="AV3702" s="15" t="s">
        <v>102</v>
      </c>
      <c r="AW3702" s="15" t="s">
        <v>37</v>
      </c>
      <c r="AX3702" s="15" t="s">
        <v>78</v>
      </c>
      <c r="AY3702" s="268" t="s">
        <v>401</v>
      </c>
    </row>
    <row r="3703" s="14" customFormat="1">
      <c r="A3703" s="14"/>
      <c r="B3703" s="247"/>
      <c r="C3703" s="248"/>
      <c r="D3703" s="238" t="s">
        <v>410</v>
      </c>
      <c r="E3703" s="249" t="s">
        <v>19</v>
      </c>
      <c r="F3703" s="250" t="s">
        <v>3198</v>
      </c>
      <c r="G3703" s="248"/>
      <c r="H3703" s="251">
        <v>8.9410000000000007</v>
      </c>
      <c r="I3703" s="252"/>
      <c r="J3703" s="248"/>
      <c r="K3703" s="248"/>
      <c r="L3703" s="253"/>
      <c r="M3703" s="254"/>
      <c r="N3703" s="255"/>
      <c r="O3703" s="255"/>
      <c r="P3703" s="255"/>
      <c r="Q3703" s="255"/>
      <c r="R3703" s="255"/>
      <c r="S3703" s="255"/>
      <c r="T3703" s="256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7" t="s">
        <v>410</v>
      </c>
      <c r="AU3703" s="257" t="s">
        <v>87</v>
      </c>
      <c r="AV3703" s="14" t="s">
        <v>87</v>
      </c>
      <c r="AW3703" s="14" t="s">
        <v>37</v>
      </c>
      <c r="AX3703" s="14" t="s">
        <v>85</v>
      </c>
      <c r="AY3703" s="257" t="s">
        <v>401</v>
      </c>
    </row>
    <row r="3704" s="2" customFormat="1" ht="24.15" customHeight="1">
      <c r="A3704" s="40"/>
      <c r="B3704" s="41"/>
      <c r="C3704" s="280" t="s">
        <v>3199</v>
      </c>
      <c r="D3704" s="280" t="s">
        <v>808</v>
      </c>
      <c r="E3704" s="281" t="s">
        <v>3200</v>
      </c>
      <c r="F3704" s="282" t="s">
        <v>3201</v>
      </c>
      <c r="G3704" s="283" t="s">
        <v>653</v>
      </c>
      <c r="H3704" s="284">
        <v>3</v>
      </c>
      <c r="I3704" s="285"/>
      <c r="J3704" s="286">
        <f>ROUND(I3704*H3704,2)</f>
        <v>0</v>
      </c>
      <c r="K3704" s="282" t="s">
        <v>19</v>
      </c>
      <c r="L3704" s="287"/>
      <c r="M3704" s="288" t="s">
        <v>19</v>
      </c>
      <c r="N3704" s="289" t="s">
        <v>49</v>
      </c>
      <c r="O3704" s="86"/>
      <c r="P3704" s="227">
        <f>O3704*H3704</f>
        <v>0</v>
      </c>
      <c r="Q3704" s="227">
        <v>0.012</v>
      </c>
      <c r="R3704" s="227">
        <f>Q3704*H3704</f>
        <v>0.036000000000000004</v>
      </c>
      <c r="S3704" s="227">
        <v>0</v>
      </c>
      <c r="T3704" s="228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29" t="s">
        <v>664</v>
      </c>
      <c r="AT3704" s="229" t="s">
        <v>808</v>
      </c>
      <c r="AU3704" s="229" t="s">
        <v>87</v>
      </c>
      <c r="AY3704" s="19" t="s">
        <v>401</v>
      </c>
      <c r="BE3704" s="230">
        <f>IF(N3704="základní",J3704,0)</f>
        <v>0</v>
      </c>
      <c r="BF3704" s="230">
        <f>IF(N3704="snížená",J3704,0)</f>
        <v>0</v>
      </c>
      <c r="BG3704" s="230">
        <f>IF(N3704="zákl. přenesená",J3704,0)</f>
        <v>0</v>
      </c>
      <c r="BH3704" s="230">
        <f>IF(N3704="sníž. přenesená",J3704,0)</f>
        <v>0</v>
      </c>
      <c r="BI3704" s="230">
        <f>IF(N3704="nulová",J3704,0)</f>
        <v>0</v>
      </c>
      <c r="BJ3704" s="19" t="s">
        <v>85</v>
      </c>
      <c r="BK3704" s="230">
        <f>ROUND(I3704*H3704,2)</f>
        <v>0</v>
      </c>
      <c r="BL3704" s="19" t="s">
        <v>545</v>
      </c>
      <c r="BM3704" s="229" t="s">
        <v>3202</v>
      </c>
    </row>
    <row r="3705" s="13" customFormat="1">
      <c r="A3705" s="13"/>
      <c r="B3705" s="236"/>
      <c r="C3705" s="237"/>
      <c r="D3705" s="238" t="s">
        <v>410</v>
      </c>
      <c r="E3705" s="239" t="s">
        <v>19</v>
      </c>
      <c r="F3705" s="240" t="s">
        <v>1696</v>
      </c>
      <c r="G3705" s="237"/>
      <c r="H3705" s="239" t="s">
        <v>19</v>
      </c>
      <c r="I3705" s="241"/>
      <c r="J3705" s="237"/>
      <c r="K3705" s="237"/>
      <c r="L3705" s="242"/>
      <c r="M3705" s="243"/>
      <c r="N3705" s="244"/>
      <c r="O3705" s="244"/>
      <c r="P3705" s="244"/>
      <c r="Q3705" s="244"/>
      <c r="R3705" s="244"/>
      <c r="S3705" s="244"/>
      <c r="T3705" s="245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6" t="s">
        <v>410</v>
      </c>
      <c r="AU3705" s="246" t="s">
        <v>87</v>
      </c>
      <c r="AV3705" s="13" t="s">
        <v>85</v>
      </c>
      <c r="AW3705" s="13" t="s">
        <v>37</v>
      </c>
      <c r="AX3705" s="13" t="s">
        <v>78</v>
      </c>
      <c r="AY3705" s="246" t="s">
        <v>401</v>
      </c>
    </row>
    <row r="3706" s="14" customFormat="1">
      <c r="A3706" s="14"/>
      <c r="B3706" s="247"/>
      <c r="C3706" s="248"/>
      <c r="D3706" s="238" t="s">
        <v>410</v>
      </c>
      <c r="E3706" s="249" t="s">
        <v>19</v>
      </c>
      <c r="F3706" s="250" t="s">
        <v>3203</v>
      </c>
      <c r="G3706" s="248"/>
      <c r="H3706" s="251">
        <v>3</v>
      </c>
      <c r="I3706" s="252"/>
      <c r="J3706" s="248"/>
      <c r="K3706" s="248"/>
      <c r="L3706" s="253"/>
      <c r="M3706" s="254"/>
      <c r="N3706" s="255"/>
      <c r="O3706" s="255"/>
      <c r="P3706" s="255"/>
      <c r="Q3706" s="255"/>
      <c r="R3706" s="255"/>
      <c r="S3706" s="255"/>
      <c r="T3706" s="256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7" t="s">
        <v>410</v>
      </c>
      <c r="AU3706" s="257" t="s">
        <v>87</v>
      </c>
      <c r="AV3706" s="14" t="s">
        <v>87</v>
      </c>
      <c r="AW3706" s="14" t="s">
        <v>37</v>
      </c>
      <c r="AX3706" s="14" t="s">
        <v>78</v>
      </c>
      <c r="AY3706" s="257" t="s">
        <v>401</v>
      </c>
    </row>
    <row r="3707" s="15" customFormat="1">
      <c r="A3707" s="15"/>
      <c r="B3707" s="258"/>
      <c r="C3707" s="259"/>
      <c r="D3707" s="238" t="s">
        <v>410</v>
      </c>
      <c r="E3707" s="260" t="s">
        <v>19</v>
      </c>
      <c r="F3707" s="261" t="s">
        <v>414</v>
      </c>
      <c r="G3707" s="259"/>
      <c r="H3707" s="262">
        <v>3</v>
      </c>
      <c r="I3707" s="263"/>
      <c r="J3707" s="259"/>
      <c r="K3707" s="259"/>
      <c r="L3707" s="264"/>
      <c r="M3707" s="265"/>
      <c r="N3707" s="266"/>
      <c r="O3707" s="266"/>
      <c r="P3707" s="266"/>
      <c r="Q3707" s="266"/>
      <c r="R3707" s="266"/>
      <c r="S3707" s="266"/>
      <c r="T3707" s="267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8" t="s">
        <v>410</v>
      </c>
      <c r="AU3707" s="268" t="s">
        <v>87</v>
      </c>
      <c r="AV3707" s="15" t="s">
        <v>102</v>
      </c>
      <c r="AW3707" s="15" t="s">
        <v>37</v>
      </c>
      <c r="AX3707" s="15" t="s">
        <v>85</v>
      </c>
      <c r="AY3707" s="268" t="s">
        <v>401</v>
      </c>
    </row>
    <row r="3708" s="2" customFormat="1" ht="33" customHeight="1">
      <c r="A3708" s="40"/>
      <c r="B3708" s="41"/>
      <c r="C3708" s="218" t="s">
        <v>3204</v>
      </c>
      <c r="D3708" s="218" t="s">
        <v>403</v>
      </c>
      <c r="E3708" s="219" t="s">
        <v>3205</v>
      </c>
      <c r="F3708" s="220" t="s">
        <v>3206</v>
      </c>
      <c r="G3708" s="221" t="s">
        <v>228</v>
      </c>
      <c r="H3708" s="222">
        <v>16.440000000000001</v>
      </c>
      <c r="I3708" s="223"/>
      <c r="J3708" s="224">
        <f>ROUND(I3708*H3708,2)</f>
        <v>0</v>
      </c>
      <c r="K3708" s="220" t="s">
        <v>406</v>
      </c>
      <c r="L3708" s="46"/>
      <c r="M3708" s="225" t="s">
        <v>19</v>
      </c>
      <c r="N3708" s="226" t="s">
        <v>49</v>
      </c>
      <c r="O3708" s="86"/>
      <c r="P3708" s="227">
        <f>O3708*H3708</f>
        <v>0</v>
      </c>
      <c r="Q3708" s="227">
        <v>0</v>
      </c>
      <c r="R3708" s="227">
        <f>Q3708*H3708</f>
        <v>0</v>
      </c>
      <c r="S3708" s="227">
        <v>0</v>
      </c>
      <c r="T3708" s="228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29" t="s">
        <v>545</v>
      </c>
      <c r="AT3708" s="229" t="s">
        <v>403</v>
      </c>
      <c r="AU3708" s="229" t="s">
        <v>87</v>
      </c>
      <c r="AY3708" s="19" t="s">
        <v>401</v>
      </c>
      <c r="BE3708" s="230">
        <f>IF(N3708="základní",J3708,0)</f>
        <v>0</v>
      </c>
      <c r="BF3708" s="230">
        <f>IF(N3708="snížená",J3708,0)</f>
        <v>0</v>
      </c>
      <c r="BG3708" s="230">
        <f>IF(N3708="zákl. přenesená",J3708,0)</f>
        <v>0</v>
      </c>
      <c r="BH3708" s="230">
        <f>IF(N3708="sníž. přenesená",J3708,0)</f>
        <v>0</v>
      </c>
      <c r="BI3708" s="230">
        <f>IF(N3708="nulová",J3708,0)</f>
        <v>0</v>
      </c>
      <c r="BJ3708" s="19" t="s">
        <v>85</v>
      </c>
      <c r="BK3708" s="230">
        <f>ROUND(I3708*H3708,2)</f>
        <v>0</v>
      </c>
      <c r="BL3708" s="19" t="s">
        <v>545</v>
      </c>
      <c r="BM3708" s="229" t="s">
        <v>3207</v>
      </c>
    </row>
    <row r="3709" s="2" customFormat="1">
      <c r="A3709" s="40"/>
      <c r="B3709" s="41"/>
      <c r="C3709" s="42"/>
      <c r="D3709" s="231" t="s">
        <v>408</v>
      </c>
      <c r="E3709" s="42"/>
      <c r="F3709" s="232" t="s">
        <v>3208</v>
      </c>
      <c r="G3709" s="42"/>
      <c r="H3709" s="42"/>
      <c r="I3709" s="233"/>
      <c r="J3709" s="42"/>
      <c r="K3709" s="42"/>
      <c r="L3709" s="46"/>
      <c r="M3709" s="234"/>
      <c r="N3709" s="235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408</v>
      </c>
      <c r="AU3709" s="19" t="s">
        <v>87</v>
      </c>
    </row>
    <row r="3710" s="13" customFormat="1">
      <c r="A3710" s="13"/>
      <c r="B3710" s="236"/>
      <c r="C3710" s="237"/>
      <c r="D3710" s="238" t="s">
        <v>410</v>
      </c>
      <c r="E3710" s="239" t="s">
        <v>19</v>
      </c>
      <c r="F3710" s="240" t="s">
        <v>741</v>
      </c>
      <c r="G3710" s="237"/>
      <c r="H3710" s="239" t="s">
        <v>19</v>
      </c>
      <c r="I3710" s="241"/>
      <c r="J3710" s="237"/>
      <c r="K3710" s="237"/>
      <c r="L3710" s="242"/>
      <c r="M3710" s="243"/>
      <c r="N3710" s="244"/>
      <c r="O3710" s="244"/>
      <c r="P3710" s="244"/>
      <c r="Q3710" s="244"/>
      <c r="R3710" s="244"/>
      <c r="S3710" s="244"/>
      <c r="T3710" s="245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46" t="s">
        <v>410</v>
      </c>
      <c r="AU3710" s="246" t="s">
        <v>87</v>
      </c>
      <c r="AV3710" s="13" t="s">
        <v>85</v>
      </c>
      <c r="AW3710" s="13" t="s">
        <v>37</v>
      </c>
      <c r="AX3710" s="13" t="s">
        <v>78</v>
      </c>
      <c r="AY3710" s="246" t="s">
        <v>401</v>
      </c>
    </row>
    <row r="3711" s="13" customFormat="1">
      <c r="A3711" s="13"/>
      <c r="B3711" s="236"/>
      <c r="C3711" s="237"/>
      <c r="D3711" s="238" t="s">
        <v>410</v>
      </c>
      <c r="E3711" s="239" t="s">
        <v>19</v>
      </c>
      <c r="F3711" s="240" t="s">
        <v>3209</v>
      </c>
      <c r="G3711" s="237"/>
      <c r="H3711" s="239" t="s">
        <v>19</v>
      </c>
      <c r="I3711" s="241"/>
      <c r="J3711" s="237"/>
      <c r="K3711" s="237"/>
      <c r="L3711" s="242"/>
      <c r="M3711" s="243"/>
      <c r="N3711" s="244"/>
      <c r="O3711" s="244"/>
      <c r="P3711" s="244"/>
      <c r="Q3711" s="244"/>
      <c r="R3711" s="244"/>
      <c r="S3711" s="244"/>
      <c r="T3711" s="245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6" t="s">
        <v>410</v>
      </c>
      <c r="AU3711" s="246" t="s">
        <v>87</v>
      </c>
      <c r="AV3711" s="13" t="s">
        <v>85</v>
      </c>
      <c r="AW3711" s="13" t="s">
        <v>37</v>
      </c>
      <c r="AX3711" s="13" t="s">
        <v>78</v>
      </c>
      <c r="AY3711" s="246" t="s">
        <v>401</v>
      </c>
    </row>
    <row r="3712" s="13" customFormat="1">
      <c r="A3712" s="13"/>
      <c r="B3712" s="236"/>
      <c r="C3712" s="237"/>
      <c r="D3712" s="238" t="s">
        <v>410</v>
      </c>
      <c r="E3712" s="239" t="s">
        <v>19</v>
      </c>
      <c r="F3712" s="240" t="s">
        <v>1696</v>
      </c>
      <c r="G3712" s="237"/>
      <c r="H3712" s="239" t="s">
        <v>19</v>
      </c>
      <c r="I3712" s="241"/>
      <c r="J3712" s="237"/>
      <c r="K3712" s="237"/>
      <c r="L3712" s="242"/>
      <c r="M3712" s="243"/>
      <c r="N3712" s="244"/>
      <c r="O3712" s="244"/>
      <c r="P3712" s="244"/>
      <c r="Q3712" s="244"/>
      <c r="R3712" s="244"/>
      <c r="S3712" s="244"/>
      <c r="T3712" s="245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6" t="s">
        <v>410</v>
      </c>
      <c r="AU3712" s="246" t="s">
        <v>87</v>
      </c>
      <c r="AV3712" s="13" t="s">
        <v>85</v>
      </c>
      <c r="AW3712" s="13" t="s">
        <v>37</v>
      </c>
      <c r="AX3712" s="13" t="s">
        <v>78</v>
      </c>
      <c r="AY3712" s="246" t="s">
        <v>401</v>
      </c>
    </row>
    <row r="3713" s="14" customFormat="1">
      <c r="A3713" s="14"/>
      <c r="B3713" s="247"/>
      <c r="C3713" s="248"/>
      <c r="D3713" s="238" t="s">
        <v>410</v>
      </c>
      <c r="E3713" s="249" t="s">
        <v>19</v>
      </c>
      <c r="F3713" s="250" t="s">
        <v>3210</v>
      </c>
      <c r="G3713" s="248"/>
      <c r="H3713" s="251">
        <v>8.0399999999999991</v>
      </c>
      <c r="I3713" s="252"/>
      <c r="J3713" s="248"/>
      <c r="K3713" s="248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7" t="s">
        <v>410</v>
      </c>
      <c r="AU3713" s="257" t="s">
        <v>87</v>
      </c>
      <c r="AV3713" s="14" t="s">
        <v>87</v>
      </c>
      <c r="AW3713" s="14" t="s">
        <v>37</v>
      </c>
      <c r="AX3713" s="14" t="s">
        <v>78</v>
      </c>
      <c r="AY3713" s="257" t="s">
        <v>401</v>
      </c>
    </row>
    <row r="3714" s="14" customFormat="1">
      <c r="A3714" s="14"/>
      <c r="B3714" s="247"/>
      <c r="C3714" s="248"/>
      <c r="D3714" s="238" t="s">
        <v>410</v>
      </c>
      <c r="E3714" s="249" t="s">
        <v>19</v>
      </c>
      <c r="F3714" s="250" t="s">
        <v>3211</v>
      </c>
      <c r="G3714" s="248"/>
      <c r="H3714" s="251">
        <v>8.4000000000000004</v>
      </c>
      <c r="I3714" s="252"/>
      <c r="J3714" s="248"/>
      <c r="K3714" s="248"/>
      <c r="L3714" s="253"/>
      <c r="M3714" s="254"/>
      <c r="N3714" s="255"/>
      <c r="O3714" s="255"/>
      <c r="P3714" s="255"/>
      <c r="Q3714" s="255"/>
      <c r="R3714" s="255"/>
      <c r="S3714" s="255"/>
      <c r="T3714" s="256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7" t="s">
        <v>410</v>
      </c>
      <c r="AU3714" s="257" t="s">
        <v>87</v>
      </c>
      <c r="AV3714" s="14" t="s">
        <v>87</v>
      </c>
      <c r="AW3714" s="14" t="s">
        <v>37</v>
      </c>
      <c r="AX3714" s="14" t="s">
        <v>78</v>
      </c>
      <c r="AY3714" s="257" t="s">
        <v>401</v>
      </c>
    </row>
    <row r="3715" s="15" customFormat="1">
      <c r="A3715" s="15"/>
      <c r="B3715" s="258"/>
      <c r="C3715" s="259"/>
      <c r="D3715" s="238" t="s">
        <v>410</v>
      </c>
      <c r="E3715" s="260" t="s">
        <v>19</v>
      </c>
      <c r="F3715" s="261" t="s">
        <v>414</v>
      </c>
      <c r="G3715" s="259"/>
      <c r="H3715" s="262">
        <v>16.439999999999998</v>
      </c>
      <c r="I3715" s="263"/>
      <c r="J3715" s="259"/>
      <c r="K3715" s="259"/>
      <c r="L3715" s="264"/>
      <c r="M3715" s="265"/>
      <c r="N3715" s="266"/>
      <c r="O3715" s="266"/>
      <c r="P3715" s="266"/>
      <c r="Q3715" s="266"/>
      <c r="R3715" s="266"/>
      <c r="S3715" s="266"/>
      <c r="T3715" s="267"/>
      <c r="U3715" s="15"/>
      <c r="V3715" s="15"/>
      <c r="W3715" s="15"/>
      <c r="X3715" s="15"/>
      <c r="Y3715" s="15"/>
      <c r="Z3715" s="15"/>
      <c r="AA3715" s="15"/>
      <c r="AB3715" s="15"/>
      <c r="AC3715" s="15"/>
      <c r="AD3715" s="15"/>
      <c r="AE3715" s="15"/>
      <c r="AT3715" s="268" t="s">
        <v>410</v>
      </c>
      <c r="AU3715" s="268" t="s">
        <v>87</v>
      </c>
      <c r="AV3715" s="15" t="s">
        <v>102</v>
      </c>
      <c r="AW3715" s="15" t="s">
        <v>37</v>
      </c>
      <c r="AX3715" s="15" t="s">
        <v>85</v>
      </c>
      <c r="AY3715" s="268" t="s">
        <v>401</v>
      </c>
    </row>
    <row r="3716" s="2" customFormat="1" ht="21.75" customHeight="1">
      <c r="A3716" s="40"/>
      <c r="B3716" s="41"/>
      <c r="C3716" s="280" t="s">
        <v>3212</v>
      </c>
      <c r="D3716" s="280" t="s">
        <v>808</v>
      </c>
      <c r="E3716" s="281" t="s">
        <v>3213</v>
      </c>
      <c r="F3716" s="282" t="s">
        <v>3214</v>
      </c>
      <c r="G3716" s="283" t="s">
        <v>228</v>
      </c>
      <c r="H3716" s="284">
        <v>18.084</v>
      </c>
      <c r="I3716" s="285"/>
      <c r="J3716" s="286">
        <f>ROUND(I3716*H3716,2)</f>
        <v>0</v>
      </c>
      <c r="K3716" s="282" t="s">
        <v>406</v>
      </c>
      <c r="L3716" s="287"/>
      <c r="M3716" s="288" t="s">
        <v>19</v>
      </c>
      <c r="N3716" s="289" t="s">
        <v>49</v>
      </c>
      <c r="O3716" s="86"/>
      <c r="P3716" s="227">
        <f>O3716*H3716</f>
        <v>0</v>
      </c>
      <c r="Q3716" s="227">
        <v>0.00020000000000000001</v>
      </c>
      <c r="R3716" s="227">
        <f>Q3716*H3716</f>
        <v>0.0036168000000000003</v>
      </c>
      <c r="S3716" s="227">
        <v>0</v>
      </c>
      <c r="T3716" s="228">
        <f>S3716*H3716</f>
        <v>0</v>
      </c>
      <c r="U3716" s="40"/>
      <c r="V3716" s="40"/>
      <c r="W3716" s="40"/>
      <c r="X3716" s="40"/>
      <c r="Y3716" s="40"/>
      <c r="Z3716" s="40"/>
      <c r="AA3716" s="40"/>
      <c r="AB3716" s="40"/>
      <c r="AC3716" s="40"/>
      <c r="AD3716" s="40"/>
      <c r="AE3716" s="40"/>
      <c r="AR3716" s="229" t="s">
        <v>664</v>
      </c>
      <c r="AT3716" s="229" t="s">
        <v>808</v>
      </c>
      <c r="AU3716" s="229" t="s">
        <v>87</v>
      </c>
      <c r="AY3716" s="19" t="s">
        <v>401</v>
      </c>
      <c r="BE3716" s="230">
        <f>IF(N3716="základní",J3716,0)</f>
        <v>0</v>
      </c>
      <c r="BF3716" s="230">
        <f>IF(N3716="snížená",J3716,0)</f>
        <v>0</v>
      </c>
      <c r="BG3716" s="230">
        <f>IF(N3716="zákl. přenesená",J3716,0)</f>
        <v>0</v>
      </c>
      <c r="BH3716" s="230">
        <f>IF(N3716="sníž. přenesená",J3716,0)</f>
        <v>0</v>
      </c>
      <c r="BI3716" s="230">
        <f>IF(N3716="nulová",J3716,0)</f>
        <v>0</v>
      </c>
      <c r="BJ3716" s="19" t="s">
        <v>85</v>
      </c>
      <c r="BK3716" s="230">
        <f>ROUND(I3716*H3716,2)</f>
        <v>0</v>
      </c>
      <c r="BL3716" s="19" t="s">
        <v>545</v>
      </c>
      <c r="BM3716" s="229" t="s">
        <v>3215</v>
      </c>
    </row>
    <row r="3717" s="13" customFormat="1">
      <c r="A3717" s="13"/>
      <c r="B3717" s="236"/>
      <c r="C3717" s="237"/>
      <c r="D3717" s="238" t="s">
        <v>410</v>
      </c>
      <c r="E3717" s="239" t="s">
        <v>19</v>
      </c>
      <c r="F3717" s="240" t="s">
        <v>1696</v>
      </c>
      <c r="G3717" s="237"/>
      <c r="H3717" s="239" t="s">
        <v>19</v>
      </c>
      <c r="I3717" s="241"/>
      <c r="J3717" s="237"/>
      <c r="K3717" s="237"/>
      <c r="L3717" s="242"/>
      <c r="M3717" s="243"/>
      <c r="N3717" s="244"/>
      <c r="O3717" s="244"/>
      <c r="P3717" s="244"/>
      <c r="Q3717" s="244"/>
      <c r="R3717" s="244"/>
      <c r="S3717" s="244"/>
      <c r="T3717" s="245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6" t="s">
        <v>410</v>
      </c>
      <c r="AU3717" s="246" t="s">
        <v>87</v>
      </c>
      <c r="AV3717" s="13" t="s">
        <v>85</v>
      </c>
      <c r="AW3717" s="13" t="s">
        <v>37</v>
      </c>
      <c r="AX3717" s="13" t="s">
        <v>78</v>
      </c>
      <c r="AY3717" s="246" t="s">
        <v>401</v>
      </c>
    </row>
    <row r="3718" s="14" customFormat="1">
      <c r="A3718" s="14"/>
      <c r="B3718" s="247"/>
      <c r="C3718" s="248"/>
      <c r="D3718" s="238" t="s">
        <v>410</v>
      </c>
      <c r="E3718" s="249" t="s">
        <v>19</v>
      </c>
      <c r="F3718" s="250" t="s">
        <v>3210</v>
      </c>
      <c r="G3718" s="248"/>
      <c r="H3718" s="251">
        <v>8.0399999999999991</v>
      </c>
      <c r="I3718" s="252"/>
      <c r="J3718" s="248"/>
      <c r="K3718" s="248"/>
      <c r="L3718" s="253"/>
      <c r="M3718" s="254"/>
      <c r="N3718" s="255"/>
      <c r="O3718" s="255"/>
      <c r="P3718" s="255"/>
      <c r="Q3718" s="255"/>
      <c r="R3718" s="255"/>
      <c r="S3718" s="255"/>
      <c r="T3718" s="256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7" t="s">
        <v>410</v>
      </c>
      <c r="AU3718" s="257" t="s">
        <v>87</v>
      </c>
      <c r="AV3718" s="14" t="s">
        <v>87</v>
      </c>
      <c r="AW3718" s="14" t="s">
        <v>37</v>
      </c>
      <c r="AX3718" s="14" t="s">
        <v>78</v>
      </c>
      <c r="AY3718" s="257" t="s">
        <v>401</v>
      </c>
    </row>
    <row r="3719" s="14" customFormat="1">
      <c r="A3719" s="14"/>
      <c r="B3719" s="247"/>
      <c r="C3719" s="248"/>
      <c r="D3719" s="238" t="s">
        <v>410</v>
      </c>
      <c r="E3719" s="249" t="s">
        <v>19</v>
      </c>
      <c r="F3719" s="250" t="s">
        <v>3211</v>
      </c>
      <c r="G3719" s="248"/>
      <c r="H3719" s="251">
        <v>8.4000000000000004</v>
      </c>
      <c r="I3719" s="252"/>
      <c r="J3719" s="248"/>
      <c r="K3719" s="248"/>
      <c r="L3719" s="253"/>
      <c r="M3719" s="254"/>
      <c r="N3719" s="255"/>
      <c r="O3719" s="255"/>
      <c r="P3719" s="255"/>
      <c r="Q3719" s="255"/>
      <c r="R3719" s="255"/>
      <c r="S3719" s="255"/>
      <c r="T3719" s="25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7" t="s">
        <v>410</v>
      </c>
      <c r="AU3719" s="257" t="s">
        <v>87</v>
      </c>
      <c r="AV3719" s="14" t="s">
        <v>87</v>
      </c>
      <c r="AW3719" s="14" t="s">
        <v>37</v>
      </c>
      <c r="AX3719" s="14" t="s">
        <v>78</v>
      </c>
      <c r="AY3719" s="257" t="s">
        <v>401</v>
      </c>
    </row>
    <row r="3720" s="15" customFormat="1">
      <c r="A3720" s="15"/>
      <c r="B3720" s="258"/>
      <c r="C3720" s="259"/>
      <c r="D3720" s="238" t="s">
        <v>410</v>
      </c>
      <c r="E3720" s="260" t="s">
        <v>19</v>
      </c>
      <c r="F3720" s="261" t="s">
        <v>414</v>
      </c>
      <c r="G3720" s="259"/>
      <c r="H3720" s="262">
        <v>16.439999999999998</v>
      </c>
      <c r="I3720" s="263"/>
      <c r="J3720" s="259"/>
      <c r="K3720" s="259"/>
      <c r="L3720" s="264"/>
      <c r="M3720" s="265"/>
      <c r="N3720" s="266"/>
      <c r="O3720" s="266"/>
      <c r="P3720" s="266"/>
      <c r="Q3720" s="266"/>
      <c r="R3720" s="266"/>
      <c r="S3720" s="266"/>
      <c r="T3720" s="267"/>
      <c r="U3720" s="15"/>
      <c r="V3720" s="15"/>
      <c r="W3720" s="15"/>
      <c r="X3720" s="15"/>
      <c r="Y3720" s="15"/>
      <c r="Z3720" s="15"/>
      <c r="AA3720" s="15"/>
      <c r="AB3720" s="15"/>
      <c r="AC3720" s="15"/>
      <c r="AD3720" s="15"/>
      <c r="AE3720" s="15"/>
      <c r="AT3720" s="268" t="s">
        <v>410</v>
      </c>
      <c r="AU3720" s="268" t="s">
        <v>87</v>
      </c>
      <c r="AV3720" s="15" t="s">
        <v>102</v>
      </c>
      <c r="AW3720" s="15" t="s">
        <v>37</v>
      </c>
      <c r="AX3720" s="15" t="s">
        <v>78</v>
      </c>
      <c r="AY3720" s="268" t="s">
        <v>401</v>
      </c>
    </row>
    <row r="3721" s="14" customFormat="1">
      <c r="A3721" s="14"/>
      <c r="B3721" s="247"/>
      <c r="C3721" s="248"/>
      <c r="D3721" s="238" t="s">
        <v>410</v>
      </c>
      <c r="E3721" s="249" t="s">
        <v>19</v>
      </c>
      <c r="F3721" s="250" t="s">
        <v>3216</v>
      </c>
      <c r="G3721" s="248"/>
      <c r="H3721" s="251">
        <v>18.084</v>
      </c>
      <c r="I3721" s="252"/>
      <c r="J3721" s="248"/>
      <c r="K3721" s="248"/>
      <c r="L3721" s="253"/>
      <c r="M3721" s="254"/>
      <c r="N3721" s="255"/>
      <c r="O3721" s="255"/>
      <c r="P3721" s="255"/>
      <c r="Q3721" s="255"/>
      <c r="R3721" s="255"/>
      <c r="S3721" s="255"/>
      <c r="T3721" s="256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7" t="s">
        <v>410</v>
      </c>
      <c r="AU3721" s="257" t="s">
        <v>87</v>
      </c>
      <c r="AV3721" s="14" t="s">
        <v>87</v>
      </c>
      <c r="AW3721" s="14" t="s">
        <v>37</v>
      </c>
      <c r="AX3721" s="14" t="s">
        <v>85</v>
      </c>
      <c r="AY3721" s="257" t="s">
        <v>401</v>
      </c>
    </row>
    <row r="3722" s="2" customFormat="1" ht="24.15" customHeight="1">
      <c r="A3722" s="40"/>
      <c r="B3722" s="41"/>
      <c r="C3722" s="218" t="s">
        <v>3217</v>
      </c>
      <c r="D3722" s="218" t="s">
        <v>403</v>
      </c>
      <c r="E3722" s="219" t="s">
        <v>3218</v>
      </c>
      <c r="F3722" s="220" t="s">
        <v>3219</v>
      </c>
      <c r="G3722" s="221" t="s">
        <v>653</v>
      </c>
      <c r="H3722" s="222">
        <v>15</v>
      </c>
      <c r="I3722" s="223"/>
      <c r="J3722" s="224">
        <f>ROUND(I3722*H3722,2)</f>
        <v>0</v>
      </c>
      <c r="K3722" s="220" t="s">
        <v>406</v>
      </c>
      <c r="L3722" s="46"/>
      <c r="M3722" s="225" t="s">
        <v>19</v>
      </c>
      <c r="N3722" s="226" t="s">
        <v>49</v>
      </c>
      <c r="O3722" s="86"/>
      <c r="P3722" s="227">
        <f>O3722*H3722</f>
        <v>0</v>
      </c>
      <c r="Q3722" s="227">
        <v>4.9799999999999998E-05</v>
      </c>
      <c r="R3722" s="227">
        <f>Q3722*H3722</f>
        <v>0.00074699999999999994</v>
      </c>
      <c r="S3722" s="227">
        <v>0</v>
      </c>
      <c r="T3722" s="228">
        <f>S3722*H3722</f>
        <v>0</v>
      </c>
      <c r="U3722" s="40"/>
      <c r="V3722" s="40"/>
      <c r="W3722" s="40"/>
      <c r="X3722" s="40"/>
      <c r="Y3722" s="40"/>
      <c r="Z3722" s="40"/>
      <c r="AA3722" s="40"/>
      <c r="AB3722" s="40"/>
      <c r="AC3722" s="40"/>
      <c r="AD3722" s="40"/>
      <c r="AE3722" s="40"/>
      <c r="AR3722" s="229" t="s">
        <v>545</v>
      </c>
      <c r="AT3722" s="229" t="s">
        <v>403</v>
      </c>
      <c r="AU3722" s="229" t="s">
        <v>87</v>
      </c>
      <c r="AY3722" s="19" t="s">
        <v>401</v>
      </c>
      <c r="BE3722" s="230">
        <f>IF(N3722="základní",J3722,0)</f>
        <v>0</v>
      </c>
      <c r="BF3722" s="230">
        <f>IF(N3722="snížená",J3722,0)</f>
        <v>0</v>
      </c>
      <c r="BG3722" s="230">
        <f>IF(N3722="zákl. přenesená",J3722,0)</f>
        <v>0</v>
      </c>
      <c r="BH3722" s="230">
        <f>IF(N3722="sníž. přenesená",J3722,0)</f>
        <v>0</v>
      </c>
      <c r="BI3722" s="230">
        <f>IF(N3722="nulová",J3722,0)</f>
        <v>0</v>
      </c>
      <c r="BJ3722" s="19" t="s">
        <v>85</v>
      </c>
      <c r="BK3722" s="230">
        <f>ROUND(I3722*H3722,2)</f>
        <v>0</v>
      </c>
      <c r="BL3722" s="19" t="s">
        <v>545</v>
      </c>
      <c r="BM3722" s="229" t="s">
        <v>3220</v>
      </c>
    </row>
    <row r="3723" s="2" customFormat="1">
      <c r="A3723" s="40"/>
      <c r="B3723" s="41"/>
      <c r="C3723" s="42"/>
      <c r="D3723" s="231" t="s">
        <v>408</v>
      </c>
      <c r="E3723" s="42"/>
      <c r="F3723" s="232" t="s">
        <v>3221</v>
      </c>
      <c r="G3723" s="42"/>
      <c r="H3723" s="42"/>
      <c r="I3723" s="233"/>
      <c r="J3723" s="42"/>
      <c r="K3723" s="42"/>
      <c r="L3723" s="46"/>
      <c r="M3723" s="234"/>
      <c r="N3723" s="235"/>
      <c r="O3723" s="86"/>
      <c r="P3723" s="86"/>
      <c r="Q3723" s="86"/>
      <c r="R3723" s="86"/>
      <c r="S3723" s="86"/>
      <c r="T3723" s="87"/>
      <c r="U3723" s="40"/>
      <c r="V3723" s="40"/>
      <c r="W3723" s="40"/>
      <c r="X3723" s="40"/>
      <c r="Y3723" s="40"/>
      <c r="Z3723" s="40"/>
      <c r="AA3723" s="40"/>
      <c r="AB3723" s="40"/>
      <c r="AC3723" s="40"/>
      <c r="AD3723" s="40"/>
      <c r="AE3723" s="40"/>
      <c r="AT3723" s="19" t="s">
        <v>408</v>
      </c>
      <c r="AU3723" s="19" t="s">
        <v>87</v>
      </c>
    </row>
    <row r="3724" s="13" customFormat="1">
      <c r="A3724" s="13"/>
      <c r="B3724" s="236"/>
      <c r="C3724" s="237"/>
      <c r="D3724" s="238" t="s">
        <v>410</v>
      </c>
      <c r="E3724" s="239" t="s">
        <v>19</v>
      </c>
      <c r="F3724" s="240" t="s">
        <v>1696</v>
      </c>
      <c r="G3724" s="237"/>
      <c r="H3724" s="239" t="s">
        <v>19</v>
      </c>
      <c r="I3724" s="241"/>
      <c r="J3724" s="237"/>
      <c r="K3724" s="237"/>
      <c r="L3724" s="242"/>
      <c r="M3724" s="243"/>
      <c r="N3724" s="244"/>
      <c r="O3724" s="244"/>
      <c r="P3724" s="244"/>
      <c r="Q3724" s="244"/>
      <c r="R3724" s="244"/>
      <c r="S3724" s="244"/>
      <c r="T3724" s="245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6" t="s">
        <v>410</v>
      </c>
      <c r="AU3724" s="246" t="s">
        <v>87</v>
      </c>
      <c r="AV3724" s="13" t="s">
        <v>85</v>
      </c>
      <c r="AW3724" s="13" t="s">
        <v>37</v>
      </c>
      <c r="AX3724" s="13" t="s">
        <v>78</v>
      </c>
      <c r="AY3724" s="246" t="s">
        <v>401</v>
      </c>
    </row>
    <row r="3725" s="14" customFormat="1">
      <c r="A3725" s="14"/>
      <c r="B3725" s="247"/>
      <c r="C3725" s="248"/>
      <c r="D3725" s="238" t="s">
        <v>410</v>
      </c>
      <c r="E3725" s="249" t="s">
        <v>19</v>
      </c>
      <c r="F3725" s="250" t="s">
        <v>3222</v>
      </c>
      <c r="G3725" s="248"/>
      <c r="H3725" s="251">
        <v>15</v>
      </c>
      <c r="I3725" s="252"/>
      <c r="J3725" s="248"/>
      <c r="K3725" s="248"/>
      <c r="L3725" s="253"/>
      <c r="M3725" s="254"/>
      <c r="N3725" s="255"/>
      <c r="O3725" s="255"/>
      <c r="P3725" s="255"/>
      <c r="Q3725" s="255"/>
      <c r="R3725" s="255"/>
      <c r="S3725" s="255"/>
      <c r="T3725" s="256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7" t="s">
        <v>410</v>
      </c>
      <c r="AU3725" s="257" t="s">
        <v>87</v>
      </c>
      <c r="AV3725" s="14" t="s">
        <v>87</v>
      </c>
      <c r="AW3725" s="14" t="s">
        <v>37</v>
      </c>
      <c r="AX3725" s="14" t="s">
        <v>78</v>
      </c>
      <c r="AY3725" s="257" t="s">
        <v>401</v>
      </c>
    </row>
    <row r="3726" s="15" customFormat="1">
      <c r="A3726" s="15"/>
      <c r="B3726" s="258"/>
      <c r="C3726" s="259"/>
      <c r="D3726" s="238" t="s">
        <v>410</v>
      </c>
      <c r="E3726" s="260" t="s">
        <v>19</v>
      </c>
      <c r="F3726" s="261" t="s">
        <v>414</v>
      </c>
      <c r="G3726" s="259"/>
      <c r="H3726" s="262">
        <v>15</v>
      </c>
      <c r="I3726" s="263"/>
      <c r="J3726" s="259"/>
      <c r="K3726" s="259"/>
      <c r="L3726" s="264"/>
      <c r="M3726" s="265"/>
      <c r="N3726" s="266"/>
      <c r="O3726" s="266"/>
      <c r="P3726" s="266"/>
      <c r="Q3726" s="266"/>
      <c r="R3726" s="266"/>
      <c r="S3726" s="266"/>
      <c r="T3726" s="267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68" t="s">
        <v>410</v>
      </c>
      <c r="AU3726" s="268" t="s">
        <v>87</v>
      </c>
      <c r="AV3726" s="15" t="s">
        <v>102</v>
      </c>
      <c r="AW3726" s="15" t="s">
        <v>37</v>
      </c>
      <c r="AX3726" s="15" t="s">
        <v>85</v>
      </c>
      <c r="AY3726" s="268" t="s">
        <v>401</v>
      </c>
    </row>
    <row r="3727" s="2" customFormat="1" ht="55.5" customHeight="1">
      <c r="A3727" s="40"/>
      <c r="B3727" s="41"/>
      <c r="C3727" s="280" t="s">
        <v>3223</v>
      </c>
      <c r="D3727" s="280" t="s">
        <v>808</v>
      </c>
      <c r="E3727" s="281" t="s">
        <v>3224</v>
      </c>
      <c r="F3727" s="282" t="s">
        <v>3225</v>
      </c>
      <c r="G3727" s="283" t="s">
        <v>653</v>
      </c>
      <c r="H3727" s="284">
        <v>15</v>
      </c>
      <c r="I3727" s="285"/>
      <c r="J3727" s="286">
        <f>ROUND(I3727*H3727,2)</f>
        <v>0</v>
      </c>
      <c r="K3727" s="282" t="s">
        <v>19</v>
      </c>
      <c r="L3727" s="287"/>
      <c r="M3727" s="288" t="s">
        <v>19</v>
      </c>
      <c r="N3727" s="289" t="s">
        <v>49</v>
      </c>
      <c r="O3727" s="86"/>
      <c r="P3727" s="227">
        <f>O3727*H3727</f>
        <v>0</v>
      </c>
      <c r="Q3727" s="227">
        <v>0.035999999999999997</v>
      </c>
      <c r="R3727" s="227">
        <f>Q3727*H3727</f>
        <v>0.53999999999999992</v>
      </c>
      <c r="S3727" s="227">
        <v>0</v>
      </c>
      <c r="T3727" s="228">
        <f>S3727*H3727</f>
        <v>0</v>
      </c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R3727" s="229" t="s">
        <v>664</v>
      </c>
      <c r="AT3727" s="229" t="s">
        <v>808</v>
      </c>
      <c r="AU3727" s="229" t="s">
        <v>87</v>
      </c>
      <c r="AY3727" s="19" t="s">
        <v>401</v>
      </c>
      <c r="BE3727" s="230">
        <f>IF(N3727="základní",J3727,0)</f>
        <v>0</v>
      </c>
      <c r="BF3727" s="230">
        <f>IF(N3727="snížená",J3727,0)</f>
        <v>0</v>
      </c>
      <c r="BG3727" s="230">
        <f>IF(N3727="zákl. přenesená",J3727,0)</f>
        <v>0</v>
      </c>
      <c r="BH3727" s="230">
        <f>IF(N3727="sníž. přenesená",J3727,0)</f>
        <v>0</v>
      </c>
      <c r="BI3727" s="230">
        <f>IF(N3727="nulová",J3727,0)</f>
        <v>0</v>
      </c>
      <c r="BJ3727" s="19" t="s">
        <v>85</v>
      </c>
      <c r="BK3727" s="230">
        <f>ROUND(I3727*H3727,2)</f>
        <v>0</v>
      </c>
      <c r="BL3727" s="19" t="s">
        <v>545</v>
      </c>
      <c r="BM3727" s="229" t="s">
        <v>3226</v>
      </c>
    </row>
    <row r="3728" s="13" customFormat="1">
      <c r="A3728" s="13"/>
      <c r="B3728" s="236"/>
      <c r="C3728" s="237"/>
      <c r="D3728" s="238" t="s">
        <v>410</v>
      </c>
      <c r="E3728" s="239" t="s">
        <v>19</v>
      </c>
      <c r="F3728" s="240" t="s">
        <v>1696</v>
      </c>
      <c r="G3728" s="237"/>
      <c r="H3728" s="239" t="s">
        <v>19</v>
      </c>
      <c r="I3728" s="241"/>
      <c r="J3728" s="237"/>
      <c r="K3728" s="237"/>
      <c r="L3728" s="242"/>
      <c r="M3728" s="243"/>
      <c r="N3728" s="244"/>
      <c r="O3728" s="244"/>
      <c r="P3728" s="244"/>
      <c r="Q3728" s="244"/>
      <c r="R3728" s="244"/>
      <c r="S3728" s="244"/>
      <c r="T3728" s="245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6" t="s">
        <v>410</v>
      </c>
      <c r="AU3728" s="246" t="s">
        <v>87</v>
      </c>
      <c r="AV3728" s="13" t="s">
        <v>85</v>
      </c>
      <c r="AW3728" s="13" t="s">
        <v>37</v>
      </c>
      <c r="AX3728" s="13" t="s">
        <v>78</v>
      </c>
      <c r="AY3728" s="246" t="s">
        <v>401</v>
      </c>
    </row>
    <row r="3729" s="14" customFormat="1">
      <c r="A3729" s="14"/>
      <c r="B3729" s="247"/>
      <c r="C3729" s="248"/>
      <c r="D3729" s="238" t="s">
        <v>410</v>
      </c>
      <c r="E3729" s="249" t="s">
        <v>19</v>
      </c>
      <c r="F3729" s="250" t="s">
        <v>3222</v>
      </c>
      <c r="G3729" s="248"/>
      <c r="H3729" s="251">
        <v>15</v>
      </c>
      <c r="I3729" s="252"/>
      <c r="J3729" s="248"/>
      <c r="K3729" s="248"/>
      <c r="L3729" s="253"/>
      <c r="M3729" s="254"/>
      <c r="N3729" s="255"/>
      <c r="O3729" s="255"/>
      <c r="P3729" s="255"/>
      <c r="Q3729" s="255"/>
      <c r="R3729" s="255"/>
      <c r="S3729" s="255"/>
      <c r="T3729" s="256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7" t="s">
        <v>410</v>
      </c>
      <c r="AU3729" s="257" t="s">
        <v>87</v>
      </c>
      <c r="AV3729" s="14" t="s">
        <v>87</v>
      </c>
      <c r="AW3729" s="14" t="s">
        <v>37</v>
      </c>
      <c r="AX3729" s="14" t="s">
        <v>78</v>
      </c>
      <c r="AY3729" s="257" t="s">
        <v>401</v>
      </c>
    </row>
    <row r="3730" s="15" customFormat="1">
      <c r="A3730" s="15"/>
      <c r="B3730" s="258"/>
      <c r="C3730" s="259"/>
      <c r="D3730" s="238" t="s">
        <v>410</v>
      </c>
      <c r="E3730" s="260" t="s">
        <v>19</v>
      </c>
      <c r="F3730" s="261" t="s">
        <v>414</v>
      </c>
      <c r="G3730" s="259"/>
      <c r="H3730" s="262">
        <v>15</v>
      </c>
      <c r="I3730" s="263"/>
      <c r="J3730" s="259"/>
      <c r="K3730" s="259"/>
      <c r="L3730" s="264"/>
      <c r="M3730" s="265"/>
      <c r="N3730" s="266"/>
      <c r="O3730" s="266"/>
      <c r="P3730" s="266"/>
      <c r="Q3730" s="266"/>
      <c r="R3730" s="266"/>
      <c r="S3730" s="266"/>
      <c r="T3730" s="267"/>
      <c r="U3730" s="15"/>
      <c r="V3730" s="15"/>
      <c r="W3730" s="15"/>
      <c r="X3730" s="15"/>
      <c r="Y3730" s="15"/>
      <c r="Z3730" s="15"/>
      <c r="AA3730" s="15"/>
      <c r="AB3730" s="15"/>
      <c r="AC3730" s="15"/>
      <c r="AD3730" s="15"/>
      <c r="AE3730" s="15"/>
      <c r="AT3730" s="268" t="s">
        <v>410</v>
      </c>
      <c r="AU3730" s="268" t="s">
        <v>87</v>
      </c>
      <c r="AV3730" s="15" t="s">
        <v>102</v>
      </c>
      <c r="AW3730" s="15" t="s">
        <v>37</v>
      </c>
      <c r="AX3730" s="15" t="s">
        <v>85</v>
      </c>
      <c r="AY3730" s="268" t="s">
        <v>401</v>
      </c>
    </row>
    <row r="3731" s="2" customFormat="1" ht="24.15" customHeight="1">
      <c r="A3731" s="40"/>
      <c r="B3731" s="41"/>
      <c r="C3731" s="218" t="s">
        <v>3227</v>
      </c>
      <c r="D3731" s="218" t="s">
        <v>403</v>
      </c>
      <c r="E3731" s="219" t="s">
        <v>3228</v>
      </c>
      <c r="F3731" s="220" t="s">
        <v>3229</v>
      </c>
      <c r="G3731" s="221" t="s">
        <v>653</v>
      </c>
      <c r="H3731" s="222">
        <v>2</v>
      </c>
      <c r="I3731" s="223"/>
      <c r="J3731" s="224">
        <f>ROUND(I3731*H3731,2)</f>
        <v>0</v>
      </c>
      <c r="K3731" s="220" t="s">
        <v>406</v>
      </c>
      <c r="L3731" s="46"/>
      <c r="M3731" s="225" t="s">
        <v>19</v>
      </c>
      <c r="N3731" s="226" t="s">
        <v>49</v>
      </c>
      <c r="O3731" s="86"/>
      <c r="P3731" s="227">
        <f>O3731*H3731</f>
        <v>0</v>
      </c>
      <c r="Q3731" s="227">
        <v>0</v>
      </c>
      <c r="R3731" s="227">
        <f>Q3731*H3731</f>
        <v>0</v>
      </c>
      <c r="S3731" s="227">
        <v>0</v>
      </c>
      <c r="T3731" s="228">
        <f>S3731*H3731</f>
        <v>0</v>
      </c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R3731" s="229" t="s">
        <v>545</v>
      </c>
      <c r="AT3731" s="229" t="s">
        <v>403</v>
      </c>
      <c r="AU3731" s="229" t="s">
        <v>87</v>
      </c>
      <c r="AY3731" s="19" t="s">
        <v>401</v>
      </c>
      <c r="BE3731" s="230">
        <f>IF(N3731="základní",J3731,0)</f>
        <v>0</v>
      </c>
      <c r="BF3731" s="230">
        <f>IF(N3731="snížená",J3731,0)</f>
        <v>0</v>
      </c>
      <c r="BG3731" s="230">
        <f>IF(N3731="zákl. přenesená",J3731,0)</f>
        <v>0</v>
      </c>
      <c r="BH3731" s="230">
        <f>IF(N3731="sníž. přenesená",J3731,0)</f>
        <v>0</v>
      </c>
      <c r="BI3731" s="230">
        <f>IF(N3731="nulová",J3731,0)</f>
        <v>0</v>
      </c>
      <c r="BJ3731" s="19" t="s">
        <v>85</v>
      </c>
      <c r="BK3731" s="230">
        <f>ROUND(I3731*H3731,2)</f>
        <v>0</v>
      </c>
      <c r="BL3731" s="19" t="s">
        <v>545</v>
      </c>
      <c r="BM3731" s="229" t="s">
        <v>3230</v>
      </c>
    </row>
    <row r="3732" s="2" customFormat="1">
      <c r="A3732" s="40"/>
      <c r="B3732" s="41"/>
      <c r="C3732" s="42"/>
      <c r="D3732" s="231" t="s">
        <v>408</v>
      </c>
      <c r="E3732" s="42"/>
      <c r="F3732" s="232" t="s">
        <v>3231</v>
      </c>
      <c r="G3732" s="42"/>
      <c r="H3732" s="42"/>
      <c r="I3732" s="233"/>
      <c r="J3732" s="42"/>
      <c r="K3732" s="42"/>
      <c r="L3732" s="46"/>
      <c r="M3732" s="234"/>
      <c r="N3732" s="235"/>
      <c r="O3732" s="86"/>
      <c r="P3732" s="86"/>
      <c r="Q3732" s="86"/>
      <c r="R3732" s="86"/>
      <c r="S3732" s="86"/>
      <c r="T3732" s="87"/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T3732" s="19" t="s">
        <v>408</v>
      </c>
      <c r="AU3732" s="19" t="s">
        <v>87</v>
      </c>
    </row>
    <row r="3733" s="13" customFormat="1">
      <c r="A3733" s="13"/>
      <c r="B3733" s="236"/>
      <c r="C3733" s="237"/>
      <c r="D3733" s="238" t="s">
        <v>410</v>
      </c>
      <c r="E3733" s="239" t="s">
        <v>19</v>
      </c>
      <c r="F3733" s="240" t="s">
        <v>906</v>
      </c>
      <c r="G3733" s="237"/>
      <c r="H3733" s="239" t="s">
        <v>19</v>
      </c>
      <c r="I3733" s="241"/>
      <c r="J3733" s="237"/>
      <c r="K3733" s="237"/>
      <c r="L3733" s="242"/>
      <c r="M3733" s="243"/>
      <c r="N3733" s="244"/>
      <c r="O3733" s="244"/>
      <c r="P3733" s="244"/>
      <c r="Q3733" s="244"/>
      <c r="R3733" s="244"/>
      <c r="S3733" s="244"/>
      <c r="T3733" s="245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6" t="s">
        <v>410</v>
      </c>
      <c r="AU3733" s="246" t="s">
        <v>87</v>
      </c>
      <c r="AV3733" s="13" t="s">
        <v>85</v>
      </c>
      <c r="AW3733" s="13" t="s">
        <v>37</v>
      </c>
      <c r="AX3733" s="13" t="s">
        <v>78</v>
      </c>
      <c r="AY3733" s="246" t="s">
        <v>401</v>
      </c>
    </row>
    <row r="3734" s="13" customFormat="1">
      <c r="A3734" s="13"/>
      <c r="B3734" s="236"/>
      <c r="C3734" s="237"/>
      <c r="D3734" s="238" t="s">
        <v>410</v>
      </c>
      <c r="E3734" s="239" t="s">
        <v>19</v>
      </c>
      <c r="F3734" s="240" t="s">
        <v>1696</v>
      </c>
      <c r="G3734" s="237"/>
      <c r="H3734" s="239" t="s">
        <v>19</v>
      </c>
      <c r="I3734" s="241"/>
      <c r="J3734" s="237"/>
      <c r="K3734" s="237"/>
      <c r="L3734" s="242"/>
      <c r="M3734" s="243"/>
      <c r="N3734" s="244"/>
      <c r="O3734" s="244"/>
      <c r="P3734" s="244"/>
      <c r="Q3734" s="244"/>
      <c r="R3734" s="244"/>
      <c r="S3734" s="244"/>
      <c r="T3734" s="245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6" t="s">
        <v>410</v>
      </c>
      <c r="AU3734" s="246" t="s">
        <v>87</v>
      </c>
      <c r="AV3734" s="13" t="s">
        <v>85</v>
      </c>
      <c r="AW3734" s="13" t="s">
        <v>37</v>
      </c>
      <c r="AX3734" s="13" t="s">
        <v>78</v>
      </c>
      <c r="AY3734" s="246" t="s">
        <v>401</v>
      </c>
    </row>
    <row r="3735" s="14" customFormat="1">
      <c r="A3735" s="14"/>
      <c r="B3735" s="247"/>
      <c r="C3735" s="248"/>
      <c r="D3735" s="238" t="s">
        <v>410</v>
      </c>
      <c r="E3735" s="249" t="s">
        <v>19</v>
      </c>
      <c r="F3735" s="250" t="s">
        <v>3232</v>
      </c>
      <c r="G3735" s="248"/>
      <c r="H3735" s="251">
        <v>2</v>
      </c>
      <c r="I3735" s="252"/>
      <c r="J3735" s="248"/>
      <c r="K3735" s="248"/>
      <c r="L3735" s="253"/>
      <c r="M3735" s="254"/>
      <c r="N3735" s="255"/>
      <c r="O3735" s="255"/>
      <c r="P3735" s="255"/>
      <c r="Q3735" s="255"/>
      <c r="R3735" s="255"/>
      <c r="S3735" s="255"/>
      <c r="T3735" s="256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7" t="s">
        <v>410</v>
      </c>
      <c r="AU3735" s="257" t="s">
        <v>87</v>
      </c>
      <c r="AV3735" s="14" t="s">
        <v>87</v>
      </c>
      <c r="AW3735" s="14" t="s">
        <v>37</v>
      </c>
      <c r="AX3735" s="14" t="s">
        <v>78</v>
      </c>
      <c r="AY3735" s="257" t="s">
        <v>401</v>
      </c>
    </row>
    <row r="3736" s="15" customFormat="1">
      <c r="A3736" s="15"/>
      <c r="B3736" s="258"/>
      <c r="C3736" s="259"/>
      <c r="D3736" s="238" t="s">
        <v>410</v>
      </c>
      <c r="E3736" s="260" t="s">
        <v>19</v>
      </c>
      <c r="F3736" s="261" t="s">
        <v>414</v>
      </c>
      <c r="G3736" s="259"/>
      <c r="H3736" s="262">
        <v>2</v>
      </c>
      <c r="I3736" s="263"/>
      <c r="J3736" s="259"/>
      <c r="K3736" s="259"/>
      <c r="L3736" s="264"/>
      <c r="M3736" s="265"/>
      <c r="N3736" s="266"/>
      <c r="O3736" s="266"/>
      <c r="P3736" s="266"/>
      <c r="Q3736" s="266"/>
      <c r="R3736" s="266"/>
      <c r="S3736" s="266"/>
      <c r="T3736" s="267"/>
      <c r="U3736" s="15"/>
      <c r="V3736" s="15"/>
      <c r="W3736" s="15"/>
      <c r="X3736" s="15"/>
      <c r="Y3736" s="15"/>
      <c r="Z3736" s="15"/>
      <c r="AA3736" s="15"/>
      <c r="AB3736" s="15"/>
      <c r="AC3736" s="15"/>
      <c r="AD3736" s="15"/>
      <c r="AE3736" s="15"/>
      <c r="AT3736" s="268" t="s">
        <v>410</v>
      </c>
      <c r="AU3736" s="268" t="s">
        <v>87</v>
      </c>
      <c r="AV3736" s="15" t="s">
        <v>102</v>
      </c>
      <c r="AW3736" s="15" t="s">
        <v>37</v>
      </c>
      <c r="AX3736" s="15" t="s">
        <v>85</v>
      </c>
      <c r="AY3736" s="268" t="s">
        <v>401</v>
      </c>
    </row>
    <row r="3737" s="2" customFormat="1" ht="24.15" customHeight="1">
      <c r="A3737" s="40"/>
      <c r="B3737" s="41"/>
      <c r="C3737" s="280" t="s">
        <v>3233</v>
      </c>
      <c r="D3737" s="280" t="s">
        <v>808</v>
      </c>
      <c r="E3737" s="281" t="s">
        <v>3234</v>
      </c>
      <c r="F3737" s="282" t="s">
        <v>3235</v>
      </c>
      <c r="G3737" s="283" t="s">
        <v>653</v>
      </c>
      <c r="H3737" s="284">
        <v>2</v>
      </c>
      <c r="I3737" s="285"/>
      <c r="J3737" s="286">
        <f>ROUND(I3737*H3737,2)</f>
        <v>0</v>
      </c>
      <c r="K3737" s="282" t="s">
        <v>19</v>
      </c>
      <c r="L3737" s="287"/>
      <c r="M3737" s="288" t="s">
        <v>19</v>
      </c>
      <c r="N3737" s="289" t="s">
        <v>49</v>
      </c>
      <c r="O3737" s="86"/>
      <c r="P3737" s="227">
        <f>O3737*H3737</f>
        <v>0</v>
      </c>
      <c r="Q3737" s="227">
        <v>0.00298</v>
      </c>
      <c r="R3737" s="227">
        <f>Q3737*H3737</f>
        <v>0.00596</v>
      </c>
      <c r="S3737" s="227">
        <v>0</v>
      </c>
      <c r="T3737" s="228">
        <f>S3737*H3737</f>
        <v>0</v>
      </c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R3737" s="229" t="s">
        <v>664</v>
      </c>
      <c r="AT3737" s="229" t="s">
        <v>808</v>
      </c>
      <c r="AU3737" s="229" t="s">
        <v>87</v>
      </c>
      <c r="AY3737" s="19" t="s">
        <v>401</v>
      </c>
      <c r="BE3737" s="230">
        <f>IF(N3737="základní",J3737,0)</f>
        <v>0</v>
      </c>
      <c r="BF3737" s="230">
        <f>IF(N3737="snížená",J3737,0)</f>
        <v>0</v>
      </c>
      <c r="BG3737" s="230">
        <f>IF(N3737="zákl. přenesená",J3737,0)</f>
        <v>0</v>
      </c>
      <c r="BH3737" s="230">
        <f>IF(N3737="sníž. přenesená",J3737,0)</f>
        <v>0</v>
      </c>
      <c r="BI3737" s="230">
        <f>IF(N3737="nulová",J3737,0)</f>
        <v>0</v>
      </c>
      <c r="BJ3737" s="19" t="s">
        <v>85</v>
      </c>
      <c r="BK3737" s="230">
        <f>ROUND(I3737*H3737,2)</f>
        <v>0</v>
      </c>
      <c r="BL3737" s="19" t="s">
        <v>545</v>
      </c>
      <c r="BM3737" s="229" t="s">
        <v>3236</v>
      </c>
    </row>
    <row r="3738" s="2" customFormat="1" ht="24.15" customHeight="1">
      <c r="A3738" s="40"/>
      <c r="B3738" s="41"/>
      <c r="C3738" s="218" t="s">
        <v>3237</v>
      </c>
      <c r="D3738" s="218" t="s">
        <v>403</v>
      </c>
      <c r="E3738" s="219" t="s">
        <v>3238</v>
      </c>
      <c r="F3738" s="220" t="s">
        <v>3239</v>
      </c>
      <c r="G3738" s="221" t="s">
        <v>228</v>
      </c>
      <c r="H3738" s="222">
        <v>10.300000000000001</v>
      </c>
      <c r="I3738" s="223"/>
      <c r="J3738" s="224">
        <f>ROUND(I3738*H3738,2)</f>
        <v>0</v>
      </c>
      <c r="K3738" s="220" t="s">
        <v>406</v>
      </c>
      <c r="L3738" s="46"/>
      <c r="M3738" s="225" t="s">
        <v>19</v>
      </c>
      <c r="N3738" s="226" t="s">
        <v>49</v>
      </c>
      <c r="O3738" s="86"/>
      <c r="P3738" s="227">
        <f>O3738*H3738</f>
        <v>0</v>
      </c>
      <c r="Q3738" s="227">
        <v>0</v>
      </c>
      <c r="R3738" s="227">
        <f>Q3738*H3738</f>
        <v>0</v>
      </c>
      <c r="S3738" s="227">
        <v>0</v>
      </c>
      <c r="T3738" s="228">
        <f>S3738*H3738</f>
        <v>0</v>
      </c>
      <c r="U3738" s="40"/>
      <c r="V3738" s="40"/>
      <c r="W3738" s="40"/>
      <c r="X3738" s="40"/>
      <c r="Y3738" s="40"/>
      <c r="Z3738" s="40"/>
      <c r="AA3738" s="40"/>
      <c r="AB3738" s="40"/>
      <c r="AC3738" s="40"/>
      <c r="AD3738" s="40"/>
      <c r="AE3738" s="40"/>
      <c r="AR3738" s="229" t="s">
        <v>545</v>
      </c>
      <c r="AT3738" s="229" t="s">
        <v>403</v>
      </c>
      <c r="AU3738" s="229" t="s">
        <v>87</v>
      </c>
      <c r="AY3738" s="19" t="s">
        <v>401</v>
      </c>
      <c r="BE3738" s="230">
        <f>IF(N3738="základní",J3738,0)</f>
        <v>0</v>
      </c>
      <c r="BF3738" s="230">
        <f>IF(N3738="snížená",J3738,0)</f>
        <v>0</v>
      </c>
      <c r="BG3738" s="230">
        <f>IF(N3738="zákl. přenesená",J3738,0)</f>
        <v>0</v>
      </c>
      <c r="BH3738" s="230">
        <f>IF(N3738="sníž. přenesená",J3738,0)</f>
        <v>0</v>
      </c>
      <c r="BI3738" s="230">
        <f>IF(N3738="nulová",J3738,0)</f>
        <v>0</v>
      </c>
      <c r="BJ3738" s="19" t="s">
        <v>85</v>
      </c>
      <c r="BK3738" s="230">
        <f>ROUND(I3738*H3738,2)</f>
        <v>0</v>
      </c>
      <c r="BL3738" s="19" t="s">
        <v>545</v>
      </c>
      <c r="BM3738" s="229" t="s">
        <v>3240</v>
      </c>
    </row>
    <row r="3739" s="2" customFormat="1">
      <c r="A3739" s="40"/>
      <c r="B3739" s="41"/>
      <c r="C3739" s="42"/>
      <c r="D3739" s="231" t="s">
        <v>408</v>
      </c>
      <c r="E3739" s="42"/>
      <c r="F3739" s="232" t="s">
        <v>3241</v>
      </c>
      <c r="G3739" s="42"/>
      <c r="H3739" s="42"/>
      <c r="I3739" s="233"/>
      <c r="J3739" s="42"/>
      <c r="K3739" s="42"/>
      <c r="L3739" s="46"/>
      <c r="M3739" s="234"/>
      <c r="N3739" s="235"/>
      <c r="O3739" s="86"/>
      <c r="P3739" s="86"/>
      <c r="Q3739" s="86"/>
      <c r="R3739" s="86"/>
      <c r="S3739" s="86"/>
      <c r="T3739" s="87"/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T3739" s="19" t="s">
        <v>408</v>
      </c>
      <c r="AU3739" s="19" t="s">
        <v>87</v>
      </c>
    </row>
    <row r="3740" s="13" customFormat="1">
      <c r="A3740" s="13"/>
      <c r="B3740" s="236"/>
      <c r="C3740" s="237"/>
      <c r="D3740" s="238" t="s">
        <v>410</v>
      </c>
      <c r="E3740" s="239" t="s">
        <v>19</v>
      </c>
      <c r="F3740" s="240" t="s">
        <v>634</v>
      </c>
      <c r="G3740" s="237"/>
      <c r="H3740" s="239" t="s">
        <v>19</v>
      </c>
      <c r="I3740" s="241"/>
      <c r="J3740" s="237"/>
      <c r="K3740" s="237"/>
      <c r="L3740" s="242"/>
      <c r="M3740" s="243"/>
      <c r="N3740" s="244"/>
      <c r="O3740" s="244"/>
      <c r="P3740" s="244"/>
      <c r="Q3740" s="244"/>
      <c r="R3740" s="244"/>
      <c r="S3740" s="244"/>
      <c r="T3740" s="245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6" t="s">
        <v>410</v>
      </c>
      <c r="AU3740" s="246" t="s">
        <v>87</v>
      </c>
      <c r="AV3740" s="13" t="s">
        <v>85</v>
      </c>
      <c r="AW3740" s="13" t="s">
        <v>37</v>
      </c>
      <c r="AX3740" s="13" t="s">
        <v>78</v>
      </c>
      <c r="AY3740" s="246" t="s">
        <v>401</v>
      </c>
    </row>
    <row r="3741" s="13" customFormat="1">
      <c r="A3741" s="13"/>
      <c r="B3741" s="236"/>
      <c r="C3741" s="237"/>
      <c r="D3741" s="238" t="s">
        <v>410</v>
      </c>
      <c r="E3741" s="239" t="s">
        <v>19</v>
      </c>
      <c r="F3741" s="240" t="s">
        <v>1591</v>
      </c>
      <c r="G3741" s="237"/>
      <c r="H3741" s="239" t="s">
        <v>19</v>
      </c>
      <c r="I3741" s="241"/>
      <c r="J3741" s="237"/>
      <c r="K3741" s="237"/>
      <c r="L3741" s="242"/>
      <c r="M3741" s="243"/>
      <c r="N3741" s="244"/>
      <c r="O3741" s="244"/>
      <c r="P3741" s="244"/>
      <c r="Q3741" s="244"/>
      <c r="R3741" s="244"/>
      <c r="S3741" s="244"/>
      <c r="T3741" s="24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6" t="s">
        <v>410</v>
      </c>
      <c r="AU3741" s="246" t="s">
        <v>87</v>
      </c>
      <c r="AV3741" s="13" t="s">
        <v>85</v>
      </c>
      <c r="AW3741" s="13" t="s">
        <v>37</v>
      </c>
      <c r="AX3741" s="13" t="s">
        <v>78</v>
      </c>
      <c r="AY3741" s="246" t="s">
        <v>401</v>
      </c>
    </row>
    <row r="3742" s="13" customFormat="1">
      <c r="A3742" s="13"/>
      <c r="B3742" s="236"/>
      <c r="C3742" s="237"/>
      <c r="D3742" s="238" t="s">
        <v>410</v>
      </c>
      <c r="E3742" s="239" t="s">
        <v>19</v>
      </c>
      <c r="F3742" s="240" t="s">
        <v>1708</v>
      </c>
      <c r="G3742" s="237"/>
      <c r="H3742" s="239" t="s">
        <v>19</v>
      </c>
      <c r="I3742" s="241"/>
      <c r="J3742" s="237"/>
      <c r="K3742" s="237"/>
      <c r="L3742" s="242"/>
      <c r="M3742" s="243"/>
      <c r="N3742" s="244"/>
      <c r="O3742" s="244"/>
      <c r="P3742" s="244"/>
      <c r="Q3742" s="244"/>
      <c r="R3742" s="244"/>
      <c r="S3742" s="244"/>
      <c r="T3742" s="24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6" t="s">
        <v>410</v>
      </c>
      <c r="AU3742" s="246" t="s">
        <v>87</v>
      </c>
      <c r="AV3742" s="13" t="s">
        <v>85</v>
      </c>
      <c r="AW3742" s="13" t="s">
        <v>37</v>
      </c>
      <c r="AX3742" s="13" t="s">
        <v>78</v>
      </c>
      <c r="AY3742" s="246" t="s">
        <v>401</v>
      </c>
    </row>
    <row r="3743" s="14" customFormat="1">
      <c r="A3743" s="14"/>
      <c r="B3743" s="247"/>
      <c r="C3743" s="248"/>
      <c r="D3743" s="238" t="s">
        <v>410</v>
      </c>
      <c r="E3743" s="249" t="s">
        <v>19</v>
      </c>
      <c r="F3743" s="250" t="s">
        <v>3242</v>
      </c>
      <c r="G3743" s="248"/>
      <c r="H3743" s="251">
        <v>5.3499999999999996</v>
      </c>
      <c r="I3743" s="252"/>
      <c r="J3743" s="248"/>
      <c r="K3743" s="248"/>
      <c r="L3743" s="253"/>
      <c r="M3743" s="254"/>
      <c r="N3743" s="255"/>
      <c r="O3743" s="255"/>
      <c r="P3743" s="255"/>
      <c r="Q3743" s="255"/>
      <c r="R3743" s="255"/>
      <c r="S3743" s="255"/>
      <c r="T3743" s="25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7" t="s">
        <v>410</v>
      </c>
      <c r="AU3743" s="257" t="s">
        <v>87</v>
      </c>
      <c r="AV3743" s="14" t="s">
        <v>87</v>
      </c>
      <c r="AW3743" s="14" t="s">
        <v>37</v>
      </c>
      <c r="AX3743" s="14" t="s">
        <v>78</v>
      </c>
      <c r="AY3743" s="257" t="s">
        <v>401</v>
      </c>
    </row>
    <row r="3744" s="14" customFormat="1">
      <c r="A3744" s="14"/>
      <c r="B3744" s="247"/>
      <c r="C3744" s="248"/>
      <c r="D3744" s="238" t="s">
        <v>410</v>
      </c>
      <c r="E3744" s="249" t="s">
        <v>19</v>
      </c>
      <c r="F3744" s="250" t="s">
        <v>3243</v>
      </c>
      <c r="G3744" s="248"/>
      <c r="H3744" s="251">
        <v>4.9500000000000002</v>
      </c>
      <c r="I3744" s="252"/>
      <c r="J3744" s="248"/>
      <c r="K3744" s="248"/>
      <c r="L3744" s="253"/>
      <c r="M3744" s="254"/>
      <c r="N3744" s="255"/>
      <c r="O3744" s="255"/>
      <c r="P3744" s="255"/>
      <c r="Q3744" s="255"/>
      <c r="R3744" s="255"/>
      <c r="S3744" s="255"/>
      <c r="T3744" s="256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7" t="s">
        <v>410</v>
      </c>
      <c r="AU3744" s="257" t="s">
        <v>87</v>
      </c>
      <c r="AV3744" s="14" t="s">
        <v>87</v>
      </c>
      <c r="AW3744" s="14" t="s">
        <v>37</v>
      </c>
      <c r="AX3744" s="14" t="s">
        <v>78</v>
      </c>
      <c r="AY3744" s="257" t="s">
        <v>401</v>
      </c>
    </row>
    <row r="3745" s="15" customFormat="1">
      <c r="A3745" s="15"/>
      <c r="B3745" s="258"/>
      <c r="C3745" s="259"/>
      <c r="D3745" s="238" t="s">
        <v>410</v>
      </c>
      <c r="E3745" s="260" t="s">
        <v>19</v>
      </c>
      <c r="F3745" s="261" t="s">
        <v>414</v>
      </c>
      <c r="G3745" s="259"/>
      <c r="H3745" s="262">
        <v>10.300000000000001</v>
      </c>
      <c r="I3745" s="263"/>
      <c r="J3745" s="259"/>
      <c r="K3745" s="259"/>
      <c r="L3745" s="264"/>
      <c r="M3745" s="265"/>
      <c r="N3745" s="266"/>
      <c r="O3745" s="266"/>
      <c r="P3745" s="266"/>
      <c r="Q3745" s="266"/>
      <c r="R3745" s="266"/>
      <c r="S3745" s="266"/>
      <c r="T3745" s="267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8" t="s">
        <v>410</v>
      </c>
      <c r="AU3745" s="268" t="s">
        <v>87</v>
      </c>
      <c r="AV3745" s="15" t="s">
        <v>102</v>
      </c>
      <c r="AW3745" s="15" t="s">
        <v>37</v>
      </c>
      <c r="AX3745" s="15" t="s">
        <v>85</v>
      </c>
      <c r="AY3745" s="268" t="s">
        <v>401</v>
      </c>
    </row>
    <row r="3746" s="2" customFormat="1" ht="66.75" customHeight="1">
      <c r="A3746" s="40"/>
      <c r="B3746" s="41"/>
      <c r="C3746" s="280" t="s">
        <v>3244</v>
      </c>
      <c r="D3746" s="280" t="s">
        <v>808</v>
      </c>
      <c r="E3746" s="281" t="s">
        <v>3245</v>
      </c>
      <c r="F3746" s="282" t="s">
        <v>3246</v>
      </c>
      <c r="G3746" s="283" t="s">
        <v>653</v>
      </c>
      <c r="H3746" s="284">
        <v>1</v>
      </c>
      <c r="I3746" s="285"/>
      <c r="J3746" s="286">
        <f>ROUND(I3746*H3746,2)</f>
        <v>0</v>
      </c>
      <c r="K3746" s="282" t="s">
        <v>19</v>
      </c>
      <c r="L3746" s="287"/>
      <c r="M3746" s="288" t="s">
        <v>19</v>
      </c>
      <c r="N3746" s="289" t="s">
        <v>49</v>
      </c>
      <c r="O3746" s="86"/>
      <c r="P3746" s="227">
        <f>O3746*H3746</f>
        <v>0</v>
      </c>
      <c r="Q3746" s="227">
        <v>0.0028999999999999998</v>
      </c>
      <c r="R3746" s="227">
        <f>Q3746*H3746</f>
        <v>0.0028999999999999998</v>
      </c>
      <c r="S3746" s="227">
        <v>0</v>
      </c>
      <c r="T3746" s="228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9" t="s">
        <v>664</v>
      </c>
      <c r="AT3746" s="229" t="s">
        <v>808</v>
      </c>
      <c r="AU3746" s="229" t="s">
        <v>87</v>
      </c>
      <c r="AY3746" s="19" t="s">
        <v>401</v>
      </c>
      <c r="BE3746" s="230">
        <f>IF(N3746="základní",J3746,0)</f>
        <v>0</v>
      </c>
      <c r="BF3746" s="230">
        <f>IF(N3746="snížená",J3746,0)</f>
        <v>0</v>
      </c>
      <c r="BG3746" s="230">
        <f>IF(N3746="zákl. přenesená",J3746,0)</f>
        <v>0</v>
      </c>
      <c r="BH3746" s="230">
        <f>IF(N3746="sníž. přenesená",J3746,0)</f>
        <v>0</v>
      </c>
      <c r="BI3746" s="230">
        <f>IF(N3746="nulová",J3746,0)</f>
        <v>0</v>
      </c>
      <c r="BJ3746" s="19" t="s">
        <v>85</v>
      </c>
      <c r="BK3746" s="230">
        <f>ROUND(I3746*H3746,2)</f>
        <v>0</v>
      </c>
      <c r="BL3746" s="19" t="s">
        <v>545</v>
      </c>
      <c r="BM3746" s="229" t="s">
        <v>3247</v>
      </c>
    </row>
    <row r="3747" s="13" customFormat="1">
      <c r="A3747" s="13"/>
      <c r="B3747" s="236"/>
      <c r="C3747" s="237"/>
      <c r="D3747" s="238" t="s">
        <v>410</v>
      </c>
      <c r="E3747" s="239" t="s">
        <v>19</v>
      </c>
      <c r="F3747" s="240" t="s">
        <v>634</v>
      </c>
      <c r="G3747" s="237"/>
      <c r="H3747" s="239" t="s">
        <v>19</v>
      </c>
      <c r="I3747" s="241"/>
      <c r="J3747" s="237"/>
      <c r="K3747" s="237"/>
      <c r="L3747" s="242"/>
      <c r="M3747" s="243"/>
      <c r="N3747" s="244"/>
      <c r="O3747" s="244"/>
      <c r="P3747" s="244"/>
      <c r="Q3747" s="244"/>
      <c r="R3747" s="244"/>
      <c r="S3747" s="244"/>
      <c r="T3747" s="245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6" t="s">
        <v>410</v>
      </c>
      <c r="AU3747" s="246" t="s">
        <v>87</v>
      </c>
      <c r="AV3747" s="13" t="s">
        <v>85</v>
      </c>
      <c r="AW3747" s="13" t="s">
        <v>37</v>
      </c>
      <c r="AX3747" s="13" t="s">
        <v>78</v>
      </c>
      <c r="AY3747" s="246" t="s">
        <v>401</v>
      </c>
    </row>
    <row r="3748" s="13" customFormat="1">
      <c r="A3748" s="13"/>
      <c r="B3748" s="236"/>
      <c r="C3748" s="237"/>
      <c r="D3748" s="238" t="s">
        <v>410</v>
      </c>
      <c r="E3748" s="239" t="s">
        <v>19</v>
      </c>
      <c r="F3748" s="240" t="s">
        <v>1591</v>
      </c>
      <c r="G3748" s="237"/>
      <c r="H3748" s="239" t="s">
        <v>19</v>
      </c>
      <c r="I3748" s="241"/>
      <c r="J3748" s="237"/>
      <c r="K3748" s="237"/>
      <c r="L3748" s="242"/>
      <c r="M3748" s="243"/>
      <c r="N3748" s="244"/>
      <c r="O3748" s="244"/>
      <c r="P3748" s="244"/>
      <c r="Q3748" s="244"/>
      <c r="R3748" s="244"/>
      <c r="S3748" s="244"/>
      <c r="T3748" s="245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6" t="s">
        <v>410</v>
      </c>
      <c r="AU3748" s="246" t="s">
        <v>87</v>
      </c>
      <c r="AV3748" s="13" t="s">
        <v>85</v>
      </c>
      <c r="AW3748" s="13" t="s">
        <v>37</v>
      </c>
      <c r="AX3748" s="13" t="s">
        <v>78</v>
      </c>
      <c r="AY3748" s="246" t="s">
        <v>401</v>
      </c>
    </row>
    <row r="3749" s="13" customFormat="1">
      <c r="A3749" s="13"/>
      <c r="B3749" s="236"/>
      <c r="C3749" s="237"/>
      <c r="D3749" s="238" t="s">
        <v>410</v>
      </c>
      <c r="E3749" s="239" t="s">
        <v>19</v>
      </c>
      <c r="F3749" s="240" t="s">
        <v>1708</v>
      </c>
      <c r="G3749" s="237"/>
      <c r="H3749" s="239" t="s">
        <v>19</v>
      </c>
      <c r="I3749" s="241"/>
      <c r="J3749" s="237"/>
      <c r="K3749" s="237"/>
      <c r="L3749" s="242"/>
      <c r="M3749" s="243"/>
      <c r="N3749" s="244"/>
      <c r="O3749" s="244"/>
      <c r="P3749" s="244"/>
      <c r="Q3749" s="244"/>
      <c r="R3749" s="244"/>
      <c r="S3749" s="244"/>
      <c r="T3749" s="245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6" t="s">
        <v>410</v>
      </c>
      <c r="AU3749" s="246" t="s">
        <v>87</v>
      </c>
      <c r="AV3749" s="13" t="s">
        <v>85</v>
      </c>
      <c r="AW3749" s="13" t="s">
        <v>37</v>
      </c>
      <c r="AX3749" s="13" t="s">
        <v>78</v>
      </c>
      <c r="AY3749" s="246" t="s">
        <v>401</v>
      </c>
    </row>
    <row r="3750" s="14" customFormat="1">
      <c r="A3750" s="14"/>
      <c r="B3750" s="247"/>
      <c r="C3750" s="248"/>
      <c r="D3750" s="238" t="s">
        <v>410</v>
      </c>
      <c r="E3750" s="249" t="s">
        <v>19</v>
      </c>
      <c r="F3750" s="250" t="s">
        <v>3248</v>
      </c>
      <c r="G3750" s="248"/>
      <c r="H3750" s="251">
        <v>1</v>
      </c>
      <c r="I3750" s="252"/>
      <c r="J3750" s="248"/>
      <c r="K3750" s="248"/>
      <c r="L3750" s="253"/>
      <c r="M3750" s="254"/>
      <c r="N3750" s="255"/>
      <c r="O3750" s="255"/>
      <c r="P3750" s="255"/>
      <c r="Q3750" s="255"/>
      <c r="R3750" s="255"/>
      <c r="S3750" s="255"/>
      <c r="T3750" s="25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7" t="s">
        <v>410</v>
      </c>
      <c r="AU3750" s="257" t="s">
        <v>87</v>
      </c>
      <c r="AV3750" s="14" t="s">
        <v>87</v>
      </c>
      <c r="AW3750" s="14" t="s">
        <v>37</v>
      </c>
      <c r="AX3750" s="14" t="s">
        <v>78</v>
      </c>
      <c r="AY3750" s="257" t="s">
        <v>401</v>
      </c>
    </row>
    <row r="3751" s="15" customFormat="1">
      <c r="A3751" s="15"/>
      <c r="B3751" s="258"/>
      <c r="C3751" s="259"/>
      <c r="D3751" s="238" t="s">
        <v>410</v>
      </c>
      <c r="E3751" s="260" t="s">
        <v>19</v>
      </c>
      <c r="F3751" s="261" t="s">
        <v>414</v>
      </c>
      <c r="G3751" s="259"/>
      <c r="H3751" s="262">
        <v>1</v>
      </c>
      <c r="I3751" s="263"/>
      <c r="J3751" s="259"/>
      <c r="K3751" s="259"/>
      <c r="L3751" s="264"/>
      <c r="M3751" s="265"/>
      <c r="N3751" s="266"/>
      <c r="O3751" s="266"/>
      <c r="P3751" s="266"/>
      <c r="Q3751" s="266"/>
      <c r="R3751" s="266"/>
      <c r="S3751" s="266"/>
      <c r="T3751" s="267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8" t="s">
        <v>410</v>
      </c>
      <c r="AU3751" s="268" t="s">
        <v>87</v>
      </c>
      <c r="AV3751" s="15" t="s">
        <v>102</v>
      </c>
      <c r="AW3751" s="15" t="s">
        <v>37</v>
      </c>
      <c r="AX3751" s="15" t="s">
        <v>85</v>
      </c>
      <c r="AY3751" s="268" t="s">
        <v>401</v>
      </c>
    </row>
    <row r="3752" s="2" customFormat="1" ht="55.5" customHeight="1">
      <c r="A3752" s="40"/>
      <c r="B3752" s="41"/>
      <c r="C3752" s="280" t="s">
        <v>3249</v>
      </c>
      <c r="D3752" s="280" t="s">
        <v>808</v>
      </c>
      <c r="E3752" s="281" t="s">
        <v>3250</v>
      </c>
      <c r="F3752" s="282" t="s">
        <v>3251</v>
      </c>
      <c r="G3752" s="283" t="s">
        <v>653</v>
      </c>
      <c r="H3752" s="284">
        <v>1</v>
      </c>
      <c r="I3752" s="285"/>
      <c r="J3752" s="286">
        <f>ROUND(I3752*H3752,2)</f>
        <v>0</v>
      </c>
      <c r="K3752" s="282" t="s">
        <v>19</v>
      </c>
      <c r="L3752" s="287"/>
      <c r="M3752" s="288" t="s">
        <v>19</v>
      </c>
      <c r="N3752" s="289" t="s">
        <v>49</v>
      </c>
      <c r="O3752" s="86"/>
      <c r="P3752" s="227">
        <f>O3752*H3752</f>
        <v>0</v>
      </c>
      <c r="Q3752" s="227">
        <v>0.0028999999999999998</v>
      </c>
      <c r="R3752" s="227">
        <f>Q3752*H3752</f>
        <v>0.0028999999999999998</v>
      </c>
      <c r="S3752" s="227">
        <v>0</v>
      </c>
      <c r="T3752" s="228">
        <f>S3752*H3752</f>
        <v>0</v>
      </c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R3752" s="229" t="s">
        <v>664</v>
      </c>
      <c r="AT3752" s="229" t="s">
        <v>808</v>
      </c>
      <c r="AU3752" s="229" t="s">
        <v>87</v>
      </c>
      <c r="AY3752" s="19" t="s">
        <v>401</v>
      </c>
      <c r="BE3752" s="230">
        <f>IF(N3752="základní",J3752,0)</f>
        <v>0</v>
      </c>
      <c r="BF3752" s="230">
        <f>IF(N3752="snížená",J3752,0)</f>
        <v>0</v>
      </c>
      <c r="BG3752" s="230">
        <f>IF(N3752="zákl. přenesená",J3752,0)</f>
        <v>0</v>
      </c>
      <c r="BH3752" s="230">
        <f>IF(N3752="sníž. přenesená",J3752,0)</f>
        <v>0</v>
      </c>
      <c r="BI3752" s="230">
        <f>IF(N3752="nulová",J3752,0)</f>
        <v>0</v>
      </c>
      <c r="BJ3752" s="19" t="s">
        <v>85</v>
      </c>
      <c r="BK3752" s="230">
        <f>ROUND(I3752*H3752,2)</f>
        <v>0</v>
      </c>
      <c r="BL3752" s="19" t="s">
        <v>545</v>
      </c>
      <c r="BM3752" s="229" t="s">
        <v>3252</v>
      </c>
    </row>
    <row r="3753" s="13" customFormat="1">
      <c r="A3753" s="13"/>
      <c r="B3753" s="236"/>
      <c r="C3753" s="237"/>
      <c r="D3753" s="238" t="s">
        <v>410</v>
      </c>
      <c r="E3753" s="239" t="s">
        <v>19</v>
      </c>
      <c r="F3753" s="240" t="s">
        <v>634</v>
      </c>
      <c r="G3753" s="237"/>
      <c r="H3753" s="239" t="s">
        <v>19</v>
      </c>
      <c r="I3753" s="241"/>
      <c r="J3753" s="237"/>
      <c r="K3753" s="237"/>
      <c r="L3753" s="242"/>
      <c r="M3753" s="243"/>
      <c r="N3753" s="244"/>
      <c r="O3753" s="244"/>
      <c r="P3753" s="244"/>
      <c r="Q3753" s="244"/>
      <c r="R3753" s="244"/>
      <c r="S3753" s="244"/>
      <c r="T3753" s="245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6" t="s">
        <v>410</v>
      </c>
      <c r="AU3753" s="246" t="s">
        <v>87</v>
      </c>
      <c r="AV3753" s="13" t="s">
        <v>85</v>
      </c>
      <c r="AW3753" s="13" t="s">
        <v>37</v>
      </c>
      <c r="AX3753" s="13" t="s">
        <v>78</v>
      </c>
      <c r="AY3753" s="246" t="s">
        <v>401</v>
      </c>
    </row>
    <row r="3754" s="13" customFormat="1">
      <c r="A3754" s="13"/>
      <c r="B3754" s="236"/>
      <c r="C3754" s="237"/>
      <c r="D3754" s="238" t="s">
        <v>410</v>
      </c>
      <c r="E3754" s="239" t="s">
        <v>19</v>
      </c>
      <c r="F3754" s="240" t="s">
        <v>1591</v>
      </c>
      <c r="G3754" s="237"/>
      <c r="H3754" s="239" t="s">
        <v>19</v>
      </c>
      <c r="I3754" s="241"/>
      <c r="J3754" s="237"/>
      <c r="K3754" s="237"/>
      <c r="L3754" s="242"/>
      <c r="M3754" s="243"/>
      <c r="N3754" s="244"/>
      <c r="O3754" s="244"/>
      <c r="P3754" s="244"/>
      <c r="Q3754" s="244"/>
      <c r="R3754" s="244"/>
      <c r="S3754" s="244"/>
      <c r="T3754" s="245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6" t="s">
        <v>410</v>
      </c>
      <c r="AU3754" s="246" t="s">
        <v>87</v>
      </c>
      <c r="AV3754" s="13" t="s">
        <v>85</v>
      </c>
      <c r="AW3754" s="13" t="s">
        <v>37</v>
      </c>
      <c r="AX3754" s="13" t="s">
        <v>78</v>
      </c>
      <c r="AY3754" s="246" t="s">
        <v>401</v>
      </c>
    </row>
    <row r="3755" s="13" customFormat="1">
      <c r="A3755" s="13"/>
      <c r="B3755" s="236"/>
      <c r="C3755" s="237"/>
      <c r="D3755" s="238" t="s">
        <v>410</v>
      </c>
      <c r="E3755" s="239" t="s">
        <v>19</v>
      </c>
      <c r="F3755" s="240" t="s">
        <v>1708</v>
      </c>
      <c r="G3755" s="237"/>
      <c r="H3755" s="239" t="s">
        <v>19</v>
      </c>
      <c r="I3755" s="241"/>
      <c r="J3755" s="237"/>
      <c r="K3755" s="237"/>
      <c r="L3755" s="242"/>
      <c r="M3755" s="243"/>
      <c r="N3755" s="244"/>
      <c r="O3755" s="244"/>
      <c r="P3755" s="244"/>
      <c r="Q3755" s="244"/>
      <c r="R3755" s="244"/>
      <c r="S3755" s="244"/>
      <c r="T3755" s="245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6" t="s">
        <v>410</v>
      </c>
      <c r="AU3755" s="246" t="s">
        <v>87</v>
      </c>
      <c r="AV3755" s="13" t="s">
        <v>85</v>
      </c>
      <c r="AW3755" s="13" t="s">
        <v>37</v>
      </c>
      <c r="AX3755" s="13" t="s">
        <v>78</v>
      </c>
      <c r="AY3755" s="246" t="s">
        <v>401</v>
      </c>
    </row>
    <row r="3756" s="14" customFormat="1">
      <c r="A3756" s="14"/>
      <c r="B3756" s="247"/>
      <c r="C3756" s="248"/>
      <c r="D3756" s="238" t="s">
        <v>410</v>
      </c>
      <c r="E3756" s="249" t="s">
        <v>19</v>
      </c>
      <c r="F3756" s="250" t="s">
        <v>3253</v>
      </c>
      <c r="G3756" s="248"/>
      <c r="H3756" s="251">
        <v>1</v>
      </c>
      <c r="I3756" s="252"/>
      <c r="J3756" s="248"/>
      <c r="K3756" s="248"/>
      <c r="L3756" s="253"/>
      <c r="M3756" s="254"/>
      <c r="N3756" s="255"/>
      <c r="O3756" s="255"/>
      <c r="P3756" s="255"/>
      <c r="Q3756" s="255"/>
      <c r="R3756" s="255"/>
      <c r="S3756" s="255"/>
      <c r="T3756" s="25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7" t="s">
        <v>410</v>
      </c>
      <c r="AU3756" s="257" t="s">
        <v>87</v>
      </c>
      <c r="AV3756" s="14" t="s">
        <v>87</v>
      </c>
      <c r="AW3756" s="14" t="s">
        <v>37</v>
      </c>
      <c r="AX3756" s="14" t="s">
        <v>78</v>
      </c>
      <c r="AY3756" s="257" t="s">
        <v>401</v>
      </c>
    </row>
    <row r="3757" s="15" customFormat="1">
      <c r="A3757" s="15"/>
      <c r="B3757" s="258"/>
      <c r="C3757" s="259"/>
      <c r="D3757" s="238" t="s">
        <v>410</v>
      </c>
      <c r="E3757" s="260" t="s">
        <v>19</v>
      </c>
      <c r="F3757" s="261" t="s">
        <v>414</v>
      </c>
      <c r="G3757" s="259"/>
      <c r="H3757" s="262">
        <v>1</v>
      </c>
      <c r="I3757" s="263"/>
      <c r="J3757" s="259"/>
      <c r="K3757" s="259"/>
      <c r="L3757" s="264"/>
      <c r="M3757" s="265"/>
      <c r="N3757" s="266"/>
      <c r="O3757" s="266"/>
      <c r="P3757" s="266"/>
      <c r="Q3757" s="266"/>
      <c r="R3757" s="266"/>
      <c r="S3757" s="266"/>
      <c r="T3757" s="267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8" t="s">
        <v>410</v>
      </c>
      <c r="AU3757" s="268" t="s">
        <v>87</v>
      </c>
      <c r="AV3757" s="15" t="s">
        <v>102</v>
      </c>
      <c r="AW3757" s="15" t="s">
        <v>37</v>
      </c>
      <c r="AX3757" s="15" t="s">
        <v>85</v>
      </c>
      <c r="AY3757" s="268" t="s">
        <v>401</v>
      </c>
    </row>
    <row r="3758" s="2" customFormat="1" ht="44.25" customHeight="1">
      <c r="A3758" s="40"/>
      <c r="B3758" s="41"/>
      <c r="C3758" s="218" t="s">
        <v>3254</v>
      </c>
      <c r="D3758" s="218" t="s">
        <v>403</v>
      </c>
      <c r="E3758" s="219" t="s">
        <v>3255</v>
      </c>
      <c r="F3758" s="220" t="s">
        <v>3256</v>
      </c>
      <c r="G3758" s="221" t="s">
        <v>653</v>
      </c>
      <c r="H3758" s="222">
        <v>68</v>
      </c>
      <c r="I3758" s="223"/>
      <c r="J3758" s="224">
        <f>ROUND(I3758*H3758,2)</f>
        <v>0</v>
      </c>
      <c r="K3758" s="220" t="s">
        <v>406</v>
      </c>
      <c r="L3758" s="46"/>
      <c r="M3758" s="225" t="s">
        <v>19</v>
      </c>
      <c r="N3758" s="226" t="s">
        <v>49</v>
      </c>
      <c r="O3758" s="86"/>
      <c r="P3758" s="227">
        <f>O3758*H3758</f>
        <v>0</v>
      </c>
      <c r="Q3758" s="227">
        <v>0.00016990000000000001</v>
      </c>
      <c r="R3758" s="227">
        <f>Q3758*H3758</f>
        <v>0.011553200000000001</v>
      </c>
      <c r="S3758" s="227">
        <v>0</v>
      </c>
      <c r="T3758" s="228">
        <f>S3758*H3758</f>
        <v>0</v>
      </c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R3758" s="229" t="s">
        <v>545</v>
      </c>
      <c r="AT3758" s="229" t="s">
        <v>403</v>
      </c>
      <c r="AU3758" s="229" t="s">
        <v>87</v>
      </c>
      <c r="AY3758" s="19" t="s">
        <v>401</v>
      </c>
      <c r="BE3758" s="230">
        <f>IF(N3758="základní",J3758,0)</f>
        <v>0</v>
      </c>
      <c r="BF3758" s="230">
        <f>IF(N3758="snížená",J3758,0)</f>
        <v>0</v>
      </c>
      <c r="BG3758" s="230">
        <f>IF(N3758="zákl. přenesená",J3758,0)</f>
        <v>0</v>
      </c>
      <c r="BH3758" s="230">
        <f>IF(N3758="sníž. přenesená",J3758,0)</f>
        <v>0</v>
      </c>
      <c r="BI3758" s="230">
        <f>IF(N3758="nulová",J3758,0)</f>
        <v>0</v>
      </c>
      <c r="BJ3758" s="19" t="s">
        <v>85</v>
      </c>
      <c r="BK3758" s="230">
        <f>ROUND(I3758*H3758,2)</f>
        <v>0</v>
      </c>
      <c r="BL3758" s="19" t="s">
        <v>545</v>
      </c>
      <c r="BM3758" s="229" t="s">
        <v>3257</v>
      </c>
    </row>
    <row r="3759" s="2" customFormat="1">
      <c r="A3759" s="40"/>
      <c r="B3759" s="41"/>
      <c r="C3759" s="42"/>
      <c r="D3759" s="231" t="s">
        <v>408</v>
      </c>
      <c r="E3759" s="42"/>
      <c r="F3759" s="232" t="s">
        <v>3258</v>
      </c>
      <c r="G3759" s="42"/>
      <c r="H3759" s="42"/>
      <c r="I3759" s="233"/>
      <c r="J3759" s="42"/>
      <c r="K3759" s="42"/>
      <c r="L3759" s="46"/>
      <c r="M3759" s="234"/>
      <c r="N3759" s="235"/>
      <c r="O3759" s="86"/>
      <c r="P3759" s="86"/>
      <c r="Q3759" s="86"/>
      <c r="R3759" s="86"/>
      <c r="S3759" s="86"/>
      <c r="T3759" s="87"/>
      <c r="U3759" s="40"/>
      <c r="V3759" s="40"/>
      <c r="W3759" s="40"/>
      <c r="X3759" s="40"/>
      <c r="Y3759" s="40"/>
      <c r="Z3759" s="40"/>
      <c r="AA3759" s="40"/>
      <c r="AB3759" s="40"/>
      <c r="AC3759" s="40"/>
      <c r="AD3759" s="40"/>
      <c r="AE3759" s="40"/>
      <c r="AT3759" s="19" t="s">
        <v>408</v>
      </c>
      <c r="AU3759" s="19" t="s">
        <v>87</v>
      </c>
    </row>
    <row r="3760" s="13" customFormat="1">
      <c r="A3760" s="13"/>
      <c r="B3760" s="236"/>
      <c r="C3760" s="237"/>
      <c r="D3760" s="238" t="s">
        <v>410</v>
      </c>
      <c r="E3760" s="239" t="s">
        <v>19</v>
      </c>
      <c r="F3760" s="240" t="s">
        <v>3259</v>
      </c>
      <c r="G3760" s="237"/>
      <c r="H3760" s="239" t="s">
        <v>19</v>
      </c>
      <c r="I3760" s="241"/>
      <c r="J3760" s="237"/>
      <c r="K3760" s="237"/>
      <c r="L3760" s="242"/>
      <c r="M3760" s="243"/>
      <c r="N3760" s="244"/>
      <c r="O3760" s="244"/>
      <c r="P3760" s="244"/>
      <c r="Q3760" s="244"/>
      <c r="R3760" s="244"/>
      <c r="S3760" s="244"/>
      <c r="T3760" s="245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6" t="s">
        <v>410</v>
      </c>
      <c r="AU3760" s="246" t="s">
        <v>87</v>
      </c>
      <c r="AV3760" s="13" t="s">
        <v>85</v>
      </c>
      <c r="AW3760" s="13" t="s">
        <v>37</v>
      </c>
      <c r="AX3760" s="13" t="s">
        <v>78</v>
      </c>
      <c r="AY3760" s="246" t="s">
        <v>401</v>
      </c>
    </row>
    <row r="3761" s="14" customFormat="1">
      <c r="A3761" s="14"/>
      <c r="B3761" s="247"/>
      <c r="C3761" s="248"/>
      <c r="D3761" s="238" t="s">
        <v>410</v>
      </c>
      <c r="E3761" s="249" t="s">
        <v>19</v>
      </c>
      <c r="F3761" s="250" t="s">
        <v>3260</v>
      </c>
      <c r="G3761" s="248"/>
      <c r="H3761" s="251">
        <v>11</v>
      </c>
      <c r="I3761" s="252"/>
      <c r="J3761" s="248"/>
      <c r="K3761" s="248"/>
      <c r="L3761" s="253"/>
      <c r="M3761" s="254"/>
      <c r="N3761" s="255"/>
      <c r="O3761" s="255"/>
      <c r="P3761" s="255"/>
      <c r="Q3761" s="255"/>
      <c r="R3761" s="255"/>
      <c r="S3761" s="255"/>
      <c r="T3761" s="25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7" t="s">
        <v>410</v>
      </c>
      <c r="AU3761" s="257" t="s">
        <v>87</v>
      </c>
      <c r="AV3761" s="14" t="s">
        <v>87</v>
      </c>
      <c r="AW3761" s="14" t="s">
        <v>37</v>
      </c>
      <c r="AX3761" s="14" t="s">
        <v>78</v>
      </c>
      <c r="AY3761" s="257" t="s">
        <v>401</v>
      </c>
    </row>
    <row r="3762" s="14" customFormat="1">
      <c r="A3762" s="14"/>
      <c r="B3762" s="247"/>
      <c r="C3762" s="248"/>
      <c r="D3762" s="238" t="s">
        <v>410</v>
      </c>
      <c r="E3762" s="249" t="s">
        <v>19</v>
      </c>
      <c r="F3762" s="250" t="s">
        <v>3261</v>
      </c>
      <c r="G3762" s="248"/>
      <c r="H3762" s="251">
        <v>12</v>
      </c>
      <c r="I3762" s="252"/>
      <c r="J3762" s="248"/>
      <c r="K3762" s="248"/>
      <c r="L3762" s="253"/>
      <c r="M3762" s="254"/>
      <c r="N3762" s="255"/>
      <c r="O3762" s="255"/>
      <c r="P3762" s="255"/>
      <c r="Q3762" s="255"/>
      <c r="R3762" s="255"/>
      <c r="S3762" s="255"/>
      <c r="T3762" s="256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7" t="s">
        <v>410</v>
      </c>
      <c r="AU3762" s="257" t="s">
        <v>87</v>
      </c>
      <c r="AV3762" s="14" t="s">
        <v>87</v>
      </c>
      <c r="AW3762" s="14" t="s">
        <v>37</v>
      </c>
      <c r="AX3762" s="14" t="s">
        <v>78</v>
      </c>
      <c r="AY3762" s="257" t="s">
        <v>401</v>
      </c>
    </row>
    <row r="3763" s="14" customFormat="1">
      <c r="A3763" s="14"/>
      <c r="B3763" s="247"/>
      <c r="C3763" s="248"/>
      <c r="D3763" s="238" t="s">
        <v>410</v>
      </c>
      <c r="E3763" s="249" t="s">
        <v>19</v>
      </c>
      <c r="F3763" s="250" t="s">
        <v>3262</v>
      </c>
      <c r="G3763" s="248"/>
      <c r="H3763" s="251">
        <v>3</v>
      </c>
      <c r="I3763" s="252"/>
      <c r="J3763" s="248"/>
      <c r="K3763" s="248"/>
      <c r="L3763" s="253"/>
      <c r="M3763" s="254"/>
      <c r="N3763" s="255"/>
      <c r="O3763" s="255"/>
      <c r="P3763" s="255"/>
      <c r="Q3763" s="255"/>
      <c r="R3763" s="255"/>
      <c r="S3763" s="255"/>
      <c r="T3763" s="256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7" t="s">
        <v>410</v>
      </c>
      <c r="AU3763" s="257" t="s">
        <v>87</v>
      </c>
      <c r="AV3763" s="14" t="s">
        <v>87</v>
      </c>
      <c r="AW3763" s="14" t="s">
        <v>37</v>
      </c>
      <c r="AX3763" s="14" t="s">
        <v>78</v>
      </c>
      <c r="AY3763" s="257" t="s">
        <v>401</v>
      </c>
    </row>
    <row r="3764" s="14" customFormat="1">
      <c r="A3764" s="14"/>
      <c r="B3764" s="247"/>
      <c r="C3764" s="248"/>
      <c r="D3764" s="238" t="s">
        <v>410</v>
      </c>
      <c r="E3764" s="249" t="s">
        <v>19</v>
      </c>
      <c r="F3764" s="250" t="s">
        <v>3263</v>
      </c>
      <c r="G3764" s="248"/>
      <c r="H3764" s="251">
        <v>10</v>
      </c>
      <c r="I3764" s="252"/>
      <c r="J3764" s="248"/>
      <c r="K3764" s="248"/>
      <c r="L3764" s="253"/>
      <c r="M3764" s="254"/>
      <c r="N3764" s="255"/>
      <c r="O3764" s="255"/>
      <c r="P3764" s="255"/>
      <c r="Q3764" s="255"/>
      <c r="R3764" s="255"/>
      <c r="S3764" s="255"/>
      <c r="T3764" s="25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7" t="s">
        <v>410</v>
      </c>
      <c r="AU3764" s="257" t="s">
        <v>87</v>
      </c>
      <c r="AV3764" s="14" t="s">
        <v>87</v>
      </c>
      <c r="AW3764" s="14" t="s">
        <v>37</v>
      </c>
      <c r="AX3764" s="14" t="s">
        <v>78</v>
      </c>
      <c r="AY3764" s="257" t="s">
        <v>401</v>
      </c>
    </row>
    <row r="3765" s="16" customFormat="1">
      <c r="A3765" s="16"/>
      <c r="B3765" s="269"/>
      <c r="C3765" s="270"/>
      <c r="D3765" s="238" t="s">
        <v>410</v>
      </c>
      <c r="E3765" s="271" t="s">
        <v>19</v>
      </c>
      <c r="F3765" s="272" t="s">
        <v>440</v>
      </c>
      <c r="G3765" s="270"/>
      <c r="H3765" s="273">
        <v>36</v>
      </c>
      <c r="I3765" s="274"/>
      <c r="J3765" s="270"/>
      <c r="K3765" s="270"/>
      <c r="L3765" s="275"/>
      <c r="M3765" s="276"/>
      <c r="N3765" s="277"/>
      <c r="O3765" s="277"/>
      <c r="P3765" s="277"/>
      <c r="Q3765" s="277"/>
      <c r="R3765" s="277"/>
      <c r="S3765" s="277"/>
      <c r="T3765" s="278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T3765" s="279" t="s">
        <v>410</v>
      </c>
      <c r="AU3765" s="279" t="s">
        <v>87</v>
      </c>
      <c r="AV3765" s="16" t="s">
        <v>95</v>
      </c>
      <c r="AW3765" s="16" t="s">
        <v>37</v>
      </c>
      <c r="AX3765" s="16" t="s">
        <v>78</v>
      </c>
      <c r="AY3765" s="279" t="s">
        <v>401</v>
      </c>
    </row>
    <row r="3766" s="13" customFormat="1">
      <c r="A3766" s="13"/>
      <c r="B3766" s="236"/>
      <c r="C3766" s="237"/>
      <c r="D3766" s="238" t="s">
        <v>410</v>
      </c>
      <c r="E3766" s="239" t="s">
        <v>19</v>
      </c>
      <c r="F3766" s="240" t="s">
        <v>3264</v>
      </c>
      <c r="G3766" s="237"/>
      <c r="H3766" s="239" t="s">
        <v>19</v>
      </c>
      <c r="I3766" s="241"/>
      <c r="J3766" s="237"/>
      <c r="K3766" s="237"/>
      <c r="L3766" s="242"/>
      <c r="M3766" s="243"/>
      <c r="N3766" s="244"/>
      <c r="O3766" s="244"/>
      <c r="P3766" s="244"/>
      <c r="Q3766" s="244"/>
      <c r="R3766" s="244"/>
      <c r="S3766" s="244"/>
      <c r="T3766" s="245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6" t="s">
        <v>410</v>
      </c>
      <c r="AU3766" s="246" t="s">
        <v>87</v>
      </c>
      <c r="AV3766" s="13" t="s">
        <v>85</v>
      </c>
      <c r="AW3766" s="13" t="s">
        <v>37</v>
      </c>
      <c r="AX3766" s="13" t="s">
        <v>78</v>
      </c>
      <c r="AY3766" s="246" t="s">
        <v>401</v>
      </c>
    </row>
    <row r="3767" s="14" customFormat="1">
      <c r="A3767" s="14"/>
      <c r="B3767" s="247"/>
      <c r="C3767" s="248"/>
      <c r="D3767" s="238" t="s">
        <v>410</v>
      </c>
      <c r="E3767" s="249" t="s">
        <v>19</v>
      </c>
      <c r="F3767" s="250" t="s">
        <v>3265</v>
      </c>
      <c r="G3767" s="248"/>
      <c r="H3767" s="251">
        <v>4</v>
      </c>
      <c r="I3767" s="252"/>
      <c r="J3767" s="248"/>
      <c r="K3767" s="248"/>
      <c r="L3767" s="253"/>
      <c r="M3767" s="254"/>
      <c r="N3767" s="255"/>
      <c r="O3767" s="255"/>
      <c r="P3767" s="255"/>
      <c r="Q3767" s="255"/>
      <c r="R3767" s="255"/>
      <c r="S3767" s="255"/>
      <c r="T3767" s="25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7" t="s">
        <v>410</v>
      </c>
      <c r="AU3767" s="257" t="s">
        <v>87</v>
      </c>
      <c r="AV3767" s="14" t="s">
        <v>87</v>
      </c>
      <c r="AW3767" s="14" t="s">
        <v>37</v>
      </c>
      <c r="AX3767" s="14" t="s">
        <v>78</v>
      </c>
      <c r="AY3767" s="257" t="s">
        <v>401</v>
      </c>
    </row>
    <row r="3768" s="14" customFormat="1">
      <c r="A3768" s="14"/>
      <c r="B3768" s="247"/>
      <c r="C3768" s="248"/>
      <c r="D3768" s="238" t="s">
        <v>410</v>
      </c>
      <c r="E3768" s="249" t="s">
        <v>19</v>
      </c>
      <c r="F3768" s="250" t="s">
        <v>3266</v>
      </c>
      <c r="G3768" s="248"/>
      <c r="H3768" s="251">
        <v>6</v>
      </c>
      <c r="I3768" s="252"/>
      <c r="J3768" s="248"/>
      <c r="K3768" s="248"/>
      <c r="L3768" s="253"/>
      <c r="M3768" s="254"/>
      <c r="N3768" s="255"/>
      <c r="O3768" s="255"/>
      <c r="P3768" s="255"/>
      <c r="Q3768" s="255"/>
      <c r="R3768" s="255"/>
      <c r="S3768" s="255"/>
      <c r="T3768" s="256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7" t="s">
        <v>410</v>
      </c>
      <c r="AU3768" s="257" t="s">
        <v>87</v>
      </c>
      <c r="AV3768" s="14" t="s">
        <v>87</v>
      </c>
      <c r="AW3768" s="14" t="s">
        <v>37</v>
      </c>
      <c r="AX3768" s="14" t="s">
        <v>78</v>
      </c>
      <c r="AY3768" s="257" t="s">
        <v>401</v>
      </c>
    </row>
    <row r="3769" s="14" customFormat="1">
      <c r="A3769" s="14"/>
      <c r="B3769" s="247"/>
      <c r="C3769" s="248"/>
      <c r="D3769" s="238" t="s">
        <v>410</v>
      </c>
      <c r="E3769" s="249" t="s">
        <v>19</v>
      </c>
      <c r="F3769" s="250" t="s">
        <v>3267</v>
      </c>
      <c r="G3769" s="248"/>
      <c r="H3769" s="251">
        <v>17</v>
      </c>
      <c r="I3769" s="252"/>
      <c r="J3769" s="248"/>
      <c r="K3769" s="248"/>
      <c r="L3769" s="253"/>
      <c r="M3769" s="254"/>
      <c r="N3769" s="255"/>
      <c r="O3769" s="255"/>
      <c r="P3769" s="255"/>
      <c r="Q3769" s="255"/>
      <c r="R3769" s="255"/>
      <c r="S3769" s="255"/>
      <c r="T3769" s="256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7" t="s">
        <v>410</v>
      </c>
      <c r="AU3769" s="257" t="s">
        <v>87</v>
      </c>
      <c r="AV3769" s="14" t="s">
        <v>87</v>
      </c>
      <c r="AW3769" s="14" t="s">
        <v>37</v>
      </c>
      <c r="AX3769" s="14" t="s">
        <v>78</v>
      </c>
      <c r="AY3769" s="257" t="s">
        <v>401</v>
      </c>
    </row>
    <row r="3770" s="14" customFormat="1">
      <c r="A3770" s="14"/>
      <c r="B3770" s="247"/>
      <c r="C3770" s="248"/>
      <c r="D3770" s="238" t="s">
        <v>410</v>
      </c>
      <c r="E3770" s="249" t="s">
        <v>19</v>
      </c>
      <c r="F3770" s="250" t="s">
        <v>3268</v>
      </c>
      <c r="G3770" s="248"/>
      <c r="H3770" s="251">
        <v>3</v>
      </c>
      <c r="I3770" s="252"/>
      <c r="J3770" s="248"/>
      <c r="K3770" s="248"/>
      <c r="L3770" s="253"/>
      <c r="M3770" s="254"/>
      <c r="N3770" s="255"/>
      <c r="O3770" s="255"/>
      <c r="P3770" s="255"/>
      <c r="Q3770" s="255"/>
      <c r="R3770" s="255"/>
      <c r="S3770" s="255"/>
      <c r="T3770" s="25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7" t="s">
        <v>410</v>
      </c>
      <c r="AU3770" s="257" t="s">
        <v>87</v>
      </c>
      <c r="AV3770" s="14" t="s">
        <v>87</v>
      </c>
      <c r="AW3770" s="14" t="s">
        <v>37</v>
      </c>
      <c r="AX3770" s="14" t="s">
        <v>78</v>
      </c>
      <c r="AY3770" s="257" t="s">
        <v>401</v>
      </c>
    </row>
    <row r="3771" s="14" customFormat="1">
      <c r="A3771" s="14"/>
      <c r="B3771" s="247"/>
      <c r="C3771" s="248"/>
      <c r="D3771" s="238" t="s">
        <v>410</v>
      </c>
      <c r="E3771" s="249" t="s">
        <v>19</v>
      </c>
      <c r="F3771" s="250" t="s">
        <v>3269</v>
      </c>
      <c r="G3771" s="248"/>
      <c r="H3771" s="251">
        <v>2</v>
      </c>
      <c r="I3771" s="252"/>
      <c r="J3771" s="248"/>
      <c r="K3771" s="248"/>
      <c r="L3771" s="253"/>
      <c r="M3771" s="254"/>
      <c r="N3771" s="255"/>
      <c r="O3771" s="255"/>
      <c r="P3771" s="255"/>
      <c r="Q3771" s="255"/>
      <c r="R3771" s="255"/>
      <c r="S3771" s="255"/>
      <c r="T3771" s="256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7" t="s">
        <v>410</v>
      </c>
      <c r="AU3771" s="257" t="s">
        <v>87</v>
      </c>
      <c r="AV3771" s="14" t="s">
        <v>87</v>
      </c>
      <c r="AW3771" s="14" t="s">
        <v>37</v>
      </c>
      <c r="AX3771" s="14" t="s">
        <v>78</v>
      </c>
      <c r="AY3771" s="257" t="s">
        <v>401</v>
      </c>
    </row>
    <row r="3772" s="16" customFormat="1">
      <c r="A3772" s="16"/>
      <c r="B3772" s="269"/>
      <c r="C3772" s="270"/>
      <c r="D3772" s="238" t="s">
        <v>410</v>
      </c>
      <c r="E3772" s="271" t="s">
        <v>19</v>
      </c>
      <c r="F3772" s="272" t="s">
        <v>440</v>
      </c>
      <c r="G3772" s="270"/>
      <c r="H3772" s="273">
        <v>32</v>
      </c>
      <c r="I3772" s="274"/>
      <c r="J3772" s="270"/>
      <c r="K3772" s="270"/>
      <c r="L3772" s="275"/>
      <c r="M3772" s="276"/>
      <c r="N3772" s="277"/>
      <c r="O3772" s="277"/>
      <c r="P3772" s="277"/>
      <c r="Q3772" s="277"/>
      <c r="R3772" s="277"/>
      <c r="S3772" s="277"/>
      <c r="T3772" s="278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T3772" s="279" t="s">
        <v>410</v>
      </c>
      <c r="AU3772" s="279" t="s">
        <v>87</v>
      </c>
      <c r="AV3772" s="16" t="s">
        <v>95</v>
      </c>
      <c r="AW3772" s="16" t="s">
        <v>37</v>
      </c>
      <c r="AX3772" s="16" t="s">
        <v>78</v>
      </c>
      <c r="AY3772" s="279" t="s">
        <v>401</v>
      </c>
    </row>
    <row r="3773" s="15" customFormat="1">
      <c r="A3773" s="15"/>
      <c r="B3773" s="258"/>
      <c r="C3773" s="259"/>
      <c r="D3773" s="238" t="s">
        <v>410</v>
      </c>
      <c r="E3773" s="260" t="s">
        <v>19</v>
      </c>
      <c r="F3773" s="261" t="s">
        <v>414</v>
      </c>
      <c r="G3773" s="259"/>
      <c r="H3773" s="262">
        <v>68</v>
      </c>
      <c r="I3773" s="263"/>
      <c r="J3773" s="259"/>
      <c r="K3773" s="259"/>
      <c r="L3773" s="264"/>
      <c r="M3773" s="265"/>
      <c r="N3773" s="266"/>
      <c r="O3773" s="266"/>
      <c r="P3773" s="266"/>
      <c r="Q3773" s="266"/>
      <c r="R3773" s="266"/>
      <c r="S3773" s="266"/>
      <c r="T3773" s="267"/>
      <c r="U3773" s="15"/>
      <c r="V3773" s="15"/>
      <c r="W3773" s="15"/>
      <c r="X3773" s="15"/>
      <c r="Y3773" s="15"/>
      <c r="Z3773" s="15"/>
      <c r="AA3773" s="15"/>
      <c r="AB3773" s="15"/>
      <c r="AC3773" s="15"/>
      <c r="AD3773" s="15"/>
      <c r="AE3773" s="15"/>
      <c r="AT3773" s="268" t="s">
        <v>410</v>
      </c>
      <c r="AU3773" s="268" t="s">
        <v>87</v>
      </c>
      <c r="AV3773" s="15" t="s">
        <v>102</v>
      </c>
      <c r="AW3773" s="15" t="s">
        <v>37</v>
      </c>
      <c r="AX3773" s="15" t="s">
        <v>85</v>
      </c>
      <c r="AY3773" s="268" t="s">
        <v>401</v>
      </c>
    </row>
    <row r="3774" s="2" customFormat="1" ht="24.15" customHeight="1">
      <c r="A3774" s="40"/>
      <c r="B3774" s="41"/>
      <c r="C3774" s="280" t="s">
        <v>3270</v>
      </c>
      <c r="D3774" s="280" t="s">
        <v>808</v>
      </c>
      <c r="E3774" s="281" t="s">
        <v>3271</v>
      </c>
      <c r="F3774" s="282" t="s">
        <v>3272</v>
      </c>
      <c r="G3774" s="283" t="s">
        <v>653</v>
      </c>
      <c r="H3774" s="284">
        <v>4</v>
      </c>
      <c r="I3774" s="285"/>
      <c r="J3774" s="286">
        <f>ROUND(I3774*H3774,2)</f>
        <v>0</v>
      </c>
      <c r="K3774" s="282" t="s">
        <v>19</v>
      </c>
      <c r="L3774" s="287"/>
      <c r="M3774" s="288" t="s">
        <v>19</v>
      </c>
      <c r="N3774" s="289" t="s">
        <v>49</v>
      </c>
      <c r="O3774" s="86"/>
      <c r="P3774" s="227">
        <f>O3774*H3774</f>
        <v>0</v>
      </c>
      <c r="Q3774" s="227">
        <v>0.0027699999999999999</v>
      </c>
      <c r="R3774" s="227">
        <f>Q3774*H3774</f>
        <v>0.01108</v>
      </c>
      <c r="S3774" s="227">
        <v>0</v>
      </c>
      <c r="T3774" s="228">
        <f>S3774*H3774</f>
        <v>0</v>
      </c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R3774" s="229" t="s">
        <v>664</v>
      </c>
      <c r="AT3774" s="229" t="s">
        <v>808</v>
      </c>
      <c r="AU3774" s="229" t="s">
        <v>87</v>
      </c>
      <c r="AY3774" s="19" t="s">
        <v>401</v>
      </c>
      <c r="BE3774" s="230">
        <f>IF(N3774="základní",J3774,0)</f>
        <v>0</v>
      </c>
      <c r="BF3774" s="230">
        <f>IF(N3774="snížená",J3774,0)</f>
        <v>0</v>
      </c>
      <c r="BG3774" s="230">
        <f>IF(N3774="zákl. přenesená",J3774,0)</f>
        <v>0</v>
      </c>
      <c r="BH3774" s="230">
        <f>IF(N3774="sníž. přenesená",J3774,0)</f>
        <v>0</v>
      </c>
      <c r="BI3774" s="230">
        <f>IF(N3774="nulová",J3774,0)</f>
        <v>0</v>
      </c>
      <c r="BJ3774" s="19" t="s">
        <v>85</v>
      </c>
      <c r="BK3774" s="230">
        <f>ROUND(I3774*H3774,2)</f>
        <v>0</v>
      </c>
      <c r="BL3774" s="19" t="s">
        <v>545</v>
      </c>
      <c r="BM3774" s="229" t="s">
        <v>3273</v>
      </c>
    </row>
    <row r="3775" s="13" customFormat="1">
      <c r="A3775" s="13"/>
      <c r="B3775" s="236"/>
      <c r="C3775" s="237"/>
      <c r="D3775" s="238" t="s">
        <v>410</v>
      </c>
      <c r="E3775" s="239" t="s">
        <v>19</v>
      </c>
      <c r="F3775" s="240" t="s">
        <v>3264</v>
      </c>
      <c r="G3775" s="237"/>
      <c r="H3775" s="239" t="s">
        <v>19</v>
      </c>
      <c r="I3775" s="241"/>
      <c r="J3775" s="237"/>
      <c r="K3775" s="237"/>
      <c r="L3775" s="242"/>
      <c r="M3775" s="243"/>
      <c r="N3775" s="244"/>
      <c r="O3775" s="244"/>
      <c r="P3775" s="244"/>
      <c r="Q3775" s="244"/>
      <c r="R3775" s="244"/>
      <c r="S3775" s="244"/>
      <c r="T3775" s="245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6" t="s">
        <v>410</v>
      </c>
      <c r="AU3775" s="246" t="s">
        <v>87</v>
      </c>
      <c r="AV3775" s="13" t="s">
        <v>85</v>
      </c>
      <c r="AW3775" s="13" t="s">
        <v>37</v>
      </c>
      <c r="AX3775" s="13" t="s">
        <v>78</v>
      </c>
      <c r="AY3775" s="246" t="s">
        <v>401</v>
      </c>
    </row>
    <row r="3776" s="14" customFormat="1">
      <c r="A3776" s="14"/>
      <c r="B3776" s="247"/>
      <c r="C3776" s="248"/>
      <c r="D3776" s="238" t="s">
        <v>410</v>
      </c>
      <c r="E3776" s="249" t="s">
        <v>19</v>
      </c>
      <c r="F3776" s="250" t="s">
        <v>3265</v>
      </c>
      <c r="G3776" s="248"/>
      <c r="H3776" s="251">
        <v>4</v>
      </c>
      <c r="I3776" s="252"/>
      <c r="J3776" s="248"/>
      <c r="K3776" s="248"/>
      <c r="L3776" s="253"/>
      <c r="M3776" s="254"/>
      <c r="N3776" s="255"/>
      <c r="O3776" s="255"/>
      <c r="P3776" s="255"/>
      <c r="Q3776" s="255"/>
      <c r="R3776" s="255"/>
      <c r="S3776" s="255"/>
      <c r="T3776" s="256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7" t="s">
        <v>410</v>
      </c>
      <c r="AU3776" s="257" t="s">
        <v>87</v>
      </c>
      <c r="AV3776" s="14" t="s">
        <v>87</v>
      </c>
      <c r="AW3776" s="14" t="s">
        <v>37</v>
      </c>
      <c r="AX3776" s="14" t="s">
        <v>78</v>
      </c>
      <c r="AY3776" s="257" t="s">
        <v>401</v>
      </c>
    </row>
    <row r="3777" s="15" customFormat="1">
      <c r="A3777" s="15"/>
      <c r="B3777" s="258"/>
      <c r="C3777" s="259"/>
      <c r="D3777" s="238" t="s">
        <v>410</v>
      </c>
      <c r="E3777" s="260" t="s">
        <v>19</v>
      </c>
      <c r="F3777" s="261" t="s">
        <v>414</v>
      </c>
      <c r="G3777" s="259"/>
      <c r="H3777" s="262">
        <v>4</v>
      </c>
      <c r="I3777" s="263"/>
      <c r="J3777" s="259"/>
      <c r="K3777" s="259"/>
      <c r="L3777" s="264"/>
      <c r="M3777" s="265"/>
      <c r="N3777" s="266"/>
      <c r="O3777" s="266"/>
      <c r="P3777" s="266"/>
      <c r="Q3777" s="266"/>
      <c r="R3777" s="266"/>
      <c r="S3777" s="266"/>
      <c r="T3777" s="267"/>
      <c r="U3777" s="15"/>
      <c r="V3777" s="15"/>
      <c r="W3777" s="15"/>
      <c r="X3777" s="15"/>
      <c r="Y3777" s="15"/>
      <c r="Z3777" s="15"/>
      <c r="AA3777" s="15"/>
      <c r="AB3777" s="15"/>
      <c r="AC3777" s="15"/>
      <c r="AD3777" s="15"/>
      <c r="AE3777" s="15"/>
      <c r="AT3777" s="268" t="s">
        <v>410</v>
      </c>
      <c r="AU3777" s="268" t="s">
        <v>87</v>
      </c>
      <c r="AV3777" s="15" t="s">
        <v>102</v>
      </c>
      <c r="AW3777" s="15" t="s">
        <v>37</v>
      </c>
      <c r="AX3777" s="15" t="s">
        <v>85</v>
      </c>
      <c r="AY3777" s="268" t="s">
        <v>401</v>
      </c>
    </row>
    <row r="3778" s="2" customFormat="1" ht="24.15" customHeight="1">
      <c r="A3778" s="40"/>
      <c r="B3778" s="41"/>
      <c r="C3778" s="280" t="s">
        <v>3274</v>
      </c>
      <c r="D3778" s="280" t="s">
        <v>808</v>
      </c>
      <c r="E3778" s="281" t="s">
        <v>3275</v>
      </c>
      <c r="F3778" s="282" t="s">
        <v>3276</v>
      </c>
      <c r="G3778" s="283" t="s">
        <v>653</v>
      </c>
      <c r="H3778" s="284">
        <v>17</v>
      </c>
      <c r="I3778" s="285"/>
      <c r="J3778" s="286">
        <f>ROUND(I3778*H3778,2)</f>
        <v>0</v>
      </c>
      <c r="K3778" s="282" t="s">
        <v>19</v>
      </c>
      <c r="L3778" s="287"/>
      <c r="M3778" s="288" t="s">
        <v>19</v>
      </c>
      <c r="N3778" s="289" t="s">
        <v>49</v>
      </c>
      <c r="O3778" s="86"/>
      <c r="P3778" s="227">
        <f>O3778*H3778</f>
        <v>0</v>
      </c>
      <c r="Q3778" s="227">
        <v>0.0027699999999999999</v>
      </c>
      <c r="R3778" s="227">
        <f>Q3778*H3778</f>
        <v>0.04709</v>
      </c>
      <c r="S3778" s="227">
        <v>0</v>
      </c>
      <c r="T3778" s="228">
        <f>S3778*H3778</f>
        <v>0</v>
      </c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R3778" s="229" t="s">
        <v>664</v>
      </c>
      <c r="AT3778" s="229" t="s">
        <v>808</v>
      </c>
      <c r="AU3778" s="229" t="s">
        <v>87</v>
      </c>
      <c r="AY3778" s="19" t="s">
        <v>401</v>
      </c>
      <c r="BE3778" s="230">
        <f>IF(N3778="základní",J3778,0)</f>
        <v>0</v>
      </c>
      <c r="BF3778" s="230">
        <f>IF(N3778="snížená",J3778,0)</f>
        <v>0</v>
      </c>
      <c r="BG3778" s="230">
        <f>IF(N3778="zákl. přenesená",J3778,0)</f>
        <v>0</v>
      </c>
      <c r="BH3778" s="230">
        <f>IF(N3778="sníž. přenesená",J3778,0)</f>
        <v>0</v>
      </c>
      <c r="BI3778" s="230">
        <f>IF(N3778="nulová",J3778,0)</f>
        <v>0</v>
      </c>
      <c r="BJ3778" s="19" t="s">
        <v>85</v>
      </c>
      <c r="BK3778" s="230">
        <f>ROUND(I3778*H3778,2)</f>
        <v>0</v>
      </c>
      <c r="BL3778" s="19" t="s">
        <v>545</v>
      </c>
      <c r="BM3778" s="229" t="s">
        <v>3277</v>
      </c>
    </row>
    <row r="3779" s="13" customFormat="1">
      <c r="A3779" s="13"/>
      <c r="B3779" s="236"/>
      <c r="C3779" s="237"/>
      <c r="D3779" s="238" t="s">
        <v>410</v>
      </c>
      <c r="E3779" s="239" t="s">
        <v>19</v>
      </c>
      <c r="F3779" s="240" t="s">
        <v>3259</v>
      </c>
      <c r="G3779" s="237"/>
      <c r="H3779" s="239" t="s">
        <v>19</v>
      </c>
      <c r="I3779" s="241"/>
      <c r="J3779" s="237"/>
      <c r="K3779" s="237"/>
      <c r="L3779" s="242"/>
      <c r="M3779" s="243"/>
      <c r="N3779" s="244"/>
      <c r="O3779" s="244"/>
      <c r="P3779" s="244"/>
      <c r="Q3779" s="244"/>
      <c r="R3779" s="244"/>
      <c r="S3779" s="244"/>
      <c r="T3779" s="245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6" t="s">
        <v>410</v>
      </c>
      <c r="AU3779" s="246" t="s">
        <v>87</v>
      </c>
      <c r="AV3779" s="13" t="s">
        <v>85</v>
      </c>
      <c r="AW3779" s="13" t="s">
        <v>37</v>
      </c>
      <c r="AX3779" s="13" t="s">
        <v>78</v>
      </c>
      <c r="AY3779" s="246" t="s">
        <v>401</v>
      </c>
    </row>
    <row r="3780" s="14" customFormat="1">
      <c r="A3780" s="14"/>
      <c r="B3780" s="247"/>
      <c r="C3780" s="248"/>
      <c r="D3780" s="238" t="s">
        <v>410</v>
      </c>
      <c r="E3780" s="249" t="s">
        <v>19</v>
      </c>
      <c r="F3780" s="250" t="s">
        <v>3260</v>
      </c>
      <c r="G3780" s="248"/>
      <c r="H3780" s="251">
        <v>11</v>
      </c>
      <c r="I3780" s="252"/>
      <c r="J3780" s="248"/>
      <c r="K3780" s="248"/>
      <c r="L3780" s="253"/>
      <c r="M3780" s="254"/>
      <c r="N3780" s="255"/>
      <c r="O3780" s="255"/>
      <c r="P3780" s="255"/>
      <c r="Q3780" s="255"/>
      <c r="R3780" s="255"/>
      <c r="S3780" s="255"/>
      <c r="T3780" s="256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7" t="s">
        <v>410</v>
      </c>
      <c r="AU3780" s="257" t="s">
        <v>87</v>
      </c>
      <c r="AV3780" s="14" t="s">
        <v>87</v>
      </c>
      <c r="AW3780" s="14" t="s">
        <v>37</v>
      </c>
      <c r="AX3780" s="14" t="s">
        <v>78</v>
      </c>
      <c r="AY3780" s="257" t="s">
        <v>401</v>
      </c>
    </row>
    <row r="3781" s="16" customFormat="1">
      <c r="A3781" s="16"/>
      <c r="B3781" s="269"/>
      <c r="C3781" s="270"/>
      <c r="D3781" s="238" t="s">
        <v>410</v>
      </c>
      <c r="E3781" s="271" t="s">
        <v>19</v>
      </c>
      <c r="F3781" s="272" t="s">
        <v>440</v>
      </c>
      <c r="G3781" s="270"/>
      <c r="H3781" s="273">
        <v>11</v>
      </c>
      <c r="I3781" s="274"/>
      <c r="J3781" s="270"/>
      <c r="K3781" s="270"/>
      <c r="L3781" s="275"/>
      <c r="M3781" s="276"/>
      <c r="N3781" s="277"/>
      <c r="O3781" s="277"/>
      <c r="P3781" s="277"/>
      <c r="Q3781" s="277"/>
      <c r="R3781" s="277"/>
      <c r="S3781" s="277"/>
      <c r="T3781" s="278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T3781" s="279" t="s">
        <v>410</v>
      </c>
      <c r="AU3781" s="279" t="s">
        <v>87</v>
      </c>
      <c r="AV3781" s="16" t="s">
        <v>95</v>
      </c>
      <c r="AW3781" s="16" t="s">
        <v>37</v>
      </c>
      <c r="AX3781" s="16" t="s">
        <v>78</v>
      </c>
      <c r="AY3781" s="279" t="s">
        <v>401</v>
      </c>
    </row>
    <row r="3782" s="13" customFormat="1">
      <c r="A3782" s="13"/>
      <c r="B3782" s="236"/>
      <c r="C3782" s="237"/>
      <c r="D3782" s="238" t="s">
        <v>410</v>
      </c>
      <c r="E3782" s="239" t="s">
        <v>19</v>
      </c>
      <c r="F3782" s="240" t="s">
        <v>3264</v>
      </c>
      <c r="G3782" s="237"/>
      <c r="H3782" s="239" t="s">
        <v>19</v>
      </c>
      <c r="I3782" s="241"/>
      <c r="J3782" s="237"/>
      <c r="K3782" s="237"/>
      <c r="L3782" s="242"/>
      <c r="M3782" s="243"/>
      <c r="N3782" s="244"/>
      <c r="O3782" s="244"/>
      <c r="P3782" s="244"/>
      <c r="Q3782" s="244"/>
      <c r="R3782" s="244"/>
      <c r="S3782" s="244"/>
      <c r="T3782" s="245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6" t="s">
        <v>410</v>
      </c>
      <c r="AU3782" s="246" t="s">
        <v>87</v>
      </c>
      <c r="AV3782" s="13" t="s">
        <v>85</v>
      </c>
      <c r="AW3782" s="13" t="s">
        <v>37</v>
      </c>
      <c r="AX3782" s="13" t="s">
        <v>78</v>
      </c>
      <c r="AY3782" s="246" t="s">
        <v>401</v>
      </c>
    </row>
    <row r="3783" s="14" customFormat="1">
      <c r="A3783" s="14"/>
      <c r="B3783" s="247"/>
      <c r="C3783" s="248"/>
      <c r="D3783" s="238" t="s">
        <v>410</v>
      </c>
      <c r="E3783" s="249" t="s">
        <v>19</v>
      </c>
      <c r="F3783" s="250" t="s">
        <v>3266</v>
      </c>
      <c r="G3783" s="248"/>
      <c r="H3783" s="251">
        <v>6</v>
      </c>
      <c r="I3783" s="252"/>
      <c r="J3783" s="248"/>
      <c r="K3783" s="248"/>
      <c r="L3783" s="253"/>
      <c r="M3783" s="254"/>
      <c r="N3783" s="255"/>
      <c r="O3783" s="255"/>
      <c r="P3783" s="255"/>
      <c r="Q3783" s="255"/>
      <c r="R3783" s="255"/>
      <c r="S3783" s="255"/>
      <c r="T3783" s="256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7" t="s">
        <v>410</v>
      </c>
      <c r="AU3783" s="257" t="s">
        <v>87</v>
      </c>
      <c r="AV3783" s="14" t="s">
        <v>87</v>
      </c>
      <c r="AW3783" s="14" t="s">
        <v>37</v>
      </c>
      <c r="AX3783" s="14" t="s">
        <v>78</v>
      </c>
      <c r="AY3783" s="257" t="s">
        <v>401</v>
      </c>
    </row>
    <row r="3784" s="16" customFormat="1">
      <c r="A3784" s="16"/>
      <c r="B3784" s="269"/>
      <c r="C3784" s="270"/>
      <c r="D3784" s="238" t="s">
        <v>410</v>
      </c>
      <c r="E3784" s="271" t="s">
        <v>19</v>
      </c>
      <c r="F3784" s="272" t="s">
        <v>440</v>
      </c>
      <c r="G3784" s="270"/>
      <c r="H3784" s="273">
        <v>6</v>
      </c>
      <c r="I3784" s="274"/>
      <c r="J3784" s="270"/>
      <c r="K3784" s="270"/>
      <c r="L3784" s="275"/>
      <c r="M3784" s="276"/>
      <c r="N3784" s="277"/>
      <c r="O3784" s="277"/>
      <c r="P3784" s="277"/>
      <c r="Q3784" s="277"/>
      <c r="R3784" s="277"/>
      <c r="S3784" s="277"/>
      <c r="T3784" s="278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T3784" s="279" t="s">
        <v>410</v>
      </c>
      <c r="AU3784" s="279" t="s">
        <v>87</v>
      </c>
      <c r="AV3784" s="16" t="s">
        <v>95</v>
      </c>
      <c r="AW3784" s="16" t="s">
        <v>37</v>
      </c>
      <c r="AX3784" s="16" t="s">
        <v>78</v>
      </c>
      <c r="AY3784" s="279" t="s">
        <v>401</v>
      </c>
    </row>
    <row r="3785" s="15" customFormat="1">
      <c r="A3785" s="15"/>
      <c r="B3785" s="258"/>
      <c r="C3785" s="259"/>
      <c r="D3785" s="238" t="s">
        <v>410</v>
      </c>
      <c r="E3785" s="260" t="s">
        <v>19</v>
      </c>
      <c r="F3785" s="261" t="s">
        <v>414</v>
      </c>
      <c r="G3785" s="259"/>
      <c r="H3785" s="262">
        <v>17</v>
      </c>
      <c r="I3785" s="263"/>
      <c r="J3785" s="259"/>
      <c r="K3785" s="259"/>
      <c r="L3785" s="264"/>
      <c r="M3785" s="265"/>
      <c r="N3785" s="266"/>
      <c r="O3785" s="266"/>
      <c r="P3785" s="266"/>
      <c r="Q3785" s="266"/>
      <c r="R3785" s="266"/>
      <c r="S3785" s="266"/>
      <c r="T3785" s="267"/>
      <c r="U3785" s="15"/>
      <c r="V3785" s="15"/>
      <c r="W3785" s="15"/>
      <c r="X3785" s="15"/>
      <c r="Y3785" s="15"/>
      <c r="Z3785" s="15"/>
      <c r="AA3785" s="15"/>
      <c r="AB3785" s="15"/>
      <c r="AC3785" s="15"/>
      <c r="AD3785" s="15"/>
      <c r="AE3785" s="15"/>
      <c r="AT3785" s="268" t="s">
        <v>410</v>
      </c>
      <c r="AU3785" s="268" t="s">
        <v>87</v>
      </c>
      <c r="AV3785" s="15" t="s">
        <v>102</v>
      </c>
      <c r="AW3785" s="15" t="s">
        <v>37</v>
      </c>
      <c r="AX3785" s="15" t="s">
        <v>85</v>
      </c>
      <c r="AY3785" s="268" t="s">
        <v>401</v>
      </c>
    </row>
    <row r="3786" s="2" customFormat="1" ht="24.15" customHeight="1">
      <c r="A3786" s="40"/>
      <c r="B3786" s="41"/>
      <c r="C3786" s="280" t="s">
        <v>3278</v>
      </c>
      <c r="D3786" s="280" t="s">
        <v>808</v>
      </c>
      <c r="E3786" s="281" t="s">
        <v>3279</v>
      </c>
      <c r="F3786" s="282" t="s">
        <v>3280</v>
      </c>
      <c r="G3786" s="283" t="s">
        <v>653</v>
      </c>
      <c r="H3786" s="284">
        <v>29</v>
      </c>
      <c r="I3786" s="285"/>
      <c r="J3786" s="286">
        <f>ROUND(I3786*H3786,2)</f>
        <v>0</v>
      </c>
      <c r="K3786" s="282" t="s">
        <v>19</v>
      </c>
      <c r="L3786" s="287"/>
      <c r="M3786" s="288" t="s">
        <v>19</v>
      </c>
      <c r="N3786" s="289" t="s">
        <v>49</v>
      </c>
      <c r="O3786" s="86"/>
      <c r="P3786" s="227">
        <f>O3786*H3786</f>
        <v>0</v>
      </c>
      <c r="Q3786" s="227">
        <v>0.0027699999999999999</v>
      </c>
      <c r="R3786" s="227">
        <f>Q3786*H3786</f>
        <v>0.080329999999999999</v>
      </c>
      <c r="S3786" s="227">
        <v>0</v>
      </c>
      <c r="T3786" s="228">
        <f>S3786*H3786</f>
        <v>0</v>
      </c>
      <c r="U3786" s="40"/>
      <c r="V3786" s="40"/>
      <c r="W3786" s="40"/>
      <c r="X3786" s="40"/>
      <c r="Y3786" s="40"/>
      <c r="Z3786" s="40"/>
      <c r="AA3786" s="40"/>
      <c r="AB3786" s="40"/>
      <c r="AC3786" s="40"/>
      <c r="AD3786" s="40"/>
      <c r="AE3786" s="40"/>
      <c r="AR3786" s="229" t="s">
        <v>664</v>
      </c>
      <c r="AT3786" s="229" t="s">
        <v>808</v>
      </c>
      <c r="AU3786" s="229" t="s">
        <v>87</v>
      </c>
      <c r="AY3786" s="19" t="s">
        <v>401</v>
      </c>
      <c r="BE3786" s="230">
        <f>IF(N3786="základní",J3786,0)</f>
        <v>0</v>
      </c>
      <c r="BF3786" s="230">
        <f>IF(N3786="snížená",J3786,0)</f>
        <v>0</v>
      </c>
      <c r="BG3786" s="230">
        <f>IF(N3786="zákl. přenesená",J3786,0)</f>
        <v>0</v>
      </c>
      <c r="BH3786" s="230">
        <f>IF(N3786="sníž. přenesená",J3786,0)</f>
        <v>0</v>
      </c>
      <c r="BI3786" s="230">
        <f>IF(N3786="nulová",J3786,0)</f>
        <v>0</v>
      </c>
      <c r="BJ3786" s="19" t="s">
        <v>85</v>
      </c>
      <c r="BK3786" s="230">
        <f>ROUND(I3786*H3786,2)</f>
        <v>0</v>
      </c>
      <c r="BL3786" s="19" t="s">
        <v>545</v>
      </c>
      <c r="BM3786" s="229" t="s">
        <v>3281</v>
      </c>
    </row>
    <row r="3787" s="13" customFormat="1">
      <c r="A3787" s="13"/>
      <c r="B3787" s="236"/>
      <c r="C3787" s="237"/>
      <c r="D3787" s="238" t="s">
        <v>410</v>
      </c>
      <c r="E3787" s="239" t="s">
        <v>19</v>
      </c>
      <c r="F3787" s="240" t="s">
        <v>3259</v>
      </c>
      <c r="G3787" s="237"/>
      <c r="H3787" s="239" t="s">
        <v>19</v>
      </c>
      <c r="I3787" s="241"/>
      <c r="J3787" s="237"/>
      <c r="K3787" s="237"/>
      <c r="L3787" s="242"/>
      <c r="M3787" s="243"/>
      <c r="N3787" s="244"/>
      <c r="O3787" s="244"/>
      <c r="P3787" s="244"/>
      <c r="Q3787" s="244"/>
      <c r="R3787" s="244"/>
      <c r="S3787" s="244"/>
      <c r="T3787" s="245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6" t="s">
        <v>410</v>
      </c>
      <c r="AU3787" s="246" t="s">
        <v>87</v>
      </c>
      <c r="AV3787" s="13" t="s">
        <v>85</v>
      </c>
      <c r="AW3787" s="13" t="s">
        <v>37</v>
      </c>
      <c r="AX3787" s="13" t="s">
        <v>78</v>
      </c>
      <c r="AY3787" s="246" t="s">
        <v>401</v>
      </c>
    </row>
    <row r="3788" s="14" customFormat="1">
      <c r="A3788" s="14"/>
      <c r="B3788" s="247"/>
      <c r="C3788" s="248"/>
      <c r="D3788" s="238" t="s">
        <v>410</v>
      </c>
      <c r="E3788" s="249" t="s">
        <v>19</v>
      </c>
      <c r="F3788" s="250" t="s">
        <v>3261</v>
      </c>
      <c r="G3788" s="248"/>
      <c r="H3788" s="251">
        <v>12</v>
      </c>
      <c r="I3788" s="252"/>
      <c r="J3788" s="248"/>
      <c r="K3788" s="248"/>
      <c r="L3788" s="253"/>
      <c r="M3788" s="254"/>
      <c r="N3788" s="255"/>
      <c r="O3788" s="255"/>
      <c r="P3788" s="255"/>
      <c r="Q3788" s="255"/>
      <c r="R3788" s="255"/>
      <c r="S3788" s="255"/>
      <c r="T3788" s="25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7" t="s">
        <v>410</v>
      </c>
      <c r="AU3788" s="257" t="s">
        <v>87</v>
      </c>
      <c r="AV3788" s="14" t="s">
        <v>87</v>
      </c>
      <c r="AW3788" s="14" t="s">
        <v>37</v>
      </c>
      <c r="AX3788" s="14" t="s">
        <v>78</v>
      </c>
      <c r="AY3788" s="257" t="s">
        <v>401</v>
      </c>
    </row>
    <row r="3789" s="16" customFormat="1">
      <c r="A3789" s="16"/>
      <c r="B3789" s="269"/>
      <c r="C3789" s="270"/>
      <c r="D3789" s="238" t="s">
        <v>410</v>
      </c>
      <c r="E3789" s="271" t="s">
        <v>19</v>
      </c>
      <c r="F3789" s="272" t="s">
        <v>440</v>
      </c>
      <c r="G3789" s="270"/>
      <c r="H3789" s="273">
        <v>12</v>
      </c>
      <c r="I3789" s="274"/>
      <c r="J3789" s="270"/>
      <c r="K3789" s="270"/>
      <c r="L3789" s="275"/>
      <c r="M3789" s="276"/>
      <c r="N3789" s="277"/>
      <c r="O3789" s="277"/>
      <c r="P3789" s="277"/>
      <c r="Q3789" s="277"/>
      <c r="R3789" s="277"/>
      <c r="S3789" s="277"/>
      <c r="T3789" s="278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T3789" s="279" t="s">
        <v>410</v>
      </c>
      <c r="AU3789" s="279" t="s">
        <v>87</v>
      </c>
      <c r="AV3789" s="16" t="s">
        <v>95</v>
      </c>
      <c r="AW3789" s="16" t="s">
        <v>37</v>
      </c>
      <c r="AX3789" s="16" t="s">
        <v>78</v>
      </c>
      <c r="AY3789" s="279" t="s">
        <v>401</v>
      </c>
    </row>
    <row r="3790" s="13" customFormat="1">
      <c r="A3790" s="13"/>
      <c r="B3790" s="236"/>
      <c r="C3790" s="237"/>
      <c r="D3790" s="238" t="s">
        <v>410</v>
      </c>
      <c r="E3790" s="239" t="s">
        <v>19</v>
      </c>
      <c r="F3790" s="240" t="s">
        <v>3264</v>
      </c>
      <c r="G3790" s="237"/>
      <c r="H3790" s="239" t="s">
        <v>19</v>
      </c>
      <c r="I3790" s="241"/>
      <c r="J3790" s="237"/>
      <c r="K3790" s="237"/>
      <c r="L3790" s="242"/>
      <c r="M3790" s="243"/>
      <c r="N3790" s="244"/>
      <c r="O3790" s="244"/>
      <c r="P3790" s="244"/>
      <c r="Q3790" s="244"/>
      <c r="R3790" s="244"/>
      <c r="S3790" s="244"/>
      <c r="T3790" s="245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6" t="s">
        <v>410</v>
      </c>
      <c r="AU3790" s="246" t="s">
        <v>87</v>
      </c>
      <c r="AV3790" s="13" t="s">
        <v>85</v>
      </c>
      <c r="AW3790" s="13" t="s">
        <v>37</v>
      </c>
      <c r="AX3790" s="13" t="s">
        <v>78</v>
      </c>
      <c r="AY3790" s="246" t="s">
        <v>401</v>
      </c>
    </row>
    <row r="3791" s="14" customFormat="1">
      <c r="A3791" s="14"/>
      <c r="B3791" s="247"/>
      <c r="C3791" s="248"/>
      <c r="D3791" s="238" t="s">
        <v>410</v>
      </c>
      <c r="E3791" s="249" t="s">
        <v>19</v>
      </c>
      <c r="F3791" s="250" t="s">
        <v>3267</v>
      </c>
      <c r="G3791" s="248"/>
      <c r="H3791" s="251">
        <v>17</v>
      </c>
      <c r="I3791" s="252"/>
      <c r="J3791" s="248"/>
      <c r="K3791" s="248"/>
      <c r="L3791" s="253"/>
      <c r="M3791" s="254"/>
      <c r="N3791" s="255"/>
      <c r="O3791" s="255"/>
      <c r="P3791" s="255"/>
      <c r="Q3791" s="255"/>
      <c r="R3791" s="255"/>
      <c r="S3791" s="255"/>
      <c r="T3791" s="256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7" t="s">
        <v>410</v>
      </c>
      <c r="AU3791" s="257" t="s">
        <v>87</v>
      </c>
      <c r="AV3791" s="14" t="s">
        <v>87</v>
      </c>
      <c r="AW3791" s="14" t="s">
        <v>37</v>
      </c>
      <c r="AX3791" s="14" t="s">
        <v>78</v>
      </c>
      <c r="AY3791" s="257" t="s">
        <v>401</v>
      </c>
    </row>
    <row r="3792" s="16" customFormat="1">
      <c r="A3792" s="16"/>
      <c r="B3792" s="269"/>
      <c r="C3792" s="270"/>
      <c r="D3792" s="238" t="s">
        <v>410</v>
      </c>
      <c r="E3792" s="271" t="s">
        <v>19</v>
      </c>
      <c r="F3792" s="272" t="s">
        <v>440</v>
      </c>
      <c r="G3792" s="270"/>
      <c r="H3792" s="273">
        <v>17</v>
      </c>
      <c r="I3792" s="274"/>
      <c r="J3792" s="270"/>
      <c r="K3792" s="270"/>
      <c r="L3792" s="275"/>
      <c r="M3792" s="276"/>
      <c r="N3792" s="277"/>
      <c r="O3792" s="277"/>
      <c r="P3792" s="277"/>
      <c r="Q3792" s="277"/>
      <c r="R3792" s="277"/>
      <c r="S3792" s="277"/>
      <c r="T3792" s="278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T3792" s="279" t="s">
        <v>410</v>
      </c>
      <c r="AU3792" s="279" t="s">
        <v>87</v>
      </c>
      <c r="AV3792" s="16" t="s">
        <v>95</v>
      </c>
      <c r="AW3792" s="16" t="s">
        <v>37</v>
      </c>
      <c r="AX3792" s="16" t="s">
        <v>78</v>
      </c>
      <c r="AY3792" s="279" t="s">
        <v>401</v>
      </c>
    </row>
    <row r="3793" s="15" customFormat="1">
      <c r="A3793" s="15"/>
      <c r="B3793" s="258"/>
      <c r="C3793" s="259"/>
      <c r="D3793" s="238" t="s">
        <v>410</v>
      </c>
      <c r="E3793" s="260" t="s">
        <v>19</v>
      </c>
      <c r="F3793" s="261" t="s">
        <v>414</v>
      </c>
      <c r="G3793" s="259"/>
      <c r="H3793" s="262">
        <v>29</v>
      </c>
      <c r="I3793" s="263"/>
      <c r="J3793" s="259"/>
      <c r="K3793" s="259"/>
      <c r="L3793" s="264"/>
      <c r="M3793" s="265"/>
      <c r="N3793" s="266"/>
      <c r="O3793" s="266"/>
      <c r="P3793" s="266"/>
      <c r="Q3793" s="266"/>
      <c r="R3793" s="266"/>
      <c r="S3793" s="266"/>
      <c r="T3793" s="267"/>
      <c r="U3793" s="15"/>
      <c r="V3793" s="15"/>
      <c r="W3793" s="15"/>
      <c r="X3793" s="15"/>
      <c r="Y3793" s="15"/>
      <c r="Z3793" s="15"/>
      <c r="AA3793" s="15"/>
      <c r="AB3793" s="15"/>
      <c r="AC3793" s="15"/>
      <c r="AD3793" s="15"/>
      <c r="AE3793" s="15"/>
      <c r="AT3793" s="268" t="s">
        <v>410</v>
      </c>
      <c r="AU3793" s="268" t="s">
        <v>87</v>
      </c>
      <c r="AV3793" s="15" t="s">
        <v>102</v>
      </c>
      <c r="AW3793" s="15" t="s">
        <v>37</v>
      </c>
      <c r="AX3793" s="15" t="s">
        <v>85</v>
      </c>
      <c r="AY3793" s="268" t="s">
        <v>401</v>
      </c>
    </row>
    <row r="3794" s="2" customFormat="1" ht="24.15" customHeight="1">
      <c r="A3794" s="40"/>
      <c r="B3794" s="41"/>
      <c r="C3794" s="280" t="s">
        <v>3282</v>
      </c>
      <c r="D3794" s="280" t="s">
        <v>808</v>
      </c>
      <c r="E3794" s="281" t="s">
        <v>3283</v>
      </c>
      <c r="F3794" s="282" t="s">
        <v>3284</v>
      </c>
      <c r="G3794" s="283" t="s">
        <v>653</v>
      </c>
      <c r="H3794" s="284">
        <v>6</v>
      </c>
      <c r="I3794" s="285"/>
      <c r="J3794" s="286">
        <f>ROUND(I3794*H3794,2)</f>
        <v>0</v>
      </c>
      <c r="K3794" s="282" t="s">
        <v>19</v>
      </c>
      <c r="L3794" s="287"/>
      <c r="M3794" s="288" t="s">
        <v>19</v>
      </c>
      <c r="N3794" s="289" t="s">
        <v>49</v>
      </c>
      <c r="O3794" s="86"/>
      <c r="P3794" s="227">
        <f>O3794*H3794</f>
        <v>0</v>
      </c>
      <c r="Q3794" s="227">
        <v>0.0027699999999999999</v>
      </c>
      <c r="R3794" s="227">
        <f>Q3794*H3794</f>
        <v>0.016619999999999999</v>
      </c>
      <c r="S3794" s="227">
        <v>0</v>
      </c>
      <c r="T3794" s="228">
        <f>S3794*H3794</f>
        <v>0</v>
      </c>
      <c r="U3794" s="40"/>
      <c r="V3794" s="40"/>
      <c r="W3794" s="40"/>
      <c r="X3794" s="40"/>
      <c r="Y3794" s="40"/>
      <c r="Z3794" s="40"/>
      <c r="AA3794" s="40"/>
      <c r="AB3794" s="40"/>
      <c r="AC3794" s="40"/>
      <c r="AD3794" s="40"/>
      <c r="AE3794" s="40"/>
      <c r="AR3794" s="229" t="s">
        <v>664</v>
      </c>
      <c r="AT3794" s="229" t="s">
        <v>808</v>
      </c>
      <c r="AU3794" s="229" t="s">
        <v>87</v>
      </c>
      <c r="AY3794" s="19" t="s">
        <v>401</v>
      </c>
      <c r="BE3794" s="230">
        <f>IF(N3794="základní",J3794,0)</f>
        <v>0</v>
      </c>
      <c r="BF3794" s="230">
        <f>IF(N3794="snížená",J3794,0)</f>
        <v>0</v>
      </c>
      <c r="BG3794" s="230">
        <f>IF(N3794="zákl. přenesená",J3794,0)</f>
        <v>0</v>
      </c>
      <c r="BH3794" s="230">
        <f>IF(N3794="sníž. přenesená",J3794,0)</f>
        <v>0</v>
      </c>
      <c r="BI3794" s="230">
        <f>IF(N3794="nulová",J3794,0)</f>
        <v>0</v>
      </c>
      <c r="BJ3794" s="19" t="s">
        <v>85</v>
      </c>
      <c r="BK3794" s="230">
        <f>ROUND(I3794*H3794,2)</f>
        <v>0</v>
      </c>
      <c r="BL3794" s="19" t="s">
        <v>545</v>
      </c>
      <c r="BM3794" s="229" t="s">
        <v>3285</v>
      </c>
    </row>
    <row r="3795" s="13" customFormat="1">
      <c r="A3795" s="13"/>
      <c r="B3795" s="236"/>
      <c r="C3795" s="237"/>
      <c r="D3795" s="238" t="s">
        <v>410</v>
      </c>
      <c r="E3795" s="239" t="s">
        <v>19</v>
      </c>
      <c r="F3795" s="240" t="s">
        <v>3259</v>
      </c>
      <c r="G3795" s="237"/>
      <c r="H3795" s="239" t="s">
        <v>19</v>
      </c>
      <c r="I3795" s="241"/>
      <c r="J3795" s="237"/>
      <c r="K3795" s="237"/>
      <c r="L3795" s="242"/>
      <c r="M3795" s="243"/>
      <c r="N3795" s="244"/>
      <c r="O3795" s="244"/>
      <c r="P3795" s="244"/>
      <c r="Q3795" s="244"/>
      <c r="R3795" s="244"/>
      <c r="S3795" s="244"/>
      <c r="T3795" s="245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6" t="s">
        <v>410</v>
      </c>
      <c r="AU3795" s="246" t="s">
        <v>87</v>
      </c>
      <c r="AV3795" s="13" t="s">
        <v>85</v>
      </c>
      <c r="AW3795" s="13" t="s">
        <v>37</v>
      </c>
      <c r="AX3795" s="13" t="s">
        <v>78</v>
      </c>
      <c r="AY3795" s="246" t="s">
        <v>401</v>
      </c>
    </row>
    <row r="3796" s="14" customFormat="1">
      <c r="A3796" s="14"/>
      <c r="B3796" s="247"/>
      <c r="C3796" s="248"/>
      <c r="D3796" s="238" t="s">
        <v>410</v>
      </c>
      <c r="E3796" s="249" t="s">
        <v>19</v>
      </c>
      <c r="F3796" s="250" t="s">
        <v>3262</v>
      </c>
      <c r="G3796" s="248"/>
      <c r="H3796" s="251">
        <v>3</v>
      </c>
      <c r="I3796" s="252"/>
      <c r="J3796" s="248"/>
      <c r="K3796" s="248"/>
      <c r="L3796" s="253"/>
      <c r="M3796" s="254"/>
      <c r="N3796" s="255"/>
      <c r="O3796" s="255"/>
      <c r="P3796" s="255"/>
      <c r="Q3796" s="255"/>
      <c r="R3796" s="255"/>
      <c r="S3796" s="255"/>
      <c r="T3796" s="256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7" t="s">
        <v>410</v>
      </c>
      <c r="AU3796" s="257" t="s">
        <v>87</v>
      </c>
      <c r="AV3796" s="14" t="s">
        <v>87</v>
      </c>
      <c r="AW3796" s="14" t="s">
        <v>37</v>
      </c>
      <c r="AX3796" s="14" t="s">
        <v>78</v>
      </c>
      <c r="AY3796" s="257" t="s">
        <v>401</v>
      </c>
    </row>
    <row r="3797" s="16" customFormat="1">
      <c r="A3797" s="16"/>
      <c r="B3797" s="269"/>
      <c r="C3797" s="270"/>
      <c r="D3797" s="238" t="s">
        <v>410</v>
      </c>
      <c r="E3797" s="271" t="s">
        <v>19</v>
      </c>
      <c r="F3797" s="272" t="s">
        <v>440</v>
      </c>
      <c r="G3797" s="270"/>
      <c r="H3797" s="273">
        <v>3</v>
      </c>
      <c r="I3797" s="274"/>
      <c r="J3797" s="270"/>
      <c r="K3797" s="270"/>
      <c r="L3797" s="275"/>
      <c r="M3797" s="276"/>
      <c r="N3797" s="277"/>
      <c r="O3797" s="277"/>
      <c r="P3797" s="277"/>
      <c r="Q3797" s="277"/>
      <c r="R3797" s="277"/>
      <c r="S3797" s="277"/>
      <c r="T3797" s="278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T3797" s="279" t="s">
        <v>410</v>
      </c>
      <c r="AU3797" s="279" t="s">
        <v>87</v>
      </c>
      <c r="AV3797" s="16" t="s">
        <v>95</v>
      </c>
      <c r="AW3797" s="16" t="s">
        <v>37</v>
      </c>
      <c r="AX3797" s="16" t="s">
        <v>78</v>
      </c>
      <c r="AY3797" s="279" t="s">
        <v>401</v>
      </c>
    </row>
    <row r="3798" s="13" customFormat="1">
      <c r="A3798" s="13"/>
      <c r="B3798" s="236"/>
      <c r="C3798" s="237"/>
      <c r="D3798" s="238" t="s">
        <v>410</v>
      </c>
      <c r="E3798" s="239" t="s">
        <v>19</v>
      </c>
      <c r="F3798" s="240" t="s">
        <v>3264</v>
      </c>
      <c r="G3798" s="237"/>
      <c r="H3798" s="239" t="s">
        <v>19</v>
      </c>
      <c r="I3798" s="241"/>
      <c r="J3798" s="237"/>
      <c r="K3798" s="237"/>
      <c r="L3798" s="242"/>
      <c r="M3798" s="243"/>
      <c r="N3798" s="244"/>
      <c r="O3798" s="244"/>
      <c r="P3798" s="244"/>
      <c r="Q3798" s="244"/>
      <c r="R3798" s="244"/>
      <c r="S3798" s="244"/>
      <c r="T3798" s="245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6" t="s">
        <v>410</v>
      </c>
      <c r="AU3798" s="246" t="s">
        <v>87</v>
      </c>
      <c r="AV3798" s="13" t="s">
        <v>85</v>
      </c>
      <c r="AW3798" s="13" t="s">
        <v>37</v>
      </c>
      <c r="AX3798" s="13" t="s">
        <v>78</v>
      </c>
      <c r="AY3798" s="246" t="s">
        <v>401</v>
      </c>
    </row>
    <row r="3799" s="14" customFormat="1">
      <c r="A3799" s="14"/>
      <c r="B3799" s="247"/>
      <c r="C3799" s="248"/>
      <c r="D3799" s="238" t="s">
        <v>410</v>
      </c>
      <c r="E3799" s="249" t="s">
        <v>19</v>
      </c>
      <c r="F3799" s="250" t="s">
        <v>3268</v>
      </c>
      <c r="G3799" s="248"/>
      <c r="H3799" s="251">
        <v>3</v>
      </c>
      <c r="I3799" s="252"/>
      <c r="J3799" s="248"/>
      <c r="K3799" s="248"/>
      <c r="L3799" s="253"/>
      <c r="M3799" s="254"/>
      <c r="N3799" s="255"/>
      <c r="O3799" s="255"/>
      <c r="P3799" s="255"/>
      <c r="Q3799" s="255"/>
      <c r="R3799" s="255"/>
      <c r="S3799" s="255"/>
      <c r="T3799" s="256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7" t="s">
        <v>410</v>
      </c>
      <c r="AU3799" s="257" t="s">
        <v>87</v>
      </c>
      <c r="AV3799" s="14" t="s">
        <v>87</v>
      </c>
      <c r="AW3799" s="14" t="s">
        <v>37</v>
      </c>
      <c r="AX3799" s="14" t="s">
        <v>78</v>
      </c>
      <c r="AY3799" s="257" t="s">
        <v>401</v>
      </c>
    </row>
    <row r="3800" s="16" customFormat="1">
      <c r="A3800" s="16"/>
      <c r="B3800" s="269"/>
      <c r="C3800" s="270"/>
      <c r="D3800" s="238" t="s">
        <v>410</v>
      </c>
      <c r="E3800" s="271" t="s">
        <v>19</v>
      </c>
      <c r="F3800" s="272" t="s">
        <v>440</v>
      </c>
      <c r="G3800" s="270"/>
      <c r="H3800" s="273">
        <v>3</v>
      </c>
      <c r="I3800" s="274"/>
      <c r="J3800" s="270"/>
      <c r="K3800" s="270"/>
      <c r="L3800" s="275"/>
      <c r="M3800" s="276"/>
      <c r="N3800" s="277"/>
      <c r="O3800" s="277"/>
      <c r="P3800" s="277"/>
      <c r="Q3800" s="277"/>
      <c r="R3800" s="277"/>
      <c r="S3800" s="277"/>
      <c r="T3800" s="278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T3800" s="279" t="s">
        <v>410</v>
      </c>
      <c r="AU3800" s="279" t="s">
        <v>87</v>
      </c>
      <c r="AV3800" s="16" t="s">
        <v>95</v>
      </c>
      <c r="AW3800" s="16" t="s">
        <v>37</v>
      </c>
      <c r="AX3800" s="16" t="s">
        <v>78</v>
      </c>
      <c r="AY3800" s="279" t="s">
        <v>401</v>
      </c>
    </row>
    <row r="3801" s="15" customFormat="1">
      <c r="A3801" s="15"/>
      <c r="B3801" s="258"/>
      <c r="C3801" s="259"/>
      <c r="D3801" s="238" t="s">
        <v>410</v>
      </c>
      <c r="E3801" s="260" t="s">
        <v>19</v>
      </c>
      <c r="F3801" s="261" t="s">
        <v>414</v>
      </c>
      <c r="G3801" s="259"/>
      <c r="H3801" s="262">
        <v>6</v>
      </c>
      <c r="I3801" s="263"/>
      <c r="J3801" s="259"/>
      <c r="K3801" s="259"/>
      <c r="L3801" s="264"/>
      <c r="M3801" s="265"/>
      <c r="N3801" s="266"/>
      <c r="O3801" s="266"/>
      <c r="P3801" s="266"/>
      <c r="Q3801" s="266"/>
      <c r="R3801" s="266"/>
      <c r="S3801" s="266"/>
      <c r="T3801" s="267"/>
      <c r="U3801" s="15"/>
      <c r="V3801" s="15"/>
      <c r="W3801" s="15"/>
      <c r="X3801" s="15"/>
      <c r="Y3801" s="15"/>
      <c r="Z3801" s="15"/>
      <c r="AA3801" s="15"/>
      <c r="AB3801" s="15"/>
      <c r="AC3801" s="15"/>
      <c r="AD3801" s="15"/>
      <c r="AE3801" s="15"/>
      <c r="AT3801" s="268" t="s">
        <v>410</v>
      </c>
      <c r="AU3801" s="268" t="s">
        <v>87</v>
      </c>
      <c r="AV3801" s="15" t="s">
        <v>102</v>
      </c>
      <c r="AW3801" s="15" t="s">
        <v>37</v>
      </c>
      <c r="AX3801" s="15" t="s">
        <v>85</v>
      </c>
      <c r="AY3801" s="268" t="s">
        <v>401</v>
      </c>
    </row>
    <row r="3802" s="2" customFormat="1" ht="24.15" customHeight="1">
      <c r="A3802" s="40"/>
      <c r="B3802" s="41"/>
      <c r="C3802" s="280" t="s">
        <v>3286</v>
      </c>
      <c r="D3802" s="280" t="s">
        <v>808</v>
      </c>
      <c r="E3802" s="281" t="s">
        <v>3287</v>
      </c>
      <c r="F3802" s="282" t="s">
        <v>3288</v>
      </c>
      <c r="G3802" s="283" t="s">
        <v>653</v>
      </c>
      <c r="H3802" s="284">
        <v>12</v>
      </c>
      <c r="I3802" s="285"/>
      <c r="J3802" s="286">
        <f>ROUND(I3802*H3802,2)</f>
        <v>0</v>
      </c>
      <c r="K3802" s="282" t="s">
        <v>19</v>
      </c>
      <c r="L3802" s="287"/>
      <c r="M3802" s="288" t="s">
        <v>19</v>
      </c>
      <c r="N3802" s="289" t="s">
        <v>49</v>
      </c>
      <c r="O3802" s="86"/>
      <c r="P3802" s="227">
        <f>O3802*H3802</f>
        <v>0</v>
      </c>
      <c r="Q3802" s="227">
        <v>0.0027699999999999999</v>
      </c>
      <c r="R3802" s="227">
        <f>Q3802*H3802</f>
        <v>0.033239999999999999</v>
      </c>
      <c r="S3802" s="227">
        <v>0</v>
      </c>
      <c r="T3802" s="228">
        <f>S3802*H3802</f>
        <v>0</v>
      </c>
      <c r="U3802" s="40"/>
      <c r="V3802" s="40"/>
      <c r="W3802" s="40"/>
      <c r="X3802" s="40"/>
      <c r="Y3802" s="40"/>
      <c r="Z3802" s="40"/>
      <c r="AA3802" s="40"/>
      <c r="AB3802" s="40"/>
      <c r="AC3802" s="40"/>
      <c r="AD3802" s="40"/>
      <c r="AE3802" s="40"/>
      <c r="AR3802" s="229" t="s">
        <v>664</v>
      </c>
      <c r="AT3802" s="229" t="s">
        <v>808</v>
      </c>
      <c r="AU3802" s="229" t="s">
        <v>87</v>
      </c>
      <c r="AY3802" s="19" t="s">
        <v>401</v>
      </c>
      <c r="BE3802" s="230">
        <f>IF(N3802="základní",J3802,0)</f>
        <v>0</v>
      </c>
      <c r="BF3802" s="230">
        <f>IF(N3802="snížená",J3802,0)</f>
        <v>0</v>
      </c>
      <c r="BG3802" s="230">
        <f>IF(N3802="zákl. přenesená",J3802,0)</f>
        <v>0</v>
      </c>
      <c r="BH3802" s="230">
        <f>IF(N3802="sníž. přenesená",J3802,0)</f>
        <v>0</v>
      </c>
      <c r="BI3802" s="230">
        <f>IF(N3802="nulová",J3802,0)</f>
        <v>0</v>
      </c>
      <c r="BJ3802" s="19" t="s">
        <v>85</v>
      </c>
      <c r="BK3802" s="230">
        <f>ROUND(I3802*H3802,2)</f>
        <v>0</v>
      </c>
      <c r="BL3802" s="19" t="s">
        <v>545</v>
      </c>
      <c r="BM3802" s="229" t="s">
        <v>3289</v>
      </c>
    </row>
    <row r="3803" s="13" customFormat="1">
      <c r="A3803" s="13"/>
      <c r="B3803" s="236"/>
      <c r="C3803" s="237"/>
      <c r="D3803" s="238" t="s">
        <v>410</v>
      </c>
      <c r="E3803" s="239" t="s">
        <v>19</v>
      </c>
      <c r="F3803" s="240" t="s">
        <v>3259</v>
      </c>
      <c r="G3803" s="237"/>
      <c r="H3803" s="239" t="s">
        <v>19</v>
      </c>
      <c r="I3803" s="241"/>
      <c r="J3803" s="237"/>
      <c r="K3803" s="237"/>
      <c r="L3803" s="242"/>
      <c r="M3803" s="243"/>
      <c r="N3803" s="244"/>
      <c r="O3803" s="244"/>
      <c r="P3803" s="244"/>
      <c r="Q3803" s="244"/>
      <c r="R3803" s="244"/>
      <c r="S3803" s="244"/>
      <c r="T3803" s="245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6" t="s">
        <v>410</v>
      </c>
      <c r="AU3803" s="246" t="s">
        <v>87</v>
      </c>
      <c r="AV3803" s="13" t="s">
        <v>85</v>
      </c>
      <c r="AW3803" s="13" t="s">
        <v>37</v>
      </c>
      <c r="AX3803" s="13" t="s">
        <v>78</v>
      </c>
      <c r="AY3803" s="246" t="s">
        <v>401</v>
      </c>
    </row>
    <row r="3804" s="14" customFormat="1">
      <c r="A3804" s="14"/>
      <c r="B3804" s="247"/>
      <c r="C3804" s="248"/>
      <c r="D3804" s="238" t="s">
        <v>410</v>
      </c>
      <c r="E3804" s="249" t="s">
        <v>19</v>
      </c>
      <c r="F3804" s="250" t="s">
        <v>3290</v>
      </c>
      <c r="G3804" s="248"/>
      <c r="H3804" s="251">
        <v>10</v>
      </c>
      <c r="I3804" s="252"/>
      <c r="J3804" s="248"/>
      <c r="K3804" s="248"/>
      <c r="L3804" s="253"/>
      <c r="M3804" s="254"/>
      <c r="N3804" s="255"/>
      <c r="O3804" s="255"/>
      <c r="P3804" s="255"/>
      <c r="Q3804" s="255"/>
      <c r="R3804" s="255"/>
      <c r="S3804" s="255"/>
      <c r="T3804" s="256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7" t="s">
        <v>410</v>
      </c>
      <c r="AU3804" s="257" t="s">
        <v>87</v>
      </c>
      <c r="AV3804" s="14" t="s">
        <v>87</v>
      </c>
      <c r="AW3804" s="14" t="s">
        <v>37</v>
      </c>
      <c r="AX3804" s="14" t="s">
        <v>78</v>
      </c>
      <c r="AY3804" s="257" t="s">
        <v>401</v>
      </c>
    </row>
    <row r="3805" s="16" customFormat="1">
      <c r="A3805" s="16"/>
      <c r="B3805" s="269"/>
      <c r="C3805" s="270"/>
      <c r="D3805" s="238" t="s">
        <v>410</v>
      </c>
      <c r="E3805" s="271" t="s">
        <v>19</v>
      </c>
      <c r="F3805" s="272" t="s">
        <v>440</v>
      </c>
      <c r="G3805" s="270"/>
      <c r="H3805" s="273">
        <v>10</v>
      </c>
      <c r="I3805" s="274"/>
      <c r="J3805" s="270"/>
      <c r="K3805" s="270"/>
      <c r="L3805" s="275"/>
      <c r="M3805" s="276"/>
      <c r="N3805" s="277"/>
      <c r="O3805" s="277"/>
      <c r="P3805" s="277"/>
      <c r="Q3805" s="277"/>
      <c r="R3805" s="277"/>
      <c r="S3805" s="277"/>
      <c r="T3805" s="278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T3805" s="279" t="s">
        <v>410</v>
      </c>
      <c r="AU3805" s="279" t="s">
        <v>87</v>
      </c>
      <c r="AV3805" s="16" t="s">
        <v>95</v>
      </c>
      <c r="AW3805" s="16" t="s">
        <v>37</v>
      </c>
      <c r="AX3805" s="16" t="s">
        <v>78</v>
      </c>
      <c r="AY3805" s="279" t="s">
        <v>401</v>
      </c>
    </row>
    <row r="3806" s="13" customFormat="1">
      <c r="A3806" s="13"/>
      <c r="B3806" s="236"/>
      <c r="C3806" s="237"/>
      <c r="D3806" s="238" t="s">
        <v>410</v>
      </c>
      <c r="E3806" s="239" t="s">
        <v>19</v>
      </c>
      <c r="F3806" s="240" t="s">
        <v>3264</v>
      </c>
      <c r="G3806" s="237"/>
      <c r="H3806" s="239" t="s">
        <v>19</v>
      </c>
      <c r="I3806" s="241"/>
      <c r="J3806" s="237"/>
      <c r="K3806" s="237"/>
      <c r="L3806" s="242"/>
      <c r="M3806" s="243"/>
      <c r="N3806" s="244"/>
      <c r="O3806" s="244"/>
      <c r="P3806" s="244"/>
      <c r="Q3806" s="244"/>
      <c r="R3806" s="244"/>
      <c r="S3806" s="244"/>
      <c r="T3806" s="245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6" t="s">
        <v>410</v>
      </c>
      <c r="AU3806" s="246" t="s">
        <v>87</v>
      </c>
      <c r="AV3806" s="13" t="s">
        <v>85</v>
      </c>
      <c r="AW3806" s="13" t="s">
        <v>37</v>
      </c>
      <c r="AX3806" s="13" t="s">
        <v>78</v>
      </c>
      <c r="AY3806" s="246" t="s">
        <v>401</v>
      </c>
    </row>
    <row r="3807" s="14" customFormat="1">
      <c r="A3807" s="14"/>
      <c r="B3807" s="247"/>
      <c r="C3807" s="248"/>
      <c r="D3807" s="238" t="s">
        <v>410</v>
      </c>
      <c r="E3807" s="249" t="s">
        <v>19</v>
      </c>
      <c r="F3807" s="250" t="s">
        <v>3269</v>
      </c>
      <c r="G3807" s="248"/>
      <c r="H3807" s="251">
        <v>2</v>
      </c>
      <c r="I3807" s="252"/>
      <c r="J3807" s="248"/>
      <c r="K3807" s="248"/>
      <c r="L3807" s="253"/>
      <c r="M3807" s="254"/>
      <c r="N3807" s="255"/>
      <c r="O3807" s="255"/>
      <c r="P3807" s="255"/>
      <c r="Q3807" s="255"/>
      <c r="R3807" s="255"/>
      <c r="S3807" s="255"/>
      <c r="T3807" s="256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7" t="s">
        <v>410</v>
      </c>
      <c r="AU3807" s="257" t="s">
        <v>87</v>
      </c>
      <c r="AV3807" s="14" t="s">
        <v>87</v>
      </c>
      <c r="AW3807" s="14" t="s">
        <v>37</v>
      </c>
      <c r="AX3807" s="14" t="s">
        <v>78</v>
      </c>
      <c r="AY3807" s="257" t="s">
        <v>401</v>
      </c>
    </row>
    <row r="3808" s="16" customFormat="1">
      <c r="A3808" s="16"/>
      <c r="B3808" s="269"/>
      <c r="C3808" s="270"/>
      <c r="D3808" s="238" t="s">
        <v>410</v>
      </c>
      <c r="E3808" s="271" t="s">
        <v>19</v>
      </c>
      <c r="F3808" s="272" t="s">
        <v>440</v>
      </c>
      <c r="G3808" s="270"/>
      <c r="H3808" s="273">
        <v>2</v>
      </c>
      <c r="I3808" s="274"/>
      <c r="J3808" s="270"/>
      <c r="K3808" s="270"/>
      <c r="L3808" s="275"/>
      <c r="M3808" s="276"/>
      <c r="N3808" s="277"/>
      <c r="O3808" s="277"/>
      <c r="P3808" s="277"/>
      <c r="Q3808" s="277"/>
      <c r="R3808" s="277"/>
      <c r="S3808" s="277"/>
      <c r="T3808" s="278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T3808" s="279" t="s">
        <v>410</v>
      </c>
      <c r="AU3808" s="279" t="s">
        <v>87</v>
      </c>
      <c r="AV3808" s="16" t="s">
        <v>95</v>
      </c>
      <c r="AW3808" s="16" t="s">
        <v>37</v>
      </c>
      <c r="AX3808" s="16" t="s">
        <v>78</v>
      </c>
      <c r="AY3808" s="279" t="s">
        <v>401</v>
      </c>
    </row>
    <row r="3809" s="15" customFormat="1">
      <c r="A3809" s="15"/>
      <c r="B3809" s="258"/>
      <c r="C3809" s="259"/>
      <c r="D3809" s="238" t="s">
        <v>410</v>
      </c>
      <c r="E3809" s="260" t="s">
        <v>19</v>
      </c>
      <c r="F3809" s="261" t="s">
        <v>414</v>
      </c>
      <c r="G3809" s="259"/>
      <c r="H3809" s="262">
        <v>12</v>
      </c>
      <c r="I3809" s="263"/>
      <c r="J3809" s="259"/>
      <c r="K3809" s="259"/>
      <c r="L3809" s="264"/>
      <c r="M3809" s="265"/>
      <c r="N3809" s="266"/>
      <c r="O3809" s="266"/>
      <c r="P3809" s="266"/>
      <c r="Q3809" s="266"/>
      <c r="R3809" s="266"/>
      <c r="S3809" s="266"/>
      <c r="T3809" s="267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8" t="s">
        <v>410</v>
      </c>
      <c r="AU3809" s="268" t="s">
        <v>87</v>
      </c>
      <c r="AV3809" s="15" t="s">
        <v>102</v>
      </c>
      <c r="AW3809" s="15" t="s">
        <v>37</v>
      </c>
      <c r="AX3809" s="15" t="s">
        <v>85</v>
      </c>
      <c r="AY3809" s="268" t="s">
        <v>401</v>
      </c>
    </row>
    <row r="3810" s="2" customFormat="1" ht="49.05" customHeight="1">
      <c r="A3810" s="40"/>
      <c r="B3810" s="41"/>
      <c r="C3810" s="218" t="s">
        <v>3291</v>
      </c>
      <c r="D3810" s="218" t="s">
        <v>403</v>
      </c>
      <c r="E3810" s="219" t="s">
        <v>3292</v>
      </c>
      <c r="F3810" s="220" t="s">
        <v>3293</v>
      </c>
      <c r="G3810" s="221" t="s">
        <v>653</v>
      </c>
      <c r="H3810" s="222">
        <v>6</v>
      </c>
      <c r="I3810" s="223"/>
      <c r="J3810" s="224">
        <f>ROUND(I3810*H3810,2)</f>
        <v>0</v>
      </c>
      <c r="K3810" s="220" t="s">
        <v>406</v>
      </c>
      <c r="L3810" s="46"/>
      <c r="M3810" s="225" t="s">
        <v>19</v>
      </c>
      <c r="N3810" s="226" t="s">
        <v>49</v>
      </c>
      <c r="O3810" s="86"/>
      <c r="P3810" s="227">
        <f>O3810*H3810</f>
        <v>0</v>
      </c>
      <c r="Q3810" s="227">
        <v>0</v>
      </c>
      <c r="R3810" s="227">
        <f>Q3810*H3810</f>
        <v>0</v>
      </c>
      <c r="S3810" s="227">
        <v>0</v>
      </c>
      <c r="T3810" s="228">
        <f>S3810*H3810</f>
        <v>0</v>
      </c>
      <c r="U3810" s="40"/>
      <c r="V3810" s="40"/>
      <c r="W3810" s="40"/>
      <c r="X3810" s="40"/>
      <c r="Y3810" s="40"/>
      <c r="Z3810" s="40"/>
      <c r="AA3810" s="40"/>
      <c r="AB3810" s="40"/>
      <c r="AC3810" s="40"/>
      <c r="AD3810" s="40"/>
      <c r="AE3810" s="40"/>
      <c r="AR3810" s="229" t="s">
        <v>545</v>
      </c>
      <c r="AT3810" s="229" t="s">
        <v>403</v>
      </c>
      <c r="AU3810" s="229" t="s">
        <v>87</v>
      </c>
      <c r="AY3810" s="19" t="s">
        <v>401</v>
      </c>
      <c r="BE3810" s="230">
        <f>IF(N3810="základní",J3810,0)</f>
        <v>0</v>
      </c>
      <c r="BF3810" s="230">
        <f>IF(N3810="snížená",J3810,0)</f>
        <v>0</v>
      </c>
      <c r="BG3810" s="230">
        <f>IF(N3810="zákl. přenesená",J3810,0)</f>
        <v>0</v>
      </c>
      <c r="BH3810" s="230">
        <f>IF(N3810="sníž. přenesená",J3810,0)</f>
        <v>0</v>
      </c>
      <c r="BI3810" s="230">
        <f>IF(N3810="nulová",J3810,0)</f>
        <v>0</v>
      </c>
      <c r="BJ3810" s="19" t="s">
        <v>85</v>
      </c>
      <c r="BK3810" s="230">
        <f>ROUND(I3810*H3810,2)</f>
        <v>0</v>
      </c>
      <c r="BL3810" s="19" t="s">
        <v>545</v>
      </c>
      <c r="BM3810" s="229" t="s">
        <v>3294</v>
      </c>
    </row>
    <row r="3811" s="2" customFormat="1">
      <c r="A3811" s="40"/>
      <c r="B3811" s="41"/>
      <c r="C3811" s="42"/>
      <c r="D3811" s="231" t="s">
        <v>408</v>
      </c>
      <c r="E3811" s="42"/>
      <c r="F3811" s="232" t="s">
        <v>3295</v>
      </c>
      <c r="G3811" s="42"/>
      <c r="H3811" s="42"/>
      <c r="I3811" s="233"/>
      <c r="J3811" s="42"/>
      <c r="K3811" s="42"/>
      <c r="L3811" s="46"/>
      <c r="M3811" s="234"/>
      <c r="N3811" s="235"/>
      <c r="O3811" s="86"/>
      <c r="P3811" s="86"/>
      <c r="Q3811" s="86"/>
      <c r="R3811" s="86"/>
      <c r="S3811" s="86"/>
      <c r="T3811" s="87"/>
      <c r="U3811" s="40"/>
      <c r="V3811" s="40"/>
      <c r="W3811" s="40"/>
      <c r="X3811" s="40"/>
      <c r="Y3811" s="40"/>
      <c r="Z3811" s="40"/>
      <c r="AA3811" s="40"/>
      <c r="AB3811" s="40"/>
      <c r="AC3811" s="40"/>
      <c r="AD3811" s="40"/>
      <c r="AE3811" s="40"/>
      <c r="AT3811" s="19" t="s">
        <v>408</v>
      </c>
      <c r="AU3811" s="19" t="s">
        <v>87</v>
      </c>
    </row>
    <row r="3812" s="13" customFormat="1">
      <c r="A3812" s="13"/>
      <c r="B3812" s="236"/>
      <c r="C3812" s="237"/>
      <c r="D3812" s="238" t="s">
        <v>410</v>
      </c>
      <c r="E3812" s="239" t="s">
        <v>19</v>
      </c>
      <c r="F3812" s="240" t="s">
        <v>3259</v>
      </c>
      <c r="G3812" s="237"/>
      <c r="H3812" s="239" t="s">
        <v>19</v>
      </c>
      <c r="I3812" s="241"/>
      <c r="J3812" s="237"/>
      <c r="K3812" s="237"/>
      <c r="L3812" s="242"/>
      <c r="M3812" s="243"/>
      <c r="N3812" s="244"/>
      <c r="O3812" s="244"/>
      <c r="P3812" s="244"/>
      <c r="Q3812" s="244"/>
      <c r="R3812" s="244"/>
      <c r="S3812" s="244"/>
      <c r="T3812" s="245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6" t="s">
        <v>410</v>
      </c>
      <c r="AU3812" s="246" t="s">
        <v>87</v>
      </c>
      <c r="AV3812" s="13" t="s">
        <v>85</v>
      </c>
      <c r="AW3812" s="13" t="s">
        <v>37</v>
      </c>
      <c r="AX3812" s="13" t="s">
        <v>78</v>
      </c>
      <c r="AY3812" s="246" t="s">
        <v>401</v>
      </c>
    </row>
    <row r="3813" s="14" customFormat="1">
      <c r="A3813" s="14"/>
      <c r="B3813" s="247"/>
      <c r="C3813" s="248"/>
      <c r="D3813" s="238" t="s">
        <v>410</v>
      </c>
      <c r="E3813" s="249" t="s">
        <v>19</v>
      </c>
      <c r="F3813" s="250" t="s">
        <v>95</v>
      </c>
      <c r="G3813" s="248"/>
      <c r="H3813" s="251">
        <v>3</v>
      </c>
      <c r="I3813" s="252"/>
      <c r="J3813" s="248"/>
      <c r="K3813" s="248"/>
      <c r="L3813" s="253"/>
      <c r="M3813" s="254"/>
      <c r="N3813" s="255"/>
      <c r="O3813" s="255"/>
      <c r="P3813" s="255"/>
      <c r="Q3813" s="255"/>
      <c r="R3813" s="255"/>
      <c r="S3813" s="255"/>
      <c r="T3813" s="256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7" t="s">
        <v>410</v>
      </c>
      <c r="AU3813" s="257" t="s">
        <v>87</v>
      </c>
      <c r="AV3813" s="14" t="s">
        <v>87</v>
      </c>
      <c r="AW3813" s="14" t="s">
        <v>37</v>
      </c>
      <c r="AX3813" s="14" t="s">
        <v>78</v>
      </c>
      <c r="AY3813" s="257" t="s">
        <v>401</v>
      </c>
    </row>
    <row r="3814" s="13" customFormat="1">
      <c r="A3814" s="13"/>
      <c r="B3814" s="236"/>
      <c r="C3814" s="237"/>
      <c r="D3814" s="238" t="s">
        <v>410</v>
      </c>
      <c r="E3814" s="239" t="s">
        <v>19</v>
      </c>
      <c r="F3814" s="240" t="s">
        <v>3264</v>
      </c>
      <c r="G3814" s="237"/>
      <c r="H3814" s="239" t="s">
        <v>19</v>
      </c>
      <c r="I3814" s="241"/>
      <c r="J3814" s="237"/>
      <c r="K3814" s="237"/>
      <c r="L3814" s="242"/>
      <c r="M3814" s="243"/>
      <c r="N3814" s="244"/>
      <c r="O3814" s="244"/>
      <c r="P3814" s="244"/>
      <c r="Q3814" s="244"/>
      <c r="R3814" s="244"/>
      <c r="S3814" s="244"/>
      <c r="T3814" s="245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6" t="s">
        <v>410</v>
      </c>
      <c r="AU3814" s="246" t="s">
        <v>87</v>
      </c>
      <c r="AV3814" s="13" t="s">
        <v>85</v>
      </c>
      <c r="AW3814" s="13" t="s">
        <v>37</v>
      </c>
      <c r="AX3814" s="13" t="s">
        <v>78</v>
      </c>
      <c r="AY3814" s="246" t="s">
        <v>401</v>
      </c>
    </row>
    <row r="3815" s="14" customFormat="1">
      <c r="A3815" s="14"/>
      <c r="B3815" s="247"/>
      <c r="C3815" s="248"/>
      <c r="D3815" s="238" t="s">
        <v>410</v>
      </c>
      <c r="E3815" s="249" t="s">
        <v>19</v>
      </c>
      <c r="F3815" s="250" t="s">
        <v>95</v>
      </c>
      <c r="G3815" s="248"/>
      <c r="H3815" s="251">
        <v>3</v>
      </c>
      <c r="I3815" s="252"/>
      <c r="J3815" s="248"/>
      <c r="K3815" s="248"/>
      <c r="L3815" s="253"/>
      <c r="M3815" s="254"/>
      <c r="N3815" s="255"/>
      <c r="O3815" s="255"/>
      <c r="P3815" s="255"/>
      <c r="Q3815" s="255"/>
      <c r="R3815" s="255"/>
      <c r="S3815" s="255"/>
      <c r="T3815" s="256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7" t="s">
        <v>410</v>
      </c>
      <c r="AU3815" s="257" t="s">
        <v>87</v>
      </c>
      <c r="AV3815" s="14" t="s">
        <v>87</v>
      </c>
      <c r="AW3815" s="14" t="s">
        <v>37</v>
      </c>
      <c r="AX3815" s="14" t="s">
        <v>78</v>
      </c>
      <c r="AY3815" s="257" t="s">
        <v>401</v>
      </c>
    </row>
    <row r="3816" s="15" customFormat="1">
      <c r="A3816" s="15"/>
      <c r="B3816" s="258"/>
      <c r="C3816" s="259"/>
      <c r="D3816" s="238" t="s">
        <v>410</v>
      </c>
      <c r="E3816" s="260" t="s">
        <v>19</v>
      </c>
      <c r="F3816" s="261" t="s">
        <v>414</v>
      </c>
      <c r="G3816" s="259"/>
      <c r="H3816" s="262">
        <v>6</v>
      </c>
      <c r="I3816" s="263"/>
      <c r="J3816" s="259"/>
      <c r="K3816" s="259"/>
      <c r="L3816" s="264"/>
      <c r="M3816" s="265"/>
      <c r="N3816" s="266"/>
      <c r="O3816" s="266"/>
      <c r="P3816" s="266"/>
      <c r="Q3816" s="266"/>
      <c r="R3816" s="266"/>
      <c r="S3816" s="266"/>
      <c r="T3816" s="267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8" t="s">
        <v>410</v>
      </c>
      <c r="AU3816" s="268" t="s">
        <v>87</v>
      </c>
      <c r="AV3816" s="15" t="s">
        <v>102</v>
      </c>
      <c r="AW3816" s="15" t="s">
        <v>37</v>
      </c>
      <c r="AX3816" s="15" t="s">
        <v>85</v>
      </c>
      <c r="AY3816" s="268" t="s">
        <v>401</v>
      </c>
    </row>
    <row r="3817" s="2" customFormat="1" ht="33" customHeight="1">
      <c r="A3817" s="40"/>
      <c r="B3817" s="41"/>
      <c r="C3817" s="280" t="s">
        <v>3296</v>
      </c>
      <c r="D3817" s="280" t="s">
        <v>808</v>
      </c>
      <c r="E3817" s="281" t="s">
        <v>3297</v>
      </c>
      <c r="F3817" s="282" t="s">
        <v>3298</v>
      </c>
      <c r="G3817" s="283" t="s">
        <v>228</v>
      </c>
      <c r="H3817" s="284">
        <v>134</v>
      </c>
      <c r="I3817" s="285"/>
      <c r="J3817" s="286">
        <f>ROUND(I3817*H3817,2)</f>
        <v>0</v>
      </c>
      <c r="K3817" s="282" t="s">
        <v>406</v>
      </c>
      <c r="L3817" s="287"/>
      <c r="M3817" s="288" t="s">
        <v>19</v>
      </c>
      <c r="N3817" s="289" t="s">
        <v>49</v>
      </c>
      <c r="O3817" s="86"/>
      <c r="P3817" s="227">
        <f>O3817*H3817</f>
        <v>0</v>
      </c>
      <c r="Q3817" s="227">
        <v>0.00024000000000000001</v>
      </c>
      <c r="R3817" s="227">
        <f>Q3817*H3817</f>
        <v>0.032160000000000001</v>
      </c>
      <c r="S3817" s="227">
        <v>0</v>
      </c>
      <c r="T3817" s="228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9" t="s">
        <v>664</v>
      </c>
      <c r="AT3817" s="229" t="s">
        <v>808</v>
      </c>
      <c r="AU3817" s="229" t="s">
        <v>87</v>
      </c>
      <c r="AY3817" s="19" t="s">
        <v>401</v>
      </c>
      <c r="BE3817" s="230">
        <f>IF(N3817="základní",J3817,0)</f>
        <v>0</v>
      </c>
      <c r="BF3817" s="230">
        <f>IF(N3817="snížená",J3817,0)</f>
        <v>0</v>
      </c>
      <c r="BG3817" s="230">
        <f>IF(N3817="zákl. přenesená",J3817,0)</f>
        <v>0</v>
      </c>
      <c r="BH3817" s="230">
        <f>IF(N3817="sníž. přenesená",J3817,0)</f>
        <v>0</v>
      </c>
      <c r="BI3817" s="230">
        <f>IF(N3817="nulová",J3817,0)</f>
        <v>0</v>
      </c>
      <c r="BJ3817" s="19" t="s">
        <v>85</v>
      </c>
      <c r="BK3817" s="230">
        <f>ROUND(I3817*H3817,2)</f>
        <v>0</v>
      </c>
      <c r="BL3817" s="19" t="s">
        <v>545</v>
      </c>
      <c r="BM3817" s="229" t="s">
        <v>3299</v>
      </c>
    </row>
    <row r="3818" s="13" customFormat="1">
      <c r="A3818" s="13"/>
      <c r="B3818" s="236"/>
      <c r="C3818" s="237"/>
      <c r="D3818" s="238" t="s">
        <v>410</v>
      </c>
      <c r="E3818" s="239" t="s">
        <v>19</v>
      </c>
      <c r="F3818" s="240" t="s">
        <v>3259</v>
      </c>
      <c r="G3818" s="237"/>
      <c r="H3818" s="239" t="s">
        <v>19</v>
      </c>
      <c r="I3818" s="241"/>
      <c r="J3818" s="237"/>
      <c r="K3818" s="237"/>
      <c r="L3818" s="242"/>
      <c r="M3818" s="243"/>
      <c r="N3818" s="244"/>
      <c r="O3818" s="244"/>
      <c r="P3818" s="244"/>
      <c r="Q3818" s="244"/>
      <c r="R3818" s="244"/>
      <c r="S3818" s="244"/>
      <c r="T3818" s="245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6" t="s">
        <v>410</v>
      </c>
      <c r="AU3818" s="246" t="s">
        <v>87</v>
      </c>
      <c r="AV3818" s="13" t="s">
        <v>85</v>
      </c>
      <c r="AW3818" s="13" t="s">
        <v>37</v>
      </c>
      <c r="AX3818" s="13" t="s">
        <v>78</v>
      </c>
      <c r="AY3818" s="246" t="s">
        <v>401</v>
      </c>
    </row>
    <row r="3819" s="14" customFormat="1">
      <c r="A3819" s="14"/>
      <c r="B3819" s="247"/>
      <c r="C3819" s="248"/>
      <c r="D3819" s="238" t="s">
        <v>410</v>
      </c>
      <c r="E3819" s="249" t="s">
        <v>19</v>
      </c>
      <c r="F3819" s="250" t="s">
        <v>1006</v>
      </c>
      <c r="G3819" s="248"/>
      <c r="H3819" s="251">
        <v>75</v>
      </c>
      <c r="I3819" s="252"/>
      <c r="J3819" s="248"/>
      <c r="K3819" s="248"/>
      <c r="L3819" s="253"/>
      <c r="M3819" s="254"/>
      <c r="N3819" s="255"/>
      <c r="O3819" s="255"/>
      <c r="P3819" s="255"/>
      <c r="Q3819" s="255"/>
      <c r="R3819" s="255"/>
      <c r="S3819" s="255"/>
      <c r="T3819" s="256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7" t="s">
        <v>410</v>
      </c>
      <c r="AU3819" s="257" t="s">
        <v>87</v>
      </c>
      <c r="AV3819" s="14" t="s">
        <v>87</v>
      </c>
      <c r="AW3819" s="14" t="s">
        <v>37</v>
      </c>
      <c r="AX3819" s="14" t="s">
        <v>78</v>
      </c>
      <c r="AY3819" s="257" t="s">
        <v>401</v>
      </c>
    </row>
    <row r="3820" s="13" customFormat="1">
      <c r="A3820" s="13"/>
      <c r="B3820" s="236"/>
      <c r="C3820" s="237"/>
      <c r="D3820" s="238" t="s">
        <v>410</v>
      </c>
      <c r="E3820" s="239" t="s">
        <v>19</v>
      </c>
      <c r="F3820" s="240" t="s">
        <v>3264</v>
      </c>
      <c r="G3820" s="237"/>
      <c r="H3820" s="239" t="s">
        <v>19</v>
      </c>
      <c r="I3820" s="241"/>
      <c r="J3820" s="237"/>
      <c r="K3820" s="237"/>
      <c r="L3820" s="242"/>
      <c r="M3820" s="243"/>
      <c r="N3820" s="244"/>
      <c r="O3820" s="244"/>
      <c r="P3820" s="244"/>
      <c r="Q3820" s="244"/>
      <c r="R3820" s="244"/>
      <c r="S3820" s="244"/>
      <c r="T3820" s="245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6" t="s">
        <v>410</v>
      </c>
      <c r="AU3820" s="246" t="s">
        <v>87</v>
      </c>
      <c r="AV3820" s="13" t="s">
        <v>85</v>
      </c>
      <c r="AW3820" s="13" t="s">
        <v>37</v>
      </c>
      <c r="AX3820" s="13" t="s">
        <v>78</v>
      </c>
      <c r="AY3820" s="246" t="s">
        <v>401</v>
      </c>
    </row>
    <row r="3821" s="14" customFormat="1">
      <c r="A3821" s="14"/>
      <c r="B3821" s="247"/>
      <c r="C3821" s="248"/>
      <c r="D3821" s="238" t="s">
        <v>410</v>
      </c>
      <c r="E3821" s="249" t="s">
        <v>19</v>
      </c>
      <c r="F3821" s="250" t="s">
        <v>860</v>
      </c>
      <c r="G3821" s="248"/>
      <c r="H3821" s="251">
        <v>59</v>
      </c>
      <c r="I3821" s="252"/>
      <c r="J3821" s="248"/>
      <c r="K3821" s="248"/>
      <c r="L3821" s="253"/>
      <c r="M3821" s="254"/>
      <c r="N3821" s="255"/>
      <c r="O3821" s="255"/>
      <c r="P3821" s="255"/>
      <c r="Q3821" s="255"/>
      <c r="R3821" s="255"/>
      <c r="S3821" s="255"/>
      <c r="T3821" s="256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7" t="s">
        <v>410</v>
      </c>
      <c r="AU3821" s="257" t="s">
        <v>87</v>
      </c>
      <c r="AV3821" s="14" t="s">
        <v>87</v>
      </c>
      <c r="AW3821" s="14" t="s">
        <v>37</v>
      </c>
      <c r="AX3821" s="14" t="s">
        <v>78</v>
      </c>
      <c r="AY3821" s="257" t="s">
        <v>401</v>
      </c>
    </row>
    <row r="3822" s="15" customFormat="1">
      <c r="A3822" s="15"/>
      <c r="B3822" s="258"/>
      <c r="C3822" s="259"/>
      <c r="D3822" s="238" t="s">
        <v>410</v>
      </c>
      <c r="E3822" s="260" t="s">
        <v>19</v>
      </c>
      <c r="F3822" s="261" t="s">
        <v>414</v>
      </c>
      <c r="G3822" s="259"/>
      <c r="H3822" s="262">
        <v>134</v>
      </c>
      <c r="I3822" s="263"/>
      <c r="J3822" s="259"/>
      <c r="K3822" s="259"/>
      <c r="L3822" s="264"/>
      <c r="M3822" s="265"/>
      <c r="N3822" s="266"/>
      <c r="O3822" s="266"/>
      <c r="P3822" s="266"/>
      <c r="Q3822" s="266"/>
      <c r="R3822" s="266"/>
      <c r="S3822" s="266"/>
      <c r="T3822" s="267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T3822" s="268" t="s">
        <v>410</v>
      </c>
      <c r="AU3822" s="268" t="s">
        <v>87</v>
      </c>
      <c r="AV3822" s="15" t="s">
        <v>102</v>
      </c>
      <c r="AW3822" s="15" t="s">
        <v>37</v>
      </c>
      <c r="AX3822" s="15" t="s">
        <v>85</v>
      </c>
      <c r="AY3822" s="268" t="s">
        <v>401</v>
      </c>
    </row>
    <row r="3823" s="2" customFormat="1" ht="37.8" customHeight="1">
      <c r="A3823" s="40"/>
      <c r="B3823" s="41"/>
      <c r="C3823" s="280" t="s">
        <v>3300</v>
      </c>
      <c r="D3823" s="280" t="s">
        <v>808</v>
      </c>
      <c r="E3823" s="281" t="s">
        <v>3301</v>
      </c>
      <c r="F3823" s="282" t="s">
        <v>3302</v>
      </c>
      <c r="G3823" s="283" t="s">
        <v>653</v>
      </c>
      <c r="H3823" s="284">
        <v>6</v>
      </c>
      <c r="I3823" s="285"/>
      <c r="J3823" s="286">
        <f>ROUND(I3823*H3823,2)</f>
        <v>0</v>
      </c>
      <c r="K3823" s="282" t="s">
        <v>406</v>
      </c>
      <c r="L3823" s="287"/>
      <c r="M3823" s="288" t="s">
        <v>19</v>
      </c>
      <c r="N3823" s="289" t="s">
        <v>49</v>
      </c>
      <c r="O3823" s="86"/>
      <c r="P3823" s="227">
        <f>O3823*H3823</f>
        <v>0</v>
      </c>
      <c r="Q3823" s="227">
        <v>0.00084000000000000003</v>
      </c>
      <c r="R3823" s="227">
        <f>Q3823*H3823</f>
        <v>0.0050400000000000002</v>
      </c>
      <c r="S3823" s="227">
        <v>0</v>
      </c>
      <c r="T3823" s="228">
        <f>S3823*H3823</f>
        <v>0</v>
      </c>
      <c r="U3823" s="40"/>
      <c r="V3823" s="40"/>
      <c r="W3823" s="40"/>
      <c r="X3823" s="40"/>
      <c r="Y3823" s="40"/>
      <c r="Z3823" s="40"/>
      <c r="AA3823" s="40"/>
      <c r="AB3823" s="40"/>
      <c r="AC3823" s="40"/>
      <c r="AD3823" s="40"/>
      <c r="AE3823" s="40"/>
      <c r="AR3823" s="229" t="s">
        <v>664</v>
      </c>
      <c r="AT3823" s="229" t="s">
        <v>808</v>
      </c>
      <c r="AU3823" s="229" t="s">
        <v>87</v>
      </c>
      <c r="AY3823" s="19" t="s">
        <v>401</v>
      </c>
      <c r="BE3823" s="230">
        <f>IF(N3823="základní",J3823,0)</f>
        <v>0</v>
      </c>
      <c r="BF3823" s="230">
        <f>IF(N3823="snížená",J3823,0)</f>
        <v>0</v>
      </c>
      <c r="BG3823" s="230">
        <f>IF(N3823="zákl. přenesená",J3823,0)</f>
        <v>0</v>
      </c>
      <c r="BH3823" s="230">
        <f>IF(N3823="sníž. přenesená",J3823,0)</f>
        <v>0</v>
      </c>
      <c r="BI3823" s="230">
        <f>IF(N3823="nulová",J3823,0)</f>
        <v>0</v>
      </c>
      <c r="BJ3823" s="19" t="s">
        <v>85</v>
      </c>
      <c r="BK3823" s="230">
        <f>ROUND(I3823*H3823,2)</f>
        <v>0</v>
      </c>
      <c r="BL3823" s="19" t="s">
        <v>545</v>
      </c>
      <c r="BM3823" s="229" t="s">
        <v>3303</v>
      </c>
    </row>
    <row r="3824" s="2" customFormat="1" ht="24.15" customHeight="1">
      <c r="A3824" s="40"/>
      <c r="B3824" s="41"/>
      <c r="C3824" s="280" t="s">
        <v>3304</v>
      </c>
      <c r="D3824" s="280" t="s">
        <v>808</v>
      </c>
      <c r="E3824" s="281" t="s">
        <v>3305</v>
      </c>
      <c r="F3824" s="282" t="s">
        <v>3306</v>
      </c>
      <c r="G3824" s="283" t="s">
        <v>653</v>
      </c>
      <c r="H3824" s="284">
        <v>6</v>
      </c>
      <c r="I3824" s="285"/>
      <c r="J3824" s="286">
        <f>ROUND(I3824*H3824,2)</f>
        <v>0</v>
      </c>
      <c r="K3824" s="282" t="s">
        <v>406</v>
      </c>
      <c r="L3824" s="287"/>
      <c r="M3824" s="288" t="s">
        <v>19</v>
      </c>
      <c r="N3824" s="289" t="s">
        <v>49</v>
      </c>
      <c r="O3824" s="86"/>
      <c r="P3824" s="227">
        <f>O3824*H3824</f>
        <v>0</v>
      </c>
      <c r="Q3824" s="227">
        <v>0.00032000000000000003</v>
      </c>
      <c r="R3824" s="227">
        <f>Q3824*H3824</f>
        <v>0.0019200000000000003</v>
      </c>
      <c r="S3824" s="227">
        <v>0</v>
      </c>
      <c r="T3824" s="228">
        <f>S3824*H3824</f>
        <v>0</v>
      </c>
      <c r="U3824" s="40"/>
      <c r="V3824" s="40"/>
      <c r="W3824" s="40"/>
      <c r="X3824" s="40"/>
      <c r="Y3824" s="40"/>
      <c r="Z3824" s="40"/>
      <c r="AA3824" s="40"/>
      <c r="AB3824" s="40"/>
      <c r="AC3824" s="40"/>
      <c r="AD3824" s="40"/>
      <c r="AE3824" s="40"/>
      <c r="AR3824" s="229" t="s">
        <v>664</v>
      </c>
      <c r="AT3824" s="229" t="s">
        <v>808</v>
      </c>
      <c r="AU3824" s="229" t="s">
        <v>87</v>
      </c>
      <c r="AY3824" s="19" t="s">
        <v>401</v>
      </c>
      <c r="BE3824" s="230">
        <f>IF(N3824="základní",J3824,0)</f>
        <v>0</v>
      </c>
      <c r="BF3824" s="230">
        <f>IF(N3824="snížená",J3824,0)</f>
        <v>0</v>
      </c>
      <c r="BG3824" s="230">
        <f>IF(N3824="zákl. přenesená",J3824,0)</f>
        <v>0</v>
      </c>
      <c r="BH3824" s="230">
        <f>IF(N3824="sníž. přenesená",J3824,0)</f>
        <v>0</v>
      </c>
      <c r="BI3824" s="230">
        <f>IF(N3824="nulová",J3824,0)</f>
        <v>0</v>
      </c>
      <c r="BJ3824" s="19" t="s">
        <v>85</v>
      </c>
      <c r="BK3824" s="230">
        <f>ROUND(I3824*H3824,2)</f>
        <v>0</v>
      </c>
      <c r="BL3824" s="19" t="s">
        <v>545</v>
      </c>
      <c r="BM3824" s="229" t="s">
        <v>3307</v>
      </c>
    </row>
    <row r="3825" s="2" customFormat="1" ht="16.5" customHeight="1">
      <c r="A3825" s="40"/>
      <c r="B3825" s="41"/>
      <c r="C3825" s="280" t="s">
        <v>3308</v>
      </c>
      <c r="D3825" s="280" t="s">
        <v>808</v>
      </c>
      <c r="E3825" s="281" t="s">
        <v>3309</v>
      </c>
      <c r="F3825" s="282" t="s">
        <v>3310</v>
      </c>
      <c r="G3825" s="283" t="s">
        <v>653</v>
      </c>
      <c r="H3825" s="284">
        <v>6</v>
      </c>
      <c r="I3825" s="285"/>
      <c r="J3825" s="286">
        <f>ROUND(I3825*H3825,2)</f>
        <v>0</v>
      </c>
      <c r="K3825" s="282" t="s">
        <v>19</v>
      </c>
      <c r="L3825" s="287"/>
      <c r="M3825" s="288" t="s">
        <v>19</v>
      </c>
      <c r="N3825" s="289" t="s">
        <v>49</v>
      </c>
      <c r="O3825" s="86"/>
      <c r="P3825" s="227">
        <f>O3825*H3825</f>
        <v>0</v>
      </c>
      <c r="Q3825" s="227">
        <v>0</v>
      </c>
      <c r="R3825" s="227">
        <f>Q3825*H3825</f>
        <v>0</v>
      </c>
      <c r="S3825" s="227">
        <v>0</v>
      </c>
      <c r="T3825" s="228">
        <f>S3825*H3825</f>
        <v>0</v>
      </c>
      <c r="U3825" s="40"/>
      <c r="V3825" s="40"/>
      <c r="W3825" s="40"/>
      <c r="X3825" s="40"/>
      <c r="Y3825" s="40"/>
      <c r="Z3825" s="40"/>
      <c r="AA3825" s="40"/>
      <c r="AB3825" s="40"/>
      <c r="AC3825" s="40"/>
      <c r="AD3825" s="40"/>
      <c r="AE3825" s="40"/>
      <c r="AR3825" s="229" t="s">
        <v>664</v>
      </c>
      <c r="AT3825" s="229" t="s">
        <v>808</v>
      </c>
      <c r="AU3825" s="229" t="s">
        <v>87</v>
      </c>
      <c r="AY3825" s="19" t="s">
        <v>401</v>
      </c>
      <c r="BE3825" s="230">
        <f>IF(N3825="základní",J3825,0)</f>
        <v>0</v>
      </c>
      <c r="BF3825" s="230">
        <f>IF(N3825="snížená",J3825,0)</f>
        <v>0</v>
      </c>
      <c r="BG3825" s="230">
        <f>IF(N3825="zákl. přenesená",J3825,0)</f>
        <v>0</v>
      </c>
      <c r="BH3825" s="230">
        <f>IF(N3825="sníž. přenesená",J3825,0)</f>
        <v>0</v>
      </c>
      <c r="BI3825" s="230">
        <f>IF(N3825="nulová",J3825,0)</f>
        <v>0</v>
      </c>
      <c r="BJ3825" s="19" t="s">
        <v>85</v>
      </c>
      <c r="BK3825" s="230">
        <f>ROUND(I3825*H3825,2)</f>
        <v>0</v>
      </c>
      <c r="BL3825" s="19" t="s">
        <v>545</v>
      </c>
      <c r="BM3825" s="229" t="s">
        <v>3311</v>
      </c>
    </row>
    <row r="3826" s="2" customFormat="1" ht="24.15" customHeight="1">
      <c r="A3826" s="40"/>
      <c r="B3826" s="41"/>
      <c r="C3826" s="218" t="s">
        <v>3312</v>
      </c>
      <c r="D3826" s="218" t="s">
        <v>403</v>
      </c>
      <c r="E3826" s="219" t="s">
        <v>3313</v>
      </c>
      <c r="F3826" s="220" t="s">
        <v>3314</v>
      </c>
      <c r="G3826" s="221" t="s">
        <v>1714</v>
      </c>
      <c r="H3826" s="222">
        <v>12</v>
      </c>
      <c r="I3826" s="223"/>
      <c r="J3826" s="224">
        <f>ROUND(I3826*H3826,2)</f>
        <v>0</v>
      </c>
      <c r="K3826" s="220" t="s">
        <v>406</v>
      </c>
      <c r="L3826" s="46"/>
      <c r="M3826" s="225" t="s">
        <v>19</v>
      </c>
      <c r="N3826" s="226" t="s">
        <v>49</v>
      </c>
      <c r="O3826" s="86"/>
      <c r="P3826" s="227">
        <f>O3826*H3826</f>
        <v>0</v>
      </c>
      <c r="Q3826" s="227">
        <v>6.7487499999999994E-05</v>
      </c>
      <c r="R3826" s="227">
        <f>Q3826*H3826</f>
        <v>0.00080984999999999998</v>
      </c>
      <c r="S3826" s="227">
        <v>0</v>
      </c>
      <c r="T3826" s="228">
        <f>S3826*H3826</f>
        <v>0</v>
      </c>
      <c r="U3826" s="40"/>
      <c r="V3826" s="40"/>
      <c r="W3826" s="40"/>
      <c r="X3826" s="40"/>
      <c r="Y3826" s="40"/>
      <c r="Z3826" s="40"/>
      <c r="AA3826" s="40"/>
      <c r="AB3826" s="40"/>
      <c r="AC3826" s="40"/>
      <c r="AD3826" s="40"/>
      <c r="AE3826" s="40"/>
      <c r="AR3826" s="229" t="s">
        <v>545</v>
      </c>
      <c r="AT3826" s="229" t="s">
        <v>403</v>
      </c>
      <c r="AU3826" s="229" t="s">
        <v>87</v>
      </c>
      <c r="AY3826" s="19" t="s">
        <v>401</v>
      </c>
      <c r="BE3826" s="230">
        <f>IF(N3826="základní",J3826,0)</f>
        <v>0</v>
      </c>
      <c r="BF3826" s="230">
        <f>IF(N3826="snížená",J3826,0)</f>
        <v>0</v>
      </c>
      <c r="BG3826" s="230">
        <f>IF(N3826="zákl. přenesená",J3826,0)</f>
        <v>0</v>
      </c>
      <c r="BH3826" s="230">
        <f>IF(N3826="sníž. přenesená",J3826,0)</f>
        <v>0</v>
      </c>
      <c r="BI3826" s="230">
        <f>IF(N3826="nulová",J3826,0)</f>
        <v>0</v>
      </c>
      <c r="BJ3826" s="19" t="s">
        <v>85</v>
      </c>
      <c r="BK3826" s="230">
        <f>ROUND(I3826*H3826,2)</f>
        <v>0</v>
      </c>
      <c r="BL3826" s="19" t="s">
        <v>545</v>
      </c>
      <c r="BM3826" s="229" t="s">
        <v>3315</v>
      </c>
    </row>
    <row r="3827" s="2" customFormat="1">
      <c r="A3827" s="40"/>
      <c r="B3827" s="41"/>
      <c r="C3827" s="42"/>
      <c r="D3827" s="231" t="s">
        <v>408</v>
      </c>
      <c r="E3827" s="42"/>
      <c r="F3827" s="232" t="s">
        <v>3316</v>
      </c>
      <c r="G3827" s="42"/>
      <c r="H3827" s="42"/>
      <c r="I3827" s="233"/>
      <c r="J3827" s="42"/>
      <c r="K3827" s="42"/>
      <c r="L3827" s="46"/>
      <c r="M3827" s="234"/>
      <c r="N3827" s="235"/>
      <c r="O3827" s="86"/>
      <c r="P3827" s="86"/>
      <c r="Q3827" s="86"/>
      <c r="R3827" s="86"/>
      <c r="S3827" s="86"/>
      <c r="T3827" s="87"/>
      <c r="U3827" s="40"/>
      <c r="V3827" s="40"/>
      <c r="W3827" s="40"/>
      <c r="X3827" s="40"/>
      <c r="Y3827" s="40"/>
      <c r="Z3827" s="40"/>
      <c r="AA3827" s="40"/>
      <c r="AB3827" s="40"/>
      <c r="AC3827" s="40"/>
      <c r="AD3827" s="40"/>
      <c r="AE3827" s="40"/>
      <c r="AT3827" s="19" t="s">
        <v>408</v>
      </c>
      <c r="AU3827" s="19" t="s">
        <v>87</v>
      </c>
    </row>
    <row r="3828" s="13" customFormat="1">
      <c r="A3828" s="13"/>
      <c r="B3828" s="236"/>
      <c r="C3828" s="237"/>
      <c r="D3828" s="238" t="s">
        <v>410</v>
      </c>
      <c r="E3828" s="239" t="s">
        <v>19</v>
      </c>
      <c r="F3828" s="240" t="s">
        <v>634</v>
      </c>
      <c r="G3828" s="237"/>
      <c r="H3828" s="239" t="s">
        <v>19</v>
      </c>
      <c r="I3828" s="241"/>
      <c r="J3828" s="237"/>
      <c r="K3828" s="237"/>
      <c r="L3828" s="242"/>
      <c r="M3828" s="243"/>
      <c r="N3828" s="244"/>
      <c r="O3828" s="244"/>
      <c r="P3828" s="244"/>
      <c r="Q3828" s="244"/>
      <c r="R3828" s="244"/>
      <c r="S3828" s="244"/>
      <c r="T3828" s="245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6" t="s">
        <v>410</v>
      </c>
      <c r="AU3828" s="246" t="s">
        <v>87</v>
      </c>
      <c r="AV3828" s="13" t="s">
        <v>85</v>
      </c>
      <c r="AW3828" s="13" t="s">
        <v>37</v>
      </c>
      <c r="AX3828" s="13" t="s">
        <v>78</v>
      </c>
      <c r="AY3828" s="246" t="s">
        <v>401</v>
      </c>
    </row>
    <row r="3829" s="13" customFormat="1">
      <c r="A3829" s="13"/>
      <c r="B3829" s="236"/>
      <c r="C3829" s="237"/>
      <c r="D3829" s="238" t="s">
        <v>410</v>
      </c>
      <c r="E3829" s="239" t="s">
        <v>19</v>
      </c>
      <c r="F3829" s="240" t="s">
        <v>1591</v>
      </c>
      <c r="G3829" s="237"/>
      <c r="H3829" s="239" t="s">
        <v>19</v>
      </c>
      <c r="I3829" s="241"/>
      <c r="J3829" s="237"/>
      <c r="K3829" s="237"/>
      <c r="L3829" s="242"/>
      <c r="M3829" s="243"/>
      <c r="N3829" s="244"/>
      <c r="O3829" s="244"/>
      <c r="P3829" s="244"/>
      <c r="Q3829" s="244"/>
      <c r="R3829" s="244"/>
      <c r="S3829" s="244"/>
      <c r="T3829" s="245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6" t="s">
        <v>410</v>
      </c>
      <c r="AU3829" s="246" t="s">
        <v>87</v>
      </c>
      <c r="AV3829" s="13" t="s">
        <v>85</v>
      </c>
      <c r="AW3829" s="13" t="s">
        <v>37</v>
      </c>
      <c r="AX3829" s="13" t="s">
        <v>78</v>
      </c>
      <c r="AY3829" s="246" t="s">
        <v>401</v>
      </c>
    </row>
    <row r="3830" s="13" customFormat="1">
      <c r="A3830" s="13"/>
      <c r="B3830" s="236"/>
      <c r="C3830" s="237"/>
      <c r="D3830" s="238" t="s">
        <v>410</v>
      </c>
      <c r="E3830" s="239" t="s">
        <v>19</v>
      </c>
      <c r="F3830" s="240" t="s">
        <v>1708</v>
      </c>
      <c r="G3830" s="237"/>
      <c r="H3830" s="239" t="s">
        <v>19</v>
      </c>
      <c r="I3830" s="241"/>
      <c r="J3830" s="237"/>
      <c r="K3830" s="237"/>
      <c r="L3830" s="242"/>
      <c r="M3830" s="243"/>
      <c r="N3830" s="244"/>
      <c r="O3830" s="244"/>
      <c r="P3830" s="244"/>
      <c r="Q3830" s="244"/>
      <c r="R3830" s="244"/>
      <c r="S3830" s="244"/>
      <c r="T3830" s="245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6" t="s">
        <v>410</v>
      </c>
      <c r="AU3830" s="246" t="s">
        <v>87</v>
      </c>
      <c r="AV3830" s="13" t="s">
        <v>85</v>
      </c>
      <c r="AW3830" s="13" t="s">
        <v>37</v>
      </c>
      <c r="AX3830" s="13" t="s">
        <v>78</v>
      </c>
      <c r="AY3830" s="246" t="s">
        <v>401</v>
      </c>
    </row>
    <row r="3831" s="14" customFormat="1">
      <c r="A3831" s="14"/>
      <c r="B3831" s="247"/>
      <c r="C3831" s="248"/>
      <c r="D3831" s="238" t="s">
        <v>410</v>
      </c>
      <c r="E3831" s="249" t="s">
        <v>19</v>
      </c>
      <c r="F3831" s="250" t="s">
        <v>3317</v>
      </c>
      <c r="G3831" s="248"/>
      <c r="H3831" s="251">
        <v>12</v>
      </c>
      <c r="I3831" s="252"/>
      <c r="J3831" s="248"/>
      <c r="K3831" s="248"/>
      <c r="L3831" s="253"/>
      <c r="M3831" s="254"/>
      <c r="N3831" s="255"/>
      <c r="O3831" s="255"/>
      <c r="P3831" s="255"/>
      <c r="Q3831" s="255"/>
      <c r="R3831" s="255"/>
      <c r="S3831" s="255"/>
      <c r="T3831" s="256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7" t="s">
        <v>410</v>
      </c>
      <c r="AU3831" s="257" t="s">
        <v>87</v>
      </c>
      <c r="AV3831" s="14" t="s">
        <v>87</v>
      </c>
      <c r="AW3831" s="14" t="s">
        <v>37</v>
      </c>
      <c r="AX3831" s="14" t="s">
        <v>78</v>
      </c>
      <c r="AY3831" s="257" t="s">
        <v>401</v>
      </c>
    </row>
    <row r="3832" s="15" customFormat="1">
      <c r="A3832" s="15"/>
      <c r="B3832" s="258"/>
      <c r="C3832" s="259"/>
      <c r="D3832" s="238" t="s">
        <v>410</v>
      </c>
      <c r="E3832" s="260" t="s">
        <v>19</v>
      </c>
      <c r="F3832" s="261" t="s">
        <v>414</v>
      </c>
      <c r="G3832" s="259"/>
      <c r="H3832" s="262">
        <v>12</v>
      </c>
      <c r="I3832" s="263"/>
      <c r="J3832" s="259"/>
      <c r="K3832" s="259"/>
      <c r="L3832" s="264"/>
      <c r="M3832" s="265"/>
      <c r="N3832" s="266"/>
      <c r="O3832" s="266"/>
      <c r="P3832" s="266"/>
      <c r="Q3832" s="266"/>
      <c r="R3832" s="266"/>
      <c r="S3832" s="266"/>
      <c r="T3832" s="267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68" t="s">
        <v>410</v>
      </c>
      <c r="AU3832" s="268" t="s">
        <v>87</v>
      </c>
      <c r="AV3832" s="15" t="s">
        <v>102</v>
      </c>
      <c r="AW3832" s="15" t="s">
        <v>37</v>
      </c>
      <c r="AX3832" s="15" t="s">
        <v>85</v>
      </c>
      <c r="AY3832" s="268" t="s">
        <v>401</v>
      </c>
    </row>
    <row r="3833" s="2" customFormat="1" ht="24.15" customHeight="1">
      <c r="A3833" s="40"/>
      <c r="B3833" s="41"/>
      <c r="C3833" s="280" t="s">
        <v>3318</v>
      </c>
      <c r="D3833" s="280" t="s">
        <v>808</v>
      </c>
      <c r="E3833" s="281" t="s">
        <v>3319</v>
      </c>
      <c r="F3833" s="282" t="s">
        <v>3320</v>
      </c>
      <c r="G3833" s="283" t="s">
        <v>1714</v>
      </c>
      <c r="H3833" s="284">
        <v>13.199999999999999</v>
      </c>
      <c r="I3833" s="285"/>
      <c r="J3833" s="286">
        <f>ROUND(I3833*H3833,2)</f>
        <v>0</v>
      </c>
      <c r="K3833" s="282" t="s">
        <v>19</v>
      </c>
      <c r="L3833" s="287"/>
      <c r="M3833" s="288" t="s">
        <v>19</v>
      </c>
      <c r="N3833" s="289" t="s">
        <v>49</v>
      </c>
      <c r="O3833" s="86"/>
      <c r="P3833" s="227">
        <f>O3833*H3833</f>
        <v>0</v>
      </c>
      <c r="Q3833" s="227">
        <v>1</v>
      </c>
      <c r="R3833" s="227">
        <f>Q3833*H3833</f>
        <v>13.199999999999999</v>
      </c>
      <c r="S3833" s="227">
        <v>0</v>
      </c>
      <c r="T3833" s="228">
        <f>S3833*H3833</f>
        <v>0</v>
      </c>
      <c r="U3833" s="40"/>
      <c r="V3833" s="40"/>
      <c r="W3833" s="40"/>
      <c r="X3833" s="40"/>
      <c r="Y3833" s="40"/>
      <c r="Z3833" s="40"/>
      <c r="AA3833" s="40"/>
      <c r="AB3833" s="40"/>
      <c r="AC3833" s="40"/>
      <c r="AD3833" s="40"/>
      <c r="AE3833" s="40"/>
      <c r="AR3833" s="229" t="s">
        <v>664</v>
      </c>
      <c r="AT3833" s="229" t="s">
        <v>808</v>
      </c>
      <c r="AU3833" s="229" t="s">
        <v>87</v>
      </c>
      <c r="AY3833" s="19" t="s">
        <v>401</v>
      </c>
      <c r="BE3833" s="230">
        <f>IF(N3833="základní",J3833,0)</f>
        <v>0</v>
      </c>
      <c r="BF3833" s="230">
        <f>IF(N3833="snížená",J3833,0)</f>
        <v>0</v>
      </c>
      <c r="BG3833" s="230">
        <f>IF(N3833="zákl. přenesená",J3833,0)</f>
        <v>0</v>
      </c>
      <c r="BH3833" s="230">
        <f>IF(N3833="sníž. přenesená",J3833,0)</f>
        <v>0</v>
      </c>
      <c r="BI3833" s="230">
        <f>IF(N3833="nulová",J3833,0)</f>
        <v>0</v>
      </c>
      <c r="BJ3833" s="19" t="s">
        <v>85</v>
      </c>
      <c r="BK3833" s="230">
        <f>ROUND(I3833*H3833,2)</f>
        <v>0</v>
      </c>
      <c r="BL3833" s="19" t="s">
        <v>545</v>
      </c>
      <c r="BM3833" s="229" t="s">
        <v>3321</v>
      </c>
    </row>
    <row r="3834" s="13" customFormat="1">
      <c r="A3834" s="13"/>
      <c r="B3834" s="236"/>
      <c r="C3834" s="237"/>
      <c r="D3834" s="238" t="s">
        <v>410</v>
      </c>
      <c r="E3834" s="239" t="s">
        <v>19</v>
      </c>
      <c r="F3834" s="240" t="s">
        <v>634</v>
      </c>
      <c r="G3834" s="237"/>
      <c r="H3834" s="239" t="s">
        <v>19</v>
      </c>
      <c r="I3834" s="241"/>
      <c r="J3834" s="237"/>
      <c r="K3834" s="237"/>
      <c r="L3834" s="242"/>
      <c r="M3834" s="243"/>
      <c r="N3834" s="244"/>
      <c r="O3834" s="244"/>
      <c r="P3834" s="244"/>
      <c r="Q3834" s="244"/>
      <c r="R3834" s="244"/>
      <c r="S3834" s="244"/>
      <c r="T3834" s="24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6" t="s">
        <v>410</v>
      </c>
      <c r="AU3834" s="246" t="s">
        <v>87</v>
      </c>
      <c r="AV3834" s="13" t="s">
        <v>85</v>
      </c>
      <c r="AW3834" s="13" t="s">
        <v>37</v>
      </c>
      <c r="AX3834" s="13" t="s">
        <v>78</v>
      </c>
      <c r="AY3834" s="246" t="s">
        <v>401</v>
      </c>
    </row>
    <row r="3835" s="13" customFormat="1">
      <c r="A3835" s="13"/>
      <c r="B3835" s="236"/>
      <c r="C3835" s="237"/>
      <c r="D3835" s="238" t="s">
        <v>410</v>
      </c>
      <c r="E3835" s="239" t="s">
        <v>19</v>
      </c>
      <c r="F3835" s="240" t="s">
        <v>1591</v>
      </c>
      <c r="G3835" s="237"/>
      <c r="H3835" s="239" t="s">
        <v>19</v>
      </c>
      <c r="I3835" s="241"/>
      <c r="J3835" s="237"/>
      <c r="K3835" s="237"/>
      <c r="L3835" s="242"/>
      <c r="M3835" s="243"/>
      <c r="N3835" s="244"/>
      <c r="O3835" s="244"/>
      <c r="P3835" s="244"/>
      <c r="Q3835" s="244"/>
      <c r="R3835" s="244"/>
      <c r="S3835" s="244"/>
      <c r="T3835" s="24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6" t="s">
        <v>410</v>
      </c>
      <c r="AU3835" s="246" t="s">
        <v>87</v>
      </c>
      <c r="AV3835" s="13" t="s">
        <v>85</v>
      </c>
      <c r="AW3835" s="13" t="s">
        <v>37</v>
      </c>
      <c r="AX3835" s="13" t="s">
        <v>78</v>
      </c>
      <c r="AY3835" s="246" t="s">
        <v>401</v>
      </c>
    </row>
    <row r="3836" s="13" customFormat="1">
      <c r="A3836" s="13"/>
      <c r="B3836" s="236"/>
      <c r="C3836" s="237"/>
      <c r="D3836" s="238" t="s">
        <v>410</v>
      </c>
      <c r="E3836" s="239" t="s">
        <v>19</v>
      </c>
      <c r="F3836" s="240" t="s">
        <v>1708</v>
      </c>
      <c r="G3836" s="237"/>
      <c r="H3836" s="239" t="s">
        <v>19</v>
      </c>
      <c r="I3836" s="241"/>
      <c r="J3836" s="237"/>
      <c r="K3836" s="237"/>
      <c r="L3836" s="242"/>
      <c r="M3836" s="243"/>
      <c r="N3836" s="244"/>
      <c r="O3836" s="244"/>
      <c r="P3836" s="244"/>
      <c r="Q3836" s="244"/>
      <c r="R3836" s="244"/>
      <c r="S3836" s="244"/>
      <c r="T3836" s="245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6" t="s">
        <v>410</v>
      </c>
      <c r="AU3836" s="246" t="s">
        <v>87</v>
      </c>
      <c r="AV3836" s="13" t="s">
        <v>85</v>
      </c>
      <c r="AW3836" s="13" t="s">
        <v>37</v>
      </c>
      <c r="AX3836" s="13" t="s">
        <v>78</v>
      </c>
      <c r="AY3836" s="246" t="s">
        <v>401</v>
      </c>
    </row>
    <row r="3837" s="14" customFormat="1">
      <c r="A3837" s="14"/>
      <c r="B3837" s="247"/>
      <c r="C3837" s="248"/>
      <c r="D3837" s="238" t="s">
        <v>410</v>
      </c>
      <c r="E3837" s="249" t="s">
        <v>19</v>
      </c>
      <c r="F3837" s="250" t="s">
        <v>3322</v>
      </c>
      <c r="G3837" s="248"/>
      <c r="H3837" s="251">
        <v>13.199999999999999</v>
      </c>
      <c r="I3837" s="252"/>
      <c r="J3837" s="248"/>
      <c r="K3837" s="248"/>
      <c r="L3837" s="253"/>
      <c r="M3837" s="254"/>
      <c r="N3837" s="255"/>
      <c r="O3837" s="255"/>
      <c r="P3837" s="255"/>
      <c r="Q3837" s="255"/>
      <c r="R3837" s="255"/>
      <c r="S3837" s="255"/>
      <c r="T3837" s="256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7" t="s">
        <v>410</v>
      </c>
      <c r="AU3837" s="257" t="s">
        <v>87</v>
      </c>
      <c r="AV3837" s="14" t="s">
        <v>87</v>
      </c>
      <c r="AW3837" s="14" t="s">
        <v>37</v>
      </c>
      <c r="AX3837" s="14" t="s">
        <v>78</v>
      </c>
      <c r="AY3837" s="257" t="s">
        <v>401</v>
      </c>
    </row>
    <row r="3838" s="15" customFormat="1">
      <c r="A3838" s="15"/>
      <c r="B3838" s="258"/>
      <c r="C3838" s="259"/>
      <c r="D3838" s="238" t="s">
        <v>410</v>
      </c>
      <c r="E3838" s="260" t="s">
        <v>19</v>
      </c>
      <c r="F3838" s="261" t="s">
        <v>414</v>
      </c>
      <c r="G3838" s="259"/>
      <c r="H3838" s="262">
        <v>13.199999999999999</v>
      </c>
      <c r="I3838" s="263"/>
      <c r="J3838" s="259"/>
      <c r="K3838" s="259"/>
      <c r="L3838" s="264"/>
      <c r="M3838" s="265"/>
      <c r="N3838" s="266"/>
      <c r="O3838" s="266"/>
      <c r="P3838" s="266"/>
      <c r="Q3838" s="266"/>
      <c r="R3838" s="266"/>
      <c r="S3838" s="266"/>
      <c r="T3838" s="267"/>
      <c r="U3838" s="15"/>
      <c r="V3838" s="15"/>
      <c r="W3838" s="15"/>
      <c r="X3838" s="15"/>
      <c r="Y3838" s="15"/>
      <c r="Z3838" s="15"/>
      <c r="AA3838" s="15"/>
      <c r="AB3838" s="15"/>
      <c r="AC3838" s="15"/>
      <c r="AD3838" s="15"/>
      <c r="AE3838" s="15"/>
      <c r="AT3838" s="268" t="s">
        <v>410</v>
      </c>
      <c r="AU3838" s="268" t="s">
        <v>87</v>
      </c>
      <c r="AV3838" s="15" t="s">
        <v>102</v>
      </c>
      <c r="AW3838" s="15" t="s">
        <v>37</v>
      </c>
      <c r="AX3838" s="15" t="s">
        <v>85</v>
      </c>
      <c r="AY3838" s="268" t="s">
        <v>401</v>
      </c>
    </row>
    <row r="3839" s="2" customFormat="1" ht="44.25" customHeight="1">
      <c r="A3839" s="40"/>
      <c r="B3839" s="41"/>
      <c r="C3839" s="218" t="s">
        <v>3323</v>
      </c>
      <c r="D3839" s="218" t="s">
        <v>403</v>
      </c>
      <c r="E3839" s="219" t="s">
        <v>3324</v>
      </c>
      <c r="F3839" s="220" t="s">
        <v>3325</v>
      </c>
      <c r="G3839" s="221" t="s">
        <v>1909</v>
      </c>
      <c r="H3839" s="290"/>
      <c r="I3839" s="223"/>
      <c r="J3839" s="224">
        <f>ROUND(I3839*H3839,2)</f>
        <v>0</v>
      </c>
      <c r="K3839" s="220" t="s">
        <v>406</v>
      </c>
      <c r="L3839" s="46"/>
      <c r="M3839" s="225" t="s">
        <v>19</v>
      </c>
      <c r="N3839" s="226" t="s">
        <v>49</v>
      </c>
      <c r="O3839" s="86"/>
      <c r="P3839" s="227">
        <f>O3839*H3839</f>
        <v>0</v>
      </c>
      <c r="Q3839" s="227">
        <v>0</v>
      </c>
      <c r="R3839" s="227">
        <f>Q3839*H3839</f>
        <v>0</v>
      </c>
      <c r="S3839" s="227">
        <v>0</v>
      </c>
      <c r="T3839" s="228">
        <f>S3839*H3839</f>
        <v>0</v>
      </c>
      <c r="U3839" s="40"/>
      <c r="V3839" s="40"/>
      <c r="W3839" s="40"/>
      <c r="X3839" s="40"/>
      <c r="Y3839" s="40"/>
      <c r="Z3839" s="40"/>
      <c r="AA3839" s="40"/>
      <c r="AB3839" s="40"/>
      <c r="AC3839" s="40"/>
      <c r="AD3839" s="40"/>
      <c r="AE3839" s="40"/>
      <c r="AR3839" s="229" t="s">
        <v>545</v>
      </c>
      <c r="AT3839" s="229" t="s">
        <v>403</v>
      </c>
      <c r="AU3839" s="229" t="s">
        <v>87</v>
      </c>
      <c r="AY3839" s="19" t="s">
        <v>401</v>
      </c>
      <c r="BE3839" s="230">
        <f>IF(N3839="základní",J3839,0)</f>
        <v>0</v>
      </c>
      <c r="BF3839" s="230">
        <f>IF(N3839="snížená",J3839,0)</f>
        <v>0</v>
      </c>
      <c r="BG3839" s="230">
        <f>IF(N3839="zákl. přenesená",J3839,0)</f>
        <v>0</v>
      </c>
      <c r="BH3839" s="230">
        <f>IF(N3839="sníž. přenesená",J3839,0)</f>
        <v>0</v>
      </c>
      <c r="BI3839" s="230">
        <f>IF(N3839="nulová",J3839,0)</f>
        <v>0</v>
      </c>
      <c r="BJ3839" s="19" t="s">
        <v>85</v>
      </c>
      <c r="BK3839" s="230">
        <f>ROUND(I3839*H3839,2)</f>
        <v>0</v>
      </c>
      <c r="BL3839" s="19" t="s">
        <v>545</v>
      </c>
      <c r="BM3839" s="229" t="s">
        <v>3326</v>
      </c>
    </row>
    <row r="3840" s="2" customFormat="1">
      <c r="A3840" s="40"/>
      <c r="B3840" s="41"/>
      <c r="C3840" s="42"/>
      <c r="D3840" s="231" t="s">
        <v>408</v>
      </c>
      <c r="E3840" s="42"/>
      <c r="F3840" s="232" t="s">
        <v>3327</v>
      </c>
      <c r="G3840" s="42"/>
      <c r="H3840" s="42"/>
      <c r="I3840" s="233"/>
      <c r="J3840" s="42"/>
      <c r="K3840" s="42"/>
      <c r="L3840" s="46"/>
      <c r="M3840" s="234"/>
      <c r="N3840" s="235"/>
      <c r="O3840" s="86"/>
      <c r="P3840" s="86"/>
      <c r="Q3840" s="86"/>
      <c r="R3840" s="86"/>
      <c r="S3840" s="86"/>
      <c r="T3840" s="87"/>
      <c r="U3840" s="40"/>
      <c r="V3840" s="40"/>
      <c r="W3840" s="40"/>
      <c r="X3840" s="40"/>
      <c r="Y3840" s="40"/>
      <c r="Z3840" s="40"/>
      <c r="AA3840" s="40"/>
      <c r="AB3840" s="40"/>
      <c r="AC3840" s="40"/>
      <c r="AD3840" s="40"/>
      <c r="AE3840" s="40"/>
      <c r="AT3840" s="19" t="s">
        <v>408</v>
      </c>
      <c r="AU3840" s="19" t="s">
        <v>87</v>
      </c>
    </row>
    <row r="3841" s="12" customFormat="1" ht="22.8" customHeight="1">
      <c r="A3841" s="12"/>
      <c r="B3841" s="202"/>
      <c r="C3841" s="203"/>
      <c r="D3841" s="204" t="s">
        <v>77</v>
      </c>
      <c r="E3841" s="216" t="s">
        <v>3328</v>
      </c>
      <c r="F3841" s="216" t="s">
        <v>3329</v>
      </c>
      <c r="G3841" s="203"/>
      <c r="H3841" s="203"/>
      <c r="I3841" s="206"/>
      <c r="J3841" s="217">
        <f>BK3841</f>
        <v>0</v>
      </c>
      <c r="K3841" s="203"/>
      <c r="L3841" s="208"/>
      <c r="M3841" s="209"/>
      <c r="N3841" s="210"/>
      <c r="O3841" s="210"/>
      <c r="P3841" s="211">
        <f>SUM(P3842:P4024)</f>
        <v>0</v>
      </c>
      <c r="Q3841" s="210"/>
      <c r="R3841" s="211">
        <f>SUM(R3842:R4024)</f>
        <v>9.4936965319999995</v>
      </c>
      <c r="S3841" s="210"/>
      <c r="T3841" s="212">
        <f>SUM(T3842:T4024)</f>
        <v>0</v>
      </c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R3841" s="213" t="s">
        <v>87</v>
      </c>
      <c r="AT3841" s="214" t="s">
        <v>77</v>
      </c>
      <c r="AU3841" s="214" t="s">
        <v>85</v>
      </c>
      <c r="AY3841" s="213" t="s">
        <v>401</v>
      </c>
      <c r="BK3841" s="215">
        <f>SUM(BK3842:BK4024)</f>
        <v>0</v>
      </c>
    </row>
    <row r="3842" s="2" customFormat="1" ht="24.15" customHeight="1">
      <c r="A3842" s="40"/>
      <c r="B3842" s="41"/>
      <c r="C3842" s="218" t="s">
        <v>3330</v>
      </c>
      <c r="D3842" s="218" t="s">
        <v>403</v>
      </c>
      <c r="E3842" s="219" t="s">
        <v>3331</v>
      </c>
      <c r="F3842" s="220" t="s">
        <v>3332</v>
      </c>
      <c r="G3842" s="221" t="s">
        <v>178</v>
      </c>
      <c r="H3842" s="222">
        <v>233.50999999999999</v>
      </c>
      <c r="I3842" s="223"/>
      <c r="J3842" s="224">
        <f>ROUND(I3842*H3842,2)</f>
        <v>0</v>
      </c>
      <c r="K3842" s="220" t="s">
        <v>406</v>
      </c>
      <c r="L3842" s="46"/>
      <c r="M3842" s="225" t="s">
        <v>19</v>
      </c>
      <c r="N3842" s="226" t="s">
        <v>49</v>
      </c>
      <c r="O3842" s="86"/>
      <c r="P3842" s="227">
        <f>O3842*H3842</f>
        <v>0</v>
      </c>
      <c r="Q3842" s="227">
        <v>0</v>
      </c>
      <c r="R3842" s="227">
        <f>Q3842*H3842</f>
        <v>0</v>
      </c>
      <c r="S3842" s="227">
        <v>0</v>
      </c>
      <c r="T3842" s="228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9" t="s">
        <v>545</v>
      </c>
      <c r="AT3842" s="229" t="s">
        <v>403</v>
      </c>
      <c r="AU3842" s="229" t="s">
        <v>87</v>
      </c>
      <c r="AY3842" s="19" t="s">
        <v>401</v>
      </c>
      <c r="BE3842" s="230">
        <f>IF(N3842="základní",J3842,0)</f>
        <v>0</v>
      </c>
      <c r="BF3842" s="230">
        <f>IF(N3842="snížená",J3842,0)</f>
        <v>0</v>
      </c>
      <c r="BG3842" s="230">
        <f>IF(N3842="zákl. přenesená",J3842,0)</f>
        <v>0</v>
      </c>
      <c r="BH3842" s="230">
        <f>IF(N3842="sníž. přenesená",J3842,0)</f>
        <v>0</v>
      </c>
      <c r="BI3842" s="230">
        <f>IF(N3842="nulová",J3842,0)</f>
        <v>0</v>
      </c>
      <c r="BJ3842" s="19" t="s">
        <v>85</v>
      </c>
      <c r="BK3842" s="230">
        <f>ROUND(I3842*H3842,2)</f>
        <v>0</v>
      </c>
      <c r="BL3842" s="19" t="s">
        <v>545</v>
      </c>
      <c r="BM3842" s="229" t="s">
        <v>3333</v>
      </c>
    </row>
    <row r="3843" s="2" customFormat="1">
      <c r="A3843" s="40"/>
      <c r="B3843" s="41"/>
      <c r="C3843" s="42"/>
      <c r="D3843" s="231" t="s">
        <v>408</v>
      </c>
      <c r="E3843" s="42"/>
      <c r="F3843" s="232" t="s">
        <v>3334</v>
      </c>
      <c r="G3843" s="42"/>
      <c r="H3843" s="42"/>
      <c r="I3843" s="233"/>
      <c r="J3843" s="42"/>
      <c r="K3843" s="42"/>
      <c r="L3843" s="46"/>
      <c r="M3843" s="234"/>
      <c r="N3843" s="235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408</v>
      </c>
      <c r="AU3843" s="19" t="s">
        <v>87</v>
      </c>
    </row>
    <row r="3844" s="13" customFormat="1">
      <c r="A3844" s="13"/>
      <c r="B3844" s="236"/>
      <c r="C3844" s="237"/>
      <c r="D3844" s="238" t="s">
        <v>410</v>
      </c>
      <c r="E3844" s="239" t="s">
        <v>19</v>
      </c>
      <c r="F3844" s="240" t="s">
        <v>634</v>
      </c>
      <c r="G3844" s="237"/>
      <c r="H3844" s="239" t="s">
        <v>19</v>
      </c>
      <c r="I3844" s="241"/>
      <c r="J3844" s="237"/>
      <c r="K3844" s="237"/>
      <c r="L3844" s="242"/>
      <c r="M3844" s="243"/>
      <c r="N3844" s="244"/>
      <c r="O3844" s="244"/>
      <c r="P3844" s="244"/>
      <c r="Q3844" s="244"/>
      <c r="R3844" s="244"/>
      <c r="S3844" s="244"/>
      <c r="T3844" s="245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6" t="s">
        <v>410</v>
      </c>
      <c r="AU3844" s="246" t="s">
        <v>87</v>
      </c>
      <c r="AV3844" s="13" t="s">
        <v>85</v>
      </c>
      <c r="AW3844" s="13" t="s">
        <v>37</v>
      </c>
      <c r="AX3844" s="13" t="s">
        <v>78</v>
      </c>
      <c r="AY3844" s="246" t="s">
        <v>401</v>
      </c>
    </row>
    <row r="3845" s="13" customFormat="1">
      <c r="A3845" s="13"/>
      <c r="B3845" s="236"/>
      <c r="C3845" s="237"/>
      <c r="D3845" s="238" t="s">
        <v>410</v>
      </c>
      <c r="E3845" s="239" t="s">
        <v>19</v>
      </c>
      <c r="F3845" s="240" t="s">
        <v>3335</v>
      </c>
      <c r="G3845" s="237"/>
      <c r="H3845" s="239" t="s">
        <v>19</v>
      </c>
      <c r="I3845" s="241"/>
      <c r="J3845" s="237"/>
      <c r="K3845" s="237"/>
      <c r="L3845" s="242"/>
      <c r="M3845" s="243"/>
      <c r="N3845" s="244"/>
      <c r="O3845" s="244"/>
      <c r="P3845" s="244"/>
      <c r="Q3845" s="244"/>
      <c r="R3845" s="244"/>
      <c r="S3845" s="244"/>
      <c r="T3845" s="245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6" t="s">
        <v>410</v>
      </c>
      <c r="AU3845" s="246" t="s">
        <v>87</v>
      </c>
      <c r="AV3845" s="13" t="s">
        <v>85</v>
      </c>
      <c r="AW3845" s="13" t="s">
        <v>37</v>
      </c>
      <c r="AX3845" s="13" t="s">
        <v>78</v>
      </c>
      <c r="AY3845" s="246" t="s">
        <v>401</v>
      </c>
    </row>
    <row r="3846" s="13" customFormat="1">
      <c r="A3846" s="13"/>
      <c r="B3846" s="236"/>
      <c r="C3846" s="237"/>
      <c r="D3846" s="238" t="s">
        <v>410</v>
      </c>
      <c r="E3846" s="239" t="s">
        <v>19</v>
      </c>
      <c r="F3846" s="240" t="s">
        <v>741</v>
      </c>
      <c r="G3846" s="237"/>
      <c r="H3846" s="239" t="s">
        <v>19</v>
      </c>
      <c r="I3846" s="241"/>
      <c r="J3846" s="237"/>
      <c r="K3846" s="237"/>
      <c r="L3846" s="242"/>
      <c r="M3846" s="243"/>
      <c r="N3846" s="244"/>
      <c r="O3846" s="244"/>
      <c r="P3846" s="244"/>
      <c r="Q3846" s="244"/>
      <c r="R3846" s="244"/>
      <c r="S3846" s="244"/>
      <c r="T3846" s="245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6" t="s">
        <v>410</v>
      </c>
      <c r="AU3846" s="246" t="s">
        <v>87</v>
      </c>
      <c r="AV3846" s="13" t="s">
        <v>85</v>
      </c>
      <c r="AW3846" s="13" t="s">
        <v>37</v>
      </c>
      <c r="AX3846" s="13" t="s">
        <v>78</v>
      </c>
      <c r="AY3846" s="246" t="s">
        <v>401</v>
      </c>
    </row>
    <row r="3847" s="13" customFormat="1">
      <c r="A3847" s="13"/>
      <c r="B3847" s="236"/>
      <c r="C3847" s="237"/>
      <c r="D3847" s="238" t="s">
        <v>410</v>
      </c>
      <c r="E3847" s="239" t="s">
        <v>19</v>
      </c>
      <c r="F3847" s="240" t="s">
        <v>310</v>
      </c>
      <c r="G3847" s="237"/>
      <c r="H3847" s="239" t="s">
        <v>19</v>
      </c>
      <c r="I3847" s="241"/>
      <c r="J3847" s="237"/>
      <c r="K3847" s="237"/>
      <c r="L3847" s="242"/>
      <c r="M3847" s="243"/>
      <c r="N3847" s="244"/>
      <c r="O3847" s="244"/>
      <c r="P3847" s="244"/>
      <c r="Q3847" s="244"/>
      <c r="R3847" s="244"/>
      <c r="S3847" s="244"/>
      <c r="T3847" s="245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6" t="s">
        <v>410</v>
      </c>
      <c r="AU3847" s="246" t="s">
        <v>87</v>
      </c>
      <c r="AV3847" s="13" t="s">
        <v>85</v>
      </c>
      <c r="AW3847" s="13" t="s">
        <v>37</v>
      </c>
      <c r="AX3847" s="13" t="s">
        <v>78</v>
      </c>
      <c r="AY3847" s="246" t="s">
        <v>401</v>
      </c>
    </row>
    <row r="3848" s="14" customFormat="1">
      <c r="A3848" s="14"/>
      <c r="B3848" s="247"/>
      <c r="C3848" s="248"/>
      <c r="D3848" s="238" t="s">
        <v>410</v>
      </c>
      <c r="E3848" s="249" t="s">
        <v>19</v>
      </c>
      <c r="F3848" s="250" t="s">
        <v>2557</v>
      </c>
      <c r="G3848" s="248"/>
      <c r="H3848" s="251">
        <v>2.6699999999999999</v>
      </c>
      <c r="I3848" s="252"/>
      <c r="J3848" s="248"/>
      <c r="K3848" s="248"/>
      <c r="L3848" s="253"/>
      <c r="M3848" s="254"/>
      <c r="N3848" s="255"/>
      <c r="O3848" s="255"/>
      <c r="P3848" s="255"/>
      <c r="Q3848" s="255"/>
      <c r="R3848" s="255"/>
      <c r="S3848" s="255"/>
      <c r="T3848" s="256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7" t="s">
        <v>410</v>
      </c>
      <c r="AU3848" s="257" t="s">
        <v>87</v>
      </c>
      <c r="AV3848" s="14" t="s">
        <v>87</v>
      </c>
      <c r="AW3848" s="14" t="s">
        <v>37</v>
      </c>
      <c r="AX3848" s="14" t="s">
        <v>78</v>
      </c>
      <c r="AY3848" s="257" t="s">
        <v>401</v>
      </c>
    </row>
    <row r="3849" s="14" customFormat="1">
      <c r="A3849" s="14"/>
      <c r="B3849" s="247"/>
      <c r="C3849" s="248"/>
      <c r="D3849" s="238" t="s">
        <v>410</v>
      </c>
      <c r="E3849" s="249" t="s">
        <v>19</v>
      </c>
      <c r="F3849" s="250" t="s">
        <v>2526</v>
      </c>
      <c r="G3849" s="248"/>
      <c r="H3849" s="251">
        <v>2.1400000000000001</v>
      </c>
      <c r="I3849" s="252"/>
      <c r="J3849" s="248"/>
      <c r="K3849" s="248"/>
      <c r="L3849" s="253"/>
      <c r="M3849" s="254"/>
      <c r="N3849" s="255"/>
      <c r="O3849" s="255"/>
      <c r="P3849" s="255"/>
      <c r="Q3849" s="255"/>
      <c r="R3849" s="255"/>
      <c r="S3849" s="255"/>
      <c r="T3849" s="256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7" t="s">
        <v>410</v>
      </c>
      <c r="AU3849" s="257" t="s">
        <v>87</v>
      </c>
      <c r="AV3849" s="14" t="s">
        <v>87</v>
      </c>
      <c r="AW3849" s="14" t="s">
        <v>37</v>
      </c>
      <c r="AX3849" s="14" t="s">
        <v>78</v>
      </c>
      <c r="AY3849" s="257" t="s">
        <v>401</v>
      </c>
    </row>
    <row r="3850" s="14" customFormat="1">
      <c r="A3850" s="14"/>
      <c r="B3850" s="247"/>
      <c r="C3850" s="248"/>
      <c r="D3850" s="238" t="s">
        <v>410</v>
      </c>
      <c r="E3850" s="249" t="s">
        <v>19</v>
      </c>
      <c r="F3850" s="250" t="s">
        <v>2524</v>
      </c>
      <c r="G3850" s="248"/>
      <c r="H3850" s="251">
        <v>2.8900000000000001</v>
      </c>
      <c r="I3850" s="252"/>
      <c r="J3850" s="248"/>
      <c r="K3850" s="248"/>
      <c r="L3850" s="253"/>
      <c r="M3850" s="254"/>
      <c r="N3850" s="255"/>
      <c r="O3850" s="255"/>
      <c r="P3850" s="255"/>
      <c r="Q3850" s="255"/>
      <c r="R3850" s="255"/>
      <c r="S3850" s="255"/>
      <c r="T3850" s="256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7" t="s">
        <v>410</v>
      </c>
      <c r="AU3850" s="257" t="s">
        <v>87</v>
      </c>
      <c r="AV3850" s="14" t="s">
        <v>87</v>
      </c>
      <c r="AW3850" s="14" t="s">
        <v>37</v>
      </c>
      <c r="AX3850" s="14" t="s">
        <v>78</v>
      </c>
      <c r="AY3850" s="257" t="s">
        <v>401</v>
      </c>
    </row>
    <row r="3851" s="14" customFormat="1">
      <c r="A3851" s="14"/>
      <c r="B3851" s="247"/>
      <c r="C3851" s="248"/>
      <c r="D3851" s="238" t="s">
        <v>410</v>
      </c>
      <c r="E3851" s="249" t="s">
        <v>19</v>
      </c>
      <c r="F3851" s="250" t="s">
        <v>2525</v>
      </c>
      <c r="G3851" s="248"/>
      <c r="H3851" s="251">
        <v>4.9800000000000004</v>
      </c>
      <c r="I3851" s="252"/>
      <c r="J3851" s="248"/>
      <c r="K3851" s="248"/>
      <c r="L3851" s="253"/>
      <c r="M3851" s="254"/>
      <c r="N3851" s="255"/>
      <c r="O3851" s="255"/>
      <c r="P3851" s="255"/>
      <c r="Q3851" s="255"/>
      <c r="R3851" s="255"/>
      <c r="S3851" s="255"/>
      <c r="T3851" s="256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7" t="s">
        <v>410</v>
      </c>
      <c r="AU3851" s="257" t="s">
        <v>87</v>
      </c>
      <c r="AV3851" s="14" t="s">
        <v>87</v>
      </c>
      <c r="AW3851" s="14" t="s">
        <v>37</v>
      </c>
      <c r="AX3851" s="14" t="s">
        <v>78</v>
      </c>
      <c r="AY3851" s="257" t="s">
        <v>401</v>
      </c>
    </row>
    <row r="3852" s="14" customFormat="1">
      <c r="A3852" s="14"/>
      <c r="B3852" s="247"/>
      <c r="C3852" s="248"/>
      <c r="D3852" s="238" t="s">
        <v>410</v>
      </c>
      <c r="E3852" s="249" t="s">
        <v>19</v>
      </c>
      <c r="F3852" s="250" t="s">
        <v>2529</v>
      </c>
      <c r="G3852" s="248"/>
      <c r="H3852" s="251">
        <v>2.25</v>
      </c>
      <c r="I3852" s="252"/>
      <c r="J3852" s="248"/>
      <c r="K3852" s="248"/>
      <c r="L3852" s="253"/>
      <c r="M3852" s="254"/>
      <c r="N3852" s="255"/>
      <c r="O3852" s="255"/>
      <c r="P3852" s="255"/>
      <c r="Q3852" s="255"/>
      <c r="R3852" s="255"/>
      <c r="S3852" s="255"/>
      <c r="T3852" s="256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7" t="s">
        <v>410</v>
      </c>
      <c r="AU3852" s="257" t="s">
        <v>87</v>
      </c>
      <c r="AV3852" s="14" t="s">
        <v>87</v>
      </c>
      <c r="AW3852" s="14" t="s">
        <v>37</v>
      </c>
      <c r="AX3852" s="14" t="s">
        <v>78</v>
      </c>
      <c r="AY3852" s="257" t="s">
        <v>401</v>
      </c>
    </row>
    <row r="3853" s="14" customFormat="1">
      <c r="A3853" s="14"/>
      <c r="B3853" s="247"/>
      <c r="C3853" s="248"/>
      <c r="D3853" s="238" t="s">
        <v>410</v>
      </c>
      <c r="E3853" s="249" t="s">
        <v>19</v>
      </c>
      <c r="F3853" s="250" t="s">
        <v>2559</v>
      </c>
      <c r="G3853" s="248"/>
      <c r="H3853" s="251">
        <v>3.21</v>
      </c>
      <c r="I3853" s="252"/>
      <c r="J3853" s="248"/>
      <c r="K3853" s="248"/>
      <c r="L3853" s="253"/>
      <c r="M3853" s="254"/>
      <c r="N3853" s="255"/>
      <c r="O3853" s="255"/>
      <c r="P3853" s="255"/>
      <c r="Q3853" s="255"/>
      <c r="R3853" s="255"/>
      <c r="S3853" s="255"/>
      <c r="T3853" s="256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7" t="s">
        <v>410</v>
      </c>
      <c r="AU3853" s="257" t="s">
        <v>87</v>
      </c>
      <c r="AV3853" s="14" t="s">
        <v>87</v>
      </c>
      <c r="AW3853" s="14" t="s">
        <v>37</v>
      </c>
      <c r="AX3853" s="14" t="s">
        <v>78</v>
      </c>
      <c r="AY3853" s="257" t="s">
        <v>401</v>
      </c>
    </row>
    <row r="3854" s="14" customFormat="1">
      <c r="A3854" s="14"/>
      <c r="B3854" s="247"/>
      <c r="C3854" s="248"/>
      <c r="D3854" s="238" t="s">
        <v>410</v>
      </c>
      <c r="E3854" s="249" t="s">
        <v>19</v>
      </c>
      <c r="F3854" s="250" t="s">
        <v>2530</v>
      </c>
      <c r="G3854" s="248"/>
      <c r="H3854" s="251">
        <v>2.54</v>
      </c>
      <c r="I3854" s="252"/>
      <c r="J3854" s="248"/>
      <c r="K3854" s="248"/>
      <c r="L3854" s="253"/>
      <c r="M3854" s="254"/>
      <c r="N3854" s="255"/>
      <c r="O3854" s="255"/>
      <c r="P3854" s="255"/>
      <c r="Q3854" s="255"/>
      <c r="R3854" s="255"/>
      <c r="S3854" s="255"/>
      <c r="T3854" s="256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7" t="s">
        <v>410</v>
      </c>
      <c r="AU3854" s="257" t="s">
        <v>87</v>
      </c>
      <c r="AV3854" s="14" t="s">
        <v>87</v>
      </c>
      <c r="AW3854" s="14" t="s">
        <v>37</v>
      </c>
      <c r="AX3854" s="14" t="s">
        <v>78</v>
      </c>
      <c r="AY3854" s="257" t="s">
        <v>401</v>
      </c>
    </row>
    <row r="3855" s="14" customFormat="1">
      <c r="A3855" s="14"/>
      <c r="B3855" s="247"/>
      <c r="C3855" s="248"/>
      <c r="D3855" s="238" t="s">
        <v>410</v>
      </c>
      <c r="E3855" s="249" t="s">
        <v>19</v>
      </c>
      <c r="F3855" s="250" t="s">
        <v>2560</v>
      </c>
      <c r="G3855" s="248"/>
      <c r="H3855" s="251">
        <v>5.1399999999999997</v>
      </c>
      <c r="I3855" s="252"/>
      <c r="J3855" s="248"/>
      <c r="K3855" s="248"/>
      <c r="L3855" s="253"/>
      <c r="M3855" s="254"/>
      <c r="N3855" s="255"/>
      <c r="O3855" s="255"/>
      <c r="P3855" s="255"/>
      <c r="Q3855" s="255"/>
      <c r="R3855" s="255"/>
      <c r="S3855" s="255"/>
      <c r="T3855" s="256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7" t="s">
        <v>410</v>
      </c>
      <c r="AU3855" s="257" t="s">
        <v>87</v>
      </c>
      <c r="AV3855" s="14" t="s">
        <v>87</v>
      </c>
      <c r="AW3855" s="14" t="s">
        <v>37</v>
      </c>
      <c r="AX3855" s="14" t="s">
        <v>78</v>
      </c>
      <c r="AY3855" s="257" t="s">
        <v>401</v>
      </c>
    </row>
    <row r="3856" s="14" customFormat="1">
      <c r="A3856" s="14"/>
      <c r="B3856" s="247"/>
      <c r="C3856" s="248"/>
      <c r="D3856" s="238" t="s">
        <v>410</v>
      </c>
      <c r="E3856" s="249" t="s">
        <v>19</v>
      </c>
      <c r="F3856" s="250" t="s">
        <v>2561</v>
      </c>
      <c r="G3856" s="248"/>
      <c r="H3856" s="251">
        <v>2.9100000000000001</v>
      </c>
      <c r="I3856" s="252"/>
      <c r="J3856" s="248"/>
      <c r="K3856" s="248"/>
      <c r="L3856" s="253"/>
      <c r="M3856" s="254"/>
      <c r="N3856" s="255"/>
      <c r="O3856" s="255"/>
      <c r="P3856" s="255"/>
      <c r="Q3856" s="255"/>
      <c r="R3856" s="255"/>
      <c r="S3856" s="255"/>
      <c r="T3856" s="256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7" t="s">
        <v>410</v>
      </c>
      <c r="AU3856" s="257" t="s">
        <v>87</v>
      </c>
      <c r="AV3856" s="14" t="s">
        <v>87</v>
      </c>
      <c r="AW3856" s="14" t="s">
        <v>37</v>
      </c>
      <c r="AX3856" s="14" t="s">
        <v>78</v>
      </c>
      <c r="AY3856" s="257" t="s">
        <v>401</v>
      </c>
    </row>
    <row r="3857" s="14" customFormat="1">
      <c r="A3857" s="14"/>
      <c r="B3857" s="247"/>
      <c r="C3857" s="248"/>
      <c r="D3857" s="238" t="s">
        <v>410</v>
      </c>
      <c r="E3857" s="249" t="s">
        <v>19</v>
      </c>
      <c r="F3857" s="250" t="s">
        <v>2534</v>
      </c>
      <c r="G3857" s="248"/>
      <c r="H3857" s="251">
        <v>2.7200000000000002</v>
      </c>
      <c r="I3857" s="252"/>
      <c r="J3857" s="248"/>
      <c r="K3857" s="248"/>
      <c r="L3857" s="253"/>
      <c r="M3857" s="254"/>
      <c r="N3857" s="255"/>
      <c r="O3857" s="255"/>
      <c r="P3857" s="255"/>
      <c r="Q3857" s="255"/>
      <c r="R3857" s="255"/>
      <c r="S3857" s="255"/>
      <c r="T3857" s="256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7" t="s">
        <v>410</v>
      </c>
      <c r="AU3857" s="257" t="s">
        <v>87</v>
      </c>
      <c r="AV3857" s="14" t="s">
        <v>87</v>
      </c>
      <c r="AW3857" s="14" t="s">
        <v>37</v>
      </c>
      <c r="AX3857" s="14" t="s">
        <v>78</v>
      </c>
      <c r="AY3857" s="257" t="s">
        <v>401</v>
      </c>
    </row>
    <row r="3858" s="14" customFormat="1">
      <c r="A3858" s="14"/>
      <c r="B3858" s="247"/>
      <c r="C3858" s="248"/>
      <c r="D3858" s="238" t="s">
        <v>410</v>
      </c>
      <c r="E3858" s="249" t="s">
        <v>19</v>
      </c>
      <c r="F3858" s="250" t="s">
        <v>2566</v>
      </c>
      <c r="G3858" s="248"/>
      <c r="H3858" s="251">
        <v>5.1799999999999997</v>
      </c>
      <c r="I3858" s="252"/>
      <c r="J3858" s="248"/>
      <c r="K3858" s="248"/>
      <c r="L3858" s="253"/>
      <c r="M3858" s="254"/>
      <c r="N3858" s="255"/>
      <c r="O3858" s="255"/>
      <c r="P3858" s="255"/>
      <c r="Q3858" s="255"/>
      <c r="R3858" s="255"/>
      <c r="S3858" s="255"/>
      <c r="T3858" s="256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7" t="s">
        <v>410</v>
      </c>
      <c r="AU3858" s="257" t="s">
        <v>87</v>
      </c>
      <c r="AV3858" s="14" t="s">
        <v>87</v>
      </c>
      <c r="AW3858" s="14" t="s">
        <v>37</v>
      </c>
      <c r="AX3858" s="14" t="s">
        <v>78</v>
      </c>
      <c r="AY3858" s="257" t="s">
        <v>401</v>
      </c>
    </row>
    <row r="3859" s="14" customFormat="1">
      <c r="A3859" s="14"/>
      <c r="B3859" s="247"/>
      <c r="C3859" s="248"/>
      <c r="D3859" s="238" t="s">
        <v>410</v>
      </c>
      <c r="E3859" s="249" t="s">
        <v>19</v>
      </c>
      <c r="F3859" s="250" t="s">
        <v>2567</v>
      </c>
      <c r="G3859" s="248"/>
      <c r="H3859" s="251">
        <v>2.27</v>
      </c>
      <c r="I3859" s="252"/>
      <c r="J3859" s="248"/>
      <c r="K3859" s="248"/>
      <c r="L3859" s="253"/>
      <c r="M3859" s="254"/>
      <c r="N3859" s="255"/>
      <c r="O3859" s="255"/>
      <c r="P3859" s="255"/>
      <c r="Q3859" s="255"/>
      <c r="R3859" s="255"/>
      <c r="S3859" s="255"/>
      <c r="T3859" s="256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7" t="s">
        <v>410</v>
      </c>
      <c r="AU3859" s="257" t="s">
        <v>87</v>
      </c>
      <c r="AV3859" s="14" t="s">
        <v>87</v>
      </c>
      <c r="AW3859" s="14" t="s">
        <v>37</v>
      </c>
      <c r="AX3859" s="14" t="s">
        <v>78</v>
      </c>
      <c r="AY3859" s="257" t="s">
        <v>401</v>
      </c>
    </row>
    <row r="3860" s="14" customFormat="1">
      <c r="A3860" s="14"/>
      <c r="B3860" s="247"/>
      <c r="C3860" s="248"/>
      <c r="D3860" s="238" t="s">
        <v>410</v>
      </c>
      <c r="E3860" s="249" t="s">
        <v>19</v>
      </c>
      <c r="F3860" s="250" t="s">
        <v>2568</v>
      </c>
      <c r="G3860" s="248"/>
      <c r="H3860" s="251">
        <v>3.3500000000000001</v>
      </c>
      <c r="I3860" s="252"/>
      <c r="J3860" s="248"/>
      <c r="K3860" s="248"/>
      <c r="L3860" s="253"/>
      <c r="M3860" s="254"/>
      <c r="N3860" s="255"/>
      <c r="O3860" s="255"/>
      <c r="P3860" s="255"/>
      <c r="Q3860" s="255"/>
      <c r="R3860" s="255"/>
      <c r="S3860" s="255"/>
      <c r="T3860" s="256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7" t="s">
        <v>410</v>
      </c>
      <c r="AU3860" s="257" t="s">
        <v>87</v>
      </c>
      <c r="AV3860" s="14" t="s">
        <v>87</v>
      </c>
      <c r="AW3860" s="14" t="s">
        <v>37</v>
      </c>
      <c r="AX3860" s="14" t="s">
        <v>78</v>
      </c>
      <c r="AY3860" s="257" t="s">
        <v>401</v>
      </c>
    </row>
    <row r="3861" s="14" customFormat="1">
      <c r="A3861" s="14"/>
      <c r="B3861" s="247"/>
      <c r="C3861" s="248"/>
      <c r="D3861" s="238" t="s">
        <v>410</v>
      </c>
      <c r="E3861" s="249" t="s">
        <v>19</v>
      </c>
      <c r="F3861" s="250" t="s">
        <v>2535</v>
      </c>
      <c r="G3861" s="248"/>
      <c r="H3861" s="251">
        <v>2.3399999999999999</v>
      </c>
      <c r="I3861" s="252"/>
      <c r="J3861" s="248"/>
      <c r="K3861" s="248"/>
      <c r="L3861" s="253"/>
      <c r="M3861" s="254"/>
      <c r="N3861" s="255"/>
      <c r="O3861" s="255"/>
      <c r="P3861" s="255"/>
      <c r="Q3861" s="255"/>
      <c r="R3861" s="255"/>
      <c r="S3861" s="255"/>
      <c r="T3861" s="256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7" t="s">
        <v>410</v>
      </c>
      <c r="AU3861" s="257" t="s">
        <v>87</v>
      </c>
      <c r="AV3861" s="14" t="s">
        <v>87</v>
      </c>
      <c r="AW3861" s="14" t="s">
        <v>37</v>
      </c>
      <c r="AX3861" s="14" t="s">
        <v>78</v>
      </c>
      <c r="AY3861" s="257" t="s">
        <v>401</v>
      </c>
    </row>
    <row r="3862" s="14" customFormat="1">
      <c r="A3862" s="14"/>
      <c r="B3862" s="247"/>
      <c r="C3862" s="248"/>
      <c r="D3862" s="238" t="s">
        <v>410</v>
      </c>
      <c r="E3862" s="249" t="s">
        <v>19</v>
      </c>
      <c r="F3862" s="250" t="s">
        <v>2538</v>
      </c>
      <c r="G3862" s="248"/>
      <c r="H3862" s="251">
        <v>6.6600000000000001</v>
      </c>
      <c r="I3862" s="252"/>
      <c r="J3862" s="248"/>
      <c r="K3862" s="248"/>
      <c r="L3862" s="253"/>
      <c r="M3862" s="254"/>
      <c r="N3862" s="255"/>
      <c r="O3862" s="255"/>
      <c r="P3862" s="255"/>
      <c r="Q3862" s="255"/>
      <c r="R3862" s="255"/>
      <c r="S3862" s="255"/>
      <c r="T3862" s="256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7" t="s">
        <v>410</v>
      </c>
      <c r="AU3862" s="257" t="s">
        <v>87</v>
      </c>
      <c r="AV3862" s="14" t="s">
        <v>87</v>
      </c>
      <c r="AW3862" s="14" t="s">
        <v>37</v>
      </c>
      <c r="AX3862" s="14" t="s">
        <v>78</v>
      </c>
      <c r="AY3862" s="257" t="s">
        <v>401</v>
      </c>
    </row>
    <row r="3863" s="14" customFormat="1">
      <c r="A3863" s="14"/>
      <c r="B3863" s="247"/>
      <c r="C3863" s="248"/>
      <c r="D3863" s="238" t="s">
        <v>410</v>
      </c>
      <c r="E3863" s="249" t="s">
        <v>19</v>
      </c>
      <c r="F3863" s="250" t="s">
        <v>2569</v>
      </c>
      <c r="G3863" s="248"/>
      <c r="H3863" s="251">
        <v>7.0199999999999996</v>
      </c>
      <c r="I3863" s="252"/>
      <c r="J3863" s="248"/>
      <c r="K3863" s="248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7" t="s">
        <v>410</v>
      </c>
      <c r="AU3863" s="257" t="s">
        <v>87</v>
      </c>
      <c r="AV3863" s="14" t="s">
        <v>87</v>
      </c>
      <c r="AW3863" s="14" t="s">
        <v>37</v>
      </c>
      <c r="AX3863" s="14" t="s">
        <v>78</v>
      </c>
      <c r="AY3863" s="257" t="s">
        <v>401</v>
      </c>
    </row>
    <row r="3864" s="14" customFormat="1">
      <c r="A3864" s="14"/>
      <c r="B3864" s="247"/>
      <c r="C3864" s="248"/>
      <c r="D3864" s="238" t="s">
        <v>410</v>
      </c>
      <c r="E3864" s="249" t="s">
        <v>19</v>
      </c>
      <c r="F3864" s="250" t="s">
        <v>2542</v>
      </c>
      <c r="G3864" s="248"/>
      <c r="H3864" s="251">
        <v>5.9400000000000004</v>
      </c>
      <c r="I3864" s="252"/>
      <c r="J3864" s="248"/>
      <c r="K3864" s="248"/>
      <c r="L3864" s="253"/>
      <c r="M3864" s="254"/>
      <c r="N3864" s="255"/>
      <c r="O3864" s="255"/>
      <c r="P3864" s="255"/>
      <c r="Q3864" s="255"/>
      <c r="R3864" s="255"/>
      <c r="S3864" s="255"/>
      <c r="T3864" s="256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7" t="s">
        <v>410</v>
      </c>
      <c r="AU3864" s="257" t="s">
        <v>87</v>
      </c>
      <c r="AV3864" s="14" t="s">
        <v>87</v>
      </c>
      <c r="AW3864" s="14" t="s">
        <v>37</v>
      </c>
      <c r="AX3864" s="14" t="s">
        <v>78</v>
      </c>
      <c r="AY3864" s="257" t="s">
        <v>401</v>
      </c>
    </row>
    <row r="3865" s="14" customFormat="1">
      <c r="A3865" s="14"/>
      <c r="B3865" s="247"/>
      <c r="C3865" s="248"/>
      <c r="D3865" s="238" t="s">
        <v>410</v>
      </c>
      <c r="E3865" s="249" t="s">
        <v>19</v>
      </c>
      <c r="F3865" s="250" t="s">
        <v>2430</v>
      </c>
      <c r="G3865" s="248"/>
      <c r="H3865" s="251">
        <v>5.46</v>
      </c>
      <c r="I3865" s="252"/>
      <c r="J3865" s="248"/>
      <c r="K3865" s="248"/>
      <c r="L3865" s="253"/>
      <c r="M3865" s="254"/>
      <c r="N3865" s="255"/>
      <c r="O3865" s="255"/>
      <c r="P3865" s="255"/>
      <c r="Q3865" s="255"/>
      <c r="R3865" s="255"/>
      <c r="S3865" s="255"/>
      <c r="T3865" s="256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7" t="s">
        <v>410</v>
      </c>
      <c r="AU3865" s="257" t="s">
        <v>87</v>
      </c>
      <c r="AV3865" s="14" t="s">
        <v>87</v>
      </c>
      <c r="AW3865" s="14" t="s">
        <v>37</v>
      </c>
      <c r="AX3865" s="14" t="s">
        <v>78</v>
      </c>
      <c r="AY3865" s="257" t="s">
        <v>401</v>
      </c>
    </row>
    <row r="3866" s="14" customFormat="1">
      <c r="A3866" s="14"/>
      <c r="B3866" s="247"/>
      <c r="C3866" s="248"/>
      <c r="D3866" s="238" t="s">
        <v>410</v>
      </c>
      <c r="E3866" s="249" t="s">
        <v>19</v>
      </c>
      <c r="F3866" s="250" t="s">
        <v>2431</v>
      </c>
      <c r="G3866" s="248"/>
      <c r="H3866" s="251">
        <v>5.1299999999999999</v>
      </c>
      <c r="I3866" s="252"/>
      <c r="J3866" s="248"/>
      <c r="K3866" s="248"/>
      <c r="L3866" s="253"/>
      <c r="M3866" s="254"/>
      <c r="N3866" s="255"/>
      <c r="O3866" s="255"/>
      <c r="P3866" s="255"/>
      <c r="Q3866" s="255"/>
      <c r="R3866" s="255"/>
      <c r="S3866" s="255"/>
      <c r="T3866" s="256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7" t="s">
        <v>410</v>
      </c>
      <c r="AU3866" s="257" t="s">
        <v>87</v>
      </c>
      <c r="AV3866" s="14" t="s">
        <v>87</v>
      </c>
      <c r="AW3866" s="14" t="s">
        <v>37</v>
      </c>
      <c r="AX3866" s="14" t="s">
        <v>78</v>
      </c>
      <c r="AY3866" s="257" t="s">
        <v>401</v>
      </c>
    </row>
    <row r="3867" s="14" customFormat="1">
      <c r="A3867" s="14"/>
      <c r="B3867" s="247"/>
      <c r="C3867" s="248"/>
      <c r="D3867" s="238" t="s">
        <v>410</v>
      </c>
      <c r="E3867" s="249" t="s">
        <v>19</v>
      </c>
      <c r="F3867" s="250" t="s">
        <v>2432</v>
      </c>
      <c r="G3867" s="248"/>
      <c r="H3867" s="251">
        <v>3.6800000000000002</v>
      </c>
      <c r="I3867" s="252"/>
      <c r="J3867" s="248"/>
      <c r="K3867" s="248"/>
      <c r="L3867" s="253"/>
      <c r="M3867" s="254"/>
      <c r="N3867" s="255"/>
      <c r="O3867" s="255"/>
      <c r="P3867" s="255"/>
      <c r="Q3867" s="255"/>
      <c r="R3867" s="255"/>
      <c r="S3867" s="255"/>
      <c r="T3867" s="256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7" t="s">
        <v>410</v>
      </c>
      <c r="AU3867" s="257" t="s">
        <v>87</v>
      </c>
      <c r="AV3867" s="14" t="s">
        <v>87</v>
      </c>
      <c r="AW3867" s="14" t="s">
        <v>37</v>
      </c>
      <c r="AX3867" s="14" t="s">
        <v>78</v>
      </c>
      <c r="AY3867" s="257" t="s">
        <v>401</v>
      </c>
    </row>
    <row r="3868" s="14" customFormat="1">
      <c r="A3868" s="14"/>
      <c r="B3868" s="247"/>
      <c r="C3868" s="248"/>
      <c r="D3868" s="238" t="s">
        <v>410</v>
      </c>
      <c r="E3868" s="249" t="s">
        <v>19</v>
      </c>
      <c r="F3868" s="250" t="s">
        <v>2433</v>
      </c>
      <c r="G3868" s="248"/>
      <c r="H3868" s="251">
        <v>4.7599999999999998</v>
      </c>
      <c r="I3868" s="252"/>
      <c r="J3868" s="248"/>
      <c r="K3868" s="248"/>
      <c r="L3868" s="253"/>
      <c r="M3868" s="254"/>
      <c r="N3868" s="255"/>
      <c r="O3868" s="255"/>
      <c r="P3868" s="255"/>
      <c r="Q3868" s="255"/>
      <c r="R3868" s="255"/>
      <c r="S3868" s="255"/>
      <c r="T3868" s="256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7" t="s">
        <v>410</v>
      </c>
      <c r="AU3868" s="257" t="s">
        <v>87</v>
      </c>
      <c r="AV3868" s="14" t="s">
        <v>87</v>
      </c>
      <c r="AW3868" s="14" t="s">
        <v>37</v>
      </c>
      <c r="AX3868" s="14" t="s">
        <v>78</v>
      </c>
      <c r="AY3868" s="257" t="s">
        <v>401</v>
      </c>
    </row>
    <row r="3869" s="14" customFormat="1">
      <c r="A3869" s="14"/>
      <c r="B3869" s="247"/>
      <c r="C3869" s="248"/>
      <c r="D3869" s="238" t="s">
        <v>410</v>
      </c>
      <c r="E3869" s="249" t="s">
        <v>19</v>
      </c>
      <c r="F3869" s="250" t="s">
        <v>3336</v>
      </c>
      <c r="G3869" s="248"/>
      <c r="H3869" s="251">
        <v>2.5899999999999999</v>
      </c>
      <c r="I3869" s="252"/>
      <c r="J3869" s="248"/>
      <c r="K3869" s="248"/>
      <c r="L3869" s="253"/>
      <c r="M3869" s="254"/>
      <c r="N3869" s="255"/>
      <c r="O3869" s="255"/>
      <c r="P3869" s="255"/>
      <c r="Q3869" s="255"/>
      <c r="R3869" s="255"/>
      <c r="S3869" s="255"/>
      <c r="T3869" s="256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7" t="s">
        <v>410</v>
      </c>
      <c r="AU3869" s="257" t="s">
        <v>87</v>
      </c>
      <c r="AV3869" s="14" t="s">
        <v>87</v>
      </c>
      <c r="AW3869" s="14" t="s">
        <v>37</v>
      </c>
      <c r="AX3869" s="14" t="s">
        <v>78</v>
      </c>
      <c r="AY3869" s="257" t="s">
        <v>401</v>
      </c>
    </row>
    <row r="3870" s="14" customFormat="1">
      <c r="A3870" s="14"/>
      <c r="B3870" s="247"/>
      <c r="C3870" s="248"/>
      <c r="D3870" s="238" t="s">
        <v>410</v>
      </c>
      <c r="E3870" s="249" t="s">
        <v>19</v>
      </c>
      <c r="F3870" s="250" t="s">
        <v>2434</v>
      </c>
      <c r="G3870" s="248"/>
      <c r="H3870" s="251">
        <v>8.3900000000000006</v>
      </c>
      <c r="I3870" s="252"/>
      <c r="J3870" s="248"/>
      <c r="K3870" s="248"/>
      <c r="L3870" s="253"/>
      <c r="M3870" s="254"/>
      <c r="N3870" s="255"/>
      <c r="O3870" s="255"/>
      <c r="P3870" s="255"/>
      <c r="Q3870" s="255"/>
      <c r="R3870" s="255"/>
      <c r="S3870" s="255"/>
      <c r="T3870" s="256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7" t="s">
        <v>410</v>
      </c>
      <c r="AU3870" s="257" t="s">
        <v>87</v>
      </c>
      <c r="AV3870" s="14" t="s">
        <v>87</v>
      </c>
      <c r="AW3870" s="14" t="s">
        <v>37</v>
      </c>
      <c r="AX3870" s="14" t="s">
        <v>78</v>
      </c>
      <c r="AY3870" s="257" t="s">
        <v>401</v>
      </c>
    </row>
    <row r="3871" s="14" customFormat="1">
      <c r="A3871" s="14"/>
      <c r="B3871" s="247"/>
      <c r="C3871" s="248"/>
      <c r="D3871" s="238" t="s">
        <v>410</v>
      </c>
      <c r="E3871" s="249" t="s">
        <v>19</v>
      </c>
      <c r="F3871" s="250" t="s">
        <v>2544</v>
      </c>
      <c r="G3871" s="248"/>
      <c r="H3871" s="251">
        <v>4.25</v>
      </c>
      <c r="I3871" s="252"/>
      <c r="J3871" s="248"/>
      <c r="K3871" s="248"/>
      <c r="L3871" s="253"/>
      <c r="M3871" s="254"/>
      <c r="N3871" s="255"/>
      <c r="O3871" s="255"/>
      <c r="P3871" s="255"/>
      <c r="Q3871" s="255"/>
      <c r="R3871" s="255"/>
      <c r="S3871" s="255"/>
      <c r="T3871" s="256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7" t="s">
        <v>410</v>
      </c>
      <c r="AU3871" s="257" t="s">
        <v>87</v>
      </c>
      <c r="AV3871" s="14" t="s">
        <v>87</v>
      </c>
      <c r="AW3871" s="14" t="s">
        <v>37</v>
      </c>
      <c r="AX3871" s="14" t="s">
        <v>78</v>
      </c>
      <c r="AY3871" s="257" t="s">
        <v>401</v>
      </c>
    </row>
    <row r="3872" s="16" customFormat="1">
      <c r="A3872" s="16"/>
      <c r="B3872" s="269"/>
      <c r="C3872" s="270"/>
      <c r="D3872" s="238" t="s">
        <v>410</v>
      </c>
      <c r="E3872" s="271" t="s">
        <v>309</v>
      </c>
      <c r="F3872" s="272" t="s">
        <v>440</v>
      </c>
      <c r="G3872" s="270"/>
      <c r="H3872" s="273">
        <v>98.469999999999999</v>
      </c>
      <c r="I3872" s="274"/>
      <c r="J3872" s="270"/>
      <c r="K3872" s="270"/>
      <c r="L3872" s="275"/>
      <c r="M3872" s="276"/>
      <c r="N3872" s="277"/>
      <c r="O3872" s="277"/>
      <c r="P3872" s="277"/>
      <c r="Q3872" s="277"/>
      <c r="R3872" s="277"/>
      <c r="S3872" s="277"/>
      <c r="T3872" s="278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T3872" s="279" t="s">
        <v>410</v>
      </c>
      <c r="AU3872" s="279" t="s">
        <v>87</v>
      </c>
      <c r="AV3872" s="16" t="s">
        <v>95</v>
      </c>
      <c r="AW3872" s="16" t="s">
        <v>37</v>
      </c>
      <c r="AX3872" s="16" t="s">
        <v>78</v>
      </c>
      <c r="AY3872" s="279" t="s">
        <v>401</v>
      </c>
    </row>
    <row r="3873" s="13" customFormat="1">
      <c r="A3873" s="13"/>
      <c r="B3873" s="236"/>
      <c r="C3873" s="237"/>
      <c r="D3873" s="238" t="s">
        <v>410</v>
      </c>
      <c r="E3873" s="239" t="s">
        <v>19</v>
      </c>
      <c r="F3873" s="240" t="s">
        <v>313</v>
      </c>
      <c r="G3873" s="237"/>
      <c r="H3873" s="239" t="s">
        <v>19</v>
      </c>
      <c r="I3873" s="241"/>
      <c r="J3873" s="237"/>
      <c r="K3873" s="237"/>
      <c r="L3873" s="242"/>
      <c r="M3873" s="243"/>
      <c r="N3873" s="244"/>
      <c r="O3873" s="244"/>
      <c r="P3873" s="244"/>
      <c r="Q3873" s="244"/>
      <c r="R3873" s="244"/>
      <c r="S3873" s="244"/>
      <c r="T3873" s="245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6" t="s">
        <v>410</v>
      </c>
      <c r="AU3873" s="246" t="s">
        <v>87</v>
      </c>
      <c r="AV3873" s="13" t="s">
        <v>85</v>
      </c>
      <c r="AW3873" s="13" t="s">
        <v>37</v>
      </c>
      <c r="AX3873" s="13" t="s">
        <v>78</v>
      </c>
      <c r="AY3873" s="246" t="s">
        <v>401</v>
      </c>
    </row>
    <row r="3874" s="14" customFormat="1">
      <c r="A3874" s="14"/>
      <c r="B3874" s="247"/>
      <c r="C3874" s="248"/>
      <c r="D3874" s="238" t="s">
        <v>410</v>
      </c>
      <c r="E3874" s="249" t="s">
        <v>19</v>
      </c>
      <c r="F3874" s="250" t="s">
        <v>2555</v>
      </c>
      <c r="G3874" s="248"/>
      <c r="H3874" s="251">
        <v>16.879999999999999</v>
      </c>
      <c r="I3874" s="252"/>
      <c r="J3874" s="248"/>
      <c r="K3874" s="248"/>
      <c r="L3874" s="253"/>
      <c r="M3874" s="254"/>
      <c r="N3874" s="255"/>
      <c r="O3874" s="255"/>
      <c r="P3874" s="255"/>
      <c r="Q3874" s="255"/>
      <c r="R3874" s="255"/>
      <c r="S3874" s="255"/>
      <c r="T3874" s="256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7" t="s">
        <v>410</v>
      </c>
      <c r="AU3874" s="257" t="s">
        <v>87</v>
      </c>
      <c r="AV3874" s="14" t="s">
        <v>87</v>
      </c>
      <c r="AW3874" s="14" t="s">
        <v>37</v>
      </c>
      <c r="AX3874" s="14" t="s">
        <v>78</v>
      </c>
      <c r="AY3874" s="257" t="s">
        <v>401</v>
      </c>
    </row>
    <row r="3875" s="14" customFormat="1">
      <c r="A3875" s="14"/>
      <c r="B3875" s="247"/>
      <c r="C3875" s="248"/>
      <c r="D3875" s="238" t="s">
        <v>410</v>
      </c>
      <c r="E3875" s="249" t="s">
        <v>19</v>
      </c>
      <c r="F3875" s="250" t="s">
        <v>2556</v>
      </c>
      <c r="G3875" s="248"/>
      <c r="H3875" s="251">
        <v>12</v>
      </c>
      <c r="I3875" s="252"/>
      <c r="J3875" s="248"/>
      <c r="K3875" s="248"/>
      <c r="L3875" s="253"/>
      <c r="M3875" s="254"/>
      <c r="N3875" s="255"/>
      <c r="O3875" s="255"/>
      <c r="P3875" s="255"/>
      <c r="Q3875" s="255"/>
      <c r="R3875" s="255"/>
      <c r="S3875" s="255"/>
      <c r="T3875" s="256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7" t="s">
        <v>410</v>
      </c>
      <c r="AU3875" s="257" t="s">
        <v>87</v>
      </c>
      <c r="AV3875" s="14" t="s">
        <v>87</v>
      </c>
      <c r="AW3875" s="14" t="s">
        <v>37</v>
      </c>
      <c r="AX3875" s="14" t="s">
        <v>78</v>
      </c>
      <c r="AY3875" s="257" t="s">
        <v>401</v>
      </c>
    </row>
    <row r="3876" s="14" customFormat="1">
      <c r="A3876" s="14"/>
      <c r="B3876" s="247"/>
      <c r="C3876" s="248"/>
      <c r="D3876" s="238" t="s">
        <v>410</v>
      </c>
      <c r="E3876" s="249" t="s">
        <v>19</v>
      </c>
      <c r="F3876" s="250" t="s">
        <v>2562</v>
      </c>
      <c r="G3876" s="248"/>
      <c r="H3876" s="251">
        <v>11.08</v>
      </c>
      <c r="I3876" s="252"/>
      <c r="J3876" s="248"/>
      <c r="K3876" s="248"/>
      <c r="L3876" s="253"/>
      <c r="M3876" s="254"/>
      <c r="N3876" s="255"/>
      <c r="O3876" s="255"/>
      <c r="P3876" s="255"/>
      <c r="Q3876" s="255"/>
      <c r="R3876" s="255"/>
      <c r="S3876" s="255"/>
      <c r="T3876" s="256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7" t="s">
        <v>410</v>
      </c>
      <c r="AU3876" s="257" t="s">
        <v>87</v>
      </c>
      <c r="AV3876" s="14" t="s">
        <v>87</v>
      </c>
      <c r="AW3876" s="14" t="s">
        <v>37</v>
      </c>
      <c r="AX3876" s="14" t="s">
        <v>78</v>
      </c>
      <c r="AY3876" s="257" t="s">
        <v>401</v>
      </c>
    </row>
    <row r="3877" s="14" customFormat="1">
      <c r="A3877" s="14"/>
      <c r="B3877" s="247"/>
      <c r="C3877" s="248"/>
      <c r="D3877" s="238" t="s">
        <v>410</v>
      </c>
      <c r="E3877" s="249" t="s">
        <v>19</v>
      </c>
      <c r="F3877" s="250" t="s">
        <v>2563</v>
      </c>
      <c r="G3877" s="248"/>
      <c r="H3877" s="251">
        <v>16.879999999999999</v>
      </c>
      <c r="I3877" s="252"/>
      <c r="J3877" s="248"/>
      <c r="K3877" s="248"/>
      <c r="L3877" s="253"/>
      <c r="M3877" s="254"/>
      <c r="N3877" s="255"/>
      <c r="O3877" s="255"/>
      <c r="P3877" s="255"/>
      <c r="Q3877" s="255"/>
      <c r="R3877" s="255"/>
      <c r="S3877" s="255"/>
      <c r="T3877" s="256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7" t="s">
        <v>410</v>
      </c>
      <c r="AU3877" s="257" t="s">
        <v>87</v>
      </c>
      <c r="AV3877" s="14" t="s">
        <v>87</v>
      </c>
      <c r="AW3877" s="14" t="s">
        <v>37</v>
      </c>
      <c r="AX3877" s="14" t="s">
        <v>78</v>
      </c>
      <c r="AY3877" s="257" t="s">
        <v>401</v>
      </c>
    </row>
    <row r="3878" s="14" customFormat="1">
      <c r="A3878" s="14"/>
      <c r="B3878" s="247"/>
      <c r="C3878" s="248"/>
      <c r="D3878" s="238" t="s">
        <v>410</v>
      </c>
      <c r="E3878" s="249" t="s">
        <v>19</v>
      </c>
      <c r="F3878" s="250" t="s">
        <v>2564</v>
      </c>
      <c r="G3878" s="248"/>
      <c r="H3878" s="251">
        <v>16.879999999999999</v>
      </c>
      <c r="I3878" s="252"/>
      <c r="J3878" s="248"/>
      <c r="K3878" s="248"/>
      <c r="L3878" s="253"/>
      <c r="M3878" s="254"/>
      <c r="N3878" s="255"/>
      <c r="O3878" s="255"/>
      <c r="P3878" s="255"/>
      <c r="Q3878" s="255"/>
      <c r="R3878" s="255"/>
      <c r="S3878" s="255"/>
      <c r="T3878" s="256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7" t="s">
        <v>410</v>
      </c>
      <c r="AU3878" s="257" t="s">
        <v>87</v>
      </c>
      <c r="AV3878" s="14" t="s">
        <v>87</v>
      </c>
      <c r="AW3878" s="14" t="s">
        <v>37</v>
      </c>
      <c r="AX3878" s="14" t="s">
        <v>78</v>
      </c>
      <c r="AY3878" s="257" t="s">
        <v>401</v>
      </c>
    </row>
    <row r="3879" s="14" customFormat="1">
      <c r="A3879" s="14"/>
      <c r="B3879" s="247"/>
      <c r="C3879" s="248"/>
      <c r="D3879" s="238" t="s">
        <v>410</v>
      </c>
      <c r="E3879" s="249" t="s">
        <v>19</v>
      </c>
      <c r="F3879" s="250" t="s">
        <v>2565</v>
      </c>
      <c r="G3879" s="248"/>
      <c r="H3879" s="251">
        <v>11.08</v>
      </c>
      <c r="I3879" s="252"/>
      <c r="J3879" s="248"/>
      <c r="K3879" s="248"/>
      <c r="L3879" s="253"/>
      <c r="M3879" s="254"/>
      <c r="N3879" s="255"/>
      <c r="O3879" s="255"/>
      <c r="P3879" s="255"/>
      <c r="Q3879" s="255"/>
      <c r="R3879" s="255"/>
      <c r="S3879" s="255"/>
      <c r="T3879" s="256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7" t="s">
        <v>410</v>
      </c>
      <c r="AU3879" s="257" t="s">
        <v>87</v>
      </c>
      <c r="AV3879" s="14" t="s">
        <v>87</v>
      </c>
      <c r="AW3879" s="14" t="s">
        <v>37</v>
      </c>
      <c r="AX3879" s="14" t="s">
        <v>78</v>
      </c>
      <c r="AY3879" s="257" t="s">
        <v>401</v>
      </c>
    </row>
    <row r="3880" s="16" customFormat="1">
      <c r="A3880" s="16"/>
      <c r="B3880" s="269"/>
      <c r="C3880" s="270"/>
      <c r="D3880" s="238" t="s">
        <v>410</v>
      </c>
      <c r="E3880" s="271" t="s">
        <v>312</v>
      </c>
      <c r="F3880" s="272" t="s">
        <v>440</v>
      </c>
      <c r="G3880" s="270"/>
      <c r="H3880" s="273">
        <v>84.799999999999997</v>
      </c>
      <c r="I3880" s="274"/>
      <c r="J3880" s="270"/>
      <c r="K3880" s="270"/>
      <c r="L3880" s="275"/>
      <c r="M3880" s="276"/>
      <c r="N3880" s="277"/>
      <c r="O3880" s="277"/>
      <c r="P3880" s="277"/>
      <c r="Q3880" s="277"/>
      <c r="R3880" s="277"/>
      <c r="S3880" s="277"/>
      <c r="T3880" s="278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T3880" s="279" t="s">
        <v>410</v>
      </c>
      <c r="AU3880" s="279" t="s">
        <v>87</v>
      </c>
      <c r="AV3880" s="16" t="s">
        <v>95</v>
      </c>
      <c r="AW3880" s="16" t="s">
        <v>37</v>
      </c>
      <c r="AX3880" s="16" t="s">
        <v>78</v>
      </c>
      <c r="AY3880" s="279" t="s">
        <v>401</v>
      </c>
    </row>
    <row r="3881" s="13" customFormat="1">
      <c r="A3881" s="13"/>
      <c r="B3881" s="236"/>
      <c r="C3881" s="237"/>
      <c r="D3881" s="238" t="s">
        <v>410</v>
      </c>
      <c r="E3881" s="239" t="s">
        <v>19</v>
      </c>
      <c r="F3881" s="240" t="s">
        <v>745</v>
      </c>
      <c r="G3881" s="237"/>
      <c r="H3881" s="239" t="s">
        <v>19</v>
      </c>
      <c r="I3881" s="241"/>
      <c r="J3881" s="237"/>
      <c r="K3881" s="237"/>
      <c r="L3881" s="242"/>
      <c r="M3881" s="243"/>
      <c r="N3881" s="244"/>
      <c r="O3881" s="244"/>
      <c r="P3881" s="244"/>
      <c r="Q3881" s="244"/>
      <c r="R3881" s="244"/>
      <c r="S3881" s="244"/>
      <c r="T3881" s="245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6" t="s">
        <v>410</v>
      </c>
      <c r="AU3881" s="246" t="s">
        <v>87</v>
      </c>
      <c r="AV3881" s="13" t="s">
        <v>85</v>
      </c>
      <c r="AW3881" s="13" t="s">
        <v>37</v>
      </c>
      <c r="AX3881" s="13" t="s">
        <v>78</v>
      </c>
      <c r="AY3881" s="246" t="s">
        <v>401</v>
      </c>
    </row>
    <row r="3882" s="13" customFormat="1">
      <c r="A3882" s="13"/>
      <c r="B3882" s="236"/>
      <c r="C3882" s="237"/>
      <c r="D3882" s="238" t="s">
        <v>410</v>
      </c>
      <c r="E3882" s="239" t="s">
        <v>19</v>
      </c>
      <c r="F3882" s="240" t="s">
        <v>319</v>
      </c>
      <c r="G3882" s="237"/>
      <c r="H3882" s="239" t="s">
        <v>19</v>
      </c>
      <c r="I3882" s="241"/>
      <c r="J3882" s="237"/>
      <c r="K3882" s="237"/>
      <c r="L3882" s="242"/>
      <c r="M3882" s="243"/>
      <c r="N3882" s="244"/>
      <c r="O3882" s="244"/>
      <c r="P3882" s="244"/>
      <c r="Q3882" s="244"/>
      <c r="R3882" s="244"/>
      <c r="S3882" s="244"/>
      <c r="T3882" s="245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6" t="s">
        <v>410</v>
      </c>
      <c r="AU3882" s="246" t="s">
        <v>87</v>
      </c>
      <c r="AV3882" s="13" t="s">
        <v>85</v>
      </c>
      <c r="AW3882" s="13" t="s">
        <v>37</v>
      </c>
      <c r="AX3882" s="13" t="s">
        <v>78</v>
      </c>
      <c r="AY3882" s="246" t="s">
        <v>401</v>
      </c>
    </row>
    <row r="3883" s="14" customFormat="1">
      <c r="A3883" s="14"/>
      <c r="B3883" s="247"/>
      <c r="C3883" s="248"/>
      <c r="D3883" s="238" t="s">
        <v>410</v>
      </c>
      <c r="E3883" s="249" t="s">
        <v>19</v>
      </c>
      <c r="F3883" s="250" t="s">
        <v>2435</v>
      </c>
      <c r="G3883" s="248"/>
      <c r="H3883" s="251">
        <v>7.3399999999999999</v>
      </c>
      <c r="I3883" s="252"/>
      <c r="J3883" s="248"/>
      <c r="K3883" s="248"/>
      <c r="L3883" s="253"/>
      <c r="M3883" s="254"/>
      <c r="N3883" s="255"/>
      <c r="O3883" s="255"/>
      <c r="P3883" s="255"/>
      <c r="Q3883" s="255"/>
      <c r="R3883" s="255"/>
      <c r="S3883" s="255"/>
      <c r="T3883" s="256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7" t="s">
        <v>410</v>
      </c>
      <c r="AU3883" s="257" t="s">
        <v>87</v>
      </c>
      <c r="AV3883" s="14" t="s">
        <v>87</v>
      </c>
      <c r="AW3883" s="14" t="s">
        <v>37</v>
      </c>
      <c r="AX3883" s="14" t="s">
        <v>78</v>
      </c>
      <c r="AY3883" s="257" t="s">
        <v>401</v>
      </c>
    </row>
    <row r="3884" s="14" customFormat="1">
      <c r="A3884" s="14"/>
      <c r="B3884" s="247"/>
      <c r="C3884" s="248"/>
      <c r="D3884" s="238" t="s">
        <v>410</v>
      </c>
      <c r="E3884" s="249" t="s">
        <v>19</v>
      </c>
      <c r="F3884" s="250" t="s">
        <v>2436</v>
      </c>
      <c r="G3884" s="248"/>
      <c r="H3884" s="251">
        <v>7.3399999999999999</v>
      </c>
      <c r="I3884" s="252"/>
      <c r="J3884" s="248"/>
      <c r="K3884" s="248"/>
      <c r="L3884" s="253"/>
      <c r="M3884" s="254"/>
      <c r="N3884" s="255"/>
      <c r="O3884" s="255"/>
      <c r="P3884" s="255"/>
      <c r="Q3884" s="255"/>
      <c r="R3884" s="255"/>
      <c r="S3884" s="255"/>
      <c r="T3884" s="256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7" t="s">
        <v>410</v>
      </c>
      <c r="AU3884" s="257" t="s">
        <v>87</v>
      </c>
      <c r="AV3884" s="14" t="s">
        <v>87</v>
      </c>
      <c r="AW3884" s="14" t="s">
        <v>37</v>
      </c>
      <c r="AX3884" s="14" t="s">
        <v>78</v>
      </c>
      <c r="AY3884" s="257" t="s">
        <v>401</v>
      </c>
    </row>
    <row r="3885" s="14" customFormat="1">
      <c r="A3885" s="14"/>
      <c r="B3885" s="247"/>
      <c r="C3885" s="248"/>
      <c r="D3885" s="238" t="s">
        <v>410</v>
      </c>
      <c r="E3885" s="249" t="s">
        <v>19</v>
      </c>
      <c r="F3885" s="250" t="s">
        <v>2437</v>
      </c>
      <c r="G3885" s="248"/>
      <c r="H3885" s="251">
        <v>6.1100000000000003</v>
      </c>
      <c r="I3885" s="252"/>
      <c r="J3885" s="248"/>
      <c r="K3885" s="248"/>
      <c r="L3885" s="253"/>
      <c r="M3885" s="254"/>
      <c r="N3885" s="255"/>
      <c r="O3885" s="255"/>
      <c r="P3885" s="255"/>
      <c r="Q3885" s="255"/>
      <c r="R3885" s="255"/>
      <c r="S3885" s="255"/>
      <c r="T3885" s="256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7" t="s">
        <v>410</v>
      </c>
      <c r="AU3885" s="257" t="s">
        <v>87</v>
      </c>
      <c r="AV3885" s="14" t="s">
        <v>87</v>
      </c>
      <c r="AW3885" s="14" t="s">
        <v>37</v>
      </c>
      <c r="AX3885" s="14" t="s">
        <v>78</v>
      </c>
      <c r="AY3885" s="257" t="s">
        <v>401</v>
      </c>
    </row>
    <row r="3886" s="14" customFormat="1">
      <c r="A3886" s="14"/>
      <c r="B3886" s="247"/>
      <c r="C3886" s="248"/>
      <c r="D3886" s="238" t="s">
        <v>410</v>
      </c>
      <c r="E3886" s="249" t="s">
        <v>19</v>
      </c>
      <c r="F3886" s="250" t="s">
        <v>2438</v>
      </c>
      <c r="G3886" s="248"/>
      <c r="H3886" s="251">
        <v>4.1500000000000004</v>
      </c>
      <c r="I3886" s="252"/>
      <c r="J3886" s="248"/>
      <c r="K3886" s="248"/>
      <c r="L3886" s="253"/>
      <c r="M3886" s="254"/>
      <c r="N3886" s="255"/>
      <c r="O3886" s="255"/>
      <c r="P3886" s="255"/>
      <c r="Q3886" s="255"/>
      <c r="R3886" s="255"/>
      <c r="S3886" s="255"/>
      <c r="T3886" s="256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7" t="s">
        <v>410</v>
      </c>
      <c r="AU3886" s="257" t="s">
        <v>87</v>
      </c>
      <c r="AV3886" s="14" t="s">
        <v>87</v>
      </c>
      <c r="AW3886" s="14" t="s">
        <v>37</v>
      </c>
      <c r="AX3886" s="14" t="s">
        <v>78</v>
      </c>
      <c r="AY3886" s="257" t="s">
        <v>401</v>
      </c>
    </row>
    <row r="3887" s="14" customFormat="1">
      <c r="A3887" s="14"/>
      <c r="B3887" s="247"/>
      <c r="C3887" s="248"/>
      <c r="D3887" s="238" t="s">
        <v>410</v>
      </c>
      <c r="E3887" s="249" t="s">
        <v>19</v>
      </c>
      <c r="F3887" s="250" t="s">
        <v>2441</v>
      </c>
      <c r="G3887" s="248"/>
      <c r="H3887" s="251">
        <v>3.4300000000000002</v>
      </c>
      <c r="I3887" s="252"/>
      <c r="J3887" s="248"/>
      <c r="K3887" s="248"/>
      <c r="L3887" s="253"/>
      <c r="M3887" s="254"/>
      <c r="N3887" s="255"/>
      <c r="O3887" s="255"/>
      <c r="P3887" s="255"/>
      <c r="Q3887" s="255"/>
      <c r="R3887" s="255"/>
      <c r="S3887" s="255"/>
      <c r="T3887" s="256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7" t="s">
        <v>410</v>
      </c>
      <c r="AU3887" s="257" t="s">
        <v>87</v>
      </c>
      <c r="AV3887" s="14" t="s">
        <v>87</v>
      </c>
      <c r="AW3887" s="14" t="s">
        <v>37</v>
      </c>
      <c r="AX3887" s="14" t="s">
        <v>78</v>
      </c>
      <c r="AY3887" s="257" t="s">
        <v>401</v>
      </c>
    </row>
    <row r="3888" s="14" customFormat="1">
      <c r="A3888" s="14"/>
      <c r="B3888" s="247"/>
      <c r="C3888" s="248"/>
      <c r="D3888" s="238" t="s">
        <v>410</v>
      </c>
      <c r="E3888" s="249" t="s">
        <v>19</v>
      </c>
      <c r="F3888" s="250" t="s">
        <v>2442</v>
      </c>
      <c r="G3888" s="248"/>
      <c r="H3888" s="251">
        <v>6.3099999999999996</v>
      </c>
      <c r="I3888" s="252"/>
      <c r="J3888" s="248"/>
      <c r="K3888" s="248"/>
      <c r="L3888" s="253"/>
      <c r="M3888" s="254"/>
      <c r="N3888" s="255"/>
      <c r="O3888" s="255"/>
      <c r="P3888" s="255"/>
      <c r="Q3888" s="255"/>
      <c r="R3888" s="255"/>
      <c r="S3888" s="255"/>
      <c r="T3888" s="256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7" t="s">
        <v>410</v>
      </c>
      <c r="AU3888" s="257" t="s">
        <v>87</v>
      </c>
      <c r="AV3888" s="14" t="s">
        <v>87</v>
      </c>
      <c r="AW3888" s="14" t="s">
        <v>37</v>
      </c>
      <c r="AX3888" s="14" t="s">
        <v>78</v>
      </c>
      <c r="AY3888" s="257" t="s">
        <v>401</v>
      </c>
    </row>
    <row r="3889" s="14" customFormat="1">
      <c r="A3889" s="14"/>
      <c r="B3889" s="247"/>
      <c r="C3889" s="248"/>
      <c r="D3889" s="238" t="s">
        <v>410</v>
      </c>
      <c r="E3889" s="249" t="s">
        <v>19</v>
      </c>
      <c r="F3889" s="250" t="s">
        <v>1225</v>
      </c>
      <c r="G3889" s="248"/>
      <c r="H3889" s="251">
        <v>12.82</v>
      </c>
      <c r="I3889" s="252"/>
      <c r="J3889" s="248"/>
      <c r="K3889" s="248"/>
      <c r="L3889" s="253"/>
      <c r="M3889" s="254"/>
      <c r="N3889" s="255"/>
      <c r="O3889" s="255"/>
      <c r="P3889" s="255"/>
      <c r="Q3889" s="255"/>
      <c r="R3889" s="255"/>
      <c r="S3889" s="255"/>
      <c r="T3889" s="256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7" t="s">
        <v>410</v>
      </c>
      <c r="AU3889" s="257" t="s">
        <v>87</v>
      </c>
      <c r="AV3889" s="14" t="s">
        <v>87</v>
      </c>
      <c r="AW3889" s="14" t="s">
        <v>37</v>
      </c>
      <c r="AX3889" s="14" t="s">
        <v>78</v>
      </c>
      <c r="AY3889" s="257" t="s">
        <v>401</v>
      </c>
    </row>
    <row r="3890" s="14" customFormat="1">
      <c r="A3890" s="14"/>
      <c r="B3890" s="247"/>
      <c r="C3890" s="248"/>
      <c r="D3890" s="238" t="s">
        <v>410</v>
      </c>
      <c r="E3890" s="249" t="s">
        <v>19</v>
      </c>
      <c r="F3890" s="250" t="s">
        <v>3337</v>
      </c>
      <c r="G3890" s="248"/>
      <c r="H3890" s="251">
        <v>2.7400000000000002</v>
      </c>
      <c r="I3890" s="252"/>
      <c r="J3890" s="248"/>
      <c r="K3890" s="248"/>
      <c r="L3890" s="253"/>
      <c r="M3890" s="254"/>
      <c r="N3890" s="255"/>
      <c r="O3890" s="255"/>
      <c r="P3890" s="255"/>
      <c r="Q3890" s="255"/>
      <c r="R3890" s="255"/>
      <c r="S3890" s="255"/>
      <c r="T3890" s="256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7" t="s">
        <v>410</v>
      </c>
      <c r="AU3890" s="257" t="s">
        <v>87</v>
      </c>
      <c r="AV3890" s="14" t="s">
        <v>87</v>
      </c>
      <c r="AW3890" s="14" t="s">
        <v>37</v>
      </c>
      <c r="AX3890" s="14" t="s">
        <v>78</v>
      </c>
      <c r="AY3890" s="257" t="s">
        <v>401</v>
      </c>
    </row>
    <row r="3891" s="16" customFormat="1">
      <c r="A3891" s="16"/>
      <c r="B3891" s="269"/>
      <c r="C3891" s="270"/>
      <c r="D3891" s="238" t="s">
        <v>410</v>
      </c>
      <c r="E3891" s="271" t="s">
        <v>318</v>
      </c>
      <c r="F3891" s="272" t="s">
        <v>440</v>
      </c>
      <c r="G3891" s="270"/>
      <c r="H3891" s="273">
        <v>50.240000000000002</v>
      </c>
      <c r="I3891" s="274"/>
      <c r="J3891" s="270"/>
      <c r="K3891" s="270"/>
      <c r="L3891" s="275"/>
      <c r="M3891" s="276"/>
      <c r="N3891" s="277"/>
      <c r="O3891" s="277"/>
      <c r="P3891" s="277"/>
      <c r="Q3891" s="277"/>
      <c r="R3891" s="277"/>
      <c r="S3891" s="277"/>
      <c r="T3891" s="278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T3891" s="279" t="s">
        <v>410</v>
      </c>
      <c r="AU3891" s="279" t="s">
        <v>87</v>
      </c>
      <c r="AV3891" s="16" t="s">
        <v>95</v>
      </c>
      <c r="AW3891" s="16" t="s">
        <v>37</v>
      </c>
      <c r="AX3891" s="16" t="s">
        <v>78</v>
      </c>
      <c r="AY3891" s="279" t="s">
        <v>401</v>
      </c>
    </row>
    <row r="3892" s="15" customFormat="1">
      <c r="A3892" s="15"/>
      <c r="B3892" s="258"/>
      <c r="C3892" s="259"/>
      <c r="D3892" s="238" t="s">
        <v>410</v>
      </c>
      <c r="E3892" s="260" t="s">
        <v>19</v>
      </c>
      <c r="F3892" s="261" t="s">
        <v>414</v>
      </c>
      <c r="G3892" s="259"/>
      <c r="H3892" s="262">
        <v>233.51000000000005</v>
      </c>
      <c r="I3892" s="263"/>
      <c r="J3892" s="259"/>
      <c r="K3892" s="259"/>
      <c r="L3892" s="264"/>
      <c r="M3892" s="265"/>
      <c r="N3892" s="266"/>
      <c r="O3892" s="266"/>
      <c r="P3892" s="266"/>
      <c r="Q3892" s="266"/>
      <c r="R3892" s="266"/>
      <c r="S3892" s="266"/>
      <c r="T3892" s="267"/>
      <c r="U3892" s="15"/>
      <c r="V3892" s="15"/>
      <c r="W3892" s="15"/>
      <c r="X3892" s="15"/>
      <c r="Y3892" s="15"/>
      <c r="Z3892" s="15"/>
      <c r="AA3892" s="15"/>
      <c r="AB3892" s="15"/>
      <c r="AC3892" s="15"/>
      <c r="AD3892" s="15"/>
      <c r="AE3892" s="15"/>
      <c r="AT3892" s="268" t="s">
        <v>410</v>
      </c>
      <c r="AU3892" s="268" t="s">
        <v>87</v>
      </c>
      <c r="AV3892" s="15" t="s">
        <v>102</v>
      </c>
      <c r="AW3892" s="15" t="s">
        <v>37</v>
      </c>
      <c r="AX3892" s="15" t="s">
        <v>85</v>
      </c>
      <c r="AY3892" s="268" t="s">
        <v>401</v>
      </c>
    </row>
    <row r="3893" s="2" customFormat="1" ht="24.15" customHeight="1">
      <c r="A3893" s="40"/>
      <c r="B3893" s="41"/>
      <c r="C3893" s="218" t="s">
        <v>3338</v>
      </c>
      <c r="D3893" s="218" t="s">
        <v>403</v>
      </c>
      <c r="E3893" s="219" t="s">
        <v>3339</v>
      </c>
      <c r="F3893" s="220" t="s">
        <v>3340</v>
      </c>
      <c r="G3893" s="221" t="s">
        <v>178</v>
      </c>
      <c r="H3893" s="222">
        <v>233.50999999999999</v>
      </c>
      <c r="I3893" s="223"/>
      <c r="J3893" s="224">
        <f>ROUND(I3893*H3893,2)</f>
        <v>0</v>
      </c>
      <c r="K3893" s="220" t="s">
        <v>406</v>
      </c>
      <c r="L3893" s="46"/>
      <c r="M3893" s="225" t="s">
        <v>19</v>
      </c>
      <c r="N3893" s="226" t="s">
        <v>49</v>
      </c>
      <c r="O3893" s="86"/>
      <c r="P3893" s="227">
        <f>O3893*H3893</f>
        <v>0</v>
      </c>
      <c r="Q3893" s="227">
        <v>0.00029999999999999997</v>
      </c>
      <c r="R3893" s="227">
        <f>Q3893*H3893</f>
        <v>0.07005299999999999</v>
      </c>
      <c r="S3893" s="227">
        <v>0</v>
      </c>
      <c r="T3893" s="228">
        <f>S3893*H3893</f>
        <v>0</v>
      </c>
      <c r="U3893" s="40"/>
      <c r="V3893" s="40"/>
      <c r="W3893" s="40"/>
      <c r="X3893" s="40"/>
      <c r="Y3893" s="40"/>
      <c r="Z3893" s="40"/>
      <c r="AA3893" s="40"/>
      <c r="AB3893" s="40"/>
      <c r="AC3893" s="40"/>
      <c r="AD3893" s="40"/>
      <c r="AE3893" s="40"/>
      <c r="AR3893" s="229" t="s">
        <v>545</v>
      </c>
      <c r="AT3893" s="229" t="s">
        <v>403</v>
      </c>
      <c r="AU3893" s="229" t="s">
        <v>87</v>
      </c>
      <c r="AY3893" s="19" t="s">
        <v>401</v>
      </c>
      <c r="BE3893" s="230">
        <f>IF(N3893="základní",J3893,0)</f>
        <v>0</v>
      </c>
      <c r="BF3893" s="230">
        <f>IF(N3893="snížená",J3893,0)</f>
        <v>0</v>
      </c>
      <c r="BG3893" s="230">
        <f>IF(N3893="zákl. přenesená",J3893,0)</f>
        <v>0</v>
      </c>
      <c r="BH3893" s="230">
        <f>IF(N3893="sníž. přenesená",J3893,0)</f>
        <v>0</v>
      </c>
      <c r="BI3893" s="230">
        <f>IF(N3893="nulová",J3893,0)</f>
        <v>0</v>
      </c>
      <c r="BJ3893" s="19" t="s">
        <v>85</v>
      </c>
      <c r="BK3893" s="230">
        <f>ROUND(I3893*H3893,2)</f>
        <v>0</v>
      </c>
      <c r="BL3893" s="19" t="s">
        <v>545</v>
      </c>
      <c r="BM3893" s="229" t="s">
        <v>3341</v>
      </c>
    </row>
    <row r="3894" s="2" customFormat="1">
      <c r="A3894" s="40"/>
      <c r="B3894" s="41"/>
      <c r="C3894" s="42"/>
      <c r="D3894" s="231" t="s">
        <v>408</v>
      </c>
      <c r="E3894" s="42"/>
      <c r="F3894" s="232" t="s">
        <v>3342</v>
      </c>
      <c r="G3894" s="42"/>
      <c r="H3894" s="42"/>
      <c r="I3894" s="233"/>
      <c r="J3894" s="42"/>
      <c r="K3894" s="42"/>
      <c r="L3894" s="46"/>
      <c r="M3894" s="234"/>
      <c r="N3894" s="235"/>
      <c r="O3894" s="86"/>
      <c r="P3894" s="86"/>
      <c r="Q3894" s="86"/>
      <c r="R3894" s="86"/>
      <c r="S3894" s="86"/>
      <c r="T3894" s="87"/>
      <c r="U3894" s="40"/>
      <c r="V3894" s="40"/>
      <c r="W3894" s="40"/>
      <c r="X3894" s="40"/>
      <c r="Y3894" s="40"/>
      <c r="Z3894" s="40"/>
      <c r="AA3894" s="40"/>
      <c r="AB3894" s="40"/>
      <c r="AC3894" s="40"/>
      <c r="AD3894" s="40"/>
      <c r="AE3894" s="40"/>
      <c r="AT3894" s="19" t="s">
        <v>408</v>
      </c>
      <c r="AU3894" s="19" t="s">
        <v>87</v>
      </c>
    </row>
    <row r="3895" s="14" customFormat="1">
      <c r="A3895" s="14"/>
      <c r="B3895" s="247"/>
      <c r="C3895" s="248"/>
      <c r="D3895" s="238" t="s">
        <v>410</v>
      </c>
      <c r="E3895" s="249" t="s">
        <v>19</v>
      </c>
      <c r="F3895" s="250" t="s">
        <v>309</v>
      </c>
      <c r="G3895" s="248"/>
      <c r="H3895" s="251">
        <v>98.469999999999999</v>
      </c>
      <c r="I3895" s="252"/>
      <c r="J3895" s="248"/>
      <c r="K3895" s="248"/>
      <c r="L3895" s="253"/>
      <c r="M3895" s="254"/>
      <c r="N3895" s="255"/>
      <c r="O3895" s="255"/>
      <c r="P3895" s="255"/>
      <c r="Q3895" s="255"/>
      <c r="R3895" s="255"/>
      <c r="S3895" s="255"/>
      <c r="T3895" s="256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7" t="s">
        <v>410</v>
      </c>
      <c r="AU3895" s="257" t="s">
        <v>87</v>
      </c>
      <c r="AV3895" s="14" t="s">
        <v>87</v>
      </c>
      <c r="AW3895" s="14" t="s">
        <v>37</v>
      </c>
      <c r="AX3895" s="14" t="s">
        <v>78</v>
      </c>
      <c r="AY3895" s="257" t="s">
        <v>401</v>
      </c>
    </row>
    <row r="3896" s="14" customFormat="1">
      <c r="A3896" s="14"/>
      <c r="B3896" s="247"/>
      <c r="C3896" s="248"/>
      <c r="D3896" s="238" t="s">
        <v>410</v>
      </c>
      <c r="E3896" s="249" t="s">
        <v>19</v>
      </c>
      <c r="F3896" s="250" t="s">
        <v>312</v>
      </c>
      <c r="G3896" s="248"/>
      <c r="H3896" s="251">
        <v>84.799999999999997</v>
      </c>
      <c r="I3896" s="252"/>
      <c r="J3896" s="248"/>
      <c r="K3896" s="248"/>
      <c r="L3896" s="253"/>
      <c r="M3896" s="254"/>
      <c r="N3896" s="255"/>
      <c r="O3896" s="255"/>
      <c r="P3896" s="255"/>
      <c r="Q3896" s="255"/>
      <c r="R3896" s="255"/>
      <c r="S3896" s="255"/>
      <c r="T3896" s="256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7" t="s">
        <v>410</v>
      </c>
      <c r="AU3896" s="257" t="s">
        <v>87</v>
      </c>
      <c r="AV3896" s="14" t="s">
        <v>87</v>
      </c>
      <c r="AW3896" s="14" t="s">
        <v>37</v>
      </c>
      <c r="AX3896" s="14" t="s">
        <v>78</v>
      </c>
      <c r="AY3896" s="257" t="s">
        <v>401</v>
      </c>
    </row>
    <row r="3897" s="14" customFormat="1">
      <c r="A3897" s="14"/>
      <c r="B3897" s="247"/>
      <c r="C3897" s="248"/>
      <c r="D3897" s="238" t="s">
        <v>410</v>
      </c>
      <c r="E3897" s="249" t="s">
        <v>19</v>
      </c>
      <c r="F3897" s="250" t="s">
        <v>318</v>
      </c>
      <c r="G3897" s="248"/>
      <c r="H3897" s="251">
        <v>50.240000000000002</v>
      </c>
      <c r="I3897" s="252"/>
      <c r="J3897" s="248"/>
      <c r="K3897" s="248"/>
      <c r="L3897" s="253"/>
      <c r="M3897" s="254"/>
      <c r="N3897" s="255"/>
      <c r="O3897" s="255"/>
      <c r="P3897" s="255"/>
      <c r="Q3897" s="255"/>
      <c r="R3897" s="255"/>
      <c r="S3897" s="255"/>
      <c r="T3897" s="256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7" t="s">
        <v>410</v>
      </c>
      <c r="AU3897" s="257" t="s">
        <v>87</v>
      </c>
      <c r="AV3897" s="14" t="s">
        <v>87</v>
      </c>
      <c r="AW3897" s="14" t="s">
        <v>37</v>
      </c>
      <c r="AX3897" s="14" t="s">
        <v>78</v>
      </c>
      <c r="AY3897" s="257" t="s">
        <v>401</v>
      </c>
    </row>
    <row r="3898" s="15" customFormat="1">
      <c r="A3898" s="15"/>
      <c r="B3898" s="258"/>
      <c r="C3898" s="259"/>
      <c r="D3898" s="238" t="s">
        <v>410</v>
      </c>
      <c r="E3898" s="260" t="s">
        <v>19</v>
      </c>
      <c r="F3898" s="261" t="s">
        <v>414</v>
      </c>
      <c r="G3898" s="259"/>
      <c r="H3898" s="262">
        <v>233.50999999999999</v>
      </c>
      <c r="I3898" s="263"/>
      <c r="J3898" s="259"/>
      <c r="K3898" s="259"/>
      <c r="L3898" s="264"/>
      <c r="M3898" s="265"/>
      <c r="N3898" s="266"/>
      <c r="O3898" s="266"/>
      <c r="P3898" s="266"/>
      <c r="Q3898" s="266"/>
      <c r="R3898" s="266"/>
      <c r="S3898" s="266"/>
      <c r="T3898" s="267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68" t="s">
        <v>410</v>
      </c>
      <c r="AU3898" s="268" t="s">
        <v>87</v>
      </c>
      <c r="AV3898" s="15" t="s">
        <v>102</v>
      </c>
      <c r="AW3898" s="15" t="s">
        <v>37</v>
      </c>
      <c r="AX3898" s="15" t="s">
        <v>85</v>
      </c>
      <c r="AY3898" s="268" t="s">
        <v>401</v>
      </c>
    </row>
    <row r="3899" s="2" customFormat="1" ht="37.8" customHeight="1">
      <c r="A3899" s="40"/>
      <c r="B3899" s="41"/>
      <c r="C3899" s="218" t="s">
        <v>3343</v>
      </c>
      <c r="D3899" s="218" t="s">
        <v>403</v>
      </c>
      <c r="E3899" s="219" t="s">
        <v>3344</v>
      </c>
      <c r="F3899" s="220" t="s">
        <v>3345</v>
      </c>
      <c r="G3899" s="221" t="s">
        <v>228</v>
      </c>
      <c r="H3899" s="222">
        <v>77.5</v>
      </c>
      <c r="I3899" s="223"/>
      <c r="J3899" s="224">
        <f>ROUND(I3899*H3899,2)</f>
        <v>0</v>
      </c>
      <c r="K3899" s="220" t="s">
        <v>406</v>
      </c>
      <c r="L3899" s="46"/>
      <c r="M3899" s="225" t="s">
        <v>19</v>
      </c>
      <c r="N3899" s="226" t="s">
        <v>49</v>
      </c>
      <c r="O3899" s="86"/>
      <c r="P3899" s="227">
        <f>O3899*H3899</f>
        <v>0</v>
      </c>
      <c r="Q3899" s="227">
        <v>0.00030299999999999999</v>
      </c>
      <c r="R3899" s="227">
        <f>Q3899*H3899</f>
        <v>0.0234825</v>
      </c>
      <c r="S3899" s="227">
        <v>0</v>
      </c>
      <c r="T3899" s="228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29" t="s">
        <v>545</v>
      </c>
      <c r="AT3899" s="229" t="s">
        <v>403</v>
      </c>
      <c r="AU3899" s="229" t="s">
        <v>87</v>
      </c>
      <c r="AY3899" s="19" t="s">
        <v>401</v>
      </c>
      <c r="BE3899" s="230">
        <f>IF(N3899="základní",J3899,0)</f>
        <v>0</v>
      </c>
      <c r="BF3899" s="230">
        <f>IF(N3899="snížená",J3899,0)</f>
        <v>0</v>
      </c>
      <c r="BG3899" s="230">
        <f>IF(N3899="zákl. přenesená",J3899,0)</f>
        <v>0</v>
      </c>
      <c r="BH3899" s="230">
        <f>IF(N3899="sníž. přenesená",J3899,0)</f>
        <v>0</v>
      </c>
      <c r="BI3899" s="230">
        <f>IF(N3899="nulová",J3899,0)</f>
        <v>0</v>
      </c>
      <c r="BJ3899" s="19" t="s">
        <v>85</v>
      </c>
      <c r="BK3899" s="230">
        <f>ROUND(I3899*H3899,2)</f>
        <v>0</v>
      </c>
      <c r="BL3899" s="19" t="s">
        <v>545</v>
      </c>
      <c r="BM3899" s="229" t="s">
        <v>3346</v>
      </c>
    </row>
    <row r="3900" s="2" customFormat="1">
      <c r="A3900" s="40"/>
      <c r="B3900" s="41"/>
      <c r="C3900" s="42"/>
      <c r="D3900" s="231" t="s">
        <v>408</v>
      </c>
      <c r="E3900" s="42"/>
      <c r="F3900" s="232" t="s">
        <v>3347</v>
      </c>
      <c r="G3900" s="42"/>
      <c r="H3900" s="42"/>
      <c r="I3900" s="233"/>
      <c r="J3900" s="42"/>
      <c r="K3900" s="42"/>
      <c r="L3900" s="46"/>
      <c r="M3900" s="234"/>
      <c r="N3900" s="235"/>
      <c r="O3900" s="86"/>
      <c r="P3900" s="86"/>
      <c r="Q3900" s="86"/>
      <c r="R3900" s="86"/>
      <c r="S3900" s="86"/>
      <c r="T3900" s="87"/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T3900" s="19" t="s">
        <v>408</v>
      </c>
      <c r="AU3900" s="19" t="s">
        <v>87</v>
      </c>
    </row>
    <row r="3901" s="13" customFormat="1">
      <c r="A3901" s="13"/>
      <c r="B3901" s="236"/>
      <c r="C3901" s="237"/>
      <c r="D3901" s="238" t="s">
        <v>410</v>
      </c>
      <c r="E3901" s="239" t="s">
        <v>19</v>
      </c>
      <c r="F3901" s="240" t="s">
        <v>634</v>
      </c>
      <c r="G3901" s="237"/>
      <c r="H3901" s="239" t="s">
        <v>19</v>
      </c>
      <c r="I3901" s="241"/>
      <c r="J3901" s="237"/>
      <c r="K3901" s="237"/>
      <c r="L3901" s="242"/>
      <c r="M3901" s="243"/>
      <c r="N3901" s="244"/>
      <c r="O3901" s="244"/>
      <c r="P3901" s="244"/>
      <c r="Q3901" s="244"/>
      <c r="R3901" s="244"/>
      <c r="S3901" s="244"/>
      <c r="T3901" s="245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6" t="s">
        <v>410</v>
      </c>
      <c r="AU3901" s="246" t="s">
        <v>87</v>
      </c>
      <c r="AV3901" s="13" t="s">
        <v>85</v>
      </c>
      <c r="AW3901" s="13" t="s">
        <v>37</v>
      </c>
      <c r="AX3901" s="13" t="s">
        <v>78</v>
      </c>
      <c r="AY3901" s="246" t="s">
        <v>401</v>
      </c>
    </row>
    <row r="3902" s="13" customFormat="1">
      <c r="A3902" s="13"/>
      <c r="B3902" s="236"/>
      <c r="C3902" s="237"/>
      <c r="D3902" s="238" t="s">
        <v>410</v>
      </c>
      <c r="E3902" s="239" t="s">
        <v>19</v>
      </c>
      <c r="F3902" s="240" t="s">
        <v>3335</v>
      </c>
      <c r="G3902" s="237"/>
      <c r="H3902" s="239" t="s">
        <v>19</v>
      </c>
      <c r="I3902" s="241"/>
      <c r="J3902" s="237"/>
      <c r="K3902" s="237"/>
      <c r="L3902" s="242"/>
      <c r="M3902" s="243"/>
      <c r="N3902" s="244"/>
      <c r="O3902" s="244"/>
      <c r="P3902" s="244"/>
      <c r="Q3902" s="244"/>
      <c r="R3902" s="244"/>
      <c r="S3902" s="244"/>
      <c r="T3902" s="245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6" t="s">
        <v>410</v>
      </c>
      <c r="AU3902" s="246" t="s">
        <v>87</v>
      </c>
      <c r="AV3902" s="13" t="s">
        <v>85</v>
      </c>
      <c r="AW3902" s="13" t="s">
        <v>37</v>
      </c>
      <c r="AX3902" s="13" t="s">
        <v>78</v>
      </c>
      <c r="AY3902" s="246" t="s">
        <v>401</v>
      </c>
    </row>
    <row r="3903" s="13" customFormat="1">
      <c r="A3903" s="13"/>
      <c r="B3903" s="236"/>
      <c r="C3903" s="237"/>
      <c r="D3903" s="238" t="s">
        <v>410</v>
      </c>
      <c r="E3903" s="239" t="s">
        <v>19</v>
      </c>
      <c r="F3903" s="240" t="s">
        <v>741</v>
      </c>
      <c r="G3903" s="237"/>
      <c r="H3903" s="239" t="s">
        <v>19</v>
      </c>
      <c r="I3903" s="241"/>
      <c r="J3903" s="237"/>
      <c r="K3903" s="237"/>
      <c r="L3903" s="242"/>
      <c r="M3903" s="243"/>
      <c r="N3903" s="244"/>
      <c r="O3903" s="244"/>
      <c r="P3903" s="244"/>
      <c r="Q3903" s="244"/>
      <c r="R3903" s="244"/>
      <c r="S3903" s="244"/>
      <c r="T3903" s="245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6" t="s">
        <v>410</v>
      </c>
      <c r="AU3903" s="246" t="s">
        <v>87</v>
      </c>
      <c r="AV3903" s="13" t="s">
        <v>85</v>
      </c>
      <c r="AW3903" s="13" t="s">
        <v>37</v>
      </c>
      <c r="AX3903" s="13" t="s">
        <v>78</v>
      </c>
      <c r="AY3903" s="246" t="s">
        <v>401</v>
      </c>
    </row>
    <row r="3904" s="13" customFormat="1">
      <c r="A3904" s="13"/>
      <c r="B3904" s="236"/>
      <c r="C3904" s="237"/>
      <c r="D3904" s="238" t="s">
        <v>410</v>
      </c>
      <c r="E3904" s="239" t="s">
        <v>19</v>
      </c>
      <c r="F3904" s="240" t="s">
        <v>310</v>
      </c>
      <c r="G3904" s="237"/>
      <c r="H3904" s="239" t="s">
        <v>19</v>
      </c>
      <c r="I3904" s="241"/>
      <c r="J3904" s="237"/>
      <c r="K3904" s="237"/>
      <c r="L3904" s="242"/>
      <c r="M3904" s="243"/>
      <c r="N3904" s="244"/>
      <c r="O3904" s="244"/>
      <c r="P3904" s="244"/>
      <c r="Q3904" s="244"/>
      <c r="R3904" s="244"/>
      <c r="S3904" s="244"/>
      <c r="T3904" s="245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6" t="s">
        <v>410</v>
      </c>
      <c r="AU3904" s="246" t="s">
        <v>87</v>
      </c>
      <c r="AV3904" s="13" t="s">
        <v>85</v>
      </c>
      <c r="AW3904" s="13" t="s">
        <v>37</v>
      </c>
      <c r="AX3904" s="13" t="s">
        <v>78</v>
      </c>
      <c r="AY3904" s="246" t="s">
        <v>401</v>
      </c>
    </row>
    <row r="3905" s="14" customFormat="1">
      <c r="A3905" s="14"/>
      <c r="B3905" s="247"/>
      <c r="C3905" s="248"/>
      <c r="D3905" s="238" t="s">
        <v>410</v>
      </c>
      <c r="E3905" s="249" t="s">
        <v>19</v>
      </c>
      <c r="F3905" s="250" t="s">
        <v>3348</v>
      </c>
      <c r="G3905" s="248"/>
      <c r="H3905" s="251">
        <v>6.2000000000000002</v>
      </c>
      <c r="I3905" s="252"/>
      <c r="J3905" s="248"/>
      <c r="K3905" s="248"/>
      <c r="L3905" s="253"/>
      <c r="M3905" s="254"/>
      <c r="N3905" s="255"/>
      <c r="O3905" s="255"/>
      <c r="P3905" s="255"/>
      <c r="Q3905" s="255"/>
      <c r="R3905" s="255"/>
      <c r="S3905" s="255"/>
      <c r="T3905" s="256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7" t="s">
        <v>410</v>
      </c>
      <c r="AU3905" s="257" t="s">
        <v>87</v>
      </c>
      <c r="AV3905" s="14" t="s">
        <v>87</v>
      </c>
      <c r="AW3905" s="14" t="s">
        <v>37</v>
      </c>
      <c r="AX3905" s="14" t="s">
        <v>78</v>
      </c>
      <c r="AY3905" s="257" t="s">
        <v>401</v>
      </c>
    </row>
    <row r="3906" s="14" customFormat="1">
      <c r="A3906" s="14"/>
      <c r="B3906" s="247"/>
      <c r="C3906" s="248"/>
      <c r="D3906" s="238" t="s">
        <v>410</v>
      </c>
      <c r="E3906" s="249" t="s">
        <v>19</v>
      </c>
      <c r="F3906" s="250" t="s">
        <v>3349</v>
      </c>
      <c r="G3906" s="248"/>
      <c r="H3906" s="251">
        <v>6.2000000000000002</v>
      </c>
      <c r="I3906" s="252"/>
      <c r="J3906" s="248"/>
      <c r="K3906" s="248"/>
      <c r="L3906" s="253"/>
      <c r="M3906" s="254"/>
      <c r="N3906" s="255"/>
      <c r="O3906" s="255"/>
      <c r="P3906" s="255"/>
      <c r="Q3906" s="255"/>
      <c r="R3906" s="255"/>
      <c r="S3906" s="255"/>
      <c r="T3906" s="256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7" t="s">
        <v>410</v>
      </c>
      <c r="AU3906" s="257" t="s">
        <v>87</v>
      </c>
      <c r="AV3906" s="14" t="s">
        <v>87</v>
      </c>
      <c r="AW3906" s="14" t="s">
        <v>37</v>
      </c>
      <c r="AX3906" s="14" t="s">
        <v>78</v>
      </c>
      <c r="AY3906" s="257" t="s">
        <v>401</v>
      </c>
    </row>
    <row r="3907" s="14" customFormat="1">
      <c r="A3907" s="14"/>
      <c r="B3907" s="247"/>
      <c r="C3907" s="248"/>
      <c r="D3907" s="238" t="s">
        <v>410</v>
      </c>
      <c r="E3907" s="249" t="s">
        <v>19</v>
      </c>
      <c r="F3907" s="250" t="s">
        <v>3350</v>
      </c>
      <c r="G3907" s="248"/>
      <c r="H3907" s="251">
        <v>6.5999999999999996</v>
      </c>
      <c r="I3907" s="252"/>
      <c r="J3907" s="248"/>
      <c r="K3907" s="248"/>
      <c r="L3907" s="253"/>
      <c r="M3907" s="254"/>
      <c r="N3907" s="255"/>
      <c r="O3907" s="255"/>
      <c r="P3907" s="255"/>
      <c r="Q3907" s="255"/>
      <c r="R3907" s="255"/>
      <c r="S3907" s="255"/>
      <c r="T3907" s="256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7" t="s">
        <v>410</v>
      </c>
      <c r="AU3907" s="257" t="s">
        <v>87</v>
      </c>
      <c r="AV3907" s="14" t="s">
        <v>87</v>
      </c>
      <c r="AW3907" s="14" t="s">
        <v>37</v>
      </c>
      <c r="AX3907" s="14" t="s">
        <v>78</v>
      </c>
      <c r="AY3907" s="257" t="s">
        <v>401</v>
      </c>
    </row>
    <row r="3908" s="14" customFormat="1">
      <c r="A3908" s="14"/>
      <c r="B3908" s="247"/>
      <c r="C3908" s="248"/>
      <c r="D3908" s="238" t="s">
        <v>410</v>
      </c>
      <c r="E3908" s="249" t="s">
        <v>19</v>
      </c>
      <c r="F3908" s="250" t="s">
        <v>3351</v>
      </c>
      <c r="G3908" s="248"/>
      <c r="H3908" s="251">
        <v>6.2000000000000002</v>
      </c>
      <c r="I3908" s="252"/>
      <c r="J3908" s="248"/>
      <c r="K3908" s="248"/>
      <c r="L3908" s="253"/>
      <c r="M3908" s="254"/>
      <c r="N3908" s="255"/>
      <c r="O3908" s="255"/>
      <c r="P3908" s="255"/>
      <c r="Q3908" s="255"/>
      <c r="R3908" s="255"/>
      <c r="S3908" s="255"/>
      <c r="T3908" s="256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7" t="s">
        <v>410</v>
      </c>
      <c r="AU3908" s="257" t="s">
        <v>87</v>
      </c>
      <c r="AV3908" s="14" t="s">
        <v>87</v>
      </c>
      <c r="AW3908" s="14" t="s">
        <v>37</v>
      </c>
      <c r="AX3908" s="14" t="s">
        <v>78</v>
      </c>
      <c r="AY3908" s="257" t="s">
        <v>401</v>
      </c>
    </row>
    <row r="3909" s="14" customFormat="1">
      <c r="A3909" s="14"/>
      <c r="B3909" s="247"/>
      <c r="C3909" s="248"/>
      <c r="D3909" s="238" t="s">
        <v>410</v>
      </c>
      <c r="E3909" s="249" t="s">
        <v>19</v>
      </c>
      <c r="F3909" s="250" t="s">
        <v>3352</v>
      </c>
      <c r="G3909" s="248"/>
      <c r="H3909" s="251">
        <v>6.7000000000000002</v>
      </c>
      <c r="I3909" s="252"/>
      <c r="J3909" s="248"/>
      <c r="K3909" s="248"/>
      <c r="L3909" s="253"/>
      <c r="M3909" s="254"/>
      <c r="N3909" s="255"/>
      <c r="O3909" s="255"/>
      <c r="P3909" s="255"/>
      <c r="Q3909" s="255"/>
      <c r="R3909" s="255"/>
      <c r="S3909" s="255"/>
      <c r="T3909" s="256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7" t="s">
        <v>410</v>
      </c>
      <c r="AU3909" s="257" t="s">
        <v>87</v>
      </c>
      <c r="AV3909" s="14" t="s">
        <v>87</v>
      </c>
      <c r="AW3909" s="14" t="s">
        <v>37</v>
      </c>
      <c r="AX3909" s="14" t="s">
        <v>78</v>
      </c>
      <c r="AY3909" s="257" t="s">
        <v>401</v>
      </c>
    </row>
    <row r="3910" s="14" customFormat="1">
      <c r="A3910" s="14"/>
      <c r="B3910" s="247"/>
      <c r="C3910" s="248"/>
      <c r="D3910" s="238" t="s">
        <v>410</v>
      </c>
      <c r="E3910" s="249" t="s">
        <v>19</v>
      </c>
      <c r="F3910" s="250" t="s">
        <v>3353</v>
      </c>
      <c r="G3910" s="248"/>
      <c r="H3910" s="251">
        <v>10.5</v>
      </c>
      <c r="I3910" s="252"/>
      <c r="J3910" s="248"/>
      <c r="K3910" s="248"/>
      <c r="L3910" s="253"/>
      <c r="M3910" s="254"/>
      <c r="N3910" s="255"/>
      <c r="O3910" s="255"/>
      <c r="P3910" s="255"/>
      <c r="Q3910" s="255"/>
      <c r="R3910" s="255"/>
      <c r="S3910" s="255"/>
      <c r="T3910" s="256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7" t="s">
        <v>410</v>
      </c>
      <c r="AU3910" s="257" t="s">
        <v>87</v>
      </c>
      <c r="AV3910" s="14" t="s">
        <v>87</v>
      </c>
      <c r="AW3910" s="14" t="s">
        <v>37</v>
      </c>
      <c r="AX3910" s="14" t="s">
        <v>78</v>
      </c>
      <c r="AY3910" s="257" t="s">
        <v>401</v>
      </c>
    </row>
    <row r="3911" s="14" customFormat="1">
      <c r="A3911" s="14"/>
      <c r="B3911" s="247"/>
      <c r="C3911" s="248"/>
      <c r="D3911" s="238" t="s">
        <v>410</v>
      </c>
      <c r="E3911" s="249" t="s">
        <v>19</v>
      </c>
      <c r="F3911" s="250" t="s">
        <v>3354</v>
      </c>
      <c r="G3911" s="248"/>
      <c r="H3911" s="251">
        <v>8.8000000000000007</v>
      </c>
      <c r="I3911" s="252"/>
      <c r="J3911" s="248"/>
      <c r="K3911" s="248"/>
      <c r="L3911" s="253"/>
      <c r="M3911" s="254"/>
      <c r="N3911" s="255"/>
      <c r="O3911" s="255"/>
      <c r="P3911" s="255"/>
      <c r="Q3911" s="255"/>
      <c r="R3911" s="255"/>
      <c r="S3911" s="255"/>
      <c r="T3911" s="256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7" t="s">
        <v>410</v>
      </c>
      <c r="AU3911" s="257" t="s">
        <v>87</v>
      </c>
      <c r="AV3911" s="14" t="s">
        <v>87</v>
      </c>
      <c r="AW3911" s="14" t="s">
        <v>37</v>
      </c>
      <c r="AX3911" s="14" t="s">
        <v>78</v>
      </c>
      <c r="AY3911" s="257" t="s">
        <v>401</v>
      </c>
    </row>
    <row r="3912" s="16" customFormat="1">
      <c r="A3912" s="16"/>
      <c r="B3912" s="269"/>
      <c r="C3912" s="270"/>
      <c r="D3912" s="238" t="s">
        <v>410</v>
      </c>
      <c r="E3912" s="271" t="s">
        <v>19</v>
      </c>
      <c r="F3912" s="272" t="s">
        <v>440</v>
      </c>
      <c r="G3912" s="270"/>
      <c r="H3912" s="273">
        <v>51.200000000000003</v>
      </c>
      <c r="I3912" s="274"/>
      <c r="J3912" s="270"/>
      <c r="K3912" s="270"/>
      <c r="L3912" s="275"/>
      <c r="M3912" s="276"/>
      <c r="N3912" s="277"/>
      <c r="O3912" s="277"/>
      <c r="P3912" s="277"/>
      <c r="Q3912" s="277"/>
      <c r="R3912" s="277"/>
      <c r="S3912" s="277"/>
      <c r="T3912" s="278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T3912" s="279" t="s">
        <v>410</v>
      </c>
      <c r="AU3912" s="279" t="s">
        <v>87</v>
      </c>
      <c r="AV3912" s="16" t="s">
        <v>95</v>
      </c>
      <c r="AW3912" s="16" t="s">
        <v>37</v>
      </c>
      <c r="AX3912" s="16" t="s">
        <v>78</v>
      </c>
      <c r="AY3912" s="279" t="s">
        <v>401</v>
      </c>
    </row>
    <row r="3913" s="13" customFormat="1">
      <c r="A3913" s="13"/>
      <c r="B3913" s="236"/>
      <c r="C3913" s="237"/>
      <c r="D3913" s="238" t="s">
        <v>410</v>
      </c>
      <c r="E3913" s="239" t="s">
        <v>19</v>
      </c>
      <c r="F3913" s="240" t="s">
        <v>745</v>
      </c>
      <c r="G3913" s="237"/>
      <c r="H3913" s="239" t="s">
        <v>19</v>
      </c>
      <c r="I3913" s="241"/>
      <c r="J3913" s="237"/>
      <c r="K3913" s="237"/>
      <c r="L3913" s="242"/>
      <c r="M3913" s="243"/>
      <c r="N3913" s="244"/>
      <c r="O3913" s="244"/>
      <c r="P3913" s="244"/>
      <c r="Q3913" s="244"/>
      <c r="R3913" s="244"/>
      <c r="S3913" s="244"/>
      <c r="T3913" s="245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6" t="s">
        <v>410</v>
      </c>
      <c r="AU3913" s="246" t="s">
        <v>87</v>
      </c>
      <c r="AV3913" s="13" t="s">
        <v>85</v>
      </c>
      <c r="AW3913" s="13" t="s">
        <v>37</v>
      </c>
      <c r="AX3913" s="13" t="s">
        <v>78</v>
      </c>
      <c r="AY3913" s="246" t="s">
        <v>401</v>
      </c>
    </row>
    <row r="3914" s="13" customFormat="1">
      <c r="A3914" s="13"/>
      <c r="B3914" s="236"/>
      <c r="C3914" s="237"/>
      <c r="D3914" s="238" t="s">
        <v>410</v>
      </c>
      <c r="E3914" s="239" t="s">
        <v>19</v>
      </c>
      <c r="F3914" s="240" t="s">
        <v>319</v>
      </c>
      <c r="G3914" s="237"/>
      <c r="H3914" s="239" t="s">
        <v>19</v>
      </c>
      <c r="I3914" s="241"/>
      <c r="J3914" s="237"/>
      <c r="K3914" s="237"/>
      <c r="L3914" s="242"/>
      <c r="M3914" s="243"/>
      <c r="N3914" s="244"/>
      <c r="O3914" s="244"/>
      <c r="P3914" s="244"/>
      <c r="Q3914" s="244"/>
      <c r="R3914" s="244"/>
      <c r="S3914" s="244"/>
      <c r="T3914" s="245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6" t="s">
        <v>410</v>
      </c>
      <c r="AU3914" s="246" t="s">
        <v>87</v>
      </c>
      <c r="AV3914" s="13" t="s">
        <v>85</v>
      </c>
      <c r="AW3914" s="13" t="s">
        <v>37</v>
      </c>
      <c r="AX3914" s="13" t="s">
        <v>78</v>
      </c>
      <c r="AY3914" s="246" t="s">
        <v>401</v>
      </c>
    </row>
    <row r="3915" s="14" customFormat="1">
      <c r="A3915" s="14"/>
      <c r="B3915" s="247"/>
      <c r="C3915" s="248"/>
      <c r="D3915" s="238" t="s">
        <v>410</v>
      </c>
      <c r="E3915" s="249" t="s">
        <v>19</v>
      </c>
      <c r="F3915" s="250" t="s">
        <v>3355</v>
      </c>
      <c r="G3915" s="248"/>
      <c r="H3915" s="251">
        <v>10.9</v>
      </c>
      <c r="I3915" s="252"/>
      <c r="J3915" s="248"/>
      <c r="K3915" s="248"/>
      <c r="L3915" s="253"/>
      <c r="M3915" s="254"/>
      <c r="N3915" s="255"/>
      <c r="O3915" s="255"/>
      <c r="P3915" s="255"/>
      <c r="Q3915" s="255"/>
      <c r="R3915" s="255"/>
      <c r="S3915" s="255"/>
      <c r="T3915" s="256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7" t="s">
        <v>410</v>
      </c>
      <c r="AU3915" s="257" t="s">
        <v>87</v>
      </c>
      <c r="AV3915" s="14" t="s">
        <v>87</v>
      </c>
      <c r="AW3915" s="14" t="s">
        <v>37</v>
      </c>
      <c r="AX3915" s="14" t="s">
        <v>78</v>
      </c>
      <c r="AY3915" s="257" t="s">
        <v>401</v>
      </c>
    </row>
    <row r="3916" s="14" customFormat="1">
      <c r="A3916" s="14"/>
      <c r="B3916" s="247"/>
      <c r="C3916" s="248"/>
      <c r="D3916" s="238" t="s">
        <v>410</v>
      </c>
      <c r="E3916" s="249" t="s">
        <v>19</v>
      </c>
      <c r="F3916" s="250" t="s">
        <v>3356</v>
      </c>
      <c r="G3916" s="248"/>
      <c r="H3916" s="251">
        <v>15.4</v>
      </c>
      <c r="I3916" s="252"/>
      <c r="J3916" s="248"/>
      <c r="K3916" s="248"/>
      <c r="L3916" s="253"/>
      <c r="M3916" s="254"/>
      <c r="N3916" s="255"/>
      <c r="O3916" s="255"/>
      <c r="P3916" s="255"/>
      <c r="Q3916" s="255"/>
      <c r="R3916" s="255"/>
      <c r="S3916" s="255"/>
      <c r="T3916" s="256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7" t="s">
        <v>410</v>
      </c>
      <c r="AU3916" s="257" t="s">
        <v>87</v>
      </c>
      <c r="AV3916" s="14" t="s">
        <v>87</v>
      </c>
      <c r="AW3916" s="14" t="s">
        <v>37</v>
      </c>
      <c r="AX3916" s="14" t="s">
        <v>78</v>
      </c>
      <c r="AY3916" s="257" t="s">
        <v>401</v>
      </c>
    </row>
    <row r="3917" s="16" customFormat="1">
      <c r="A3917" s="16"/>
      <c r="B3917" s="269"/>
      <c r="C3917" s="270"/>
      <c r="D3917" s="238" t="s">
        <v>410</v>
      </c>
      <c r="E3917" s="271" t="s">
        <v>19</v>
      </c>
      <c r="F3917" s="272" t="s">
        <v>440</v>
      </c>
      <c r="G3917" s="270"/>
      <c r="H3917" s="273">
        <v>26.300000000000001</v>
      </c>
      <c r="I3917" s="274"/>
      <c r="J3917" s="270"/>
      <c r="K3917" s="270"/>
      <c r="L3917" s="275"/>
      <c r="M3917" s="276"/>
      <c r="N3917" s="277"/>
      <c r="O3917" s="277"/>
      <c r="P3917" s="277"/>
      <c r="Q3917" s="277"/>
      <c r="R3917" s="277"/>
      <c r="S3917" s="277"/>
      <c r="T3917" s="278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T3917" s="279" t="s">
        <v>410</v>
      </c>
      <c r="AU3917" s="279" t="s">
        <v>87</v>
      </c>
      <c r="AV3917" s="16" t="s">
        <v>95</v>
      </c>
      <c r="AW3917" s="16" t="s">
        <v>37</v>
      </c>
      <c r="AX3917" s="16" t="s">
        <v>78</v>
      </c>
      <c r="AY3917" s="279" t="s">
        <v>401</v>
      </c>
    </row>
    <row r="3918" s="15" customFormat="1">
      <c r="A3918" s="15"/>
      <c r="B3918" s="258"/>
      <c r="C3918" s="259"/>
      <c r="D3918" s="238" t="s">
        <v>410</v>
      </c>
      <c r="E3918" s="260" t="s">
        <v>226</v>
      </c>
      <c r="F3918" s="261" t="s">
        <v>414</v>
      </c>
      <c r="G3918" s="259"/>
      <c r="H3918" s="262">
        <v>77.5</v>
      </c>
      <c r="I3918" s="263"/>
      <c r="J3918" s="259"/>
      <c r="K3918" s="259"/>
      <c r="L3918" s="264"/>
      <c r="M3918" s="265"/>
      <c r="N3918" s="266"/>
      <c r="O3918" s="266"/>
      <c r="P3918" s="266"/>
      <c r="Q3918" s="266"/>
      <c r="R3918" s="266"/>
      <c r="S3918" s="266"/>
      <c r="T3918" s="267"/>
      <c r="U3918" s="15"/>
      <c r="V3918" s="15"/>
      <c r="W3918" s="15"/>
      <c r="X3918" s="15"/>
      <c r="Y3918" s="15"/>
      <c r="Z3918" s="15"/>
      <c r="AA3918" s="15"/>
      <c r="AB3918" s="15"/>
      <c r="AC3918" s="15"/>
      <c r="AD3918" s="15"/>
      <c r="AE3918" s="15"/>
      <c r="AT3918" s="268" t="s">
        <v>410</v>
      </c>
      <c r="AU3918" s="268" t="s">
        <v>87</v>
      </c>
      <c r="AV3918" s="15" t="s">
        <v>102</v>
      </c>
      <c r="AW3918" s="15" t="s">
        <v>37</v>
      </c>
      <c r="AX3918" s="15" t="s">
        <v>85</v>
      </c>
      <c r="AY3918" s="268" t="s">
        <v>401</v>
      </c>
    </row>
    <row r="3919" s="2" customFormat="1" ht="49.05" customHeight="1">
      <c r="A3919" s="40"/>
      <c r="B3919" s="41"/>
      <c r="C3919" s="218" t="s">
        <v>3357</v>
      </c>
      <c r="D3919" s="218" t="s">
        <v>403</v>
      </c>
      <c r="E3919" s="219" t="s">
        <v>3358</v>
      </c>
      <c r="F3919" s="220" t="s">
        <v>3359</v>
      </c>
      <c r="G3919" s="221" t="s">
        <v>178</v>
      </c>
      <c r="H3919" s="222">
        <v>233.50999999999999</v>
      </c>
      <c r="I3919" s="223"/>
      <c r="J3919" s="224">
        <f>ROUND(I3919*H3919,2)</f>
        <v>0</v>
      </c>
      <c r="K3919" s="220" t="s">
        <v>1038</v>
      </c>
      <c r="L3919" s="46"/>
      <c r="M3919" s="225" t="s">
        <v>19</v>
      </c>
      <c r="N3919" s="226" t="s">
        <v>49</v>
      </c>
      <c r="O3919" s="86"/>
      <c r="P3919" s="227">
        <f>O3919*H3919</f>
        <v>0</v>
      </c>
      <c r="Q3919" s="227">
        <v>0.0089999999999999993</v>
      </c>
      <c r="R3919" s="227">
        <f>Q3919*H3919</f>
        <v>2.1015899999999998</v>
      </c>
      <c r="S3919" s="227">
        <v>0</v>
      </c>
      <c r="T3919" s="228">
        <f>S3919*H3919</f>
        <v>0</v>
      </c>
      <c r="U3919" s="40"/>
      <c r="V3919" s="40"/>
      <c r="W3919" s="40"/>
      <c r="X3919" s="40"/>
      <c r="Y3919" s="40"/>
      <c r="Z3919" s="40"/>
      <c r="AA3919" s="40"/>
      <c r="AB3919" s="40"/>
      <c r="AC3919" s="40"/>
      <c r="AD3919" s="40"/>
      <c r="AE3919" s="40"/>
      <c r="AR3919" s="229" t="s">
        <v>545</v>
      </c>
      <c r="AT3919" s="229" t="s">
        <v>403</v>
      </c>
      <c r="AU3919" s="229" t="s">
        <v>87</v>
      </c>
      <c r="AY3919" s="19" t="s">
        <v>401</v>
      </c>
      <c r="BE3919" s="230">
        <f>IF(N3919="základní",J3919,0)</f>
        <v>0</v>
      </c>
      <c r="BF3919" s="230">
        <f>IF(N3919="snížená",J3919,0)</f>
        <v>0</v>
      </c>
      <c r="BG3919" s="230">
        <f>IF(N3919="zákl. přenesená",J3919,0)</f>
        <v>0</v>
      </c>
      <c r="BH3919" s="230">
        <f>IF(N3919="sníž. přenesená",J3919,0)</f>
        <v>0</v>
      </c>
      <c r="BI3919" s="230">
        <f>IF(N3919="nulová",J3919,0)</f>
        <v>0</v>
      </c>
      <c r="BJ3919" s="19" t="s">
        <v>85</v>
      </c>
      <c r="BK3919" s="230">
        <f>ROUND(I3919*H3919,2)</f>
        <v>0</v>
      </c>
      <c r="BL3919" s="19" t="s">
        <v>545</v>
      </c>
      <c r="BM3919" s="229" t="s">
        <v>3360</v>
      </c>
    </row>
    <row r="3920" s="2" customFormat="1">
      <c r="A3920" s="40"/>
      <c r="B3920" s="41"/>
      <c r="C3920" s="42"/>
      <c r="D3920" s="231" t="s">
        <v>408</v>
      </c>
      <c r="E3920" s="42"/>
      <c r="F3920" s="232" t="s">
        <v>3361</v>
      </c>
      <c r="G3920" s="42"/>
      <c r="H3920" s="42"/>
      <c r="I3920" s="233"/>
      <c r="J3920" s="42"/>
      <c r="K3920" s="42"/>
      <c r="L3920" s="46"/>
      <c r="M3920" s="234"/>
      <c r="N3920" s="235"/>
      <c r="O3920" s="86"/>
      <c r="P3920" s="86"/>
      <c r="Q3920" s="86"/>
      <c r="R3920" s="86"/>
      <c r="S3920" s="86"/>
      <c r="T3920" s="87"/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T3920" s="19" t="s">
        <v>408</v>
      </c>
      <c r="AU3920" s="19" t="s">
        <v>87</v>
      </c>
    </row>
    <row r="3921" s="14" customFormat="1">
      <c r="A3921" s="14"/>
      <c r="B3921" s="247"/>
      <c r="C3921" s="248"/>
      <c r="D3921" s="238" t="s">
        <v>410</v>
      </c>
      <c r="E3921" s="249" t="s">
        <v>19</v>
      </c>
      <c r="F3921" s="250" t="s">
        <v>309</v>
      </c>
      <c r="G3921" s="248"/>
      <c r="H3921" s="251">
        <v>98.469999999999999</v>
      </c>
      <c r="I3921" s="252"/>
      <c r="J3921" s="248"/>
      <c r="K3921" s="248"/>
      <c r="L3921" s="253"/>
      <c r="M3921" s="254"/>
      <c r="N3921" s="255"/>
      <c r="O3921" s="255"/>
      <c r="P3921" s="255"/>
      <c r="Q3921" s="255"/>
      <c r="R3921" s="255"/>
      <c r="S3921" s="255"/>
      <c r="T3921" s="256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7" t="s">
        <v>410</v>
      </c>
      <c r="AU3921" s="257" t="s">
        <v>87</v>
      </c>
      <c r="AV3921" s="14" t="s">
        <v>87</v>
      </c>
      <c r="AW3921" s="14" t="s">
        <v>37</v>
      </c>
      <c r="AX3921" s="14" t="s">
        <v>78</v>
      </c>
      <c r="AY3921" s="257" t="s">
        <v>401</v>
      </c>
    </row>
    <row r="3922" s="14" customFormat="1">
      <c r="A3922" s="14"/>
      <c r="B3922" s="247"/>
      <c r="C3922" s="248"/>
      <c r="D3922" s="238" t="s">
        <v>410</v>
      </c>
      <c r="E3922" s="249" t="s">
        <v>19</v>
      </c>
      <c r="F3922" s="250" t="s">
        <v>312</v>
      </c>
      <c r="G3922" s="248"/>
      <c r="H3922" s="251">
        <v>84.799999999999997</v>
      </c>
      <c r="I3922" s="252"/>
      <c r="J3922" s="248"/>
      <c r="K3922" s="248"/>
      <c r="L3922" s="253"/>
      <c r="M3922" s="254"/>
      <c r="N3922" s="255"/>
      <c r="O3922" s="255"/>
      <c r="P3922" s="255"/>
      <c r="Q3922" s="255"/>
      <c r="R3922" s="255"/>
      <c r="S3922" s="255"/>
      <c r="T3922" s="256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7" t="s">
        <v>410</v>
      </c>
      <c r="AU3922" s="257" t="s">
        <v>87</v>
      </c>
      <c r="AV3922" s="14" t="s">
        <v>87</v>
      </c>
      <c r="AW3922" s="14" t="s">
        <v>37</v>
      </c>
      <c r="AX3922" s="14" t="s">
        <v>78</v>
      </c>
      <c r="AY3922" s="257" t="s">
        <v>401</v>
      </c>
    </row>
    <row r="3923" s="14" customFormat="1">
      <c r="A3923" s="14"/>
      <c r="B3923" s="247"/>
      <c r="C3923" s="248"/>
      <c r="D3923" s="238" t="s">
        <v>410</v>
      </c>
      <c r="E3923" s="249" t="s">
        <v>19</v>
      </c>
      <c r="F3923" s="250" t="s">
        <v>318</v>
      </c>
      <c r="G3923" s="248"/>
      <c r="H3923" s="251">
        <v>50.240000000000002</v>
      </c>
      <c r="I3923" s="252"/>
      <c r="J3923" s="248"/>
      <c r="K3923" s="248"/>
      <c r="L3923" s="253"/>
      <c r="M3923" s="254"/>
      <c r="N3923" s="255"/>
      <c r="O3923" s="255"/>
      <c r="P3923" s="255"/>
      <c r="Q3923" s="255"/>
      <c r="R3923" s="255"/>
      <c r="S3923" s="255"/>
      <c r="T3923" s="256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7" t="s">
        <v>410</v>
      </c>
      <c r="AU3923" s="257" t="s">
        <v>87</v>
      </c>
      <c r="AV3923" s="14" t="s">
        <v>87</v>
      </c>
      <c r="AW3923" s="14" t="s">
        <v>37</v>
      </c>
      <c r="AX3923" s="14" t="s">
        <v>78</v>
      </c>
      <c r="AY3923" s="257" t="s">
        <v>401</v>
      </c>
    </row>
    <row r="3924" s="15" customFormat="1">
      <c r="A3924" s="15"/>
      <c r="B3924" s="258"/>
      <c r="C3924" s="259"/>
      <c r="D3924" s="238" t="s">
        <v>410</v>
      </c>
      <c r="E3924" s="260" t="s">
        <v>19</v>
      </c>
      <c r="F3924" s="261" t="s">
        <v>414</v>
      </c>
      <c r="G3924" s="259"/>
      <c r="H3924" s="262">
        <v>233.50999999999999</v>
      </c>
      <c r="I3924" s="263"/>
      <c r="J3924" s="259"/>
      <c r="K3924" s="259"/>
      <c r="L3924" s="264"/>
      <c r="M3924" s="265"/>
      <c r="N3924" s="266"/>
      <c r="O3924" s="266"/>
      <c r="P3924" s="266"/>
      <c r="Q3924" s="266"/>
      <c r="R3924" s="266"/>
      <c r="S3924" s="266"/>
      <c r="T3924" s="267"/>
      <c r="U3924" s="15"/>
      <c r="V3924" s="15"/>
      <c r="W3924" s="15"/>
      <c r="X3924" s="15"/>
      <c r="Y3924" s="15"/>
      <c r="Z3924" s="15"/>
      <c r="AA3924" s="15"/>
      <c r="AB3924" s="15"/>
      <c r="AC3924" s="15"/>
      <c r="AD3924" s="15"/>
      <c r="AE3924" s="15"/>
      <c r="AT3924" s="268" t="s">
        <v>410</v>
      </c>
      <c r="AU3924" s="268" t="s">
        <v>87</v>
      </c>
      <c r="AV3924" s="15" t="s">
        <v>102</v>
      </c>
      <c r="AW3924" s="15" t="s">
        <v>37</v>
      </c>
      <c r="AX3924" s="15" t="s">
        <v>85</v>
      </c>
      <c r="AY3924" s="268" t="s">
        <v>401</v>
      </c>
    </row>
    <row r="3925" s="2" customFormat="1" ht="37.8" customHeight="1">
      <c r="A3925" s="40"/>
      <c r="B3925" s="41"/>
      <c r="C3925" s="280" t="s">
        <v>3362</v>
      </c>
      <c r="D3925" s="280" t="s">
        <v>808</v>
      </c>
      <c r="E3925" s="281" t="s">
        <v>3363</v>
      </c>
      <c r="F3925" s="282" t="s">
        <v>3364</v>
      </c>
      <c r="G3925" s="283" t="s">
        <v>178</v>
      </c>
      <c r="H3925" s="284">
        <v>272.815</v>
      </c>
      <c r="I3925" s="285"/>
      <c r="J3925" s="286">
        <f>ROUND(I3925*H3925,2)</f>
        <v>0</v>
      </c>
      <c r="K3925" s="282" t="s">
        <v>1038</v>
      </c>
      <c r="L3925" s="287"/>
      <c r="M3925" s="288" t="s">
        <v>19</v>
      </c>
      <c r="N3925" s="289" t="s">
        <v>49</v>
      </c>
      <c r="O3925" s="86"/>
      <c r="P3925" s="227">
        <f>O3925*H3925</f>
        <v>0</v>
      </c>
      <c r="Q3925" s="227">
        <v>0.025000000000000001</v>
      </c>
      <c r="R3925" s="227">
        <f>Q3925*H3925</f>
        <v>6.8203750000000003</v>
      </c>
      <c r="S3925" s="227">
        <v>0</v>
      </c>
      <c r="T3925" s="228">
        <f>S3925*H3925</f>
        <v>0</v>
      </c>
      <c r="U3925" s="40"/>
      <c r="V3925" s="40"/>
      <c r="W3925" s="40"/>
      <c r="X3925" s="40"/>
      <c r="Y3925" s="40"/>
      <c r="Z3925" s="40"/>
      <c r="AA3925" s="40"/>
      <c r="AB3925" s="40"/>
      <c r="AC3925" s="40"/>
      <c r="AD3925" s="40"/>
      <c r="AE3925" s="40"/>
      <c r="AR3925" s="229" t="s">
        <v>664</v>
      </c>
      <c r="AT3925" s="229" t="s">
        <v>808</v>
      </c>
      <c r="AU3925" s="229" t="s">
        <v>87</v>
      </c>
      <c r="AY3925" s="19" t="s">
        <v>401</v>
      </c>
      <c r="BE3925" s="230">
        <f>IF(N3925="základní",J3925,0)</f>
        <v>0</v>
      </c>
      <c r="BF3925" s="230">
        <f>IF(N3925="snížená",J3925,0)</f>
        <v>0</v>
      </c>
      <c r="BG3925" s="230">
        <f>IF(N3925="zákl. přenesená",J3925,0)</f>
        <v>0</v>
      </c>
      <c r="BH3925" s="230">
        <f>IF(N3925="sníž. přenesená",J3925,0)</f>
        <v>0</v>
      </c>
      <c r="BI3925" s="230">
        <f>IF(N3925="nulová",J3925,0)</f>
        <v>0</v>
      </c>
      <c r="BJ3925" s="19" t="s">
        <v>85</v>
      </c>
      <c r="BK3925" s="230">
        <f>ROUND(I3925*H3925,2)</f>
        <v>0</v>
      </c>
      <c r="BL3925" s="19" t="s">
        <v>545</v>
      </c>
      <c r="BM3925" s="229" t="s">
        <v>3365</v>
      </c>
    </row>
    <row r="3926" s="14" customFormat="1">
      <c r="A3926" s="14"/>
      <c r="B3926" s="247"/>
      <c r="C3926" s="248"/>
      <c r="D3926" s="238" t="s">
        <v>410</v>
      </c>
      <c r="E3926" s="249" t="s">
        <v>19</v>
      </c>
      <c r="F3926" s="250" t="s">
        <v>309</v>
      </c>
      <c r="G3926" s="248"/>
      <c r="H3926" s="251">
        <v>98.469999999999999</v>
      </c>
      <c r="I3926" s="252"/>
      <c r="J3926" s="248"/>
      <c r="K3926" s="248"/>
      <c r="L3926" s="253"/>
      <c r="M3926" s="254"/>
      <c r="N3926" s="255"/>
      <c r="O3926" s="255"/>
      <c r="P3926" s="255"/>
      <c r="Q3926" s="255"/>
      <c r="R3926" s="255"/>
      <c r="S3926" s="255"/>
      <c r="T3926" s="256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7" t="s">
        <v>410</v>
      </c>
      <c r="AU3926" s="257" t="s">
        <v>87</v>
      </c>
      <c r="AV3926" s="14" t="s">
        <v>87</v>
      </c>
      <c r="AW3926" s="14" t="s">
        <v>37</v>
      </c>
      <c r="AX3926" s="14" t="s">
        <v>78</v>
      </c>
      <c r="AY3926" s="257" t="s">
        <v>401</v>
      </c>
    </row>
    <row r="3927" s="14" customFormat="1">
      <c r="A3927" s="14"/>
      <c r="B3927" s="247"/>
      <c r="C3927" s="248"/>
      <c r="D3927" s="238" t="s">
        <v>410</v>
      </c>
      <c r="E3927" s="249" t="s">
        <v>19</v>
      </c>
      <c r="F3927" s="250" t="s">
        <v>312</v>
      </c>
      <c r="G3927" s="248"/>
      <c r="H3927" s="251">
        <v>84.799999999999997</v>
      </c>
      <c r="I3927" s="252"/>
      <c r="J3927" s="248"/>
      <c r="K3927" s="248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7" t="s">
        <v>410</v>
      </c>
      <c r="AU3927" s="257" t="s">
        <v>87</v>
      </c>
      <c r="AV3927" s="14" t="s">
        <v>87</v>
      </c>
      <c r="AW3927" s="14" t="s">
        <v>37</v>
      </c>
      <c r="AX3927" s="14" t="s">
        <v>78</v>
      </c>
      <c r="AY3927" s="257" t="s">
        <v>401</v>
      </c>
    </row>
    <row r="3928" s="14" customFormat="1">
      <c r="A3928" s="14"/>
      <c r="B3928" s="247"/>
      <c r="C3928" s="248"/>
      <c r="D3928" s="238" t="s">
        <v>410</v>
      </c>
      <c r="E3928" s="249" t="s">
        <v>19</v>
      </c>
      <c r="F3928" s="250" t="s">
        <v>318</v>
      </c>
      <c r="G3928" s="248"/>
      <c r="H3928" s="251">
        <v>50.240000000000002</v>
      </c>
      <c r="I3928" s="252"/>
      <c r="J3928" s="248"/>
      <c r="K3928" s="248"/>
      <c r="L3928" s="253"/>
      <c r="M3928" s="254"/>
      <c r="N3928" s="255"/>
      <c r="O3928" s="255"/>
      <c r="P3928" s="255"/>
      <c r="Q3928" s="255"/>
      <c r="R3928" s="255"/>
      <c r="S3928" s="255"/>
      <c r="T3928" s="256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7" t="s">
        <v>410</v>
      </c>
      <c r="AU3928" s="257" t="s">
        <v>87</v>
      </c>
      <c r="AV3928" s="14" t="s">
        <v>87</v>
      </c>
      <c r="AW3928" s="14" t="s">
        <v>37</v>
      </c>
      <c r="AX3928" s="14" t="s">
        <v>78</v>
      </c>
      <c r="AY3928" s="257" t="s">
        <v>401</v>
      </c>
    </row>
    <row r="3929" s="14" customFormat="1">
      <c r="A3929" s="14"/>
      <c r="B3929" s="247"/>
      <c r="C3929" s="248"/>
      <c r="D3929" s="238" t="s">
        <v>410</v>
      </c>
      <c r="E3929" s="249" t="s">
        <v>19</v>
      </c>
      <c r="F3929" s="250" t="s">
        <v>3366</v>
      </c>
      <c r="G3929" s="248"/>
      <c r="H3929" s="251">
        <v>3.7200000000000002</v>
      </c>
      <c r="I3929" s="252"/>
      <c r="J3929" s="248"/>
      <c r="K3929" s="248"/>
      <c r="L3929" s="253"/>
      <c r="M3929" s="254"/>
      <c r="N3929" s="255"/>
      <c r="O3929" s="255"/>
      <c r="P3929" s="255"/>
      <c r="Q3929" s="255"/>
      <c r="R3929" s="255"/>
      <c r="S3929" s="255"/>
      <c r="T3929" s="256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7" t="s">
        <v>410</v>
      </c>
      <c r="AU3929" s="257" t="s">
        <v>87</v>
      </c>
      <c r="AV3929" s="14" t="s">
        <v>87</v>
      </c>
      <c r="AW3929" s="14" t="s">
        <v>37</v>
      </c>
      <c r="AX3929" s="14" t="s">
        <v>78</v>
      </c>
      <c r="AY3929" s="257" t="s">
        <v>401</v>
      </c>
    </row>
    <row r="3930" s="15" customFormat="1">
      <c r="A3930" s="15"/>
      <c r="B3930" s="258"/>
      <c r="C3930" s="259"/>
      <c r="D3930" s="238" t="s">
        <v>410</v>
      </c>
      <c r="E3930" s="260" t="s">
        <v>19</v>
      </c>
      <c r="F3930" s="261" t="s">
        <v>414</v>
      </c>
      <c r="G3930" s="259"/>
      <c r="H3930" s="262">
        <v>237.22999999999999</v>
      </c>
      <c r="I3930" s="263"/>
      <c r="J3930" s="259"/>
      <c r="K3930" s="259"/>
      <c r="L3930" s="264"/>
      <c r="M3930" s="265"/>
      <c r="N3930" s="266"/>
      <c r="O3930" s="266"/>
      <c r="P3930" s="266"/>
      <c r="Q3930" s="266"/>
      <c r="R3930" s="266"/>
      <c r="S3930" s="266"/>
      <c r="T3930" s="267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68" t="s">
        <v>410</v>
      </c>
      <c r="AU3930" s="268" t="s">
        <v>87</v>
      </c>
      <c r="AV3930" s="15" t="s">
        <v>102</v>
      </c>
      <c r="AW3930" s="15" t="s">
        <v>37</v>
      </c>
      <c r="AX3930" s="15" t="s">
        <v>78</v>
      </c>
      <c r="AY3930" s="268" t="s">
        <v>401</v>
      </c>
    </row>
    <row r="3931" s="14" customFormat="1">
      <c r="A3931" s="14"/>
      <c r="B3931" s="247"/>
      <c r="C3931" s="248"/>
      <c r="D3931" s="238" t="s">
        <v>410</v>
      </c>
      <c r="E3931" s="249" t="s">
        <v>19</v>
      </c>
      <c r="F3931" s="250" t="s">
        <v>3367</v>
      </c>
      <c r="G3931" s="248"/>
      <c r="H3931" s="251">
        <v>272.815</v>
      </c>
      <c r="I3931" s="252"/>
      <c r="J3931" s="248"/>
      <c r="K3931" s="248"/>
      <c r="L3931" s="253"/>
      <c r="M3931" s="254"/>
      <c r="N3931" s="255"/>
      <c r="O3931" s="255"/>
      <c r="P3931" s="255"/>
      <c r="Q3931" s="255"/>
      <c r="R3931" s="255"/>
      <c r="S3931" s="255"/>
      <c r="T3931" s="256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7" t="s">
        <v>410</v>
      </c>
      <c r="AU3931" s="257" t="s">
        <v>87</v>
      </c>
      <c r="AV3931" s="14" t="s">
        <v>87</v>
      </c>
      <c r="AW3931" s="14" t="s">
        <v>37</v>
      </c>
      <c r="AX3931" s="14" t="s">
        <v>85</v>
      </c>
      <c r="AY3931" s="257" t="s">
        <v>401</v>
      </c>
    </row>
    <row r="3932" s="2" customFormat="1" ht="24.15" customHeight="1">
      <c r="A3932" s="40"/>
      <c r="B3932" s="41"/>
      <c r="C3932" s="218" t="s">
        <v>3368</v>
      </c>
      <c r="D3932" s="218" t="s">
        <v>403</v>
      </c>
      <c r="E3932" s="219" t="s">
        <v>3369</v>
      </c>
      <c r="F3932" s="220" t="s">
        <v>3370</v>
      </c>
      <c r="G3932" s="221" t="s">
        <v>178</v>
      </c>
      <c r="H3932" s="222">
        <v>232.983</v>
      </c>
      <c r="I3932" s="223"/>
      <c r="J3932" s="224">
        <f>ROUND(I3932*H3932,2)</f>
        <v>0</v>
      </c>
      <c r="K3932" s="220" t="s">
        <v>406</v>
      </c>
      <c r="L3932" s="46"/>
      <c r="M3932" s="225" t="s">
        <v>19</v>
      </c>
      <c r="N3932" s="226" t="s">
        <v>49</v>
      </c>
      <c r="O3932" s="86"/>
      <c r="P3932" s="227">
        <f>O3932*H3932</f>
        <v>0</v>
      </c>
      <c r="Q3932" s="227">
        <v>0.0015</v>
      </c>
      <c r="R3932" s="227">
        <f>Q3932*H3932</f>
        <v>0.34947450000000002</v>
      </c>
      <c r="S3932" s="227">
        <v>0</v>
      </c>
      <c r="T3932" s="228">
        <f>S3932*H3932</f>
        <v>0</v>
      </c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R3932" s="229" t="s">
        <v>545</v>
      </c>
      <c r="AT3932" s="229" t="s">
        <v>403</v>
      </c>
      <c r="AU3932" s="229" t="s">
        <v>87</v>
      </c>
      <c r="AY3932" s="19" t="s">
        <v>401</v>
      </c>
      <c r="BE3932" s="230">
        <f>IF(N3932="základní",J3932,0)</f>
        <v>0</v>
      </c>
      <c r="BF3932" s="230">
        <f>IF(N3932="snížená",J3932,0)</f>
        <v>0</v>
      </c>
      <c r="BG3932" s="230">
        <f>IF(N3932="zákl. přenesená",J3932,0)</f>
        <v>0</v>
      </c>
      <c r="BH3932" s="230">
        <f>IF(N3932="sníž. přenesená",J3932,0)</f>
        <v>0</v>
      </c>
      <c r="BI3932" s="230">
        <f>IF(N3932="nulová",J3932,0)</f>
        <v>0</v>
      </c>
      <c r="BJ3932" s="19" t="s">
        <v>85</v>
      </c>
      <c r="BK3932" s="230">
        <f>ROUND(I3932*H3932,2)</f>
        <v>0</v>
      </c>
      <c r="BL3932" s="19" t="s">
        <v>545</v>
      </c>
      <c r="BM3932" s="229" t="s">
        <v>3371</v>
      </c>
    </row>
    <row r="3933" s="2" customFormat="1">
      <c r="A3933" s="40"/>
      <c r="B3933" s="41"/>
      <c r="C3933" s="42"/>
      <c r="D3933" s="231" t="s">
        <v>408</v>
      </c>
      <c r="E3933" s="42"/>
      <c r="F3933" s="232" t="s">
        <v>3372</v>
      </c>
      <c r="G3933" s="42"/>
      <c r="H3933" s="42"/>
      <c r="I3933" s="233"/>
      <c r="J3933" s="42"/>
      <c r="K3933" s="42"/>
      <c r="L3933" s="46"/>
      <c r="M3933" s="234"/>
      <c r="N3933" s="235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408</v>
      </c>
      <c r="AU3933" s="19" t="s">
        <v>87</v>
      </c>
    </row>
    <row r="3934" s="13" customFormat="1">
      <c r="A3934" s="13"/>
      <c r="B3934" s="236"/>
      <c r="C3934" s="237"/>
      <c r="D3934" s="238" t="s">
        <v>410</v>
      </c>
      <c r="E3934" s="239" t="s">
        <v>19</v>
      </c>
      <c r="F3934" s="240" t="s">
        <v>634</v>
      </c>
      <c r="G3934" s="237"/>
      <c r="H3934" s="239" t="s">
        <v>19</v>
      </c>
      <c r="I3934" s="241"/>
      <c r="J3934" s="237"/>
      <c r="K3934" s="237"/>
      <c r="L3934" s="242"/>
      <c r="M3934" s="243"/>
      <c r="N3934" s="244"/>
      <c r="O3934" s="244"/>
      <c r="P3934" s="244"/>
      <c r="Q3934" s="244"/>
      <c r="R3934" s="244"/>
      <c r="S3934" s="244"/>
      <c r="T3934" s="245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6" t="s">
        <v>410</v>
      </c>
      <c r="AU3934" s="246" t="s">
        <v>87</v>
      </c>
      <c r="AV3934" s="13" t="s">
        <v>85</v>
      </c>
      <c r="AW3934" s="13" t="s">
        <v>37</v>
      </c>
      <c r="AX3934" s="13" t="s">
        <v>78</v>
      </c>
      <c r="AY3934" s="246" t="s">
        <v>401</v>
      </c>
    </row>
    <row r="3935" s="13" customFormat="1">
      <c r="A3935" s="13"/>
      <c r="B3935" s="236"/>
      <c r="C3935" s="237"/>
      <c r="D3935" s="238" t="s">
        <v>410</v>
      </c>
      <c r="E3935" s="239" t="s">
        <v>19</v>
      </c>
      <c r="F3935" s="240" t="s">
        <v>3335</v>
      </c>
      <c r="G3935" s="237"/>
      <c r="H3935" s="239" t="s">
        <v>19</v>
      </c>
      <c r="I3935" s="241"/>
      <c r="J3935" s="237"/>
      <c r="K3935" s="237"/>
      <c r="L3935" s="242"/>
      <c r="M3935" s="243"/>
      <c r="N3935" s="244"/>
      <c r="O3935" s="244"/>
      <c r="P3935" s="244"/>
      <c r="Q3935" s="244"/>
      <c r="R3935" s="244"/>
      <c r="S3935" s="244"/>
      <c r="T3935" s="245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6" t="s">
        <v>410</v>
      </c>
      <c r="AU3935" s="246" t="s">
        <v>87</v>
      </c>
      <c r="AV3935" s="13" t="s">
        <v>85</v>
      </c>
      <c r="AW3935" s="13" t="s">
        <v>37</v>
      </c>
      <c r="AX3935" s="13" t="s">
        <v>78</v>
      </c>
      <c r="AY3935" s="246" t="s">
        <v>401</v>
      </c>
    </row>
    <row r="3936" s="13" customFormat="1">
      <c r="A3936" s="13"/>
      <c r="B3936" s="236"/>
      <c r="C3936" s="237"/>
      <c r="D3936" s="238" t="s">
        <v>410</v>
      </c>
      <c r="E3936" s="239" t="s">
        <v>19</v>
      </c>
      <c r="F3936" s="240" t="s">
        <v>741</v>
      </c>
      <c r="G3936" s="237"/>
      <c r="H3936" s="239" t="s">
        <v>19</v>
      </c>
      <c r="I3936" s="241"/>
      <c r="J3936" s="237"/>
      <c r="K3936" s="237"/>
      <c r="L3936" s="242"/>
      <c r="M3936" s="243"/>
      <c r="N3936" s="244"/>
      <c r="O3936" s="244"/>
      <c r="P3936" s="244"/>
      <c r="Q3936" s="244"/>
      <c r="R3936" s="244"/>
      <c r="S3936" s="244"/>
      <c r="T3936" s="245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6" t="s">
        <v>410</v>
      </c>
      <c r="AU3936" s="246" t="s">
        <v>87</v>
      </c>
      <c r="AV3936" s="13" t="s">
        <v>85</v>
      </c>
      <c r="AW3936" s="13" t="s">
        <v>37</v>
      </c>
      <c r="AX3936" s="13" t="s">
        <v>78</v>
      </c>
      <c r="AY3936" s="246" t="s">
        <v>401</v>
      </c>
    </row>
    <row r="3937" s="13" customFormat="1">
      <c r="A3937" s="13"/>
      <c r="B3937" s="236"/>
      <c r="C3937" s="237"/>
      <c r="D3937" s="238" t="s">
        <v>410</v>
      </c>
      <c r="E3937" s="239" t="s">
        <v>19</v>
      </c>
      <c r="F3937" s="240" t="s">
        <v>310</v>
      </c>
      <c r="G3937" s="237"/>
      <c r="H3937" s="239" t="s">
        <v>19</v>
      </c>
      <c r="I3937" s="241"/>
      <c r="J3937" s="237"/>
      <c r="K3937" s="237"/>
      <c r="L3937" s="242"/>
      <c r="M3937" s="243"/>
      <c r="N3937" s="244"/>
      <c r="O3937" s="244"/>
      <c r="P3937" s="244"/>
      <c r="Q3937" s="244"/>
      <c r="R3937" s="244"/>
      <c r="S3937" s="244"/>
      <c r="T3937" s="245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6" t="s">
        <v>410</v>
      </c>
      <c r="AU3937" s="246" t="s">
        <v>87</v>
      </c>
      <c r="AV3937" s="13" t="s">
        <v>85</v>
      </c>
      <c r="AW3937" s="13" t="s">
        <v>37</v>
      </c>
      <c r="AX3937" s="13" t="s">
        <v>78</v>
      </c>
      <c r="AY3937" s="246" t="s">
        <v>401</v>
      </c>
    </row>
    <row r="3938" s="14" customFormat="1">
      <c r="A3938" s="14"/>
      <c r="B3938" s="247"/>
      <c r="C3938" s="248"/>
      <c r="D3938" s="238" t="s">
        <v>410</v>
      </c>
      <c r="E3938" s="249" t="s">
        <v>19</v>
      </c>
      <c r="F3938" s="250" t="s">
        <v>3373</v>
      </c>
      <c r="G3938" s="248"/>
      <c r="H3938" s="251">
        <v>4.6319999999999997</v>
      </c>
      <c r="I3938" s="252"/>
      <c r="J3938" s="248"/>
      <c r="K3938" s="248"/>
      <c r="L3938" s="253"/>
      <c r="M3938" s="254"/>
      <c r="N3938" s="255"/>
      <c r="O3938" s="255"/>
      <c r="P3938" s="255"/>
      <c r="Q3938" s="255"/>
      <c r="R3938" s="255"/>
      <c r="S3938" s="255"/>
      <c r="T3938" s="256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7" t="s">
        <v>410</v>
      </c>
      <c r="AU3938" s="257" t="s">
        <v>87</v>
      </c>
      <c r="AV3938" s="14" t="s">
        <v>87</v>
      </c>
      <c r="AW3938" s="14" t="s">
        <v>37</v>
      </c>
      <c r="AX3938" s="14" t="s">
        <v>78</v>
      </c>
      <c r="AY3938" s="257" t="s">
        <v>401</v>
      </c>
    </row>
    <row r="3939" s="14" customFormat="1">
      <c r="A3939" s="14"/>
      <c r="B3939" s="247"/>
      <c r="C3939" s="248"/>
      <c r="D3939" s="238" t="s">
        <v>410</v>
      </c>
      <c r="E3939" s="249" t="s">
        <v>19</v>
      </c>
      <c r="F3939" s="250" t="s">
        <v>3374</v>
      </c>
      <c r="G3939" s="248"/>
      <c r="H3939" s="251">
        <v>7.7130000000000001</v>
      </c>
      <c r="I3939" s="252"/>
      <c r="J3939" s="248"/>
      <c r="K3939" s="248"/>
      <c r="L3939" s="253"/>
      <c r="M3939" s="254"/>
      <c r="N3939" s="255"/>
      <c r="O3939" s="255"/>
      <c r="P3939" s="255"/>
      <c r="Q3939" s="255"/>
      <c r="R3939" s="255"/>
      <c r="S3939" s="255"/>
      <c r="T3939" s="256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7" t="s">
        <v>410</v>
      </c>
      <c r="AU3939" s="257" t="s">
        <v>87</v>
      </c>
      <c r="AV3939" s="14" t="s">
        <v>87</v>
      </c>
      <c r="AW3939" s="14" t="s">
        <v>37</v>
      </c>
      <c r="AX3939" s="14" t="s">
        <v>78</v>
      </c>
      <c r="AY3939" s="257" t="s">
        <v>401</v>
      </c>
    </row>
    <row r="3940" s="14" customFormat="1">
      <c r="A3940" s="14"/>
      <c r="B3940" s="247"/>
      <c r="C3940" s="248"/>
      <c r="D3940" s="238" t="s">
        <v>410</v>
      </c>
      <c r="E3940" s="249" t="s">
        <v>19</v>
      </c>
      <c r="F3940" s="250" t="s">
        <v>3375</v>
      </c>
      <c r="G3940" s="248"/>
      <c r="H3940" s="251">
        <v>7.9180000000000001</v>
      </c>
      <c r="I3940" s="252"/>
      <c r="J3940" s="248"/>
      <c r="K3940" s="248"/>
      <c r="L3940" s="253"/>
      <c r="M3940" s="254"/>
      <c r="N3940" s="255"/>
      <c r="O3940" s="255"/>
      <c r="P3940" s="255"/>
      <c r="Q3940" s="255"/>
      <c r="R3940" s="255"/>
      <c r="S3940" s="255"/>
      <c r="T3940" s="256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7" t="s">
        <v>410</v>
      </c>
      <c r="AU3940" s="257" t="s">
        <v>87</v>
      </c>
      <c r="AV3940" s="14" t="s">
        <v>87</v>
      </c>
      <c r="AW3940" s="14" t="s">
        <v>37</v>
      </c>
      <c r="AX3940" s="14" t="s">
        <v>78</v>
      </c>
      <c r="AY3940" s="257" t="s">
        <v>401</v>
      </c>
    </row>
    <row r="3941" s="14" customFormat="1">
      <c r="A3941" s="14"/>
      <c r="B3941" s="247"/>
      <c r="C3941" s="248"/>
      <c r="D3941" s="238" t="s">
        <v>410</v>
      </c>
      <c r="E3941" s="249" t="s">
        <v>19</v>
      </c>
      <c r="F3941" s="250" t="s">
        <v>3376</v>
      </c>
      <c r="G3941" s="248"/>
      <c r="H3941" s="251">
        <v>4.9889999999999999</v>
      </c>
      <c r="I3941" s="252"/>
      <c r="J3941" s="248"/>
      <c r="K3941" s="248"/>
      <c r="L3941" s="253"/>
      <c r="M3941" s="254"/>
      <c r="N3941" s="255"/>
      <c r="O3941" s="255"/>
      <c r="P3941" s="255"/>
      <c r="Q3941" s="255"/>
      <c r="R3941" s="255"/>
      <c r="S3941" s="255"/>
      <c r="T3941" s="256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7" t="s">
        <v>410</v>
      </c>
      <c r="AU3941" s="257" t="s">
        <v>87</v>
      </c>
      <c r="AV3941" s="14" t="s">
        <v>87</v>
      </c>
      <c r="AW3941" s="14" t="s">
        <v>37</v>
      </c>
      <c r="AX3941" s="14" t="s">
        <v>78</v>
      </c>
      <c r="AY3941" s="257" t="s">
        <v>401</v>
      </c>
    </row>
    <row r="3942" s="14" customFormat="1">
      <c r="A3942" s="14"/>
      <c r="B3942" s="247"/>
      <c r="C3942" s="248"/>
      <c r="D3942" s="238" t="s">
        <v>410</v>
      </c>
      <c r="E3942" s="249" t="s">
        <v>19</v>
      </c>
      <c r="F3942" s="250" t="s">
        <v>3377</v>
      </c>
      <c r="G3942" s="248"/>
      <c r="H3942" s="251">
        <v>4.7240000000000002</v>
      </c>
      <c r="I3942" s="252"/>
      <c r="J3942" s="248"/>
      <c r="K3942" s="248"/>
      <c r="L3942" s="253"/>
      <c r="M3942" s="254"/>
      <c r="N3942" s="255"/>
      <c r="O3942" s="255"/>
      <c r="P3942" s="255"/>
      <c r="Q3942" s="255"/>
      <c r="R3942" s="255"/>
      <c r="S3942" s="255"/>
      <c r="T3942" s="256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7" t="s">
        <v>410</v>
      </c>
      <c r="AU3942" s="257" t="s">
        <v>87</v>
      </c>
      <c r="AV3942" s="14" t="s">
        <v>87</v>
      </c>
      <c r="AW3942" s="14" t="s">
        <v>37</v>
      </c>
      <c r="AX3942" s="14" t="s">
        <v>78</v>
      </c>
      <c r="AY3942" s="257" t="s">
        <v>401</v>
      </c>
    </row>
    <row r="3943" s="14" customFormat="1">
      <c r="A3943" s="14"/>
      <c r="B3943" s="247"/>
      <c r="C3943" s="248"/>
      <c r="D3943" s="238" t="s">
        <v>410</v>
      </c>
      <c r="E3943" s="249" t="s">
        <v>19</v>
      </c>
      <c r="F3943" s="250" t="s">
        <v>3378</v>
      </c>
      <c r="G3943" s="248"/>
      <c r="H3943" s="251">
        <v>8.0030000000000001</v>
      </c>
      <c r="I3943" s="252"/>
      <c r="J3943" s="248"/>
      <c r="K3943" s="248"/>
      <c r="L3943" s="253"/>
      <c r="M3943" s="254"/>
      <c r="N3943" s="255"/>
      <c r="O3943" s="255"/>
      <c r="P3943" s="255"/>
      <c r="Q3943" s="255"/>
      <c r="R3943" s="255"/>
      <c r="S3943" s="255"/>
      <c r="T3943" s="256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7" t="s">
        <v>410</v>
      </c>
      <c r="AU3943" s="257" t="s">
        <v>87</v>
      </c>
      <c r="AV3943" s="14" t="s">
        <v>87</v>
      </c>
      <c r="AW3943" s="14" t="s">
        <v>37</v>
      </c>
      <c r="AX3943" s="14" t="s">
        <v>78</v>
      </c>
      <c r="AY3943" s="257" t="s">
        <v>401</v>
      </c>
    </row>
    <row r="3944" s="14" customFormat="1">
      <c r="A3944" s="14"/>
      <c r="B3944" s="247"/>
      <c r="C3944" s="248"/>
      <c r="D3944" s="238" t="s">
        <v>410</v>
      </c>
      <c r="E3944" s="249" t="s">
        <v>19</v>
      </c>
      <c r="F3944" s="250" t="s">
        <v>3379</v>
      </c>
      <c r="G3944" s="248"/>
      <c r="H3944" s="251">
        <v>10.317</v>
      </c>
      <c r="I3944" s="252"/>
      <c r="J3944" s="248"/>
      <c r="K3944" s="248"/>
      <c r="L3944" s="253"/>
      <c r="M3944" s="254"/>
      <c r="N3944" s="255"/>
      <c r="O3944" s="255"/>
      <c r="P3944" s="255"/>
      <c r="Q3944" s="255"/>
      <c r="R3944" s="255"/>
      <c r="S3944" s="255"/>
      <c r="T3944" s="256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7" t="s">
        <v>410</v>
      </c>
      <c r="AU3944" s="257" t="s">
        <v>87</v>
      </c>
      <c r="AV3944" s="14" t="s">
        <v>87</v>
      </c>
      <c r="AW3944" s="14" t="s">
        <v>37</v>
      </c>
      <c r="AX3944" s="14" t="s">
        <v>78</v>
      </c>
      <c r="AY3944" s="257" t="s">
        <v>401</v>
      </c>
    </row>
    <row r="3945" s="14" customFormat="1">
      <c r="A3945" s="14"/>
      <c r="B3945" s="247"/>
      <c r="C3945" s="248"/>
      <c r="D3945" s="238" t="s">
        <v>410</v>
      </c>
      <c r="E3945" s="249" t="s">
        <v>19</v>
      </c>
      <c r="F3945" s="250" t="s">
        <v>3380</v>
      </c>
      <c r="G3945" s="248"/>
      <c r="H3945" s="251">
        <v>8.3580000000000005</v>
      </c>
      <c r="I3945" s="252"/>
      <c r="J3945" s="248"/>
      <c r="K3945" s="248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7" t="s">
        <v>410</v>
      </c>
      <c r="AU3945" s="257" t="s">
        <v>87</v>
      </c>
      <c r="AV3945" s="14" t="s">
        <v>87</v>
      </c>
      <c r="AW3945" s="14" t="s">
        <v>37</v>
      </c>
      <c r="AX3945" s="14" t="s">
        <v>78</v>
      </c>
      <c r="AY3945" s="257" t="s">
        <v>401</v>
      </c>
    </row>
    <row r="3946" s="14" customFormat="1">
      <c r="A3946" s="14"/>
      <c r="B3946" s="247"/>
      <c r="C3946" s="248"/>
      <c r="D3946" s="238" t="s">
        <v>410</v>
      </c>
      <c r="E3946" s="249" t="s">
        <v>19</v>
      </c>
      <c r="F3946" s="250" t="s">
        <v>3381</v>
      </c>
      <c r="G3946" s="248"/>
      <c r="H3946" s="251">
        <v>8.8650000000000002</v>
      </c>
      <c r="I3946" s="252"/>
      <c r="J3946" s="248"/>
      <c r="K3946" s="248"/>
      <c r="L3946" s="253"/>
      <c r="M3946" s="254"/>
      <c r="N3946" s="255"/>
      <c r="O3946" s="255"/>
      <c r="P3946" s="255"/>
      <c r="Q3946" s="255"/>
      <c r="R3946" s="255"/>
      <c r="S3946" s="255"/>
      <c r="T3946" s="256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7" t="s">
        <v>410</v>
      </c>
      <c r="AU3946" s="257" t="s">
        <v>87</v>
      </c>
      <c r="AV3946" s="14" t="s">
        <v>87</v>
      </c>
      <c r="AW3946" s="14" t="s">
        <v>37</v>
      </c>
      <c r="AX3946" s="14" t="s">
        <v>78</v>
      </c>
      <c r="AY3946" s="257" t="s">
        <v>401</v>
      </c>
    </row>
    <row r="3947" s="14" customFormat="1">
      <c r="A3947" s="14"/>
      <c r="B3947" s="247"/>
      <c r="C3947" s="248"/>
      <c r="D3947" s="238" t="s">
        <v>410</v>
      </c>
      <c r="E3947" s="249" t="s">
        <v>19</v>
      </c>
      <c r="F3947" s="250" t="s">
        <v>3382</v>
      </c>
      <c r="G3947" s="248"/>
      <c r="H3947" s="251">
        <v>6.5149999999999997</v>
      </c>
      <c r="I3947" s="252"/>
      <c r="J3947" s="248"/>
      <c r="K3947" s="248"/>
      <c r="L3947" s="253"/>
      <c r="M3947" s="254"/>
      <c r="N3947" s="255"/>
      <c r="O3947" s="255"/>
      <c r="P3947" s="255"/>
      <c r="Q3947" s="255"/>
      <c r="R3947" s="255"/>
      <c r="S3947" s="255"/>
      <c r="T3947" s="256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7" t="s">
        <v>410</v>
      </c>
      <c r="AU3947" s="257" t="s">
        <v>87</v>
      </c>
      <c r="AV3947" s="14" t="s">
        <v>87</v>
      </c>
      <c r="AW3947" s="14" t="s">
        <v>37</v>
      </c>
      <c r="AX3947" s="14" t="s">
        <v>78</v>
      </c>
      <c r="AY3947" s="257" t="s">
        <v>401</v>
      </c>
    </row>
    <row r="3948" s="14" customFormat="1">
      <c r="A3948" s="14"/>
      <c r="B3948" s="247"/>
      <c r="C3948" s="248"/>
      <c r="D3948" s="238" t="s">
        <v>410</v>
      </c>
      <c r="E3948" s="249" t="s">
        <v>19</v>
      </c>
      <c r="F3948" s="250" t="s">
        <v>3383</v>
      </c>
      <c r="G3948" s="248"/>
      <c r="H3948" s="251">
        <v>7.4660000000000002</v>
      </c>
      <c r="I3948" s="252"/>
      <c r="J3948" s="248"/>
      <c r="K3948" s="248"/>
      <c r="L3948" s="253"/>
      <c r="M3948" s="254"/>
      <c r="N3948" s="255"/>
      <c r="O3948" s="255"/>
      <c r="P3948" s="255"/>
      <c r="Q3948" s="255"/>
      <c r="R3948" s="255"/>
      <c r="S3948" s="255"/>
      <c r="T3948" s="256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7" t="s">
        <v>410</v>
      </c>
      <c r="AU3948" s="257" t="s">
        <v>87</v>
      </c>
      <c r="AV3948" s="14" t="s">
        <v>87</v>
      </c>
      <c r="AW3948" s="14" t="s">
        <v>37</v>
      </c>
      <c r="AX3948" s="14" t="s">
        <v>78</v>
      </c>
      <c r="AY3948" s="257" t="s">
        <v>401</v>
      </c>
    </row>
    <row r="3949" s="16" customFormat="1">
      <c r="A3949" s="16"/>
      <c r="B3949" s="269"/>
      <c r="C3949" s="270"/>
      <c r="D3949" s="238" t="s">
        <v>410</v>
      </c>
      <c r="E3949" s="271" t="s">
        <v>19</v>
      </c>
      <c r="F3949" s="272" t="s">
        <v>440</v>
      </c>
      <c r="G3949" s="270"/>
      <c r="H3949" s="273">
        <v>79.499999999999986</v>
      </c>
      <c r="I3949" s="274"/>
      <c r="J3949" s="270"/>
      <c r="K3949" s="270"/>
      <c r="L3949" s="275"/>
      <c r="M3949" s="276"/>
      <c r="N3949" s="277"/>
      <c r="O3949" s="277"/>
      <c r="P3949" s="277"/>
      <c r="Q3949" s="277"/>
      <c r="R3949" s="277"/>
      <c r="S3949" s="277"/>
      <c r="T3949" s="278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T3949" s="279" t="s">
        <v>410</v>
      </c>
      <c r="AU3949" s="279" t="s">
        <v>87</v>
      </c>
      <c r="AV3949" s="16" t="s">
        <v>95</v>
      </c>
      <c r="AW3949" s="16" t="s">
        <v>37</v>
      </c>
      <c r="AX3949" s="16" t="s">
        <v>78</v>
      </c>
      <c r="AY3949" s="279" t="s">
        <v>401</v>
      </c>
    </row>
    <row r="3950" s="13" customFormat="1">
      <c r="A3950" s="13"/>
      <c r="B3950" s="236"/>
      <c r="C3950" s="237"/>
      <c r="D3950" s="238" t="s">
        <v>410</v>
      </c>
      <c r="E3950" s="239" t="s">
        <v>19</v>
      </c>
      <c r="F3950" s="240" t="s">
        <v>313</v>
      </c>
      <c r="G3950" s="237"/>
      <c r="H3950" s="239" t="s">
        <v>19</v>
      </c>
      <c r="I3950" s="241"/>
      <c r="J3950" s="237"/>
      <c r="K3950" s="237"/>
      <c r="L3950" s="242"/>
      <c r="M3950" s="243"/>
      <c r="N3950" s="244"/>
      <c r="O3950" s="244"/>
      <c r="P3950" s="244"/>
      <c r="Q3950" s="244"/>
      <c r="R3950" s="244"/>
      <c r="S3950" s="244"/>
      <c r="T3950" s="245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6" t="s">
        <v>410</v>
      </c>
      <c r="AU3950" s="246" t="s">
        <v>87</v>
      </c>
      <c r="AV3950" s="13" t="s">
        <v>85</v>
      </c>
      <c r="AW3950" s="13" t="s">
        <v>37</v>
      </c>
      <c r="AX3950" s="13" t="s">
        <v>78</v>
      </c>
      <c r="AY3950" s="246" t="s">
        <v>401</v>
      </c>
    </row>
    <row r="3951" s="14" customFormat="1">
      <c r="A3951" s="14"/>
      <c r="B3951" s="247"/>
      <c r="C3951" s="248"/>
      <c r="D3951" s="238" t="s">
        <v>410</v>
      </c>
      <c r="E3951" s="249" t="s">
        <v>19</v>
      </c>
      <c r="F3951" s="250" t="s">
        <v>3384</v>
      </c>
      <c r="G3951" s="248"/>
      <c r="H3951" s="251">
        <v>21.946999999999999</v>
      </c>
      <c r="I3951" s="252"/>
      <c r="J3951" s="248"/>
      <c r="K3951" s="248"/>
      <c r="L3951" s="253"/>
      <c r="M3951" s="254"/>
      <c r="N3951" s="255"/>
      <c r="O3951" s="255"/>
      <c r="P3951" s="255"/>
      <c r="Q3951" s="255"/>
      <c r="R3951" s="255"/>
      <c r="S3951" s="255"/>
      <c r="T3951" s="256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7" t="s">
        <v>410</v>
      </c>
      <c r="AU3951" s="257" t="s">
        <v>87</v>
      </c>
      <c r="AV3951" s="14" t="s">
        <v>87</v>
      </c>
      <c r="AW3951" s="14" t="s">
        <v>37</v>
      </c>
      <c r="AX3951" s="14" t="s">
        <v>78</v>
      </c>
      <c r="AY3951" s="257" t="s">
        <v>401</v>
      </c>
    </row>
    <row r="3952" s="14" customFormat="1">
      <c r="A3952" s="14"/>
      <c r="B3952" s="247"/>
      <c r="C3952" s="248"/>
      <c r="D3952" s="238" t="s">
        <v>410</v>
      </c>
      <c r="E3952" s="249" t="s">
        <v>19</v>
      </c>
      <c r="F3952" s="250" t="s">
        <v>3385</v>
      </c>
      <c r="G3952" s="248"/>
      <c r="H3952" s="251">
        <v>16.344000000000001</v>
      </c>
      <c r="I3952" s="252"/>
      <c r="J3952" s="248"/>
      <c r="K3952" s="248"/>
      <c r="L3952" s="253"/>
      <c r="M3952" s="254"/>
      <c r="N3952" s="255"/>
      <c r="O3952" s="255"/>
      <c r="P3952" s="255"/>
      <c r="Q3952" s="255"/>
      <c r="R3952" s="255"/>
      <c r="S3952" s="255"/>
      <c r="T3952" s="256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7" t="s">
        <v>410</v>
      </c>
      <c r="AU3952" s="257" t="s">
        <v>87</v>
      </c>
      <c r="AV3952" s="14" t="s">
        <v>87</v>
      </c>
      <c r="AW3952" s="14" t="s">
        <v>37</v>
      </c>
      <c r="AX3952" s="14" t="s">
        <v>78</v>
      </c>
      <c r="AY3952" s="257" t="s">
        <v>401</v>
      </c>
    </row>
    <row r="3953" s="14" customFormat="1">
      <c r="A3953" s="14"/>
      <c r="B3953" s="247"/>
      <c r="C3953" s="248"/>
      <c r="D3953" s="238" t="s">
        <v>410</v>
      </c>
      <c r="E3953" s="249" t="s">
        <v>19</v>
      </c>
      <c r="F3953" s="250" t="s">
        <v>3386</v>
      </c>
      <c r="G3953" s="248"/>
      <c r="H3953" s="251">
        <v>15.202</v>
      </c>
      <c r="I3953" s="252"/>
      <c r="J3953" s="248"/>
      <c r="K3953" s="248"/>
      <c r="L3953" s="253"/>
      <c r="M3953" s="254"/>
      <c r="N3953" s="255"/>
      <c r="O3953" s="255"/>
      <c r="P3953" s="255"/>
      <c r="Q3953" s="255"/>
      <c r="R3953" s="255"/>
      <c r="S3953" s="255"/>
      <c r="T3953" s="256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7" t="s">
        <v>410</v>
      </c>
      <c r="AU3953" s="257" t="s">
        <v>87</v>
      </c>
      <c r="AV3953" s="14" t="s">
        <v>87</v>
      </c>
      <c r="AW3953" s="14" t="s">
        <v>37</v>
      </c>
      <c r="AX3953" s="14" t="s">
        <v>78</v>
      </c>
      <c r="AY3953" s="257" t="s">
        <v>401</v>
      </c>
    </row>
    <row r="3954" s="14" customFormat="1">
      <c r="A3954" s="14"/>
      <c r="B3954" s="247"/>
      <c r="C3954" s="248"/>
      <c r="D3954" s="238" t="s">
        <v>410</v>
      </c>
      <c r="E3954" s="249" t="s">
        <v>19</v>
      </c>
      <c r="F3954" s="250" t="s">
        <v>3387</v>
      </c>
      <c r="G3954" s="248"/>
      <c r="H3954" s="251">
        <v>21.946999999999999</v>
      </c>
      <c r="I3954" s="252"/>
      <c r="J3954" s="248"/>
      <c r="K3954" s="248"/>
      <c r="L3954" s="253"/>
      <c r="M3954" s="254"/>
      <c r="N3954" s="255"/>
      <c r="O3954" s="255"/>
      <c r="P3954" s="255"/>
      <c r="Q3954" s="255"/>
      <c r="R3954" s="255"/>
      <c r="S3954" s="255"/>
      <c r="T3954" s="256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7" t="s">
        <v>410</v>
      </c>
      <c r="AU3954" s="257" t="s">
        <v>87</v>
      </c>
      <c r="AV3954" s="14" t="s">
        <v>87</v>
      </c>
      <c r="AW3954" s="14" t="s">
        <v>37</v>
      </c>
      <c r="AX3954" s="14" t="s">
        <v>78</v>
      </c>
      <c r="AY3954" s="257" t="s">
        <v>401</v>
      </c>
    </row>
    <row r="3955" s="14" customFormat="1">
      <c r="A3955" s="14"/>
      <c r="B3955" s="247"/>
      <c r="C3955" s="248"/>
      <c r="D3955" s="238" t="s">
        <v>410</v>
      </c>
      <c r="E3955" s="249" t="s">
        <v>19</v>
      </c>
      <c r="F3955" s="250" t="s">
        <v>3388</v>
      </c>
      <c r="G3955" s="248"/>
      <c r="H3955" s="251">
        <v>21.946999999999999</v>
      </c>
      <c r="I3955" s="252"/>
      <c r="J3955" s="248"/>
      <c r="K3955" s="248"/>
      <c r="L3955" s="253"/>
      <c r="M3955" s="254"/>
      <c r="N3955" s="255"/>
      <c r="O3955" s="255"/>
      <c r="P3955" s="255"/>
      <c r="Q3955" s="255"/>
      <c r="R3955" s="255"/>
      <c r="S3955" s="255"/>
      <c r="T3955" s="256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7" t="s">
        <v>410</v>
      </c>
      <c r="AU3955" s="257" t="s">
        <v>87</v>
      </c>
      <c r="AV3955" s="14" t="s">
        <v>87</v>
      </c>
      <c r="AW3955" s="14" t="s">
        <v>37</v>
      </c>
      <c r="AX3955" s="14" t="s">
        <v>78</v>
      </c>
      <c r="AY3955" s="257" t="s">
        <v>401</v>
      </c>
    </row>
    <row r="3956" s="14" customFormat="1">
      <c r="A3956" s="14"/>
      <c r="B3956" s="247"/>
      <c r="C3956" s="248"/>
      <c r="D3956" s="238" t="s">
        <v>410</v>
      </c>
      <c r="E3956" s="249" t="s">
        <v>19</v>
      </c>
      <c r="F3956" s="250" t="s">
        <v>3389</v>
      </c>
      <c r="G3956" s="248"/>
      <c r="H3956" s="251">
        <v>15.202</v>
      </c>
      <c r="I3956" s="252"/>
      <c r="J3956" s="248"/>
      <c r="K3956" s="248"/>
      <c r="L3956" s="253"/>
      <c r="M3956" s="254"/>
      <c r="N3956" s="255"/>
      <c r="O3956" s="255"/>
      <c r="P3956" s="255"/>
      <c r="Q3956" s="255"/>
      <c r="R3956" s="255"/>
      <c r="S3956" s="255"/>
      <c r="T3956" s="256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7" t="s">
        <v>410</v>
      </c>
      <c r="AU3956" s="257" t="s">
        <v>87</v>
      </c>
      <c r="AV3956" s="14" t="s">
        <v>87</v>
      </c>
      <c r="AW3956" s="14" t="s">
        <v>37</v>
      </c>
      <c r="AX3956" s="14" t="s">
        <v>78</v>
      </c>
      <c r="AY3956" s="257" t="s">
        <v>401</v>
      </c>
    </row>
    <row r="3957" s="16" customFormat="1">
      <c r="A3957" s="16"/>
      <c r="B3957" s="269"/>
      <c r="C3957" s="270"/>
      <c r="D3957" s="238" t="s">
        <v>410</v>
      </c>
      <c r="E3957" s="271" t="s">
        <v>19</v>
      </c>
      <c r="F3957" s="272" t="s">
        <v>440</v>
      </c>
      <c r="G3957" s="270"/>
      <c r="H3957" s="273">
        <v>112.589</v>
      </c>
      <c r="I3957" s="274"/>
      <c r="J3957" s="270"/>
      <c r="K3957" s="270"/>
      <c r="L3957" s="275"/>
      <c r="M3957" s="276"/>
      <c r="N3957" s="277"/>
      <c r="O3957" s="277"/>
      <c r="P3957" s="277"/>
      <c r="Q3957" s="277"/>
      <c r="R3957" s="277"/>
      <c r="S3957" s="277"/>
      <c r="T3957" s="278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T3957" s="279" t="s">
        <v>410</v>
      </c>
      <c r="AU3957" s="279" t="s">
        <v>87</v>
      </c>
      <c r="AV3957" s="16" t="s">
        <v>95</v>
      </c>
      <c r="AW3957" s="16" t="s">
        <v>37</v>
      </c>
      <c r="AX3957" s="16" t="s">
        <v>78</v>
      </c>
      <c r="AY3957" s="279" t="s">
        <v>401</v>
      </c>
    </row>
    <row r="3958" s="13" customFormat="1">
      <c r="A3958" s="13"/>
      <c r="B3958" s="236"/>
      <c r="C3958" s="237"/>
      <c r="D3958" s="238" t="s">
        <v>410</v>
      </c>
      <c r="E3958" s="239" t="s">
        <v>19</v>
      </c>
      <c r="F3958" s="240" t="s">
        <v>745</v>
      </c>
      <c r="G3958" s="237"/>
      <c r="H3958" s="239" t="s">
        <v>19</v>
      </c>
      <c r="I3958" s="241"/>
      <c r="J3958" s="237"/>
      <c r="K3958" s="237"/>
      <c r="L3958" s="242"/>
      <c r="M3958" s="243"/>
      <c r="N3958" s="244"/>
      <c r="O3958" s="244"/>
      <c r="P3958" s="244"/>
      <c r="Q3958" s="244"/>
      <c r="R3958" s="244"/>
      <c r="S3958" s="244"/>
      <c r="T3958" s="245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6" t="s">
        <v>410</v>
      </c>
      <c r="AU3958" s="246" t="s">
        <v>87</v>
      </c>
      <c r="AV3958" s="13" t="s">
        <v>85</v>
      </c>
      <c r="AW3958" s="13" t="s">
        <v>37</v>
      </c>
      <c r="AX3958" s="13" t="s">
        <v>78</v>
      </c>
      <c r="AY3958" s="246" t="s">
        <v>401</v>
      </c>
    </row>
    <row r="3959" s="13" customFormat="1">
      <c r="A3959" s="13"/>
      <c r="B3959" s="236"/>
      <c r="C3959" s="237"/>
      <c r="D3959" s="238" t="s">
        <v>410</v>
      </c>
      <c r="E3959" s="239" t="s">
        <v>19</v>
      </c>
      <c r="F3959" s="240" t="s">
        <v>319</v>
      </c>
      <c r="G3959" s="237"/>
      <c r="H3959" s="239" t="s">
        <v>19</v>
      </c>
      <c r="I3959" s="241"/>
      <c r="J3959" s="237"/>
      <c r="K3959" s="237"/>
      <c r="L3959" s="242"/>
      <c r="M3959" s="243"/>
      <c r="N3959" s="244"/>
      <c r="O3959" s="244"/>
      <c r="P3959" s="244"/>
      <c r="Q3959" s="244"/>
      <c r="R3959" s="244"/>
      <c r="S3959" s="244"/>
      <c r="T3959" s="245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6" t="s">
        <v>410</v>
      </c>
      <c r="AU3959" s="246" t="s">
        <v>87</v>
      </c>
      <c r="AV3959" s="13" t="s">
        <v>85</v>
      </c>
      <c r="AW3959" s="13" t="s">
        <v>37</v>
      </c>
      <c r="AX3959" s="13" t="s">
        <v>78</v>
      </c>
      <c r="AY3959" s="246" t="s">
        <v>401</v>
      </c>
    </row>
    <row r="3960" s="14" customFormat="1">
      <c r="A3960" s="14"/>
      <c r="B3960" s="247"/>
      <c r="C3960" s="248"/>
      <c r="D3960" s="238" t="s">
        <v>410</v>
      </c>
      <c r="E3960" s="249" t="s">
        <v>19</v>
      </c>
      <c r="F3960" s="250" t="s">
        <v>3390</v>
      </c>
      <c r="G3960" s="248"/>
      <c r="H3960" s="251">
        <v>11.680999999999999</v>
      </c>
      <c r="I3960" s="252"/>
      <c r="J3960" s="248"/>
      <c r="K3960" s="248"/>
      <c r="L3960" s="253"/>
      <c r="M3960" s="254"/>
      <c r="N3960" s="255"/>
      <c r="O3960" s="255"/>
      <c r="P3960" s="255"/>
      <c r="Q3960" s="255"/>
      <c r="R3960" s="255"/>
      <c r="S3960" s="255"/>
      <c r="T3960" s="256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7" t="s">
        <v>410</v>
      </c>
      <c r="AU3960" s="257" t="s">
        <v>87</v>
      </c>
      <c r="AV3960" s="14" t="s">
        <v>87</v>
      </c>
      <c r="AW3960" s="14" t="s">
        <v>37</v>
      </c>
      <c r="AX3960" s="14" t="s">
        <v>78</v>
      </c>
      <c r="AY3960" s="257" t="s">
        <v>401</v>
      </c>
    </row>
    <row r="3961" s="14" customFormat="1">
      <c r="A3961" s="14"/>
      <c r="B3961" s="247"/>
      <c r="C3961" s="248"/>
      <c r="D3961" s="238" t="s">
        <v>410</v>
      </c>
      <c r="E3961" s="249" t="s">
        <v>19</v>
      </c>
      <c r="F3961" s="250" t="s">
        <v>3391</v>
      </c>
      <c r="G3961" s="248"/>
      <c r="H3961" s="251">
        <v>11.680999999999999</v>
      </c>
      <c r="I3961" s="252"/>
      <c r="J3961" s="248"/>
      <c r="K3961" s="248"/>
      <c r="L3961" s="253"/>
      <c r="M3961" s="254"/>
      <c r="N3961" s="255"/>
      <c r="O3961" s="255"/>
      <c r="P3961" s="255"/>
      <c r="Q3961" s="255"/>
      <c r="R3961" s="255"/>
      <c r="S3961" s="255"/>
      <c r="T3961" s="256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7" t="s">
        <v>410</v>
      </c>
      <c r="AU3961" s="257" t="s">
        <v>87</v>
      </c>
      <c r="AV3961" s="14" t="s">
        <v>87</v>
      </c>
      <c r="AW3961" s="14" t="s">
        <v>37</v>
      </c>
      <c r="AX3961" s="14" t="s">
        <v>78</v>
      </c>
      <c r="AY3961" s="257" t="s">
        <v>401</v>
      </c>
    </row>
    <row r="3962" s="14" customFormat="1">
      <c r="A3962" s="14"/>
      <c r="B3962" s="247"/>
      <c r="C3962" s="248"/>
      <c r="D3962" s="238" t="s">
        <v>410</v>
      </c>
      <c r="E3962" s="249" t="s">
        <v>19</v>
      </c>
      <c r="F3962" s="250" t="s">
        <v>3392</v>
      </c>
      <c r="G3962" s="248"/>
      <c r="H3962" s="251">
        <v>10.337</v>
      </c>
      <c r="I3962" s="252"/>
      <c r="J3962" s="248"/>
      <c r="K3962" s="248"/>
      <c r="L3962" s="253"/>
      <c r="M3962" s="254"/>
      <c r="N3962" s="255"/>
      <c r="O3962" s="255"/>
      <c r="P3962" s="255"/>
      <c r="Q3962" s="255"/>
      <c r="R3962" s="255"/>
      <c r="S3962" s="255"/>
      <c r="T3962" s="256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7" t="s">
        <v>410</v>
      </c>
      <c r="AU3962" s="257" t="s">
        <v>87</v>
      </c>
      <c r="AV3962" s="14" t="s">
        <v>87</v>
      </c>
      <c r="AW3962" s="14" t="s">
        <v>37</v>
      </c>
      <c r="AX3962" s="14" t="s">
        <v>78</v>
      </c>
      <c r="AY3962" s="257" t="s">
        <v>401</v>
      </c>
    </row>
    <row r="3963" s="14" customFormat="1">
      <c r="A3963" s="14"/>
      <c r="B3963" s="247"/>
      <c r="C3963" s="248"/>
      <c r="D3963" s="238" t="s">
        <v>410</v>
      </c>
      <c r="E3963" s="249" t="s">
        <v>19</v>
      </c>
      <c r="F3963" s="250" t="s">
        <v>3393</v>
      </c>
      <c r="G3963" s="248"/>
      <c r="H3963" s="251">
        <v>7.1950000000000003</v>
      </c>
      <c r="I3963" s="252"/>
      <c r="J3963" s="248"/>
      <c r="K3963" s="248"/>
      <c r="L3963" s="253"/>
      <c r="M3963" s="254"/>
      <c r="N3963" s="255"/>
      <c r="O3963" s="255"/>
      <c r="P3963" s="255"/>
      <c r="Q3963" s="255"/>
      <c r="R3963" s="255"/>
      <c r="S3963" s="255"/>
      <c r="T3963" s="256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7" t="s">
        <v>410</v>
      </c>
      <c r="AU3963" s="257" t="s">
        <v>87</v>
      </c>
      <c r="AV3963" s="14" t="s">
        <v>87</v>
      </c>
      <c r="AW3963" s="14" t="s">
        <v>37</v>
      </c>
      <c r="AX3963" s="14" t="s">
        <v>78</v>
      </c>
      <c r="AY3963" s="257" t="s">
        <v>401</v>
      </c>
    </row>
    <row r="3964" s="16" customFormat="1">
      <c r="A3964" s="16"/>
      <c r="B3964" s="269"/>
      <c r="C3964" s="270"/>
      <c r="D3964" s="238" t="s">
        <v>410</v>
      </c>
      <c r="E3964" s="271" t="s">
        <v>19</v>
      </c>
      <c r="F3964" s="272" t="s">
        <v>440</v>
      </c>
      <c r="G3964" s="270"/>
      <c r="H3964" s="273">
        <v>40.893999999999998</v>
      </c>
      <c r="I3964" s="274"/>
      <c r="J3964" s="270"/>
      <c r="K3964" s="270"/>
      <c r="L3964" s="275"/>
      <c r="M3964" s="276"/>
      <c r="N3964" s="277"/>
      <c r="O3964" s="277"/>
      <c r="P3964" s="277"/>
      <c r="Q3964" s="277"/>
      <c r="R3964" s="277"/>
      <c r="S3964" s="277"/>
      <c r="T3964" s="278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T3964" s="279" t="s">
        <v>410</v>
      </c>
      <c r="AU3964" s="279" t="s">
        <v>87</v>
      </c>
      <c r="AV3964" s="16" t="s">
        <v>95</v>
      </c>
      <c r="AW3964" s="16" t="s">
        <v>37</v>
      </c>
      <c r="AX3964" s="16" t="s">
        <v>78</v>
      </c>
      <c r="AY3964" s="279" t="s">
        <v>401</v>
      </c>
    </row>
    <row r="3965" s="15" customFormat="1">
      <c r="A3965" s="15"/>
      <c r="B3965" s="258"/>
      <c r="C3965" s="259"/>
      <c r="D3965" s="238" t="s">
        <v>410</v>
      </c>
      <c r="E3965" s="260" t="s">
        <v>19</v>
      </c>
      <c r="F3965" s="261" t="s">
        <v>414</v>
      </c>
      <c r="G3965" s="259"/>
      <c r="H3965" s="262">
        <v>232.983</v>
      </c>
      <c r="I3965" s="263"/>
      <c r="J3965" s="259"/>
      <c r="K3965" s="259"/>
      <c r="L3965" s="264"/>
      <c r="M3965" s="265"/>
      <c r="N3965" s="266"/>
      <c r="O3965" s="266"/>
      <c r="P3965" s="266"/>
      <c r="Q3965" s="266"/>
      <c r="R3965" s="266"/>
      <c r="S3965" s="266"/>
      <c r="T3965" s="267"/>
      <c r="U3965" s="15"/>
      <c r="V3965" s="15"/>
      <c r="W3965" s="15"/>
      <c r="X3965" s="15"/>
      <c r="Y3965" s="15"/>
      <c r="Z3965" s="15"/>
      <c r="AA3965" s="15"/>
      <c r="AB3965" s="15"/>
      <c r="AC3965" s="15"/>
      <c r="AD3965" s="15"/>
      <c r="AE3965" s="15"/>
      <c r="AT3965" s="268" t="s">
        <v>410</v>
      </c>
      <c r="AU3965" s="268" t="s">
        <v>87</v>
      </c>
      <c r="AV3965" s="15" t="s">
        <v>102</v>
      </c>
      <c r="AW3965" s="15" t="s">
        <v>37</v>
      </c>
      <c r="AX3965" s="15" t="s">
        <v>85</v>
      </c>
      <c r="AY3965" s="268" t="s">
        <v>401</v>
      </c>
    </row>
    <row r="3966" s="2" customFormat="1" ht="16.5" customHeight="1">
      <c r="A3966" s="40"/>
      <c r="B3966" s="41"/>
      <c r="C3966" s="218" t="s">
        <v>3394</v>
      </c>
      <c r="D3966" s="218" t="s">
        <v>403</v>
      </c>
      <c r="E3966" s="219" t="s">
        <v>3395</v>
      </c>
      <c r="F3966" s="220" t="s">
        <v>3396</v>
      </c>
      <c r="G3966" s="221" t="s">
        <v>228</v>
      </c>
      <c r="H3966" s="222">
        <v>389.048</v>
      </c>
      <c r="I3966" s="223"/>
      <c r="J3966" s="224">
        <f>ROUND(I3966*H3966,2)</f>
        <v>0</v>
      </c>
      <c r="K3966" s="220" t="s">
        <v>406</v>
      </c>
      <c r="L3966" s="46"/>
      <c r="M3966" s="225" t="s">
        <v>19</v>
      </c>
      <c r="N3966" s="226" t="s">
        <v>49</v>
      </c>
      <c r="O3966" s="86"/>
      <c r="P3966" s="227">
        <f>O3966*H3966</f>
        <v>0</v>
      </c>
      <c r="Q3966" s="227">
        <v>3.0000000000000001E-05</v>
      </c>
      <c r="R3966" s="227">
        <f>Q3966*H3966</f>
        <v>0.01167144</v>
      </c>
      <c r="S3966" s="227">
        <v>0</v>
      </c>
      <c r="T3966" s="228">
        <f>S3966*H3966</f>
        <v>0</v>
      </c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R3966" s="229" t="s">
        <v>545</v>
      </c>
      <c r="AT3966" s="229" t="s">
        <v>403</v>
      </c>
      <c r="AU3966" s="229" t="s">
        <v>87</v>
      </c>
      <c r="AY3966" s="19" t="s">
        <v>401</v>
      </c>
      <c r="BE3966" s="230">
        <f>IF(N3966="základní",J3966,0)</f>
        <v>0</v>
      </c>
      <c r="BF3966" s="230">
        <f>IF(N3966="snížená",J3966,0)</f>
        <v>0</v>
      </c>
      <c r="BG3966" s="230">
        <f>IF(N3966="zákl. přenesená",J3966,0)</f>
        <v>0</v>
      </c>
      <c r="BH3966" s="230">
        <f>IF(N3966="sníž. přenesená",J3966,0)</f>
        <v>0</v>
      </c>
      <c r="BI3966" s="230">
        <f>IF(N3966="nulová",J3966,0)</f>
        <v>0</v>
      </c>
      <c r="BJ3966" s="19" t="s">
        <v>85</v>
      </c>
      <c r="BK3966" s="230">
        <f>ROUND(I3966*H3966,2)</f>
        <v>0</v>
      </c>
      <c r="BL3966" s="19" t="s">
        <v>545</v>
      </c>
      <c r="BM3966" s="229" t="s">
        <v>3397</v>
      </c>
    </row>
    <row r="3967" s="2" customFormat="1">
      <c r="A3967" s="40"/>
      <c r="B3967" s="41"/>
      <c r="C3967" s="42"/>
      <c r="D3967" s="231" t="s">
        <v>408</v>
      </c>
      <c r="E3967" s="42"/>
      <c r="F3967" s="232" t="s">
        <v>3398</v>
      </c>
      <c r="G3967" s="42"/>
      <c r="H3967" s="42"/>
      <c r="I3967" s="233"/>
      <c r="J3967" s="42"/>
      <c r="K3967" s="42"/>
      <c r="L3967" s="46"/>
      <c r="M3967" s="234"/>
      <c r="N3967" s="235"/>
      <c r="O3967" s="86"/>
      <c r="P3967" s="86"/>
      <c r="Q3967" s="86"/>
      <c r="R3967" s="86"/>
      <c r="S3967" s="86"/>
      <c r="T3967" s="87"/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T3967" s="19" t="s">
        <v>408</v>
      </c>
      <c r="AU3967" s="19" t="s">
        <v>87</v>
      </c>
    </row>
    <row r="3968" s="13" customFormat="1">
      <c r="A3968" s="13"/>
      <c r="B3968" s="236"/>
      <c r="C3968" s="237"/>
      <c r="D3968" s="238" t="s">
        <v>410</v>
      </c>
      <c r="E3968" s="239" t="s">
        <v>19</v>
      </c>
      <c r="F3968" s="240" t="s">
        <v>741</v>
      </c>
      <c r="G3968" s="237"/>
      <c r="H3968" s="239" t="s">
        <v>19</v>
      </c>
      <c r="I3968" s="241"/>
      <c r="J3968" s="237"/>
      <c r="K3968" s="237"/>
      <c r="L3968" s="242"/>
      <c r="M3968" s="243"/>
      <c r="N3968" s="244"/>
      <c r="O3968" s="244"/>
      <c r="P3968" s="244"/>
      <c r="Q3968" s="244"/>
      <c r="R3968" s="244"/>
      <c r="S3968" s="244"/>
      <c r="T3968" s="245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6" t="s">
        <v>410</v>
      </c>
      <c r="AU3968" s="246" t="s">
        <v>87</v>
      </c>
      <c r="AV3968" s="13" t="s">
        <v>85</v>
      </c>
      <c r="AW3968" s="13" t="s">
        <v>37</v>
      </c>
      <c r="AX3968" s="13" t="s">
        <v>78</v>
      </c>
      <c r="AY3968" s="246" t="s">
        <v>401</v>
      </c>
    </row>
    <row r="3969" s="14" customFormat="1">
      <c r="A3969" s="14"/>
      <c r="B3969" s="247"/>
      <c r="C3969" s="248"/>
      <c r="D3969" s="238" t="s">
        <v>410</v>
      </c>
      <c r="E3969" s="249" t="s">
        <v>19</v>
      </c>
      <c r="F3969" s="250" t="s">
        <v>3399</v>
      </c>
      <c r="G3969" s="248"/>
      <c r="H3969" s="251">
        <v>294.63400000000001</v>
      </c>
      <c r="I3969" s="252"/>
      <c r="J3969" s="248"/>
      <c r="K3969" s="248"/>
      <c r="L3969" s="253"/>
      <c r="M3969" s="254"/>
      <c r="N3969" s="255"/>
      <c r="O3969" s="255"/>
      <c r="P3969" s="255"/>
      <c r="Q3969" s="255"/>
      <c r="R3969" s="255"/>
      <c r="S3969" s="255"/>
      <c r="T3969" s="256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7" t="s">
        <v>410</v>
      </c>
      <c r="AU3969" s="257" t="s">
        <v>87</v>
      </c>
      <c r="AV3969" s="14" t="s">
        <v>87</v>
      </c>
      <c r="AW3969" s="14" t="s">
        <v>37</v>
      </c>
      <c r="AX3969" s="14" t="s">
        <v>78</v>
      </c>
      <c r="AY3969" s="257" t="s">
        <v>401</v>
      </c>
    </row>
    <row r="3970" s="13" customFormat="1">
      <c r="A3970" s="13"/>
      <c r="B3970" s="236"/>
      <c r="C3970" s="237"/>
      <c r="D3970" s="238" t="s">
        <v>410</v>
      </c>
      <c r="E3970" s="239" t="s">
        <v>19</v>
      </c>
      <c r="F3970" s="240" t="s">
        <v>745</v>
      </c>
      <c r="G3970" s="237"/>
      <c r="H3970" s="239" t="s">
        <v>19</v>
      </c>
      <c r="I3970" s="241"/>
      <c r="J3970" s="237"/>
      <c r="K3970" s="237"/>
      <c r="L3970" s="242"/>
      <c r="M3970" s="243"/>
      <c r="N3970" s="244"/>
      <c r="O3970" s="244"/>
      <c r="P3970" s="244"/>
      <c r="Q3970" s="244"/>
      <c r="R3970" s="244"/>
      <c r="S3970" s="244"/>
      <c r="T3970" s="245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6" t="s">
        <v>410</v>
      </c>
      <c r="AU3970" s="246" t="s">
        <v>87</v>
      </c>
      <c r="AV3970" s="13" t="s">
        <v>85</v>
      </c>
      <c r="AW3970" s="13" t="s">
        <v>37</v>
      </c>
      <c r="AX3970" s="13" t="s">
        <v>78</v>
      </c>
      <c r="AY3970" s="246" t="s">
        <v>401</v>
      </c>
    </row>
    <row r="3971" s="14" customFormat="1">
      <c r="A3971" s="14"/>
      <c r="B3971" s="247"/>
      <c r="C3971" s="248"/>
      <c r="D3971" s="238" t="s">
        <v>410</v>
      </c>
      <c r="E3971" s="249" t="s">
        <v>19</v>
      </c>
      <c r="F3971" s="250" t="s">
        <v>3400</v>
      </c>
      <c r="G3971" s="248"/>
      <c r="H3971" s="251">
        <v>94.414000000000001</v>
      </c>
      <c r="I3971" s="252"/>
      <c r="J3971" s="248"/>
      <c r="K3971" s="248"/>
      <c r="L3971" s="253"/>
      <c r="M3971" s="254"/>
      <c r="N3971" s="255"/>
      <c r="O3971" s="255"/>
      <c r="P3971" s="255"/>
      <c r="Q3971" s="255"/>
      <c r="R3971" s="255"/>
      <c r="S3971" s="255"/>
      <c r="T3971" s="256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7" t="s">
        <v>410</v>
      </c>
      <c r="AU3971" s="257" t="s">
        <v>87</v>
      </c>
      <c r="AV3971" s="14" t="s">
        <v>87</v>
      </c>
      <c r="AW3971" s="14" t="s">
        <v>37</v>
      </c>
      <c r="AX3971" s="14" t="s">
        <v>78</v>
      </c>
      <c r="AY3971" s="257" t="s">
        <v>401</v>
      </c>
    </row>
    <row r="3972" s="15" customFormat="1">
      <c r="A3972" s="15"/>
      <c r="B3972" s="258"/>
      <c r="C3972" s="259"/>
      <c r="D3972" s="238" t="s">
        <v>410</v>
      </c>
      <c r="E3972" s="260" t="s">
        <v>19</v>
      </c>
      <c r="F3972" s="261" t="s">
        <v>414</v>
      </c>
      <c r="G3972" s="259"/>
      <c r="H3972" s="262">
        <v>389.048</v>
      </c>
      <c r="I3972" s="263"/>
      <c r="J3972" s="259"/>
      <c r="K3972" s="259"/>
      <c r="L3972" s="264"/>
      <c r="M3972" s="265"/>
      <c r="N3972" s="266"/>
      <c r="O3972" s="266"/>
      <c r="P3972" s="266"/>
      <c r="Q3972" s="266"/>
      <c r="R3972" s="266"/>
      <c r="S3972" s="266"/>
      <c r="T3972" s="267"/>
      <c r="U3972" s="15"/>
      <c r="V3972" s="15"/>
      <c r="W3972" s="15"/>
      <c r="X3972" s="15"/>
      <c r="Y3972" s="15"/>
      <c r="Z3972" s="15"/>
      <c r="AA3972" s="15"/>
      <c r="AB3972" s="15"/>
      <c r="AC3972" s="15"/>
      <c r="AD3972" s="15"/>
      <c r="AE3972" s="15"/>
      <c r="AT3972" s="268" t="s">
        <v>410</v>
      </c>
      <c r="AU3972" s="268" t="s">
        <v>87</v>
      </c>
      <c r="AV3972" s="15" t="s">
        <v>102</v>
      </c>
      <c r="AW3972" s="15" t="s">
        <v>37</v>
      </c>
      <c r="AX3972" s="15" t="s">
        <v>85</v>
      </c>
      <c r="AY3972" s="268" t="s">
        <v>401</v>
      </c>
    </row>
    <row r="3973" s="2" customFormat="1" ht="24.15" customHeight="1">
      <c r="A3973" s="40"/>
      <c r="B3973" s="41"/>
      <c r="C3973" s="218" t="s">
        <v>3401</v>
      </c>
      <c r="D3973" s="218" t="s">
        <v>403</v>
      </c>
      <c r="E3973" s="219" t="s">
        <v>3402</v>
      </c>
      <c r="F3973" s="220" t="s">
        <v>3403</v>
      </c>
      <c r="G3973" s="221" t="s">
        <v>228</v>
      </c>
      <c r="H3973" s="222">
        <v>77.5</v>
      </c>
      <c r="I3973" s="223"/>
      <c r="J3973" s="224">
        <f>ROUND(I3973*H3973,2)</f>
        <v>0</v>
      </c>
      <c r="K3973" s="220" t="s">
        <v>406</v>
      </c>
      <c r="L3973" s="46"/>
      <c r="M3973" s="225" t="s">
        <v>19</v>
      </c>
      <c r="N3973" s="226" t="s">
        <v>49</v>
      </c>
      <c r="O3973" s="86"/>
      <c r="P3973" s="227">
        <f>O3973*H3973</f>
        <v>0</v>
      </c>
      <c r="Q3973" s="227">
        <v>0</v>
      </c>
      <c r="R3973" s="227">
        <f>Q3973*H3973</f>
        <v>0</v>
      </c>
      <c r="S3973" s="227">
        <v>0</v>
      </c>
      <c r="T3973" s="228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29" t="s">
        <v>545</v>
      </c>
      <c r="AT3973" s="229" t="s">
        <v>403</v>
      </c>
      <c r="AU3973" s="229" t="s">
        <v>87</v>
      </c>
      <c r="AY3973" s="19" t="s">
        <v>401</v>
      </c>
      <c r="BE3973" s="230">
        <f>IF(N3973="základní",J3973,0)</f>
        <v>0</v>
      </c>
      <c r="BF3973" s="230">
        <f>IF(N3973="snížená",J3973,0)</f>
        <v>0</v>
      </c>
      <c r="BG3973" s="230">
        <f>IF(N3973="zákl. přenesená",J3973,0)</f>
        <v>0</v>
      </c>
      <c r="BH3973" s="230">
        <f>IF(N3973="sníž. přenesená",J3973,0)</f>
        <v>0</v>
      </c>
      <c r="BI3973" s="230">
        <f>IF(N3973="nulová",J3973,0)</f>
        <v>0</v>
      </c>
      <c r="BJ3973" s="19" t="s">
        <v>85</v>
      </c>
      <c r="BK3973" s="230">
        <f>ROUND(I3973*H3973,2)</f>
        <v>0</v>
      </c>
      <c r="BL3973" s="19" t="s">
        <v>545</v>
      </c>
      <c r="BM3973" s="229" t="s">
        <v>3404</v>
      </c>
    </row>
    <row r="3974" s="2" customFormat="1">
      <c r="A3974" s="40"/>
      <c r="B3974" s="41"/>
      <c r="C3974" s="42"/>
      <c r="D3974" s="231" t="s">
        <v>408</v>
      </c>
      <c r="E3974" s="42"/>
      <c r="F3974" s="232" t="s">
        <v>3405</v>
      </c>
      <c r="G3974" s="42"/>
      <c r="H3974" s="42"/>
      <c r="I3974" s="233"/>
      <c r="J3974" s="42"/>
      <c r="K3974" s="42"/>
      <c r="L3974" s="46"/>
      <c r="M3974" s="234"/>
      <c r="N3974" s="235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408</v>
      </c>
      <c r="AU3974" s="19" t="s">
        <v>87</v>
      </c>
    </row>
    <row r="3975" s="14" customFormat="1">
      <c r="A3975" s="14"/>
      <c r="B3975" s="247"/>
      <c r="C3975" s="248"/>
      <c r="D3975" s="238" t="s">
        <v>410</v>
      </c>
      <c r="E3975" s="249" t="s">
        <v>19</v>
      </c>
      <c r="F3975" s="250" t="s">
        <v>226</v>
      </c>
      <c r="G3975" s="248"/>
      <c r="H3975" s="251">
        <v>77.5</v>
      </c>
      <c r="I3975" s="252"/>
      <c r="J3975" s="248"/>
      <c r="K3975" s="248"/>
      <c r="L3975" s="253"/>
      <c r="M3975" s="254"/>
      <c r="N3975" s="255"/>
      <c r="O3975" s="255"/>
      <c r="P3975" s="255"/>
      <c r="Q3975" s="255"/>
      <c r="R3975" s="255"/>
      <c r="S3975" s="255"/>
      <c r="T3975" s="256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7" t="s">
        <v>410</v>
      </c>
      <c r="AU3975" s="257" t="s">
        <v>87</v>
      </c>
      <c r="AV3975" s="14" t="s">
        <v>87</v>
      </c>
      <c r="AW3975" s="14" t="s">
        <v>37</v>
      </c>
      <c r="AX3975" s="14" t="s">
        <v>78</v>
      </c>
      <c r="AY3975" s="257" t="s">
        <v>401</v>
      </c>
    </row>
    <row r="3976" s="15" customFormat="1">
      <c r="A3976" s="15"/>
      <c r="B3976" s="258"/>
      <c r="C3976" s="259"/>
      <c r="D3976" s="238" t="s">
        <v>410</v>
      </c>
      <c r="E3976" s="260" t="s">
        <v>19</v>
      </c>
      <c r="F3976" s="261" t="s">
        <v>414</v>
      </c>
      <c r="G3976" s="259"/>
      <c r="H3976" s="262">
        <v>77.5</v>
      </c>
      <c r="I3976" s="263"/>
      <c r="J3976" s="259"/>
      <c r="K3976" s="259"/>
      <c r="L3976" s="264"/>
      <c r="M3976" s="265"/>
      <c r="N3976" s="266"/>
      <c r="O3976" s="266"/>
      <c r="P3976" s="266"/>
      <c r="Q3976" s="266"/>
      <c r="R3976" s="266"/>
      <c r="S3976" s="266"/>
      <c r="T3976" s="267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T3976" s="268" t="s">
        <v>410</v>
      </c>
      <c r="AU3976" s="268" t="s">
        <v>87</v>
      </c>
      <c r="AV3976" s="15" t="s">
        <v>102</v>
      </c>
      <c r="AW3976" s="15" t="s">
        <v>37</v>
      </c>
      <c r="AX3976" s="15" t="s">
        <v>85</v>
      </c>
      <c r="AY3976" s="268" t="s">
        <v>401</v>
      </c>
    </row>
    <row r="3977" s="2" customFormat="1" ht="24.15" customHeight="1">
      <c r="A3977" s="40"/>
      <c r="B3977" s="41"/>
      <c r="C3977" s="218" t="s">
        <v>3406</v>
      </c>
      <c r="D3977" s="218" t="s">
        <v>403</v>
      </c>
      <c r="E3977" s="219" t="s">
        <v>3407</v>
      </c>
      <c r="F3977" s="220" t="s">
        <v>3408</v>
      </c>
      <c r="G3977" s="221" t="s">
        <v>653</v>
      </c>
      <c r="H3977" s="222">
        <v>88</v>
      </c>
      <c r="I3977" s="223"/>
      <c r="J3977" s="224">
        <f>ROUND(I3977*H3977,2)</f>
        <v>0</v>
      </c>
      <c r="K3977" s="220" t="s">
        <v>406</v>
      </c>
      <c r="L3977" s="46"/>
      <c r="M3977" s="225" t="s">
        <v>19</v>
      </c>
      <c r="N3977" s="226" t="s">
        <v>49</v>
      </c>
      <c r="O3977" s="86"/>
      <c r="P3977" s="227">
        <f>O3977*H3977</f>
        <v>0</v>
      </c>
      <c r="Q3977" s="227">
        <v>0.00021000000000000001</v>
      </c>
      <c r="R3977" s="227">
        <f>Q3977*H3977</f>
        <v>0.01848</v>
      </c>
      <c r="S3977" s="227">
        <v>0</v>
      </c>
      <c r="T3977" s="228">
        <f>S3977*H3977</f>
        <v>0</v>
      </c>
      <c r="U3977" s="40"/>
      <c r="V3977" s="40"/>
      <c r="W3977" s="40"/>
      <c r="X3977" s="40"/>
      <c r="Y3977" s="40"/>
      <c r="Z3977" s="40"/>
      <c r="AA3977" s="40"/>
      <c r="AB3977" s="40"/>
      <c r="AC3977" s="40"/>
      <c r="AD3977" s="40"/>
      <c r="AE3977" s="40"/>
      <c r="AR3977" s="229" t="s">
        <v>545</v>
      </c>
      <c r="AT3977" s="229" t="s">
        <v>403</v>
      </c>
      <c r="AU3977" s="229" t="s">
        <v>87</v>
      </c>
      <c r="AY3977" s="19" t="s">
        <v>401</v>
      </c>
      <c r="BE3977" s="230">
        <f>IF(N3977="základní",J3977,0)</f>
        <v>0</v>
      </c>
      <c r="BF3977" s="230">
        <f>IF(N3977="snížená",J3977,0)</f>
        <v>0</v>
      </c>
      <c r="BG3977" s="230">
        <f>IF(N3977="zákl. přenesená",J3977,0)</f>
        <v>0</v>
      </c>
      <c r="BH3977" s="230">
        <f>IF(N3977="sníž. přenesená",J3977,0)</f>
        <v>0</v>
      </c>
      <c r="BI3977" s="230">
        <f>IF(N3977="nulová",J3977,0)</f>
        <v>0</v>
      </c>
      <c r="BJ3977" s="19" t="s">
        <v>85</v>
      </c>
      <c r="BK3977" s="230">
        <f>ROUND(I3977*H3977,2)</f>
        <v>0</v>
      </c>
      <c r="BL3977" s="19" t="s">
        <v>545</v>
      </c>
      <c r="BM3977" s="229" t="s">
        <v>3409</v>
      </c>
    </row>
    <row r="3978" s="2" customFormat="1">
      <c r="A3978" s="40"/>
      <c r="B3978" s="41"/>
      <c r="C3978" s="42"/>
      <c r="D3978" s="231" t="s">
        <v>408</v>
      </c>
      <c r="E3978" s="42"/>
      <c r="F3978" s="232" t="s">
        <v>3410</v>
      </c>
      <c r="G3978" s="42"/>
      <c r="H3978" s="42"/>
      <c r="I3978" s="233"/>
      <c r="J3978" s="42"/>
      <c r="K3978" s="42"/>
      <c r="L3978" s="46"/>
      <c r="M3978" s="234"/>
      <c r="N3978" s="235"/>
      <c r="O3978" s="86"/>
      <c r="P3978" s="86"/>
      <c r="Q3978" s="86"/>
      <c r="R3978" s="86"/>
      <c r="S3978" s="86"/>
      <c r="T3978" s="87"/>
      <c r="U3978" s="40"/>
      <c r="V3978" s="40"/>
      <c r="W3978" s="40"/>
      <c r="X3978" s="40"/>
      <c r="Y3978" s="40"/>
      <c r="Z3978" s="40"/>
      <c r="AA3978" s="40"/>
      <c r="AB3978" s="40"/>
      <c r="AC3978" s="40"/>
      <c r="AD3978" s="40"/>
      <c r="AE3978" s="40"/>
      <c r="AT3978" s="19" t="s">
        <v>408</v>
      </c>
      <c r="AU3978" s="19" t="s">
        <v>87</v>
      </c>
    </row>
    <row r="3979" s="2" customFormat="1" ht="24.15" customHeight="1">
      <c r="A3979" s="40"/>
      <c r="B3979" s="41"/>
      <c r="C3979" s="218" t="s">
        <v>3411</v>
      </c>
      <c r="D3979" s="218" t="s">
        <v>403</v>
      </c>
      <c r="E3979" s="219" t="s">
        <v>3412</v>
      </c>
      <c r="F3979" s="220" t="s">
        <v>3413</v>
      </c>
      <c r="G3979" s="221" t="s">
        <v>653</v>
      </c>
      <c r="H3979" s="222">
        <v>24</v>
      </c>
      <c r="I3979" s="223"/>
      <c r="J3979" s="224">
        <f>ROUND(I3979*H3979,2)</f>
        <v>0</v>
      </c>
      <c r="K3979" s="220" t="s">
        <v>406</v>
      </c>
      <c r="L3979" s="46"/>
      <c r="M3979" s="225" t="s">
        <v>19</v>
      </c>
      <c r="N3979" s="226" t="s">
        <v>49</v>
      </c>
      <c r="O3979" s="86"/>
      <c r="P3979" s="227">
        <f>O3979*H3979</f>
        <v>0</v>
      </c>
      <c r="Q3979" s="227">
        <v>0.00020000000000000001</v>
      </c>
      <c r="R3979" s="227">
        <f>Q3979*H3979</f>
        <v>0.0048000000000000004</v>
      </c>
      <c r="S3979" s="227">
        <v>0</v>
      </c>
      <c r="T3979" s="228">
        <f>S3979*H3979</f>
        <v>0</v>
      </c>
      <c r="U3979" s="40"/>
      <c r="V3979" s="40"/>
      <c r="W3979" s="40"/>
      <c r="X3979" s="40"/>
      <c r="Y3979" s="40"/>
      <c r="Z3979" s="40"/>
      <c r="AA3979" s="40"/>
      <c r="AB3979" s="40"/>
      <c r="AC3979" s="40"/>
      <c r="AD3979" s="40"/>
      <c r="AE3979" s="40"/>
      <c r="AR3979" s="229" t="s">
        <v>545</v>
      </c>
      <c r="AT3979" s="229" t="s">
        <v>403</v>
      </c>
      <c r="AU3979" s="229" t="s">
        <v>87</v>
      </c>
      <c r="AY3979" s="19" t="s">
        <v>401</v>
      </c>
      <c r="BE3979" s="230">
        <f>IF(N3979="základní",J3979,0)</f>
        <v>0</v>
      </c>
      <c r="BF3979" s="230">
        <f>IF(N3979="snížená",J3979,0)</f>
        <v>0</v>
      </c>
      <c r="BG3979" s="230">
        <f>IF(N3979="zákl. přenesená",J3979,0)</f>
        <v>0</v>
      </c>
      <c r="BH3979" s="230">
        <f>IF(N3979="sníž. přenesená",J3979,0)</f>
        <v>0</v>
      </c>
      <c r="BI3979" s="230">
        <f>IF(N3979="nulová",J3979,0)</f>
        <v>0</v>
      </c>
      <c r="BJ3979" s="19" t="s">
        <v>85</v>
      </c>
      <c r="BK3979" s="230">
        <f>ROUND(I3979*H3979,2)</f>
        <v>0</v>
      </c>
      <c r="BL3979" s="19" t="s">
        <v>545</v>
      </c>
      <c r="BM3979" s="229" t="s">
        <v>3414</v>
      </c>
    </row>
    <row r="3980" s="2" customFormat="1">
      <c r="A3980" s="40"/>
      <c r="B3980" s="41"/>
      <c r="C3980" s="42"/>
      <c r="D3980" s="231" t="s">
        <v>408</v>
      </c>
      <c r="E3980" s="42"/>
      <c r="F3980" s="232" t="s">
        <v>3415</v>
      </c>
      <c r="G3980" s="42"/>
      <c r="H3980" s="42"/>
      <c r="I3980" s="233"/>
      <c r="J3980" s="42"/>
      <c r="K3980" s="42"/>
      <c r="L3980" s="46"/>
      <c r="M3980" s="234"/>
      <c r="N3980" s="235"/>
      <c r="O3980" s="86"/>
      <c r="P3980" s="86"/>
      <c r="Q3980" s="86"/>
      <c r="R3980" s="86"/>
      <c r="S3980" s="86"/>
      <c r="T3980" s="87"/>
      <c r="U3980" s="40"/>
      <c r="V3980" s="40"/>
      <c r="W3980" s="40"/>
      <c r="X3980" s="40"/>
      <c r="Y3980" s="40"/>
      <c r="Z3980" s="40"/>
      <c r="AA3980" s="40"/>
      <c r="AB3980" s="40"/>
      <c r="AC3980" s="40"/>
      <c r="AD3980" s="40"/>
      <c r="AE3980" s="40"/>
      <c r="AT3980" s="19" t="s">
        <v>408</v>
      </c>
      <c r="AU3980" s="19" t="s">
        <v>87</v>
      </c>
    </row>
    <row r="3981" s="2" customFormat="1" ht="24.15" customHeight="1">
      <c r="A3981" s="40"/>
      <c r="B3981" s="41"/>
      <c r="C3981" s="218" t="s">
        <v>3416</v>
      </c>
      <c r="D3981" s="218" t="s">
        <v>403</v>
      </c>
      <c r="E3981" s="219" t="s">
        <v>3417</v>
      </c>
      <c r="F3981" s="220" t="s">
        <v>3418</v>
      </c>
      <c r="G3981" s="221" t="s">
        <v>653</v>
      </c>
      <c r="H3981" s="222">
        <v>24</v>
      </c>
      <c r="I3981" s="223"/>
      <c r="J3981" s="224">
        <f>ROUND(I3981*H3981,2)</f>
        <v>0</v>
      </c>
      <c r="K3981" s="220" t="s">
        <v>406</v>
      </c>
      <c r="L3981" s="46"/>
      <c r="M3981" s="225" t="s">
        <v>19</v>
      </c>
      <c r="N3981" s="226" t="s">
        <v>49</v>
      </c>
      <c r="O3981" s="86"/>
      <c r="P3981" s="227">
        <f>O3981*H3981</f>
        <v>0</v>
      </c>
      <c r="Q3981" s="227">
        <v>0.00017799999999999999</v>
      </c>
      <c r="R3981" s="227">
        <f>Q3981*H3981</f>
        <v>0.0042719999999999998</v>
      </c>
      <c r="S3981" s="227">
        <v>0</v>
      </c>
      <c r="T3981" s="228">
        <f>S3981*H3981</f>
        <v>0</v>
      </c>
      <c r="U3981" s="40"/>
      <c r="V3981" s="40"/>
      <c r="W3981" s="40"/>
      <c r="X3981" s="40"/>
      <c r="Y3981" s="40"/>
      <c r="Z3981" s="40"/>
      <c r="AA3981" s="40"/>
      <c r="AB3981" s="40"/>
      <c r="AC3981" s="40"/>
      <c r="AD3981" s="40"/>
      <c r="AE3981" s="40"/>
      <c r="AR3981" s="229" t="s">
        <v>545</v>
      </c>
      <c r="AT3981" s="229" t="s">
        <v>403</v>
      </c>
      <c r="AU3981" s="229" t="s">
        <v>87</v>
      </c>
      <c r="AY3981" s="19" t="s">
        <v>401</v>
      </c>
      <c r="BE3981" s="230">
        <f>IF(N3981="základní",J3981,0)</f>
        <v>0</v>
      </c>
      <c r="BF3981" s="230">
        <f>IF(N3981="snížená",J3981,0)</f>
        <v>0</v>
      </c>
      <c r="BG3981" s="230">
        <f>IF(N3981="zákl. přenesená",J3981,0)</f>
        <v>0</v>
      </c>
      <c r="BH3981" s="230">
        <f>IF(N3981="sníž. přenesená",J3981,0)</f>
        <v>0</v>
      </c>
      <c r="BI3981" s="230">
        <f>IF(N3981="nulová",J3981,0)</f>
        <v>0</v>
      </c>
      <c r="BJ3981" s="19" t="s">
        <v>85</v>
      </c>
      <c r="BK3981" s="230">
        <f>ROUND(I3981*H3981,2)</f>
        <v>0</v>
      </c>
      <c r="BL3981" s="19" t="s">
        <v>545</v>
      </c>
      <c r="BM3981" s="229" t="s">
        <v>3419</v>
      </c>
    </row>
    <row r="3982" s="2" customFormat="1">
      <c r="A3982" s="40"/>
      <c r="B3982" s="41"/>
      <c r="C3982" s="42"/>
      <c r="D3982" s="231" t="s">
        <v>408</v>
      </c>
      <c r="E3982" s="42"/>
      <c r="F3982" s="232" t="s">
        <v>3420</v>
      </c>
      <c r="G3982" s="42"/>
      <c r="H3982" s="42"/>
      <c r="I3982" s="233"/>
      <c r="J3982" s="42"/>
      <c r="K3982" s="42"/>
      <c r="L3982" s="46"/>
      <c r="M3982" s="234"/>
      <c r="N3982" s="235"/>
      <c r="O3982" s="86"/>
      <c r="P3982" s="86"/>
      <c r="Q3982" s="86"/>
      <c r="R3982" s="86"/>
      <c r="S3982" s="86"/>
      <c r="T3982" s="87"/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T3982" s="19" t="s">
        <v>408</v>
      </c>
      <c r="AU3982" s="19" t="s">
        <v>87</v>
      </c>
    </row>
    <row r="3983" s="2" customFormat="1" ht="24.15" customHeight="1">
      <c r="A3983" s="40"/>
      <c r="B3983" s="41"/>
      <c r="C3983" s="218" t="s">
        <v>3421</v>
      </c>
      <c r="D3983" s="218" t="s">
        <v>403</v>
      </c>
      <c r="E3983" s="219" t="s">
        <v>3422</v>
      </c>
      <c r="F3983" s="220" t="s">
        <v>3423</v>
      </c>
      <c r="G3983" s="221" t="s">
        <v>228</v>
      </c>
      <c r="H3983" s="222">
        <v>245.31100000000001</v>
      </c>
      <c r="I3983" s="223"/>
      <c r="J3983" s="224">
        <f>ROUND(I3983*H3983,2)</f>
        <v>0</v>
      </c>
      <c r="K3983" s="220" t="s">
        <v>406</v>
      </c>
      <c r="L3983" s="46"/>
      <c r="M3983" s="225" t="s">
        <v>19</v>
      </c>
      <c r="N3983" s="226" t="s">
        <v>49</v>
      </c>
      <c r="O3983" s="86"/>
      <c r="P3983" s="227">
        <f>O3983*H3983</f>
        <v>0</v>
      </c>
      <c r="Q3983" s="227">
        <v>0.00032200000000000002</v>
      </c>
      <c r="R3983" s="227">
        <f>Q3983*H3983</f>
        <v>0.078990142000000013</v>
      </c>
      <c r="S3983" s="227">
        <v>0</v>
      </c>
      <c r="T3983" s="228">
        <f>S3983*H3983</f>
        <v>0</v>
      </c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R3983" s="229" t="s">
        <v>545</v>
      </c>
      <c r="AT3983" s="229" t="s">
        <v>403</v>
      </c>
      <c r="AU3983" s="229" t="s">
        <v>87</v>
      </c>
      <c r="AY3983" s="19" t="s">
        <v>401</v>
      </c>
      <c r="BE3983" s="230">
        <f>IF(N3983="základní",J3983,0)</f>
        <v>0</v>
      </c>
      <c r="BF3983" s="230">
        <f>IF(N3983="snížená",J3983,0)</f>
        <v>0</v>
      </c>
      <c r="BG3983" s="230">
        <f>IF(N3983="zákl. přenesená",J3983,0)</f>
        <v>0</v>
      </c>
      <c r="BH3983" s="230">
        <f>IF(N3983="sníž. přenesená",J3983,0)</f>
        <v>0</v>
      </c>
      <c r="BI3983" s="230">
        <f>IF(N3983="nulová",J3983,0)</f>
        <v>0</v>
      </c>
      <c r="BJ3983" s="19" t="s">
        <v>85</v>
      </c>
      <c r="BK3983" s="230">
        <f>ROUND(I3983*H3983,2)</f>
        <v>0</v>
      </c>
      <c r="BL3983" s="19" t="s">
        <v>545</v>
      </c>
      <c r="BM3983" s="229" t="s">
        <v>3424</v>
      </c>
    </row>
    <row r="3984" s="2" customFormat="1">
      <c r="A3984" s="40"/>
      <c r="B3984" s="41"/>
      <c r="C3984" s="42"/>
      <c r="D3984" s="231" t="s">
        <v>408</v>
      </c>
      <c r="E3984" s="42"/>
      <c r="F3984" s="232" t="s">
        <v>3425</v>
      </c>
      <c r="G3984" s="42"/>
      <c r="H3984" s="42"/>
      <c r="I3984" s="233"/>
      <c r="J3984" s="42"/>
      <c r="K3984" s="42"/>
      <c r="L3984" s="46"/>
      <c r="M3984" s="234"/>
      <c r="N3984" s="235"/>
      <c r="O3984" s="86"/>
      <c r="P3984" s="86"/>
      <c r="Q3984" s="86"/>
      <c r="R3984" s="86"/>
      <c r="S3984" s="86"/>
      <c r="T3984" s="87"/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T3984" s="19" t="s">
        <v>408</v>
      </c>
      <c r="AU3984" s="19" t="s">
        <v>87</v>
      </c>
    </row>
    <row r="3985" s="13" customFormat="1">
      <c r="A3985" s="13"/>
      <c r="B3985" s="236"/>
      <c r="C3985" s="237"/>
      <c r="D3985" s="238" t="s">
        <v>410</v>
      </c>
      <c r="E3985" s="239" t="s">
        <v>19</v>
      </c>
      <c r="F3985" s="240" t="s">
        <v>634</v>
      </c>
      <c r="G3985" s="237"/>
      <c r="H3985" s="239" t="s">
        <v>19</v>
      </c>
      <c r="I3985" s="241"/>
      <c r="J3985" s="237"/>
      <c r="K3985" s="237"/>
      <c r="L3985" s="242"/>
      <c r="M3985" s="243"/>
      <c r="N3985" s="244"/>
      <c r="O3985" s="244"/>
      <c r="P3985" s="244"/>
      <c r="Q3985" s="244"/>
      <c r="R3985" s="244"/>
      <c r="S3985" s="244"/>
      <c r="T3985" s="245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6" t="s">
        <v>410</v>
      </c>
      <c r="AU3985" s="246" t="s">
        <v>87</v>
      </c>
      <c r="AV3985" s="13" t="s">
        <v>85</v>
      </c>
      <c r="AW3985" s="13" t="s">
        <v>37</v>
      </c>
      <c r="AX3985" s="13" t="s">
        <v>78</v>
      </c>
      <c r="AY3985" s="246" t="s">
        <v>401</v>
      </c>
    </row>
    <row r="3986" s="13" customFormat="1">
      <c r="A3986" s="13"/>
      <c r="B3986" s="236"/>
      <c r="C3986" s="237"/>
      <c r="D3986" s="238" t="s">
        <v>410</v>
      </c>
      <c r="E3986" s="239" t="s">
        <v>19</v>
      </c>
      <c r="F3986" s="240" t="s">
        <v>3335</v>
      </c>
      <c r="G3986" s="237"/>
      <c r="H3986" s="239" t="s">
        <v>19</v>
      </c>
      <c r="I3986" s="241"/>
      <c r="J3986" s="237"/>
      <c r="K3986" s="237"/>
      <c r="L3986" s="242"/>
      <c r="M3986" s="243"/>
      <c r="N3986" s="244"/>
      <c r="O3986" s="244"/>
      <c r="P3986" s="244"/>
      <c r="Q3986" s="244"/>
      <c r="R3986" s="244"/>
      <c r="S3986" s="244"/>
      <c r="T3986" s="245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6" t="s">
        <v>410</v>
      </c>
      <c r="AU3986" s="246" t="s">
        <v>87</v>
      </c>
      <c r="AV3986" s="13" t="s">
        <v>85</v>
      </c>
      <c r="AW3986" s="13" t="s">
        <v>37</v>
      </c>
      <c r="AX3986" s="13" t="s">
        <v>78</v>
      </c>
      <c r="AY3986" s="246" t="s">
        <v>401</v>
      </c>
    </row>
    <row r="3987" s="13" customFormat="1">
      <c r="A3987" s="13"/>
      <c r="B3987" s="236"/>
      <c r="C3987" s="237"/>
      <c r="D3987" s="238" t="s">
        <v>410</v>
      </c>
      <c r="E3987" s="239" t="s">
        <v>19</v>
      </c>
      <c r="F3987" s="240" t="s">
        <v>741</v>
      </c>
      <c r="G3987" s="237"/>
      <c r="H3987" s="239" t="s">
        <v>19</v>
      </c>
      <c r="I3987" s="241"/>
      <c r="J3987" s="237"/>
      <c r="K3987" s="237"/>
      <c r="L3987" s="242"/>
      <c r="M3987" s="243"/>
      <c r="N3987" s="244"/>
      <c r="O3987" s="244"/>
      <c r="P3987" s="244"/>
      <c r="Q3987" s="244"/>
      <c r="R3987" s="244"/>
      <c r="S3987" s="244"/>
      <c r="T3987" s="245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6" t="s">
        <v>410</v>
      </c>
      <c r="AU3987" s="246" t="s">
        <v>87</v>
      </c>
      <c r="AV3987" s="13" t="s">
        <v>85</v>
      </c>
      <c r="AW3987" s="13" t="s">
        <v>37</v>
      </c>
      <c r="AX3987" s="13" t="s">
        <v>78</v>
      </c>
      <c r="AY3987" s="246" t="s">
        <v>401</v>
      </c>
    </row>
    <row r="3988" s="13" customFormat="1">
      <c r="A3988" s="13"/>
      <c r="B3988" s="236"/>
      <c r="C3988" s="237"/>
      <c r="D3988" s="238" t="s">
        <v>410</v>
      </c>
      <c r="E3988" s="239" t="s">
        <v>19</v>
      </c>
      <c r="F3988" s="240" t="s">
        <v>310</v>
      </c>
      <c r="G3988" s="237"/>
      <c r="H3988" s="239" t="s">
        <v>19</v>
      </c>
      <c r="I3988" s="241"/>
      <c r="J3988" s="237"/>
      <c r="K3988" s="237"/>
      <c r="L3988" s="242"/>
      <c r="M3988" s="243"/>
      <c r="N3988" s="244"/>
      <c r="O3988" s="244"/>
      <c r="P3988" s="244"/>
      <c r="Q3988" s="244"/>
      <c r="R3988" s="244"/>
      <c r="S3988" s="244"/>
      <c r="T3988" s="245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6" t="s">
        <v>410</v>
      </c>
      <c r="AU3988" s="246" t="s">
        <v>87</v>
      </c>
      <c r="AV3988" s="13" t="s">
        <v>85</v>
      </c>
      <c r="AW3988" s="13" t="s">
        <v>37</v>
      </c>
      <c r="AX3988" s="13" t="s">
        <v>78</v>
      </c>
      <c r="AY3988" s="246" t="s">
        <v>401</v>
      </c>
    </row>
    <row r="3989" s="14" customFormat="1">
      <c r="A3989" s="14"/>
      <c r="B3989" s="247"/>
      <c r="C3989" s="248"/>
      <c r="D3989" s="238" t="s">
        <v>410</v>
      </c>
      <c r="E3989" s="249" t="s">
        <v>19</v>
      </c>
      <c r="F3989" s="250" t="s">
        <v>3426</v>
      </c>
      <c r="G3989" s="248"/>
      <c r="H3989" s="251">
        <v>6.54</v>
      </c>
      <c r="I3989" s="252"/>
      <c r="J3989" s="248"/>
      <c r="K3989" s="248"/>
      <c r="L3989" s="253"/>
      <c r="M3989" s="254"/>
      <c r="N3989" s="255"/>
      <c r="O3989" s="255"/>
      <c r="P3989" s="255"/>
      <c r="Q3989" s="255"/>
      <c r="R3989" s="255"/>
      <c r="S3989" s="255"/>
      <c r="T3989" s="256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7" t="s">
        <v>410</v>
      </c>
      <c r="AU3989" s="257" t="s">
        <v>87</v>
      </c>
      <c r="AV3989" s="14" t="s">
        <v>87</v>
      </c>
      <c r="AW3989" s="14" t="s">
        <v>37</v>
      </c>
      <c r="AX3989" s="14" t="s">
        <v>78</v>
      </c>
      <c r="AY3989" s="257" t="s">
        <v>401</v>
      </c>
    </row>
    <row r="3990" s="14" customFormat="1">
      <c r="A3990" s="14"/>
      <c r="B3990" s="247"/>
      <c r="C3990" s="248"/>
      <c r="D3990" s="238" t="s">
        <v>410</v>
      </c>
      <c r="E3990" s="249" t="s">
        <v>19</v>
      </c>
      <c r="F3990" s="250" t="s">
        <v>3427</v>
      </c>
      <c r="G3990" s="248"/>
      <c r="H3990" s="251">
        <v>9.1099999999999994</v>
      </c>
      <c r="I3990" s="252"/>
      <c r="J3990" s="248"/>
      <c r="K3990" s="248"/>
      <c r="L3990" s="253"/>
      <c r="M3990" s="254"/>
      <c r="N3990" s="255"/>
      <c r="O3990" s="255"/>
      <c r="P3990" s="255"/>
      <c r="Q3990" s="255"/>
      <c r="R3990" s="255"/>
      <c r="S3990" s="255"/>
      <c r="T3990" s="256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7" t="s">
        <v>410</v>
      </c>
      <c r="AU3990" s="257" t="s">
        <v>87</v>
      </c>
      <c r="AV3990" s="14" t="s">
        <v>87</v>
      </c>
      <c r="AW3990" s="14" t="s">
        <v>37</v>
      </c>
      <c r="AX3990" s="14" t="s">
        <v>78</v>
      </c>
      <c r="AY3990" s="257" t="s">
        <v>401</v>
      </c>
    </row>
    <row r="3991" s="14" customFormat="1">
      <c r="A3991" s="14"/>
      <c r="B3991" s="247"/>
      <c r="C3991" s="248"/>
      <c r="D3991" s="238" t="s">
        <v>410</v>
      </c>
      <c r="E3991" s="249" t="s">
        <v>19</v>
      </c>
      <c r="F3991" s="250" t="s">
        <v>3428</v>
      </c>
      <c r="G3991" s="248"/>
      <c r="H3991" s="251">
        <v>9.2599999999999998</v>
      </c>
      <c r="I3991" s="252"/>
      <c r="J3991" s="248"/>
      <c r="K3991" s="248"/>
      <c r="L3991" s="253"/>
      <c r="M3991" s="254"/>
      <c r="N3991" s="255"/>
      <c r="O3991" s="255"/>
      <c r="P3991" s="255"/>
      <c r="Q3991" s="255"/>
      <c r="R3991" s="255"/>
      <c r="S3991" s="255"/>
      <c r="T3991" s="256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7" t="s">
        <v>410</v>
      </c>
      <c r="AU3991" s="257" t="s">
        <v>87</v>
      </c>
      <c r="AV3991" s="14" t="s">
        <v>87</v>
      </c>
      <c r="AW3991" s="14" t="s">
        <v>37</v>
      </c>
      <c r="AX3991" s="14" t="s">
        <v>78</v>
      </c>
      <c r="AY3991" s="257" t="s">
        <v>401</v>
      </c>
    </row>
    <row r="3992" s="14" customFormat="1">
      <c r="A3992" s="14"/>
      <c r="B3992" s="247"/>
      <c r="C3992" s="248"/>
      <c r="D3992" s="238" t="s">
        <v>410</v>
      </c>
      <c r="E3992" s="249" t="s">
        <v>19</v>
      </c>
      <c r="F3992" s="250" t="s">
        <v>3429</v>
      </c>
      <c r="G3992" s="248"/>
      <c r="H3992" s="251">
        <v>6.9299999999999997</v>
      </c>
      <c r="I3992" s="252"/>
      <c r="J3992" s="248"/>
      <c r="K3992" s="248"/>
      <c r="L3992" s="253"/>
      <c r="M3992" s="254"/>
      <c r="N3992" s="255"/>
      <c r="O3992" s="255"/>
      <c r="P3992" s="255"/>
      <c r="Q3992" s="255"/>
      <c r="R3992" s="255"/>
      <c r="S3992" s="255"/>
      <c r="T3992" s="256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7" t="s">
        <v>410</v>
      </c>
      <c r="AU3992" s="257" t="s">
        <v>87</v>
      </c>
      <c r="AV3992" s="14" t="s">
        <v>87</v>
      </c>
      <c r="AW3992" s="14" t="s">
        <v>37</v>
      </c>
      <c r="AX3992" s="14" t="s">
        <v>78</v>
      </c>
      <c r="AY3992" s="257" t="s">
        <v>401</v>
      </c>
    </row>
    <row r="3993" s="14" customFormat="1">
      <c r="A3993" s="14"/>
      <c r="B3993" s="247"/>
      <c r="C3993" s="248"/>
      <c r="D3993" s="238" t="s">
        <v>410</v>
      </c>
      <c r="E3993" s="249" t="s">
        <v>19</v>
      </c>
      <c r="F3993" s="250" t="s">
        <v>3430</v>
      </c>
      <c r="G3993" s="248"/>
      <c r="H3993" s="251">
        <v>6.6799999999999997</v>
      </c>
      <c r="I3993" s="252"/>
      <c r="J3993" s="248"/>
      <c r="K3993" s="248"/>
      <c r="L3993" s="253"/>
      <c r="M3993" s="254"/>
      <c r="N3993" s="255"/>
      <c r="O3993" s="255"/>
      <c r="P3993" s="255"/>
      <c r="Q3993" s="255"/>
      <c r="R3993" s="255"/>
      <c r="S3993" s="255"/>
      <c r="T3993" s="256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7" t="s">
        <v>410</v>
      </c>
      <c r="AU3993" s="257" t="s">
        <v>87</v>
      </c>
      <c r="AV3993" s="14" t="s">
        <v>87</v>
      </c>
      <c r="AW3993" s="14" t="s">
        <v>37</v>
      </c>
      <c r="AX3993" s="14" t="s">
        <v>78</v>
      </c>
      <c r="AY3993" s="257" t="s">
        <v>401</v>
      </c>
    </row>
    <row r="3994" s="14" customFormat="1">
      <c r="A3994" s="14"/>
      <c r="B3994" s="247"/>
      <c r="C3994" s="248"/>
      <c r="D3994" s="238" t="s">
        <v>410</v>
      </c>
      <c r="E3994" s="249" t="s">
        <v>19</v>
      </c>
      <c r="F3994" s="250" t="s">
        <v>3431</v>
      </c>
      <c r="G3994" s="248"/>
      <c r="H3994" s="251">
        <v>9.4100000000000001</v>
      </c>
      <c r="I3994" s="252"/>
      <c r="J3994" s="248"/>
      <c r="K3994" s="248"/>
      <c r="L3994" s="253"/>
      <c r="M3994" s="254"/>
      <c r="N3994" s="255"/>
      <c r="O3994" s="255"/>
      <c r="P3994" s="255"/>
      <c r="Q3994" s="255"/>
      <c r="R3994" s="255"/>
      <c r="S3994" s="255"/>
      <c r="T3994" s="256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7" t="s">
        <v>410</v>
      </c>
      <c r="AU3994" s="257" t="s">
        <v>87</v>
      </c>
      <c r="AV3994" s="14" t="s">
        <v>87</v>
      </c>
      <c r="AW3994" s="14" t="s">
        <v>37</v>
      </c>
      <c r="AX3994" s="14" t="s">
        <v>78</v>
      </c>
      <c r="AY3994" s="257" t="s">
        <v>401</v>
      </c>
    </row>
    <row r="3995" s="14" customFormat="1">
      <c r="A3995" s="14"/>
      <c r="B3995" s="247"/>
      <c r="C3995" s="248"/>
      <c r="D3995" s="238" t="s">
        <v>410</v>
      </c>
      <c r="E3995" s="249" t="s">
        <v>19</v>
      </c>
      <c r="F3995" s="250" t="s">
        <v>3432</v>
      </c>
      <c r="G3995" s="248"/>
      <c r="H3995" s="251">
        <v>10.99</v>
      </c>
      <c r="I3995" s="252"/>
      <c r="J3995" s="248"/>
      <c r="K3995" s="248"/>
      <c r="L3995" s="253"/>
      <c r="M3995" s="254"/>
      <c r="N3995" s="255"/>
      <c r="O3995" s="255"/>
      <c r="P3995" s="255"/>
      <c r="Q3995" s="255"/>
      <c r="R3995" s="255"/>
      <c r="S3995" s="255"/>
      <c r="T3995" s="256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7" t="s">
        <v>410</v>
      </c>
      <c r="AU3995" s="257" t="s">
        <v>87</v>
      </c>
      <c r="AV3995" s="14" t="s">
        <v>87</v>
      </c>
      <c r="AW3995" s="14" t="s">
        <v>37</v>
      </c>
      <c r="AX3995" s="14" t="s">
        <v>78</v>
      </c>
      <c r="AY3995" s="257" t="s">
        <v>401</v>
      </c>
    </row>
    <row r="3996" s="14" customFormat="1">
      <c r="A3996" s="14"/>
      <c r="B3996" s="247"/>
      <c r="C3996" s="248"/>
      <c r="D3996" s="238" t="s">
        <v>410</v>
      </c>
      <c r="E3996" s="249" t="s">
        <v>19</v>
      </c>
      <c r="F3996" s="250" t="s">
        <v>3433</v>
      </c>
      <c r="G3996" s="248"/>
      <c r="H3996" s="251">
        <v>9.6600000000000001</v>
      </c>
      <c r="I3996" s="252"/>
      <c r="J3996" s="248"/>
      <c r="K3996" s="248"/>
      <c r="L3996" s="253"/>
      <c r="M3996" s="254"/>
      <c r="N3996" s="255"/>
      <c r="O3996" s="255"/>
      <c r="P3996" s="255"/>
      <c r="Q3996" s="255"/>
      <c r="R3996" s="255"/>
      <c r="S3996" s="255"/>
      <c r="T3996" s="256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7" t="s">
        <v>410</v>
      </c>
      <c r="AU3996" s="257" t="s">
        <v>87</v>
      </c>
      <c r="AV3996" s="14" t="s">
        <v>87</v>
      </c>
      <c r="AW3996" s="14" t="s">
        <v>37</v>
      </c>
      <c r="AX3996" s="14" t="s">
        <v>78</v>
      </c>
      <c r="AY3996" s="257" t="s">
        <v>401</v>
      </c>
    </row>
    <row r="3997" s="14" customFormat="1">
      <c r="A3997" s="14"/>
      <c r="B3997" s="247"/>
      <c r="C3997" s="248"/>
      <c r="D3997" s="238" t="s">
        <v>410</v>
      </c>
      <c r="E3997" s="249" t="s">
        <v>19</v>
      </c>
      <c r="F3997" s="250" t="s">
        <v>3434</v>
      </c>
      <c r="G3997" s="248"/>
      <c r="H3997" s="251">
        <v>12.449999999999999</v>
      </c>
      <c r="I3997" s="252"/>
      <c r="J3997" s="248"/>
      <c r="K3997" s="248"/>
      <c r="L3997" s="253"/>
      <c r="M3997" s="254"/>
      <c r="N3997" s="255"/>
      <c r="O3997" s="255"/>
      <c r="P3997" s="255"/>
      <c r="Q3997" s="255"/>
      <c r="R3997" s="255"/>
      <c r="S3997" s="255"/>
      <c r="T3997" s="256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7" t="s">
        <v>410</v>
      </c>
      <c r="AU3997" s="257" t="s">
        <v>87</v>
      </c>
      <c r="AV3997" s="14" t="s">
        <v>87</v>
      </c>
      <c r="AW3997" s="14" t="s">
        <v>37</v>
      </c>
      <c r="AX3997" s="14" t="s">
        <v>78</v>
      </c>
      <c r="AY3997" s="257" t="s">
        <v>401</v>
      </c>
    </row>
    <row r="3998" s="14" customFormat="1">
      <c r="A3998" s="14"/>
      <c r="B3998" s="247"/>
      <c r="C3998" s="248"/>
      <c r="D3998" s="238" t="s">
        <v>410</v>
      </c>
      <c r="E3998" s="249" t="s">
        <v>19</v>
      </c>
      <c r="F3998" s="250" t="s">
        <v>3435</v>
      </c>
      <c r="G3998" s="248"/>
      <c r="H3998" s="251">
        <v>9.4499999999999993</v>
      </c>
      <c r="I3998" s="252"/>
      <c r="J3998" s="248"/>
      <c r="K3998" s="248"/>
      <c r="L3998" s="253"/>
      <c r="M3998" s="254"/>
      <c r="N3998" s="255"/>
      <c r="O3998" s="255"/>
      <c r="P3998" s="255"/>
      <c r="Q3998" s="255"/>
      <c r="R3998" s="255"/>
      <c r="S3998" s="255"/>
      <c r="T3998" s="256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7" t="s">
        <v>410</v>
      </c>
      <c r="AU3998" s="257" t="s">
        <v>87</v>
      </c>
      <c r="AV3998" s="14" t="s">
        <v>87</v>
      </c>
      <c r="AW3998" s="14" t="s">
        <v>37</v>
      </c>
      <c r="AX3998" s="14" t="s">
        <v>78</v>
      </c>
      <c r="AY3998" s="257" t="s">
        <v>401</v>
      </c>
    </row>
    <row r="3999" s="14" customFormat="1">
      <c r="A3999" s="14"/>
      <c r="B3999" s="247"/>
      <c r="C3999" s="248"/>
      <c r="D3999" s="238" t="s">
        <v>410</v>
      </c>
      <c r="E3999" s="249" t="s">
        <v>19</v>
      </c>
      <c r="F3999" s="250" t="s">
        <v>3436</v>
      </c>
      <c r="G3999" s="248"/>
      <c r="H3999" s="251">
        <v>9.0210000000000008</v>
      </c>
      <c r="I3999" s="252"/>
      <c r="J3999" s="248"/>
      <c r="K3999" s="248"/>
      <c r="L3999" s="253"/>
      <c r="M3999" s="254"/>
      <c r="N3999" s="255"/>
      <c r="O3999" s="255"/>
      <c r="P3999" s="255"/>
      <c r="Q3999" s="255"/>
      <c r="R3999" s="255"/>
      <c r="S3999" s="255"/>
      <c r="T3999" s="256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7" t="s">
        <v>410</v>
      </c>
      <c r="AU3999" s="257" t="s">
        <v>87</v>
      </c>
      <c r="AV3999" s="14" t="s">
        <v>87</v>
      </c>
      <c r="AW3999" s="14" t="s">
        <v>37</v>
      </c>
      <c r="AX3999" s="14" t="s">
        <v>78</v>
      </c>
      <c r="AY3999" s="257" t="s">
        <v>401</v>
      </c>
    </row>
    <row r="4000" s="16" customFormat="1">
      <c r="A4000" s="16"/>
      <c r="B4000" s="269"/>
      <c r="C4000" s="270"/>
      <c r="D4000" s="238" t="s">
        <v>410</v>
      </c>
      <c r="E4000" s="271" t="s">
        <v>19</v>
      </c>
      <c r="F4000" s="272" t="s">
        <v>440</v>
      </c>
      <c r="G4000" s="270"/>
      <c r="H4000" s="273">
        <v>99.501000000000005</v>
      </c>
      <c r="I4000" s="274"/>
      <c r="J4000" s="270"/>
      <c r="K4000" s="270"/>
      <c r="L4000" s="275"/>
      <c r="M4000" s="276"/>
      <c r="N4000" s="277"/>
      <c r="O4000" s="277"/>
      <c r="P4000" s="277"/>
      <c r="Q4000" s="277"/>
      <c r="R4000" s="277"/>
      <c r="S4000" s="277"/>
      <c r="T4000" s="278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79" t="s">
        <v>410</v>
      </c>
      <c r="AU4000" s="279" t="s">
        <v>87</v>
      </c>
      <c r="AV4000" s="16" t="s">
        <v>95</v>
      </c>
      <c r="AW4000" s="16" t="s">
        <v>37</v>
      </c>
      <c r="AX4000" s="16" t="s">
        <v>78</v>
      </c>
      <c r="AY4000" s="279" t="s">
        <v>401</v>
      </c>
    </row>
    <row r="4001" s="13" customFormat="1">
      <c r="A4001" s="13"/>
      <c r="B4001" s="236"/>
      <c r="C4001" s="237"/>
      <c r="D4001" s="238" t="s">
        <v>410</v>
      </c>
      <c r="E4001" s="239" t="s">
        <v>19</v>
      </c>
      <c r="F4001" s="240" t="s">
        <v>313</v>
      </c>
      <c r="G4001" s="237"/>
      <c r="H4001" s="239" t="s">
        <v>19</v>
      </c>
      <c r="I4001" s="241"/>
      <c r="J4001" s="237"/>
      <c r="K4001" s="237"/>
      <c r="L4001" s="242"/>
      <c r="M4001" s="243"/>
      <c r="N4001" s="244"/>
      <c r="O4001" s="244"/>
      <c r="P4001" s="244"/>
      <c r="Q4001" s="244"/>
      <c r="R4001" s="244"/>
      <c r="S4001" s="244"/>
      <c r="T4001" s="245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6" t="s">
        <v>410</v>
      </c>
      <c r="AU4001" s="246" t="s">
        <v>87</v>
      </c>
      <c r="AV4001" s="13" t="s">
        <v>85</v>
      </c>
      <c r="AW4001" s="13" t="s">
        <v>37</v>
      </c>
      <c r="AX4001" s="13" t="s">
        <v>78</v>
      </c>
      <c r="AY4001" s="246" t="s">
        <v>401</v>
      </c>
    </row>
    <row r="4002" s="14" customFormat="1">
      <c r="A4002" s="14"/>
      <c r="B4002" s="247"/>
      <c r="C4002" s="248"/>
      <c r="D4002" s="238" t="s">
        <v>410</v>
      </c>
      <c r="E4002" s="249" t="s">
        <v>19</v>
      </c>
      <c r="F4002" s="250" t="s">
        <v>3437</v>
      </c>
      <c r="G4002" s="248"/>
      <c r="H4002" s="251">
        <v>16.890000000000001</v>
      </c>
      <c r="I4002" s="252"/>
      <c r="J4002" s="248"/>
      <c r="K4002" s="248"/>
      <c r="L4002" s="253"/>
      <c r="M4002" s="254"/>
      <c r="N4002" s="255"/>
      <c r="O4002" s="255"/>
      <c r="P4002" s="255"/>
      <c r="Q4002" s="255"/>
      <c r="R4002" s="255"/>
      <c r="S4002" s="255"/>
      <c r="T4002" s="256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7" t="s">
        <v>410</v>
      </c>
      <c r="AU4002" s="257" t="s">
        <v>87</v>
      </c>
      <c r="AV4002" s="14" t="s">
        <v>87</v>
      </c>
      <c r="AW4002" s="14" t="s">
        <v>37</v>
      </c>
      <c r="AX4002" s="14" t="s">
        <v>78</v>
      </c>
      <c r="AY4002" s="257" t="s">
        <v>401</v>
      </c>
    </row>
    <row r="4003" s="14" customFormat="1">
      <c r="A4003" s="14"/>
      <c r="B4003" s="247"/>
      <c r="C4003" s="248"/>
      <c r="D4003" s="238" t="s">
        <v>410</v>
      </c>
      <c r="E4003" s="249" t="s">
        <v>19</v>
      </c>
      <c r="F4003" s="250" t="s">
        <v>3438</v>
      </c>
      <c r="G4003" s="248"/>
      <c r="H4003" s="251">
        <v>14.48</v>
      </c>
      <c r="I4003" s="252"/>
      <c r="J4003" s="248"/>
      <c r="K4003" s="248"/>
      <c r="L4003" s="253"/>
      <c r="M4003" s="254"/>
      <c r="N4003" s="255"/>
      <c r="O4003" s="255"/>
      <c r="P4003" s="255"/>
      <c r="Q4003" s="255"/>
      <c r="R4003" s="255"/>
      <c r="S4003" s="255"/>
      <c r="T4003" s="256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7" t="s">
        <v>410</v>
      </c>
      <c r="AU4003" s="257" t="s">
        <v>87</v>
      </c>
      <c r="AV4003" s="14" t="s">
        <v>87</v>
      </c>
      <c r="AW4003" s="14" t="s">
        <v>37</v>
      </c>
      <c r="AX4003" s="14" t="s">
        <v>78</v>
      </c>
      <c r="AY4003" s="257" t="s">
        <v>401</v>
      </c>
    </row>
    <row r="4004" s="14" customFormat="1">
      <c r="A4004" s="14"/>
      <c r="B4004" s="247"/>
      <c r="C4004" s="248"/>
      <c r="D4004" s="238" t="s">
        <v>410</v>
      </c>
      <c r="E4004" s="249" t="s">
        <v>19</v>
      </c>
      <c r="F4004" s="250" t="s">
        <v>3439</v>
      </c>
      <c r="G4004" s="248"/>
      <c r="H4004" s="251">
        <v>13.74</v>
      </c>
      <c r="I4004" s="252"/>
      <c r="J4004" s="248"/>
      <c r="K4004" s="248"/>
      <c r="L4004" s="253"/>
      <c r="M4004" s="254"/>
      <c r="N4004" s="255"/>
      <c r="O4004" s="255"/>
      <c r="P4004" s="255"/>
      <c r="Q4004" s="255"/>
      <c r="R4004" s="255"/>
      <c r="S4004" s="255"/>
      <c r="T4004" s="256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7" t="s">
        <v>410</v>
      </c>
      <c r="AU4004" s="257" t="s">
        <v>87</v>
      </c>
      <c r="AV4004" s="14" t="s">
        <v>87</v>
      </c>
      <c r="AW4004" s="14" t="s">
        <v>37</v>
      </c>
      <c r="AX4004" s="14" t="s">
        <v>78</v>
      </c>
      <c r="AY4004" s="257" t="s">
        <v>401</v>
      </c>
    </row>
    <row r="4005" s="14" customFormat="1">
      <c r="A4005" s="14"/>
      <c r="B4005" s="247"/>
      <c r="C4005" s="248"/>
      <c r="D4005" s="238" t="s">
        <v>410</v>
      </c>
      <c r="E4005" s="249" t="s">
        <v>19</v>
      </c>
      <c r="F4005" s="250" t="s">
        <v>3440</v>
      </c>
      <c r="G4005" s="248"/>
      <c r="H4005" s="251">
        <v>16.890000000000001</v>
      </c>
      <c r="I4005" s="252"/>
      <c r="J4005" s="248"/>
      <c r="K4005" s="248"/>
      <c r="L4005" s="253"/>
      <c r="M4005" s="254"/>
      <c r="N4005" s="255"/>
      <c r="O4005" s="255"/>
      <c r="P4005" s="255"/>
      <c r="Q4005" s="255"/>
      <c r="R4005" s="255"/>
      <c r="S4005" s="255"/>
      <c r="T4005" s="25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7" t="s">
        <v>410</v>
      </c>
      <c r="AU4005" s="257" t="s">
        <v>87</v>
      </c>
      <c r="AV4005" s="14" t="s">
        <v>87</v>
      </c>
      <c r="AW4005" s="14" t="s">
        <v>37</v>
      </c>
      <c r="AX4005" s="14" t="s">
        <v>78</v>
      </c>
      <c r="AY4005" s="257" t="s">
        <v>401</v>
      </c>
    </row>
    <row r="4006" s="14" customFormat="1">
      <c r="A4006" s="14"/>
      <c r="B4006" s="247"/>
      <c r="C4006" s="248"/>
      <c r="D4006" s="238" t="s">
        <v>410</v>
      </c>
      <c r="E4006" s="249" t="s">
        <v>19</v>
      </c>
      <c r="F4006" s="250" t="s">
        <v>3441</v>
      </c>
      <c r="G4006" s="248"/>
      <c r="H4006" s="251">
        <v>16.890000000000001</v>
      </c>
      <c r="I4006" s="252"/>
      <c r="J4006" s="248"/>
      <c r="K4006" s="248"/>
      <c r="L4006" s="253"/>
      <c r="M4006" s="254"/>
      <c r="N4006" s="255"/>
      <c r="O4006" s="255"/>
      <c r="P4006" s="255"/>
      <c r="Q4006" s="255"/>
      <c r="R4006" s="255"/>
      <c r="S4006" s="255"/>
      <c r="T4006" s="256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7" t="s">
        <v>410</v>
      </c>
      <c r="AU4006" s="257" t="s">
        <v>87</v>
      </c>
      <c r="AV4006" s="14" t="s">
        <v>87</v>
      </c>
      <c r="AW4006" s="14" t="s">
        <v>37</v>
      </c>
      <c r="AX4006" s="14" t="s">
        <v>78</v>
      </c>
      <c r="AY4006" s="257" t="s">
        <v>401</v>
      </c>
    </row>
    <row r="4007" s="14" customFormat="1">
      <c r="A4007" s="14"/>
      <c r="B4007" s="247"/>
      <c r="C4007" s="248"/>
      <c r="D4007" s="238" t="s">
        <v>410</v>
      </c>
      <c r="E4007" s="249" t="s">
        <v>19</v>
      </c>
      <c r="F4007" s="250" t="s">
        <v>3442</v>
      </c>
      <c r="G4007" s="248"/>
      <c r="H4007" s="251">
        <v>13.74</v>
      </c>
      <c r="I4007" s="252"/>
      <c r="J4007" s="248"/>
      <c r="K4007" s="248"/>
      <c r="L4007" s="253"/>
      <c r="M4007" s="254"/>
      <c r="N4007" s="255"/>
      <c r="O4007" s="255"/>
      <c r="P4007" s="255"/>
      <c r="Q4007" s="255"/>
      <c r="R4007" s="255"/>
      <c r="S4007" s="255"/>
      <c r="T4007" s="256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7" t="s">
        <v>410</v>
      </c>
      <c r="AU4007" s="257" t="s">
        <v>87</v>
      </c>
      <c r="AV4007" s="14" t="s">
        <v>87</v>
      </c>
      <c r="AW4007" s="14" t="s">
        <v>37</v>
      </c>
      <c r="AX4007" s="14" t="s">
        <v>78</v>
      </c>
      <c r="AY4007" s="257" t="s">
        <v>401</v>
      </c>
    </row>
    <row r="4008" s="16" customFormat="1">
      <c r="A4008" s="16"/>
      <c r="B4008" s="269"/>
      <c r="C4008" s="270"/>
      <c r="D4008" s="238" t="s">
        <v>410</v>
      </c>
      <c r="E4008" s="271" t="s">
        <v>19</v>
      </c>
      <c r="F4008" s="272" t="s">
        <v>440</v>
      </c>
      <c r="G4008" s="270"/>
      <c r="H4008" s="273">
        <v>92.629999999999995</v>
      </c>
      <c r="I4008" s="274"/>
      <c r="J4008" s="270"/>
      <c r="K4008" s="270"/>
      <c r="L4008" s="275"/>
      <c r="M4008" s="276"/>
      <c r="N4008" s="277"/>
      <c r="O4008" s="277"/>
      <c r="P4008" s="277"/>
      <c r="Q4008" s="277"/>
      <c r="R4008" s="277"/>
      <c r="S4008" s="277"/>
      <c r="T4008" s="278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T4008" s="279" t="s">
        <v>410</v>
      </c>
      <c r="AU4008" s="279" t="s">
        <v>87</v>
      </c>
      <c r="AV4008" s="16" t="s">
        <v>95</v>
      </c>
      <c r="AW4008" s="16" t="s">
        <v>37</v>
      </c>
      <c r="AX4008" s="16" t="s">
        <v>78</v>
      </c>
      <c r="AY4008" s="279" t="s">
        <v>401</v>
      </c>
    </row>
    <row r="4009" s="13" customFormat="1">
      <c r="A4009" s="13"/>
      <c r="B4009" s="236"/>
      <c r="C4009" s="237"/>
      <c r="D4009" s="238" t="s">
        <v>410</v>
      </c>
      <c r="E4009" s="239" t="s">
        <v>19</v>
      </c>
      <c r="F4009" s="240" t="s">
        <v>745</v>
      </c>
      <c r="G4009" s="237"/>
      <c r="H4009" s="239" t="s">
        <v>19</v>
      </c>
      <c r="I4009" s="241"/>
      <c r="J4009" s="237"/>
      <c r="K4009" s="237"/>
      <c r="L4009" s="242"/>
      <c r="M4009" s="243"/>
      <c r="N4009" s="244"/>
      <c r="O4009" s="244"/>
      <c r="P4009" s="244"/>
      <c r="Q4009" s="244"/>
      <c r="R4009" s="244"/>
      <c r="S4009" s="244"/>
      <c r="T4009" s="245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6" t="s">
        <v>410</v>
      </c>
      <c r="AU4009" s="246" t="s">
        <v>87</v>
      </c>
      <c r="AV4009" s="13" t="s">
        <v>85</v>
      </c>
      <c r="AW4009" s="13" t="s">
        <v>37</v>
      </c>
      <c r="AX4009" s="13" t="s">
        <v>78</v>
      </c>
      <c r="AY4009" s="246" t="s">
        <v>401</v>
      </c>
    </row>
    <row r="4010" s="13" customFormat="1">
      <c r="A4010" s="13"/>
      <c r="B4010" s="236"/>
      <c r="C4010" s="237"/>
      <c r="D4010" s="238" t="s">
        <v>410</v>
      </c>
      <c r="E4010" s="239" t="s">
        <v>19</v>
      </c>
      <c r="F4010" s="240" t="s">
        <v>319</v>
      </c>
      <c r="G4010" s="237"/>
      <c r="H4010" s="239" t="s">
        <v>19</v>
      </c>
      <c r="I4010" s="241"/>
      <c r="J4010" s="237"/>
      <c r="K4010" s="237"/>
      <c r="L4010" s="242"/>
      <c r="M4010" s="243"/>
      <c r="N4010" s="244"/>
      <c r="O4010" s="244"/>
      <c r="P4010" s="244"/>
      <c r="Q4010" s="244"/>
      <c r="R4010" s="244"/>
      <c r="S4010" s="244"/>
      <c r="T4010" s="245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6" t="s">
        <v>410</v>
      </c>
      <c r="AU4010" s="246" t="s">
        <v>87</v>
      </c>
      <c r="AV4010" s="13" t="s">
        <v>85</v>
      </c>
      <c r="AW4010" s="13" t="s">
        <v>37</v>
      </c>
      <c r="AX4010" s="13" t="s">
        <v>78</v>
      </c>
      <c r="AY4010" s="246" t="s">
        <v>401</v>
      </c>
    </row>
    <row r="4011" s="14" customFormat="1">
      <c r="A4011" s="14"/>
      <c r="B4011" s="247"/>
      <c r="C4011" s="248"/>
      <c r="D4011" s="238" t="s">
        <v>410</v>
      </c>
      <c r="E4011" s="249" t="s">
        <v>19</v>
      </c>
      <c r="F4011" s="250" t="s">
        <v>3443</v>
      </c>
      <c r="G4011" s="248"/>
      <c r="H4011" s="251">
        <v>14.470000000000001</v>
      </c>
      <c r="I4011" s="252"/>
      <c r="J4011" s="248"/>
      <c r="K4011" s="248"/>
      <c r="L4011" s="253"/>
      <c r="M4011" s="254"/>
      <c r="N4011" s="255"/>
      <c r="O4011" s="255"/>
      <c r="P4011" s="255"/>
      <c r="Q4011" s="255"/>
      <c r="R4011" s="255"/>
      <c r="S4011" s="255"/>
      <c r="T4011" s="256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7" t="s">
        <v>410</v>
      </c>
      <c r="AU4011" s="257" t="s">
        <v>87</v>
      </c>
      <c r="AV4011" s="14" t="s">
        <v>87</v>
      </c>
      <c r="AW4011" s="14" t="s">
        <v>37</v>
      </c>
      <c r="AX4011" s="14" t="s">
        <v>78</v>
      </c>
      <c r="AY4011" s="257" t="s">
        <v>401</v>
      </c>
    </row>
    <row r="4012" s="14" customFormat="1">
      <c r="A4012" s="14"/>
      <c r="B4012" s="247"/>
      <c r="C4012" s="248"/>
      <c r="D4012" s="238" t="s">
        <v>410</v>
      </c>
      <c r="E4012" s="249" t="s">
        <v>19</v>
      </c>
      <c r="F4012" s="250" t="s">
        <v>3444</v>
      </c>
      <c r="G4012" s="248"/>
      <c r="H4012" s="251">
        <v>14.470000000000001</v>
      </c>
      <c r="I4012" s="252"/>
      <c r="J4012" s="248"/>
      <c r="K4012" s="248"/>
      <c r="L4012" s="253"/>
      <c r="M4012" s="254"/>
      <c r="N4012" s="255"/>
      <c r="O4012" s="255"/>
      <c r="P4012" s="255"/>
      <c r="Q4012" s="255"/>
      <c r="R4012" s="255"/>
      <c r="S4012" s="255"/>
      <c r="T4012" s="256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7" t="s">
        <v>410</v>
      </c>
      <c r="AU4012" s="257" t="s">
        <v>87</v>
      </c>
      <c r="AV4012" s="14" t="s">
        <v>87</v>
      </c>
      <c r="AW4012" s="14" t="s">
        <v>37</v>
      </c>
      <c r="AX4012" s="14" t="s">
        <v>78</v>
      </c>
      <c r="AY4012" s="257" t="s">
        <v>401</v>
      </c>
    </row>
    <row r="4013" s="14" customFormat="1">
      <c r="A4013" s="14"/>
      <c r="B4013" s="247"/>
      <c r="C4013" s="248"/>
      <c r="D4013" s="238" t="s">
        <v>410</v>
      </c>
      <c r="E4013" s="249" t="s">
        <v>19</v>
      </c>
      <c r="F4013" s="250" t="s">
        <v>3445</v>
      </c>
      <c r="G4013" s="248"/>
      <c r="H4013" s="251">
        <v>14.09</v>
      </c>
      <c r="I4013" s="252"/>
      <c r="J4013" s="248"/>
      <c r="K4013" s="248"/>
      <c r="L4013" s="253"/>
      <c r="M4013" s="254"/>
      <c r="N4013" s="255"/>
      <c r="O4013" s="255"/>
      <c r="P4013" s="255"/>
      <c r="Q4013" s="255"/>
      <c r="R4013" s="255"/>
      <c r="S4013" s="255"/>
      <c r="T4013" s="256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7" t="s">
        <v>410</v>
      </c>
      <c r="AU4013" s="257" t="s">
        <v>87</v>
      </c>
      <c r="AV4013" s="14" t="s">
        <v>87</v>
      </c>
      <c r="AW4013" s="14" t="s">
        <v>37</v>
      </c>
      <c r="AX4013" s="14" t="s">
        <v>78</v>
      </c>
      <c r="AY4013" s="257" t="s">
        <v>401</v>
      </c>
    </row>
    <row r="4014" s="14" customFormat="1">
      <c r="A4014" s="14"/>
      <c r="B4014" s="247"/>
      <c r="C4014" s="248"/>
      <c r="D4014" s="238" t="s">
        <v>410</v>
      </c>
      <c r="E4014" s="249" t="s">
        <v>19</v>
      </c>
      <c r="F4014" s="250" t="s">
        <v>3446</v>
      </c>
      <c r="G4014" s="248"/>
      <c r="H4014" s="251">
        <v>10.15</v>
      </c>
      <c r="I4014" s="252"/>
      <c r="J4014" s="248"/>
      <c r="K4014" s="248"/>
      <c r="L4014" s="253"/>
      <c r="M4014" s="254"/>
      <c r="N4014" s="255"/>
      <c r="O4014" s="255"/>
      <c r="P4014" s="255"/>
      <c r="Q4014" s="255"/>
      <c r="R4014" s="255"/>
      <c r="S4014" s="255"/>
      <c r="T4014" s="256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7" t="s">
        <v>410</v>
      </c>
      <c r="AU4014" s="257" t="s">
        <v>87</v>
      </c>
      <c r="AV4014" s="14" t="s">
        <v>87</v>
      </c>
      <c r="AW4014" s="14" t="s">
        <v>37</v>
      </c>
      <c r="AX4014" s="14" t="s">
        <v>78</v>
      </c>
      <c r="AY4014" s="257" t="s">
        <v>401</v>
      </c>
    </row>
    <row r="4015" s="16" customFormat="1">
      <c r="A4015" s="16"/>
      <c r="B4015" s="269"/>
      <c r="C4015" s="270"/>
      <c r="D4015" s="238" t="s">
        <v>410</v>
      </c>
      <c r="E4015" s="271" t="s">
        <v>19</v>
      </c>
      <c r="F4015" s="272" t="s">
        <v>440</v>
      </c>
      <c r="G4015" s="270"/>
      <c r="H4015" s="273">
        <v>53.18</v>
      </c>
      <c r="I4015" s="274"/>
      <c r="J4015" s="270"/>
      <c r="K4015" s="270"/>
      <c r="L4015" s="275"/>
      <c r="M4015" s="276"/>
      <c r="N4015" s="277"/>
      <c r="O4015" s="277"/>
      <c r="P4015" s="277"/>
      <c r="Q4015" s="277"/>
      <c r="R4015" s="277"/>
      <c r="S4015" s="277"/>
      <c r="T4015" s="278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T4015" s="279" t="s">
        <v>410</v>
      </c>
      <c r="AU4015" s="279" t="s">
        <v>87</v>
      </c>
      <c r="AV4015" s="16" t="s">
        <v>95</v>
      </c>
      <c r="AW4015" s="16" t="s">
        <v>37</v>
      </c>
      <c r="AX4015" s="16" t="s">
        <v>78</v>
      </c>
      <c r="AY4015" s="279" t="s">
        <v>401</v>
      </c>
    </row>
    <row r="4016" s="15" customFormat="1">
      <c r="A4016" s="15"/>
      <c r="B4016" s="258"/>
      <c r="C4016" s="259"/>
      <c r="D4016" s="238" t="s">
        <v>410</v>
      </c>
      <c r="E4016" s="260" t="s">
        <v>19</v>
      </c>
      <c r="F4016" s="261" t="s">
        <v>414</v>
      </c>
      <c r="G4016" s="259"/>
      <c r="H4016" s="262">
        <v>245.31100000000004</v>
      </c>
      <c r="I4016" s="263"/>
      <c r="J4016" s="259"/>
      <c r="K4016" s="259"/>
      <c r="L4016" s="264"/>
      <c r="M4016" s="265"/>
      <c r="N4016" s="266"/>
      <c r="O4016" s="266"/>
      <c r="P4016" s="266"/>
      <c r="Q4016" s="266"/>
      <c r="R4016" s="266"/>
      <c r="S4016" s="266"/>
      <c r="T4016" s="267"/>
      <c r="U4016" s="15"/>
      <c r="V4016" s="15"/>
      <c r="W4016" s="15"/>
      <c r="X4016" s="15"/>
      <c r="Y4016" s="15"/>
      <c r="Z4016" s="15"/>
      <c r="AA4016" s="15"/>
      <c r="AB4016" s="15"/>
      <c r="AC4016" s="15"/>
      <c r="AD4016" s="15"/>
      <c r="AE4016" s="15"/>
      <c r="AT4016" s="268" t="s">
        <v>410</v>
      </c>
      <c r="AU4016" s="268" t="s">
        <v>87</v>
      </c>
      <c r="AV4016" s="15" t="s">
        <v>102</v>
      </c>
      <c r="AW4016" s="15" t="s">
        <v>37</v>
      </c>
      <c r="AX4016" s="15" t="s">
        <v>85</v>
      </c>
      <c r="AY4016" s="268" t="s">
        <v>401</v>
      </c>
    </row>
    <row r="4017" s="2" customFormat="1" ht="24.15" customHeight="1">
      <c r="A4017" s="40"/>
      <c r="B4017" s="41"/>
      <c r="C4017" s="218" t="s">
        <v>3447</v>
      </c>
      <c r="D4017" s="218" t="s">
        <v>403</v>
      </c>
      <c r="E4017" s="219" t="s">
        <v>3448</v>
      </c>
      <c r="F4017" s="220" t="s">
        <v>3449</v>
      </c>
      <c r="G4017" s="221" t="s">
        <v>178</v>
      </c>
      <c r="H4017" s="222">
        <v>233.50999999999999</v>
      </c>
      <c r="I4017" s="223"/>
      <c r="J4017" s="224">
        <f>ROUND(I4017*H4017,2)</f>
        <v>0</v>
      </c>
      <c r="K4017" s="220" t="s">
        <v>406</v>
      </c>
      <c r="L4017" s="46"/>
      <c r="M4017" s="225" t="s">
        <v>19</v>
      </c>
      <c r="N4017" s="226" t="s">
        <v>49</v>
      </c>
      <c r="O4017" s="86"/>
      <c r="P4017" s="227">
        <f>O4017*H4017</f>
        <v>0</v>
      </c>
      <c r="Q4017" s="227">
        <v>4.5000000000000003E-05</v>
      </c>
      <c r="R4017" s="227">
        <f>Q4017*H4017</f>
        <v>0.01050795</v>
      </c>
      <c r="S4017" s="227">
        <v>0</v>
      </c>
      <c r="T4017" s="228">
        <f>S4017*H4017</f>
        <v>0</v>
      </c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R4017" s="229" t="s">
        <v>545</v>
      </c>
      <c r="AT4017" s="229" t="s">
        <v>403</v>
      </c>
      <c r="AU4017" s="229" t="s">
        <v>87</v>
      </c>
      <c r="AY4017" s="19" t="s">
        <v>401</v>
      </c>
      <c r="BE4017" s="230">
        <f>IF(N4017="základní",J4017,0)</f>
        <v>0</v>
      </c>
      <c r="BF4017" s="230">
        <f>IF(N4017="snížená",J4017,0)</f>
        <v>0</v>
      </c>
      <c r="BG4017" s="230">
        <f>IF(N4017="zákl. přenesená",J4017,0)</f>
        <v>0</v>
      </c>
      <c r="BH4017" s="230">
        <f>IF(N4017="sníž. přenesená",J4017,0)</f>
        <v>0</v>
      </c>
      <c r="BI4017" s="230">
        <f>IF(N4017="nulová",J4017,0)</f>
        <v>0</v>
      </c>
      <c r="BJ4017" s="19" t="s">
        <v>85</v>
      </c>
      <c r="BK4017" s="230">
        <f>ROUND(I4017*H4017,2)</f>
        <v>0</v>
      </c>
      <c r="BL4017" s="19" t="s">
        <v>545</v>
      </c>
      <c r="BM4017" s="229" t="s">
        <v>3450</v>
      </c>
    </row>
    <row r="4018" s="2" customFormat="1">
      <c r="A4018" s="40"/>
      <c r="B4018" s="41"/>
      <c r="C4018" s="42"/>
      <c r="D4018" s="231" t="s">
        <v>408</v>
      </c>
      <c r="E4018" s="42"/>
      <c r="F4018" s="232" t="s">
        <v>3451</v>
      </c>
      <c r="G4018" s="42"/>
      <c r="H4018" s="42"/>
      <c r="I4018" s="233"/>
      <c r="J4018" s="42"/>
      <c r="K4018" s="42"/>
      <c r="L4018" s="46"/>
      <c r="M4018" s="234"/>
      <c r="N4018" s="235"/>
      <c r="O4018" s="86"/>
      <c r="P4018" s="86"/>
      <c r="Q4018" s="86"/>
      <c r="R4018" s="86"/>
      <c r="S4018" s="86"/>
      <c r="T4018" s="87"/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T4018" s="19" t="s">
        <v>408</v>
      </c>
      <c r="AU4018" s="19" t="s">
        <v>87</v>
      </c>
    </row>
    <row r="4019" s="14" customFormat="1">
      <c r="A4019" s="14"/>
      <c r="B4019" s="247"/>
      <c r="C4019" s="248"/>
      <c r="D4019" s="238" t="s">
        <v>410</v>
      </c>
      <c r="E4019" s="249" t="s">
        <v>19</v>
      </c>
      <c r="F4019" s="250" t="s">
        <v>309</v>
      </c>
      <c r="G4019" s="248"/>
      <c r="H4019" s="251">
        <v>98.469999999999999</v>
      </c>
      <c r="I4019" s="252"/>
      <c r="J4019" s="248"/>
      <c r="K4019" s="248"/>
      <c r="L4019" s="253"/>
      <c r="M4019" s="254"/>
      <c r="N4019" s="255"/>
      <c r="O4019" s="255"/>
      <c r="P4019" s="255"/>
      <c r="Q4019" s="255"/>
      <c r="R4019" s="255"/>
      <c r="S4019" s="255"/>
      <c r="T4019" s="256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7" t="s">
        <v>410</v>
      </c>
      <c r="AU4019" s="257" t="s">
        <v>87</v>
      </c>
      <c r="AV4019" s="14" t="s">
        <v>87</v>
      </c>
      <c r="AW4019" s="14" t="s">
        <v>37</v>
      </c>
      <c r="AX4019" s="14" t="s">
        <v>78</v>
      </c>
      <c r="AY4019" s="257" t="s">
        <v>401</v>
      </c>
    </row>
    <row r="4020" s="14" customFormat="1">
      <c r="A4020" s="14"/>
      <c r="B4020" s="247"/>
      <c r="C4020" s="248"/>
      <c r="D4020" s="238" t="s">
        <v>410</v>
      </c>
      <c r="E4020" s="249" t="s">
        <v>19</v>
      </c>
      <c r="F4020" s="250" t="s">
        <v>312</v>
      </c>
      <c r="G4020" s="248"/>
      <c r="H4020" s="251">
        <v>84.799999999999997</v>
      </c>
      <c r="I4020" s="252"/>
      <c r="J4020" s="248"/>
      <c r="K4020" s="248"/>
      <c r="L4020" s="253"/>
      <c r="M4020" s="254"/>
      <c r="N4020" s="255"/>
      <c r="O4020" s="255"/>
      <c r="P4020" s="255"/>
      <c r="Q4020" s="255"/>
      <c r="R4020" s="255"/>
      <c r="S4020" s="255"/>
      <c r="T4020" s="256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7" t="s">
        <v>410</v>
      </c>
      <c r="AU4020" s="257" t="s">
        <v>87</v>
      </c>
      <c r="AV4020" s="14" t="s">
        <v>87</v>
      </c>
      <c r="AW4020" s="14" t="s">
        <v>37</v>
      </c>
      <c r="AX4020" s="14" t="s">
        <v>78</v>
      </c>
      <c r="AY4020" s="257" t="s">
        <v>401</v>
      </c>
    </row>
    <row r="4021" s="14" customFormat="1">
      <c r="A4021" s="14"/>
      <c r="B4021" s="247"/>
      <c r="C4021" s="248"/>
      <c r="D4021" s="238" t="s">
        <v>410</v>
      </c>
      <c r="E4021" s="249" t="s">
        <v>19</v>
      </c>
      <c r="F4021" s="250" t="s">
        <v>318</v>
      </c>
      <c r="G4021" s="248"/>
      <c r="H4021" s="251">
        <v>50.240000000000002</v>
      </c>
      <c r="I4021" s="252"/>
      <c r="J4021" s="248"/>
      <c r="K4021" s="248"/>
      <c r="L4021" s="253"/>
      <c r="M4021" s="254"/>
      <c r="N4021" s="255"/>
      <c r="O4021" s="255"/>
      <c r="P4021" s="255"/>
      <c r="Q4021" s="255"/>
      <c r="R4021" s="255"/>
      <c r="S4021" s="255"/>
      <c r="T4021" s="256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7" t="s">
        <v>410</v>
      </c>
      <c r="AU4021" s="257" t="s">
        <v>87</v>
      </c>
      <c r="AV4021" s="14" t="s">
        <v>87</v>
      </c>
      <c r="AW4021" s="14" t="s">
        <v>37</v>
      </c>
      <c r="AX4021" s="14" t="s">
        <v>78</v>
      </c>
      <c r="AY4021" s="257" t="s">
        <v>401</v>
      </c>
    </row>
    <row r="4022" s="15" customFormat="1">
      <c r="A4022" s="15"/>
      <c r="B4022" s="258"/>
      <c r="C4022" s="259"/>
      <c r="D4022" s="238" t="s">
        <v>410</v>
      </c>
      <c r="E4022" s="260" t="s">
        <v>19</v>
      </c>
      <c r="F4022" s="261" t="s">
        <v>414</v>
      </c>
      <c r="G4022" s="259"/>
      <c r="H4022" s="262">
        <v>233.50999999999999</v>
      </c>
      <c r="I4022" s="263"/>
      <c r="J4022" s="259"/>
      <c r="K4022" s="259"/>
      <c r="L4022" s="264"/>
      <c r="M4022" s="265"/>
      <c r="N4022" s="266"/>
      <c r="O4022" s="266"/>
      <c r="P4022" s="266"/>
      <c r="Q4022" s="266"/>
      <c r="R4022" s="266"/>
      <c r="S4022" s="266"/>
      <c r="T4022" s="267"/>
      <c r="U4022" s="15"/>
      <c r="V4022" s="15"/>
      <c r="W4022" s="15"/>
      <c r="X4022" s="15"/>
      <c r="Y4022" s="15"/>
      <c r="Z4022" s="15"/>
      <c r="AA4022" s="15"/>
      <c r="AB4022" s="15"/>
      <c r="AC4022" s="15"/>
      <c r="AD4022" s="15"/>
      <c r="AE4022" s="15"/>
      <c r="AT4022" s="268" t="s">
        <v>410</v>
      </c>
      <c r="AU4022" s="268" t="s">
        <v>87</v>
      </c>
      <c r="AV4022" s="15" t="s">
        <v>102</v>
      </c>
      <c r="AW4022" s="15" t="s">
        <v>37</v>
      </c>
      <c r="AX4022" s="15" t="s">
        <v>85</v>
      </c>
      <c r="AY4022" s="268" t="s">
        <v>401</v>
      </c>
    </row>
    <row r="4023" s="2" customFormat="1" ht="44.25" customHeight="1">
      <c r="A4023" s="40"/>
      <c r="B4023" s="41"/>
      <c r="C4023" s="218" t="s">
        <v>3452</v>
      </c>
      <c r="D4023" s="218" t="s">
        <v>403</v>
      </c>
      <c r="E4023" s="219" t="s">
        <v>3453</v>
      </c>
      <c r="F4023" s="220" t="s">
        <v>3454</v>
      </c>
      <c r="G4023" s="221" t="s">
        <v>1909</v>
      </c>
      <c r="H4023" s="290"/>
      <c r="I4023" s="223"/>
      <c r="J4023" s="224">
        <f>ROUND(I4023*H4023,2)</f>
        <v>0</v>
      </c>
      <c r="K4023" s="220" t="s">
        <v>406</v>
      </c>
      <c r="L4023" s="46"/>
      <c r="M4023" s="225" t="s">
        <v>19</v>
      </c>
      <c r="N4023" s="226" t="s">
        <v>49</v>
      </c>
      <c r="O4023" s="86"/>
      <c r="P4023" s="227">
        <f>O4023*H4023</f>
        <v>0</v>
      </c>
      <c r="Q4023" s="227">
        <v>0</v>
      </c>
      <c r="R4023" s="227">
        <f>Q4023*H4023</f>
        <v>0</v>
      </c>
      <c r="S4023" s="227">
        <v>0</v>
      </c>
      <c r="T4023" s="228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9" t="s">
        <v>545</v>
      </c>
      <c r="AT4023" s="229" t="s">
        <v>403</v>
      </c>
      <c r="AU4023" s="229" t="s">
        <v>87</v>
      </c>
      <c r="AY4023" s="19" t="s">
        <v>401</v>
      </c>
      <c r="BE4023" s="230">
        <f>IF(N4023="základní",J4023,0)</f>
        <v>0</v>
      </c>
      <c r="BF4023" s="230">
        <f>IF(N4023="snížená",J4023,0)</f>
        <v>0</v>
      </c>
      <c r="BG4023" s="230">
        <f>IF(N4023="zákl. přenesená",J4023,0)</f>
        <v>0</v>
      </c>
      <c r="BH4023" s="230">
        <f>IF(N4023="sníž. přenesená",J4023,0)</f>
        <v>0</v>
      </c>
      <c r="BI4023" s="230">
        <f>IF(N4023="nulová",J4023,0)</f>
        <v>0</v>
      </c>
      <c r="BJ4023" s="19" t="s">
        <v>85</v>
      </c>
      <c r="BK4023" s="230">
        <f>ROUND(I4023*H4023,2)</f>
        <v>0</v>
      </c>
      <c r="BL4023" s="19" t="s">
        <v>545</v>
      </c>
      <c r="BM4023" s="229" t="s">
        <v>3455</v>
      </c>
    </row>
    <row r="4024" s="2" customFormat="1">
      <c r="A4024" s="40"/>
      <c r="B4024" s="41"/>
      <c r="C4024" s="42"/>
      <c r="D4024" s="231" t="s">
        <v>408</v>
      </c>
      <c r="E4024" s="42"/>
      <c r="F4024" s="232" t="s">
        <v>3456</v>
      </c>
      <c r="G4024" s="42"/>
      <c r="H4024" s="42"/>
      <c r="I4024" s="233"/>
      <c r="J4024" s="42"/>
      <c r="K4024" s="42"/>
      <c r="L4024" s="46"/>
      <c r="M4024" s="234"/>
      <c r="N4024" s="235"/>
      <c r="O4024" s="86"/>
      <c r="P4024" s="86"/>
      <c r="Q4024" s="86"/>
      <c r="R4024" s="86"/>
      <c r="S4024" s="86"/>
      <c r="T4024" s="87"/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T4024" s="19" t="s">
        <v>408</v>
      </c>
      <c r="AU4024" s="19" t="s">
        <v>87</v>
      </c>
    </row>
    <row r="4025" s="12" customFormat="1" ht="22.8" customHeight="1">
      <c r="A4025" s="12"/>
      <c r="B4025" s="202"/>
      <c r="C4025" s="203"/>
      <c r="D4025" s="204" t="s">
        <v>77</v>
      </c>
      <c r="E4025" s="216" t="s">
        <v>3457</v>
      </c>
      <c r="F4025" s="216" t="s">
        <v>3458</v>
      </c>
      <c r="G4025" s="203"/>
      <c r="H4025" s="203"/>
      <c r="I4025" s="206"/>
      <c r="J4025" s="217">
        <f>BK4025</f>
        <v>0</v>
      </c>
      <c r="K4025" s="203"/>
      <c r="L4025" s="208"/>
      <c r="M4025" s="209"/>
      <c r="N4025" s="210"/>
      <c r="O4025" s="210"/>
      <c r="P4025" s="211">
        <f>SUM(P4026:P4198)</f>
        <v>0</v>
      </c>
      <c r="Q4025" s="210"/>
      <c r="R4025" s="211">
        <f>SUM(R4026:R4198)</f>
        <v>11.669744898602001</v>
      </c>
      <c r="S4025" s="210"/>
      <c r="T4025" s="212">
        <f>SUM(T4026:T4198)</f>
        <v>0</v>
      </c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R4025" s="213" t="s">
        <v>87</v>
      </c>
      <c r="AT4025" s="214" t="s">
        <v>77</v>
      </c>
      <c r="AU4025" s="214" t="s">
        <v>85</v>
      </c>
      <c r="AY4025" s="213" t="s">
        <v>401</v>
      </c>
      <c r="BK4025" s="215">
        <f>SUM(BK4026:BK4198)</f>
        <v>0</v>
      </c>
    </row>
    <row r="4026" s="2" customFormat="1" ht="24.15" customHeight="1">
      <c r="A4026" s="40"/>
      <c r="B4026" s="41"/>
      <c r="C4026" s="218" t="s">
        <v>3459</v>
      </c>
      <c r="D4026" s="218" t="s">
        <v>403</v>
      </c>
      <c r="E4026" s="219" t="s">
        <v>3460</v>
      </c>
      <c r="F4026" s="220" t="s">
        <v>3461</v>
      </c>
      <c r="G4026" s="221" t="s">
        <v>178</v>
      </c>
      <c r="H4026" s="222">
        <v>1241.5699999999999</v>
      </c>
      <c r="I4026" s="223"/>
      <c r="J4026" s="224">
        <f>ROUND(I4026*H4026,2)</f>
        <v>0</v>
      </c>
      <c r="K4026" s="220" t="s">
        <v>406</v>
      </c>
      <c r="L4026" s="46"/>
      <c r="M4026" s="225" t="s">
        <v>19</v>
      </c>
      <c r="N4026" s="226" t="s">
        <v>49</v>
      </c>
      <c r="O4026" s="86"/>
      <c r="P4026" s="227">
        <f>O4026*H4026</f>
        <v>0</v>
      </c>
      <c r="Q4026" s="227">
        <v>5.7599999999999997E-07</v>
      </c>
      <c r="R4026" s="227">
        <f>Q4026*H4026</f>
        <v>0.00071514431999999994</v>
      </c>
      <c r="S4026" s="227">
        <v>0</v>
      </c>
      <c r="T4026" s="228">
        <f>S4026*H4026</f>
        <v>0</v>
      </c>
      <c r="U4026" s="40"/>
      <c r="V4026" s="40"/>
      <c r="W4026" s="40"/>
      <c r="X4026" s="40"/>
      <c r="Y4026" s="40"/>
      <c r="Z4026" s="40"/>
      <c r="AA4026" s="40"/>
      <c r="AB4026" s="40"/>
      <c r="AC4026" s="40"/>
      <c r="AD4026" s="40"/>
      <c r="AE4026" s="40"/>
      <c r="AR4026" s="229" t="s">
        <v>545</v>
      </c>
      <c r="AT4026" s="229" t="s">
        <v>403</v>
      </c>
      <c r="AU4026" s="229" t="s">
        <v>87</v>
      </c>
      <c r="AY4026" s="19" t="s">
        <v>401</v>
      </c>
      <c r="BE4026" s="230">
        <f>IF(N4026="základní",J4026,0)</f>
        <v>0</v>
      </c>
      <c r="BF4026" s="230">
        <f>IF(N4026="snížená",J4026,0)</f>
        <v>0</v>
      </c>
      <c r="BG4026" s="230">
        <f>IF(N4026="zákl. přenesená",J4026,0)</f>
        <v>0</v>
      </c>
      <c r="BH4026" s="230">
        <f>IF(N4026="sníž. přenesená",J4026,0)</f>
        <v>0</v>
      </c>
      <c r="BI4026" s="230">
        <f>IF(N4026="nulová",J4026,0)</f>
        <v>0</v>
      </c>
      <c r="BJ4026" s="19" t="s">
        <v>85</v>
      </c>
      <c r="BK4026" s="230">
        <f>ROUND(I4026*H4026,2)</f>
        <v>0</v>
      </c>
      <c r="BL4026" s="19" t="s">
        <v>545</v>
      </c>
      <c r="BM4026" s="229" t="s">
        <v>3462</v>
      </c>
    </row>
    <row r="4027" s="2" customFormat="1">
      <c r="A4027" s="40"/>
      <c r="B4027" s="41"/>
      <c r="C4027" s="42"/>
      <c r="D4027" s="231" t="s">
        <v>408</v>
      </c>
      <c r="E4027" s="42"/>
      <c r="F4027" s="232" t="s">
        <v>3463</v>
      </c>
      <c r="G4027" s="42"/>
      <c r="H4027" s="42"/>
      <c r="I4027" s="233"/>
      <c r="J4027" s="42"/>
      <c r="K4027" s="42"/>
      <c r="L4027" s="46"/>
      <c r="M4027" s="234"/>
      <c r="N4027" s="235"/>
      <c r="O4027" s="86"/>
      <c r="P4027" s="86"/>
      <c r="Q4027" s="86"/>
      <c r="R4027" s="86"/>
      <c r="S4027" s="86"/>
      <c r="T4027" s="87"/>
      <c r="U4027" s="40"/>
      <c r="V4027" s="40"/>
      <c r="W4027" s="40"/>
      <c r="X4027" s="40"/>
      <c r="Y4027" s="40"/>
      <c r="Z4027" s="40"/>
      <c r="AA4027" s="40"/>
      <c r="AB4027" s="40"/>
      <c r="AC4027" s="40"/>
      <c r="AD4027" s="40"/>
      <c r="AE4027" s="40"/>
      <c r="AT4027" s="19" t="s">
        <v>408</v>
      </c>
      <c r="AU4027" s="19" t="s">
        <v>87</v>
      </c>
    </row>
    <row r="4028" s="14" customFormat="1">
      <c r="A4028" s="14"/>
      <c r="B4028" s="247"/>
      <c r="C4028" s="248"/>
      <c r="D4028" s="238" t="s">
        <v>410</v>
      </c>
      <c r="E4028" s="249" t="s">
        <v>19</v>
      </c>
      <c r="F4028" s="250" t="s">
        <v>306</v>
      </c>
      <c r="G4028" s="248"/>
      <c r="H4028" s="251">
        <v>1119.48</v>
      </c>
      <c r="I4028" s="252"/>
      <c r="J4028" s="248"/>
      <c r="K4028" s="248"/>
      <c r="L4028" s="253"/>
      <c r="M4028" s="254"/>
      <c r="N4028" s="255"/>
      <c r="O4028" s="255"/>
      <c r="P4028" s="255"/>
      <c r="Q4028" s="255"/>
      <c r="R4028" s="255"/>
      <c r="S4028" s="255"/>
      <c r="T4028" s="256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7" t="s">
        <v>410</v>
      </c>
      <c r="AU4028" s="257" t="s">
        <v>87</v>
      </c>
      <c r="AV4028" s="14" t="s">
        <v>87</v>
      </c>
      <c r="AW4028" s="14" t="s">
        <v>37</v>
      </c>
      <c r="AX4028" s="14" t="s">
        <v>78</v>
      </c>
      <c r="AY4028" s="257" t="s">
        <v>401</v>
      </c>
    </row>
    <row r="4029" s="14" customFormat="1">
      <c r="A4029" s="14"/>
      <c r="B4029" s="247"/>
      <c r="C4029" s="248"/>
      <c r="D4029" s="238" t="s">
        <v>410</v>
      </c>
      <c r="E4029" s="249" t="s">
        <v>19</v>
      </c>
      <c r="F4029" s="250" t="s">
        <v>315</v>
      </c>
      <c r="G4029" s="248"/>
      <c r="H4029" s="251">
        <v>122.09</v>
      </c>
      <c r="I4029" s="252"/>
      <c r="J4029" s="248"/>
      <c r="K4029" s="248"/>
      <c r="L4029" s="253"/>
      <c r="M4029" s="254"/>
      <c r="N4029" s="255"/>
      <c r="O4029" s="255"/>
      <c r="P4029" s="255"/>
      <c r="Q4029" s="255"/>
      <c r="R4029" s="255"/>
      <c r="S4029" s="255"/>
      <c r="T4029" s="256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7" t="s">
        <v>410</v>
      </c>
      <c r="AU4029" s="257" t="s">
        <v>87</v>
      </c>
      <c r="AV4029" s="14" t="s">
        <v>87</v>
      </c>
      <c r="AW4029" s="14" t="s">
        <v>37</v>
      </c>
      <c r="AX4029" s="14" t="s">
        <v>78</v>
      </c>
      <c r="AY4029" s="257" t="s">
        <v>401</v>
      </c>
    </row>
    <row r="4030" s="15" customFormat="1">
      <c r="A4030" s="15"/>
      <c r="B4030" s="258"/>
      <c r="C4030" s="259"/>
      <c r="D4030" s="238" t="s">
        <v>410</v>
      </c>
      <c r="E4030" s="260" t="s">
        <v>19</v>
      </c>
      <c r="F4030" s="261" t="s">
        <v>414</v>
      </c>
      <c r="G4030" s="259"/>
      <c r="H4030" s="262">
        <v>1241.5699999999999</v>
      </c>
      <c r="I4030" s="263"/>
      <c r="J4030" s="259"/>
      <c r="K4030" s="259"/>
      <c r="L4030" s="264"/>
      <c r="M4030" s="265"/>
      <c r="N4030" s="266"/>
      <c r="O4030" s="266"/>
      <c r="P4030" s="266"/>
      <c r="Q4030" s="266"/>
      <c r="R4030" s="266"/>
      <c r="S4030" s="266"/>
      <c r="T4030" s="267"/>
      <c r="U4030" s="15"/>
      <c r="V4030" s="15"/>
      <c r="W4030" s="15"/>
      <c r="X4030" s="15"/>
      <c r="Y4030" s="15"/>
      <c r="Z4030" s="15"/>
      <c r="AA4030" s="15"/>
      <c r="AB4030" s="15"/>
      <c r="AC4030" s="15"/>
      <c r="AD4030" s="15"/>
      <c r="AE4030" s="15"/>
      <c r="AT4030" s="268" t="s">
        <v>410</v>
      </c>
      <c r="AU4030" s="268" t="s">
        <v>87</v>
      </c>
      <c r="AV4030" s="15" t="s">
        <v>102</v>
      </c>
      <c r="AW4030" s="15" t="s">
        <v>37</v>
      </c>
      <c r="AX4030" s="15" t="s">
        <v>85</v>
      </c>
      <c r="AY4030" s="268" t="s">
        <v>401</v>
      </c>
    </row>
    <row r="4031" s="2" customFormat="1" ht="24.15" customHeight="1">
      <c r="A4031" s="40"/>
      <c r="B4031" s="41"/>
      <c r="C4031" s="218" t="s">
        <v>3464</v>
      </c>
      <c r="D4031" s="218" t="s">
        <v>403</v>
      </c>
      <c r="E4031" s="219" t="s">
        <v>3465</v>
      </c>
      <c r="F4031" s="220" t="s">
        <v>3466</v>
      </c>
      <c r="G4031" s="221" t="s">
        <v>178</v>
      </c>
      <c r="H4031" s="222">
        <v>19.922999999999998</v>
      </c>
      <c r="I4031" s="223"/>
      <c r="J4031" s="224">
        <f>ROUND(I4031*H4031,2)</f>
        <v>0</v>
      </c>
      <c r="K4031" s="220" t="s">
        <v>406</v>
      </c>
      <c r="L4031" s="46"/>
      <c r="M4031" s="225" t="s">
        <v>19</v>
      </c>
      <c r="N4031" s="226" t="s">
        <v>49</v>
      </c>
      <c r="O4031" s="86"/>
      <c r="P4031" s="227">
        <f>O4031*H4031</f>
        <v>0</v>
      </c>
      <c r="Q4031" s="227">
        <v>8.6400000000000001E-07</v>
      </c>
      <c r="R4031" s="227">
        <f>Q4031*H4031</f>
        <v>1.7213471999999997E-05</v>
      </c>
      <c r="S4031" s="227">
        <v>0</v>
      </c>
      <c r="T4031" s="228">
        <f>S4031*H4031</f>
        <v>0</v>
      </c>
      <c r="U4031" s="40"/>
      <c r="V4031" s="40"/>
      <c r="W4031" s="40"/>
      <c r="X4031" s="40"/>
      <c r="Y4031" s="40"/>
      <c r="Z4031" s="40"/>
      <c r="AA4031" s="40"/>
      <c r="AB4031" s="40"/>
      <c r="AC4031" s="40"/>
      <c r="AD4031" s="40"/>
      <c r="AE4031" s="40"/>
      <c r="AR4031" s="229" t="s">
        <v>545</v>
      </c>
      <c r="AT4031" s="229" t="s">
        <v>403</v>
      </c>
      <c r="AU4031" s="229" t="s">
        <v>87</v>
      </c>
      <c r="AY4031" s="19" t="s">
        <v>401</v>
      </c>
      <c r="BE4031" s="230">
        <f>IF(N4031="základní",J4031,0)</f>
        <v>0</v>
      </c>
      <c r="BF4031" s="230">
        <f>IF(N4031="snížená",J4031,0)</f>
        <v>0</v>
      </c>
      <c r="BG4031" s="230">
        <f>IF(N4031="zákl. přenesená",J4031,0)</f>
        <v>0</v>
      </c>
      <c r="BH4031" s="230">
        <f>IF(N4031="sníž. přenesená",J4031,0)</f>
        <v>0</v>
      </c>
      <c r="BI4031" s="230">
        <f>IF(N4031="nulová",J4031,0)</f>
        <v>0</v>
      </c>
      <c r="BJ4031" s="19" t="s">
        <v>85</v>
      </c>
      <c r="BK4031" s="230">
        <f>ROUND(I4031*H4031,2)</f>
        <v>0</v>
      </c>
      <c r="BL4031" s="19" t="s">
        <v>545</v>
      </c>
      <c r="BM4031" s="229" t="s">
        <v>3467</v>
      </c>
    </row>
    <row r="4032" s="2" customFormat="1">
      <c r="A4032" s="40"/>
      <c r="B4032" s="41"/>
      <c r="C4032" s="42"/>
      <c r="D4032" s="231" t="s">
        <v>408</v>
      </c>
      <c r="E4032" s="42"/>
      <c r="F4032" s="232" t="s">
        <v>3468</v>
      </c>
      <c r="G4032" s="42"/>
      <c r="H4032" s="42"/>
      <c r="I4032" s="233"/>
      <c r="J4032" s="42"/>
      <c r="K4032" s="42"/>
      <c r="L4032" s="46"/>
      <c r="M4032" s="234"/>
      <c r="N4032" s="235"/>
      <c r="O4032" s="86"/>
      <c r="P4032" s="86"/>
      <c r="Q4032" s="86"/>
      <c r="R4032" s="86"/>
      <c r="S4032" s="86"/>
      <c r="T4032" s="87"/>
      <c r="U4032" s="40"/>
      <c r="V4032" s="40"/>
      <c r="W4032" s="40"/>
      <c r="X4032" s="40"/>
      <c r="Y4032" s="40"/>
      <c r="Z4032" s="40"/>
      <c r="AA4032" s="40"/>
      <c r="AB4032" s="40"/>
      <c r="AC4032" s="40"/>
      <c r="AD4032" s="40"/>
      <c r="AE4032" s="40"/>
      <c r="AT4032" s="19" t="s">
        <v>408</v>
      </c>
      <c r="AU4032" s="19" t="s">
        <v>87</v>
      </c>
    </row>
    <row r="4033" s="13" customFormat="1">
      <c r="A4033" s="13"/>
      <c r="B4033" s="236"/>
      <c r="C4033" s="237"/>
      <c r="D4033" s="238" t="s">
        <v>410</v>
      </c>
      <c r="E4033" s="239" t="s">
        <v>19</v>
      </c>
      <c r="F4033" s="240" t="s">
        <v>634</v>
      </c>
      <c r="G4033" s="237"/>
      <c r="H4033" s="239" t="s">
        <v>19</v>
      </c>
      <c r="I4033" s="241"/>
      <c r="J4033" s="237"/>
      <c r="K4033" s="237"/>
      <c r="L4033" s="242"/>
      <c r="M4033" s="243"/>
      <c r="N4033" s="244"/>
      <c r="O4033" s="244"/>
      <c r="P4033" s="244"/>
      <c r="Q4033" s="244"/>
      <c r="R4033" s="244"/>
      <c r="S4033" s="244"/>
      <c r="T4033" s="245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6" t="s">
        <v>410</v>
      </c>
      <c r="AU4033" s="246" t="s">
        <v>87</v>
      </c>
      <c r="AV4033" s="13" t="s">
        <v>85</v>
      </c>
      <c r="AW4033" s="13" t="s">
        <v>37</v>
      </c>
      <c r="AX4033" s="13" t="s">
        <v>78</v>
      </c>
      <c r="AY4033" s="246" t="s">
        <v>401</v>
      </c>
    </row>
    <row r="4034" s="13" customFormat="1">
      <c r="A4034" s="13"/>
      <c r="B4034" s="236"/>
      <c r="C4034" s="237"/>
      <c r="D4034" s="238" t="s">
        <v>410</v>
      </c>
      <c r="E4034" s="239" t="s">
        <v>19</v>
      </c>
      <c r="F4034" s="240" t="s">
        <v>3335</v>
      </c>
      <c r="G4034" s="237"/>
      <c r="H4034" s="239" t="s">
        <v>19</v>
      </c>
      <c r="I4034" s="241"/>
      <c r="J4034" s="237"/>
      <c r="K4034" s="237"/>
      <c r="L4034" s="242"/>
      <c r="M4034" s="243"/>
      <c r="N4034" s="244"/>
      <c r="O4034" s="244"/>
      <c r="P4034" s="244"/>
      <c r="Q4034" s="244"/>
      <c r="R4034" s="244"/>
      <c r="S4034" s="244"/>
      <c r="T4034" s="245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6" t="s">
        <v>410</v>
      </c>
      <c r="AU4034" s="246" t="s">
        <v>87</v>
      </c>
      <c r="AV4034" s="13" t="s">
        <v>85</v>
      </c>
      <c r="AW4034" s="13" t="s">
        <v>37</v>
      </c>
      <c r="AX4034" s="13" t="s">
        <v>78</v>
      </c>
      <c r="AY4034" s="246" t="s">
        <v>401</v>
      </c>
    </row>
    <row r="4035" s="13" customFormat="1">
      <c r="A4035" s="13"/>
      <c r="B4035" s="236"/>
      <c r="C4035" s="237"/>
      <c r="D4035" s="238" t="s">
        <v>410</v>
      </c>
      <c r="E4035" s="239" t="s">
        <v>19</v>
      </c>
      <c r="F4035" s="240" t="s">
        <v>741</v>
      </c>
      <c r="G4035" s="237"/>
      <c r="H4035" s="239" t="s">
        <v>19</v>
      </c>
      <c r="I4035" s="241"/>
      <c r="J4035" s="237"/>
      <c r="K4035" s="237"/>
      <c r="L4035" s="242"/>
      <c r="M4035" s="243"/>
      <c r="N4035" s="244"/>
      <c r="O4035" s="244"/>
      <c r="P4035" s="244"/>
      <c r="Q4035" s="244"/>
      <c r="R4035" s="244"/>
      <c r="S4035" s="244"/>
      <c r="T4035" s="245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6" t="s">
        <v>410</v>
      </c>
      <c r="AU4035" s="246" t="s">
        <v>87</v>
      </c>
      <c r="AV4035" s="13" t="s">
        <v>85</v>
      </c>
      <c r="AW4035" s="13" t="s">
        <v>37</v>
      </c>
      <c r="AX4035" s="13" t="s">
        <v>78</v>
      </c>
      <c r="AY4035" s="246" t="s">
        <v>401</v>
      </c>
    </row>
    <row r="4036" s="13" customFormat="1">
      <c r="A4036" s="13"/>
      <c r="B4036" s="236"/>
      <c r="C4036" s="237"/>
      <c r="D4036" s="238" t="s">
        <v>410</v>
      </c>
      <c r="E4036" s="239" t="s">
        <v>19</v>
      </c>
      <c r="F4036" s="240" t="s">
        <v>745</v>
      </c>
      <c r="G4036" s="237"/>
      <c r="H4036" s="239" t="s">
        <v>19</v>
      </c>
      <c r="I4036" s="241"/>
      <c r="J4036" s="237"/>
      <c r="K4036" s="237"/>
      <c r="L4036" s="242"/>
      <c r="M4036" s="243"/>
      <c r="N4036" s="244"/>
      <c r="O4036" s="244"/>
      <c r="P4036" s="244"/>
      <c r="Q4036" s="244"/>
      <c r="R4036" s="244"/>
      <c r="S4036" s="244"/>
      <c r="T4036" s="245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6" t="s">
        <v>410</v>
      </c>
      <c r="AU4036" s="246" t="s">
        <v>87</v>
      </c>
      <c r="AV4036" s="13" t="s">
        <v>85</v>
      </c>
      <c r="AW4036" s="13" t="s">
        <v>37</v>
      </c>
      <c r="AX4036" s="13" t="s">
        <v>78</v>
      </c>
      <c r="AY4036" s="246" t="s">
        <v>401</v>
      </c>
    </row>
    <row r="4037" s="14" customFormat="1">
      <c r="A4037" s="14"/>
      <c r="B4037" s="247"/>
      <c r="C4037" s="248"/>
      <c r="D4037" s="238" t="s">
        <v>410</v>
      </c>
      <c r="E4037" s="249" t="s">
        <v>19</v>
      </c>
      <c r="F4037" s="250" t="s">
        <v>3469</v>
      </c>
      <c r="G4037" s="248"/>
      <c r="H4037" s="251">
        <v>19.922999999999998</v>
      </c>
      <c r="I4037" s="252"/>
      <c r="J4037" s="248"/>
      <c r="K4037" s="248"/>
      <c r="L4037" s="253"/>
      <c r="M4037" s="254"/>
      <c r="N4037" s="255"/>
      <c r="O4037" s="255"/>
      <c r="P4037" s="255"/>
      <c r="Q4037" s="255"/>
      <c r="R4037" s="255"/>
      <c r="S4037" s="255"/>
      <c r="T4037" s="256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7" t="s">
        <v>410</v>
      </c>
      <c r="AU4037" s="257" t="s">
        <v>87</v>
      </c>
      <c r="AV4037" s="14" t="s">
        <v>87</v>
      </c>
      <c r="AW4037" s="14" t="s">
        <v>37</v>
      </c>
      <c r="AX4037" s="14" t="s">
        <v>78</v>
      </c>
      <c r="AY4037" s="257" t="s">
        <v>401</v>
      </c>
    </row>
    <row r="4038" s="15" customFormat="1">
      <c r="A4038" s="15"/>
      <c r="B4038" s="258"/>
      <c r="C4038" s="259"/>
      <c r="D4038" s="238" t="s">
        <v>410</v>
      </c>
      <c r="E4038" s="260" t="s">
        <v>19</v>
      </c>
      <c r="F4038" s="261" t="s">
        <v>414</v>
      </c>
      <c r="G4038" s="259"/>
      <c r="H4038" s="262">
        <v>19.922999999999998</v>
      </c>
      <c r="I4038" s="263"/>
      <c r="J4038" s="259"/>
      <c r="K4038" s="259"/>
      <c r="L4038" s="264"/>
      <c r="M4038" s="265"/>
      <c r="N4038" s="266"/>
      <c r="O4038" s="266"/>
      <c r="P4038" s="266"/>
      <c r="Q4038" s="266"/>
      <c r="R4038" s="266"/>
      <c r="S4038" s="266"/>
      <c r="T4038" s="267"/>
      <c r="U4038" s="15"/>
      <c r="V4038" s="15"/>
      <c r="W4038" s="15"/>
      <c r="X4038" s="15"/>
      <c r="Y4038" s="15"/>
      <c r="Z4038" s="15"/>
      <c r="AA4038" s="15"/>
      <c r="AB4038" s="15"/>
      <c r="AC4038" s="15"/>
      <c r="AD4038" s="15"/>
      <c r="AE4038" s="15"/>
      <c r="AT4038" s="268" t="s">
        <v>410</v>
      </c>
      <c r="AU4038" s="268" t="s">
        <v>87</v>
      </c>
      <c r="AV4038" s="15" t="s">
        <v>102</v>
      </c>
      <c r="AW4038" s="15" t="s">
        <v>37</v>
      </c>
      <c r="AX4038" s="15" t="s">
        <v>85</v>
      </c>
      <c r="AY4038" s="268" t="s">
        <v>401</v>
      </c>
    </row>
    <row r="4039" s="2" customFormat="1" ht="16.5" customHeight="1">
      <c r="A4039" s="40"/>
      <c r="B4039" s="41"/>
      <c r="C4039" s="218" t="s">
        <v>3470</v>
      </c>
      <c r="D4039" s="218" t="s">
        <v>403</v>
      </c>
      <c r="E4039" s="219" t="s">
        <v>3471</v>
      </c>
      <c r="F4039" s="220" t="s">
        <v>3472</v>
      </c>
      <c r="G4039" s="221" t="s">
        <v>178</v>
      </c>
      <c r="H4039" s="222">
        <v>1241.5699999999999</v>
      </c>
      <c r="I4039" s="223"/>
      <c r="J4039" s="224">
        <f>ROUND(I4039*H4039,2)</f>
        <v>0</v>
      </c>
      <c r="K4039" s="220" t="s">
        <v>406</v>
      </c>
      <c r="L4039" s="46"/>
      <c r="M4039" s="225" t="s">
        <v>19</v>
      </c>
      <c r="N4039" s="226" t="s">
        <v>49</v>
      </c>
      <c r="O4039" s="86"/>
      <c r="P4039" s="227">
        <f>O4039*H4039</f>
        <v>0</v>
      </c>
      <c r="Q4039" s="227">
        <v>0</v>
      </c>
      <c r="R4039" s="227">
        <f>Q4039*H4039</f>
        <v>0</v>
      </c>
      <c r="S4039" s="227">
        <v>0</v>
      </c>
      <c r="T4039" s="228">
        <f>S4039*H4039</f>
        <v>0</v>
      </c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R4039" s="229" t="s">
        <v>545</v>
      </c>
      <c r="AT4039" s="229" t="s">
        <v>403</v>
      </c>
      <c r="AU4039" s="229" t="s">
        <v>87</v>
      </c>
      <c r="AY4039" s="19" t="s">
        <v>401</v>
      </c>
      <c r="BE4039" s="230">
        <f>IF(N4039="základní",J4039,0)</f>
        <v>0</v>
      </c>
      <c r="BF4039" s="230">
        <f>IF(N4039="snížená",J4039,0)</f>
        <v>0</v>
      </c>
      <c r="BG4039" s="230">
        <f>IF(N4039="zákl. přenesená",J4039,0)</f>
        <v>0</v>
      </c>
      <c r="BH4039" s="230">
        <f>IF(N4039="sníž. přenesená",J4039,0)</f>
        <v>0</v>
      </c>
      <c r="BI4039" s="230">
        <f>IF(N4039="nulová",J4039,0)</f>
        <v>0</v>
      </c>
      <c r="BJ4039" s="19" t="s">
        <v>85</v>
      </c>
      <c r="BK4039" s="230">
        <f>ROUND(I4039*H4039,2)</f>
        <v>0</v>
      </c>
      <c r="BL4039" s="19" t="s">
        <v>545</v>
      </c>
      <c r="BM4039" s="229" t="s">
        <v>3473</v>
      </c>
    </row>
    <row r="4040" s="2" customFormat="1">
      <c r="A4040" s="40"/>
      <c r="B4040" s="41"/>
      <c r="C4040" s="42"/>
      <c r="D4040" s="231" t="s">
        <v>408</v>
      </c>
      <c r="E4040" s="42"/>
      <c r="F4040" s="232" t="s">
        <v>3474</v>
      </c>
      <c r="G4040" s="42"/>
      <c r="H4040" s="42"/>
      <c r="I4040" s="233"/>
      <c r="J4040" s="42"/>
      <c r="K4040" s="42"/>
      <c r="L4040" s="46"/>
      <c r="M4040" s="234"/>
      <c r="N4040" s="235"/>
      <c r="O4040" s="86"/>
      <c r="P4040" s="86"/>
      <c r="Q4040" s="86"/>
      <c r="R4040" s="86"/>
      <c r="S4040" s="86"/>
      <c r="T4040" s="87"/>
      <c r="U4040" s="40"/>
      <c r="V4040" s="40"/>
      <c r="W4040" s="40"/>
      <c r="X4040" s="40"/>
      <c r="Y4040" s="40"/>
      <c r="Z4040" s="40"/>
      <c r="AA4040" s="40"/>
      <c r="AB4040" s="40"/>
      <c r="AC4040" s="40"/>
      <c r="AD4040" s="40"/>
      <c r="AE4040" s="40"/>
      <c r="AT4040" s="19" t="s">
        <v>408</v>
      </c>
      <c r="AU4040" s="19" t="s">
        <v>87</v>
      </c>
    </row>
    <row r="4041" s="13" customFormat="1">
      <c r="A4041" s="13"/>
      <c r="B4041" s="236"/>
      <c r="C4041" s="237"/>
      <c r="D4041" s="238" t="s">
        <v>410</v>
      </c>
      <c r="E4041" s="239" t="s">
        <v>19</v>
      </c>
      <c r="F4041" s="240" t="s">
        <v>634</v>
      </c>
      <c r="G4041" s="237"/>
      <c r="H4041" s="239" t="s">
        <v>19</v>
      </c>
      <c r="I4041" s="241"/>
      <c r="J4041" s="237"/>
      <c r="K4041" s="237"/>
      <c r="L4041" s="242"/>
      <c r="M4041" s="243"/>
      <c r="N4041" s="244"/>
      <c r="O4041" s="244"/>
      <c r="P4041" s="244"/>
      <c r="Q4041" s="244"/>
      <c r="R4041" s="244"/>
      <c r="S4041" s="244"/>
      <c r="T4041" s="24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6" t="s">
        <v>410</v>
      </c>
      <c r="AU4041" s="246" t="s">
        <v>87</v>
      </c>
      <c r="AV4041" s="13" t="s">
        <v>85</v>
      </c>
      <c r="AW4041" s="13" t="s">
        <v>37</v>
      </c>
      <c r="AX4041" s="13" t="s">
        <v>78</v>
      </c>
      <c r="AY4041" s="246" t="s">
        <v>401</v>
      </c>
    </row>
    <row r="4042" s="13" customFormat="1">
      <c r="A4042" s="13"/>
      <c r="B4042" s="236"/>
      <c r="C4042" s="237"/>
      <c r="D4042" s="238" t="s">
        <v>410</v>
      </c>
      <c r="E4042" s="239" t="s">
        <v>19</v>
      </c>
      <c r="F4042" s="240" t="s">
        <v>3335</v>
      </c>
      <c r="G4042" s="237"/>
      <c r="H4042" s="239" t="s">
        <v>19</v>
      </c>
      <c r="I4042" s="241"/>
      <c r="J4042" s="237"/>
      <c r="K4042" s="237"/>
      <c r="L4042" s="242"/>
      <c r="M4042" s="243"/>
      <c r="N4042" s="244"/>
      <c r="O4042" s="244"/>
      <c r="P4042" s="244"/>
      <c r="Q4042" s="244"/>
      <c r="R4042" s="244"/>
      <c r="S4042" s="244"/>
      <c r="T4042" s="245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6" t="s">
        <v>410</v>
      </c>
      <c r="AU4042" s="246" t="s">
        <v>87</v>
      </c>
      <c r="AV4042" s="13" t="s">
        <v>85</v>
      </c>
      <c r="AW4042" s="13" t="s">
        <v>37</v>
      </c>
      <c r="AX4042" s="13" t="s">
        <v>78</v>
      </c>
      <c r="AY4042" s="246" t="s">
        <v>401</v>
      </c>
    </row>
    <row r="4043" s="13" customFormat="1">
      <c r="A4043" s="13"/>
      <c r="B4043" s="236"/>
      <c r="C4043" s="237"/>
      <c r="D4043" s="238" t="s">
        <v>410</v>
      </c>
      <c r="E4043" s="239" t="s">
        <v>19</v>
      </c>
      <c r="F4043" s="240" t="s">
        <v>741</v>
      </c>
      <c r="G4043" s="237"/>
      <c r="H4043" s="239" t="s">
        <v>19</v>
      </c>
      <c r="I4043" s="241"/>
      <c r="J4043" s="237"/>
      <c r="K4043" s="237"/>
      <c r="L4043" s="242"/>
      <c r="M4043" s="243"/>
      <c r="N4043" s="244"/>
      <c r="O4043" s="244"/>
      <c r="P4043" s="244"/>
      <c r="Q4043" s="244"/>
      <c r="R4043" s="244"/>
      <c r="S4043" s="244"/>
      <c r="T4043" s="245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6" t="s">
        <v>410</v>
      </c>
      <c r="AU4043" s="246" t="s">
        <v>87</v>
      </c>
      <c r="AV4043" s="13" t="s">
        <v>85</v>
      </c>
      <c r="AW4043" s="13" t="s">
        <v>37</v>
      </c>
      <c r="AX4043" s="13" t="s">
        <v>78</v>
      </c>
      <c r="AY4043" s="246" t="s">
        <v>401</v>
      </c>
    </row>
    <row r="4044" s="13" customFormat="1">
      <c r="A4044" s="13"/>
      <c r="B4044" s="236"/>
      <c r="C4044" s="237"/>
      <c r="D4044" s="238" t="s">
        <v>410</v>
      </c>
      <c r="E4044" s="239" t="s">
        <v>19</v>
      </c>
      <c r="F4044" s="240" t="s">
        <v>3475</v>
      </c>
      <c r="G4044" s="237"/>
      <c r="H4044" s="239" t="s">
        <v>19</v>
      </c>
      <c r="I4044" s="241"/>
      <c r="J4044" s="237"/>
      <c r="K4044" s="237"/>
      <c r="L4044" s="242"/>
      <c r="M4044" s="243"/>
      <c r="N4044" s="244"/>
      <c r="O4044" s="244"/>
      <c r="P4044" s="244"/>
      <c r="Q4044" s="244"/>
      <c r="R4044" s="244"/>
      <c r="S4044" s="244"/>
      <c r="T4044" s="245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6" t="s">
        <v>410</v>
      </c>
      <c r="AU4044" s="246" t="s">
        <v>87</v>
      </c>
      <c r="AV4044" s="13" t="s">
        <v>85</v>
      </c>
      <c r="AW4044" s="13" t="s">
        <v>37</v>
      </c>
      <c r="AX4044" s="13" t="s">
        <v>78</v>
      </c>
      <c r="AY4044" s="246" t="s">
        <v>401</v>
      </c>
    </row>
    <row r="4045" s="14" customFormat="1">
      <c r="A4045" s="14"/>
      <c r="B4045" s="247"/>
      <c r="C4045" s="248"/>
      <c r="D4045" s="238" t="s">
        <v>410</v>
      </c>
      <c r="E4045" s="249" t="s">
        <v>19</v>
      </c>
      <c r="F4045" s="250" t="s">
        <v>2523</v>
      </c>
      <c r="G4045" s="248"/>
      <c r="H4045" s="251">
        <v>52.390000000000001</v>
      </c>
      <c r="I4045" s="252"/>
      <c r="J4045" s="248"/>
      <c r="K4045" s="248"/>
      <c r="L4045" s="253"/>
      <c r="M4045" s="254"/>
      <c r="N4045" s="255"/>
      <c r="O4045" s="255"/>
      <c r="P4045" s="255"/>
      <c r="Q4045" s="255"/>
      <c r="R4045" s="255"/>
      <c r="S4045" s="255"/>
      <c r="T4045" s="25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7" t="s">
        <v>410</v>
      </c>
      <c r="AU4045" s="257" t="s">
        <v>87</v>
      </c>
      <c r="AV4045" s="14" t="s">
        <v>87</v>
      </c>
      <c r="AW4045" s="14" t="s">
        <v>37</v>
      </c>
      <c r="AX4045" s="14" t="s">
        <v>78</v>
      </c>
      <c r="AY4045" s="257" t="s">
        <v>401</v>
      </c>
    </row>
    <row r="4046" s="14" customFormat="1">
      <c r="A4046" s="14"/>
      <c r="B4046" s="247"/>
      <c r="C4046" s="248"/>
      <c r="D4046" s="238" t="s">
        <v>410</v>
      </c>
      <c r="E4046" s="249" t="s">
        <v>19</v>
      </c>
      <c r="F4046" s="250" t="s">
        <v>2394</v>
      </c>
      <c r="G4046" s="248"/>
      <c r="H4046" s="251">
        <v>19.32</v>
      </c>
      <c r="I4046" s="252"/>
      <c r="J4046" s="248"/>
      <c r="K4046" s="248"/>
      <c r="L4046" s="253"/>
      <c r="M4046" s="254"/>
      <c r="N4046" s="255"/>
      <c r="O4046" s="255"/>
      <c r="P4046" s="255"/>
      <c r="Q4046" s="255"/>
      <c r="R4046" s="255"/>
      <c r="S4046" s="255"/>
      <c r="T4046" s="256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7" t="s">
        <v>410</v>
      </c>
      <c r="AU4046" s="257" t="s">
        <v>87</v>
      </c>
      <c r="AV4046" s="14" t="s">
        <v>87</v>
      </c>
      <c r="AW4046" s="14" t="s">
        <v>37</v>
      </c>
      <c r="AX4046" s="14" t="s">
        <v>78</v>
      </c>
      <c r="AY4046" s="257" t="s">
        <v>401</v>
      </c>
    </row>
    <row r="4047" s="14" customFormat="1">
      <c r="A4047" s="14"/>
      <c r="B4047" s="247"/>
      <c r="C4047" s="248"/>
      <c r="D4047" s="238" t="s">
        <v>410</v>
      </c>
      <c r="E4047" s="249" t="s">
        <v>19</v>
      </c>
      <c r="F4047" s="250" t="s">
        <v>2395</v>
      </c>
      <c r="G4047" s="248"/>
      <c r="H4047" s="251">
        <v>15.59</v>
      </c>
      <c r="I4047" s="252"/>
      <c r="J4047" s="248"/>
      <c r="K4047" s="248"/>
      <c r="L4047" s="253"/>
      <c r="M4047" s="254"/>
      <c r="N4047" s="255"/>
      <c r="O4047" s="255"/>
      <c r="P4047" s="255"/>
      <c r="Q4047" s="255"/>
      <c r="R4047" s="255"/>
      <c r="S4047" s="255"/>
      <c r="T4047" s="256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7" t="s">
        <v>410</v>
      </c>
      <c r="AU4047" s="257" t="s">
        <v>87</v>
      </c>
      <c r="AV4047" s="14" t="s">
        <v>87</v>
      </c>
      <c r="AW4047" s="14" t="s">
        <v>37</v>
      </c>
      <c r="AX4047" s="14" t="s">
        <v>78</v>
      </c>
      <c r="AY4047" s="257" t="s">
        <v>401</v>
      </c>
    </row>
    <row r="4048" s="14" customFormat="1">
      <c r="A4048" s="14"/>
      <c r="B4048" s="247"/>
      <c r="C4048" s="248"/>
      <c r="D4048" s="238" t="s">
        <v>410</v>
      </c>
      <c r="E4048" s="249" t="s">
        <v>19</v>
      </c>
      <c r="F4048" s="250" t="s">
        <v>2396</v>
      </c>
      <c r="G4048" s="248"/>
      <c r="H4048" s="251">
        <v>15.59</v>
      </c>
      <c r="I4048" s="252"/>
      <c r="J4048" s="248"/>
      <c r="K4048" s="248"/>
      <c r="L4048" s="253"/>
      <c r="M4048" s="254"/>
      <c r="N4048" s="255"/>
      <c r="O4048" s="255"/>
      <c r="P4048" s="255"/>
      <c r="Q4048" s="255"/>
      <c r="R4048" s="255"/>
      <c r="S4048" s="255"/>
      <c r="T4048" s="256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7" t="s">
        <v>410</v>
      </c>
      <c r="AU4048" s="257" t="s">
        <v>87</v>
      </c>
      <c r="AV4048" s="14" t="s">
        <v>87</v>
      </c>
      <c r="AW4048" s="14" t="s">
        <v>37</v>
      </c>
      <c r="AX4048" s="14" t="s">
        <v>78</v>
      </c>
      <c r="AY4048" s="257" t="s">
        <v>401</v>
      </c>
    </row>
    <row r="4049" s="14" customFormat="1">
      <c r="A4049" s="14"/>
      <c r="B4049" s="247"/>
      <c r="C4049" s="248"/>
      <c r="D4049" s="238" t="s">
        <v>410</v>
      </c>
      <c r="E4049" s="249" t="s">
        <v>19</v>
      </c>
      <c r="F4049" s="250" t="s">
        <v>2397</v>
      </c>
      <c r="G4049" s="248"/>
      <c r="H4049" s="251">
        <v>15.59</v>
      </c>
      <c r="I4049" s="252"/>
      <c r="J4049" s="248"/>
      <c r="K4049" s="248"/>
      <c r="L4049" s="253"/>
      <c r="M4049" s="254"/>
      <c r="N4049" s="255"/>
      <c r="O4049" s="255"/>
      <c r="P4049" s="255"/>
      <c r="Q4049" s="255"/>
      <c r="R4049" s="255"/>
      <c r="S4049" s="255"/>
      <c r="T4049" s="256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7" t="s">
        <v>410</v>
      </c>
      <c r="AU4049" s="257" t="s">
        <v>87</v>
      </c>
      <c r="AV4049" s="14" t="s">
        <v>87</v>
      </c>
      <c r="AW4049" s="14" t="s">
        <v>37</v>
      </c>
      <c r="AX4049" s="14" t="s">
        <v>78</v>
      </c>
      <c r="AY4049" s="257" t="s">
        <v>401</v>
      </c>
    </row>
    <row r="4050" s="14" customFormat="1">
      <c r="A4050" s="14"/>
      <c r="B4050" s="247"/>
      <c r="C4050" s="248"/>
      <c r="D4050" s="238" t="s">
        <v>410</v>
      </c>
      <c r="E4050" s="249" t="s">
        <v>19</v>
      </c>
      <c r="F4050" s="250" t="s">
        <v>2398</v>
      </c>
      <c r="G4050" s="248"/>
      <c r="H4050" s="251">
        <v>15.550000000000001</v>
      </c>
      <c r="I4050" s="252"/>
      <c r="J4050" s="248"/>
      <c r="K4050" s="248"/>
      <c r="L4050" s="253"/>
      <c r="M4050" s="254"/>
      <c r="N4050" s="255"/>
      <c r="O4050" s="255"/>
      <c r="P4050" s="255"/>
      <c r="Q4050" s="255"/>
      <c r="R4050" s="255"/>
      <c r="S4050" s="255"/>
      <c r="T4050" s="256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7" t="s">
        <v>410</v>
      </c>
      <c r="AU4050" s="257" t="s">
        <v>87</v>
      </c>
      <c r="AV4050" s="14" t="s">
        <v>87</v>
      </c>
      <c r="AW4050" s="14" t="s">
        <v>37</v>
      </c>
      <c r="AX4050" s="14" t="s">
        <v>78</v>
      </c>
      <c r="AY4050" s="257" t="s">
        <v>401</v>
      </c>
    </row>
    <row r="4051" s="14" customFormat="1">
      <c r="A4051" s="14"/>
      <c r="B4051" s="247"/>
      <c r="C4051" s="248"/>
      <c r="D4051" s="238" t="s">
        <v>410</v>
      </c>
      <c r="E4051" s="249" t="s">
        <v>19</v>
      </c>
      <c r="F4051" s="250" t="s">
        <v>2399</v>
      </c>
      <c r="G4051" s="248"/>
      <c r="H4051" s="251">
        <v>20.050000000000001</v>
      </c>
      <c r="I4051" s="252"/>
      <c r="J4051" s="248"/>
      <c r="K4051" s="248"/>
      <c r="L4051" s="253"/>
      <c r="M4051" s="254"/>
      <c r="N4051" s="255"/>
      <c r="O4051" s="255"/>
      <c r="P4051" s="255"/>
      <c r="Q4051" s="255"/>
      <c r="R4051" s="255"/>
      <c r="S4051" s="255"/>
      <c r="T4051" s="256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7" t="s">
        <v>410</v>
      </c>
      <c r="AU4051" s="257" t="s">
        <v>87</v>
      </c>
      <c r="AV4051" s="14" t="s">
        <v>87</v>
      </c>
      <c r="AW4051" s="14" t="s">
        <v>37</v>
      </c>
      <c r="AX4051" s="14" t="s">
        <v>78</v>
      </c>
      <c r="AY4051" s="257" t="s">
        <v>401</v>
      </c>
    </row>
    <row r="4052" s="14" customFormat="1">
      <c r="A4052" s="14"/>
      <c r="B4052" s="247"/>
      <c r="C4052" s="248"/>
      <c r="D4052" s="238" t="s">
        <v>410</v>
      </c>
      <c r="E4052" s="249" t="s">
        <v>19</v>
      </c>
      <c r="F4052" s="250" t="s">
        <v>3476</v>
      </c>
      <c r="G4052" s="248"/>
      <c r="H4052" s="251">
        <v>79.469999999999999</v>
      </c>
      <c r="I4052" s="252"/>
      <c r="J4052" s="248"/>
      <c r="K4052" s="248"/>
      <c r="L4052" s="253"/>
      <c r="M4052" s="254"/>
      <c r="N4052" s="255"/>
      <c r="O4052" s="255"/>
      <c r="P4052" s="255"/>
      <c r="Q4052" s="255"/>
      <c r="R4052" s="255"/>
      <c r="S4052" s="255"/>
      <c r="T4052" s="256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7" t="s">
        <v>410</v>
      </c>
      <c r="AU4052" s="257" t="s">
        <v>87</v>
      </c>
      <c r="AV4052" s="14" t="s">
        <v>87</v>
      </c>
      <c r="AW4052" s="14" t="s">
        <v>37</v>
      </c>
      <c r="AX4052" s="14" t="s">
        <v>78</v>
      </c>
      <c r="AY4052" s="257" t="s">
        <v>401</v>
      </c>
    </row>
    <row r="4053" s="14" customFormat="1">
      <c r="A4053" s="14"/>
      <c r="B4053" s="247"/>
      <c r="C4053" s="248"/>
      <c r="D4053" s="238" t="s">
        <v>410</v>
      </c>
      <c r="E4053" s="249" t="s">
        <v>19</v>
      </c>
      <c r="F4053" s="250" t="s">
        <v>2558</v>
      </c>
      <c r="G4053" s="248"/>
      <c r="H4053" s="251">
        <v>7.5899999999999999</v>
      </c>
      <c r="I4053" s="252"/>
      <c r="J4053" s="248"/>
      <c r="K4053" s="248"/>
      <c r="L4053" s="253"/>
      <c r="M4053" s="254"/>
      <c r="N4053" s="255"/>
      <c r="O4053" s="255"/>
      <c r="P4053" s="255"/>
      <c r="Q4053" s="255"/>
      <c r="R4053" s="255"/>
      <c r="S4053" s="255"/>
      <c r="T4053" s="256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7" t="s">
        <v>410</v>
      </c>
      <c r="AU4053" s="257" t="s">
        <v>87</v>
      </c>
      <c r="AV4053" s="14" t="s">
        <v>87</v>
      </c>
      <c r="AW4053" s="14" t="s">
        <v>37</v>
      </c>
      <c r="AX4053" s="14" t="s">
        <v>78</v>
      </c>
      <c r="AY4053" s="257" t="s">
        <v>401</v>
      </c>
    </row>
    <row r="4054" s="14" customFormat="1">
      <c r="A4054" s="14"/>
      <c r="B4054" s="247"/>
      <c r="C4054" s="248"/>
      <c r="D4054" s="238" t="s">
        <v>410</v>
      </c>
      <c r="E4054" s="249" t="s">
        <v>19</v>
      </c>
      <c r="F4054" s="250" t="s">
        <v>2527</v>
      </c>
      <c r="G4054" s="248"/>
      <c r="H4054" s="251">
        <v>63.5</v>
      </c>
      <c r="I4054" s="252"/>
      <c r="J4054" s="248"/>
      <c r="K4054" s="248"/>
      <c r="L4054" s="253"/>
      <c r="M4054" s="254"/>
      <c r="N4054" s="255"/>
      <c r="O4054" s="255"/>
      <c r="P4054" s="255"/>
      <c r="Q4054" s="255"/>
      <c r="R4054" s="255"/>
      <c r="S4054" s="255"/>
      <c r="T4054" s="256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7" t="s">
        <v>410</v>
      </c>
      <c r="AU4054" s="257" t="s">
        <v>87</v>
      </c>
      <c r="AV4054" s="14" t="s">
        <v>87</v>
      </c>
      <c r="AW4054" s="14" t="s">
        <v>37</v>
      </c>
      <c r="AX4054" s="14" t="s">
        <v>78</v>
      </c>
      <c r="AY4054" s="257" t="s">
        <v>401</v>
      </c>
    </row>
    <row r="4055" s="14" customFormat="1">
      <c r="A4055" s="14"/>
      <c r="B4055" s="247"/>
      <c r="C4055" s="248"/>
      <c r="D4055" s="238" t="s">
        <v>410</v>
      </c>
      <c r="E4055" s="249" t="s">
        <v>19</v>
      </c>
      <c r="F4055" s="250" t="s">
        <v>2400</v>
      </c>
      <c r="G4055" s="248"/>
      <c r="H4055" s="251">
        <v>15.59</v>
      </c>
      <c r="I4055" s="252"/>
      <c r="J4055" s="248"/>
      <c r="K4055" s="248"/>
      <c r="L4055" s="253"/>
      <c r="M4055" s="254"/>
      <c r="N4055" s="255"/>
      <c r="O4055" s="255"/>
      <c r="P4055" s="255"/>
      <c r="Q4055" s="255"/>
      <c r="R4055" s="255"/>
      <c r="S4055" s="255"/>
      <c r="T4055" s="256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7" t="s">
        <v>410</v>
      </c>
      <c r="AU4055" s="257" t="s">
        <v>87</v>
      </c>
      <c r="AV4055" s="14" t="s">
        <v>87</v>
      </c>
      <c r="AW4055" s="14" t="s">
        <v>37</v>
      </c>
      <c r="AX4055" s="14" t="s">
        <v>78</v>
      </c>
      <c r="AY4055" s="257" t="s">
        <v>401</v>
      </c>
    </row>
    <row r="4056" s="14" customFormat="1">
      <c r="A4056" s="14"/>
      <c r="B4056" s="247"/>
      <c r="C4056" s="248"/>
      <c r="D4056" s="238" t="s">
        <v>410</v>
      </c>
      <c r="E4056" s="249" t="s">
        <v>19</v>
      </c>
      <c r="F4056" s="250" t="s">
        <v>2401</v>
      </c>
      <c r="G4056" s="248"/>
      <c r="H4056" s="251">
        <v>15.59</v>
      </c>
      <c r="I4056" s="252"/>
      <c r="J4056" s="248"/>
      <c r="K4056" s="248"/>
      <c r="L4056" s="253"/>
      <c r="M4056" s="254"/>
      <c r="N4056" s="255"/>
      <c r="O4056" s="255"/>
      <c r="P4056" s="255"/>
      <c r="Q4056" s="255"/>
      <c r="R4056" s="255"/>
      <c r="S4056" s="255"/>
      <c r="T4056" s="256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7" t="s">
        <v>410</v>
      </c>
      <c r="AU4056" s="257" t="s">
        <v>87</v>
      </c>
      <c r="AV4056" s="14" t="s">
        <v>87</v>
      </c>
      <c r="AW4056" s="14" t="s">
        <v>37</v>
      </c>
      <c r="AX4056" s="14" t="s">
        <v>78</v>
      </c>
      <c r="AY4056" s="257" t="s">
        <v>401</v>
      </c>
    </row>
    <row r="4057" s="14" customFormat="1">
      <c r="A4057" s="14"/>
      <c r="B4057" s="247"/>
      <c r="C4057" s="248"/>
      <c r="D4057" s="238" t="s">
        <v>410</v>
      </c>
      <c r="E4057" s="249" t="s">
        <v>19</v>
      </c>
      <c r="F4057" s="250" t="s">
        <v>2402</v>
      </c>
      <c r="G4057" s="248"/>
      <c r="H4057" s="251">
        <v>15.59</v>
      </c>
      <c r="I4057" s="252"/>
      <c r="J4057" s="248"/>
      <c r="K4057" s="248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7" t="s">
        <v>410</v>
      </c>
      <c r="AU4057" s="257" t="s">
        <v>87</v>
      </c>
      <c r="AV4057" s="14" t="s">
        <v>87</v>
      </c>
      <c r="AW4057" s="14" t="s">
        <v>37</v>
      </c>
      <c r="AX4057" s="14" t="s">
        <v>78</v>
      </c>
      <c r="AY4057" s="257" t="s">
        <v>401</v>
      </c>
    </row>
    <row r="4058" s="14" customFormat="1">
      <c r="A4058" s="14"/>
      <c r="B4058" s="247"/>
      <c r="C4058" s="248"/>
      <c r="D4058" s="238" t="s">
        <v>410</v>
      </c>
      <c r="E4058" s="249" t="s">
        <v>19</v>
      </c>
      <c r="F4058" s="250" t="s">
        <v>2403</v>
      </c>
      <c r="G4058" s="248"/>
      <c r="H4058" s="251">
        <v>15.59</v>
      </c>
      <c r="I4058" s="252"/>
      <c r="J4058" s="248"/>
      <c r="K4058" s="248"/>
      <c r="L4058" s="253"/>
      <c r="M4058" s="254"/>
      <c r="N4058" s="255"/>
      <c r="O4058" s="255"/>
      <c r="P4058" s="255"/>
      <c r="Q4058" s="255"/>
      <c r="R4058" s="255"/>
      <c r="S4058" s="255"/>
      <c r="T4058" s="256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7" t="s">
        <v>410</v>
      </c>
      <c r="AU4058" s="257" t="s">
        <v>87</v>
      </c>
      <c r="AV4058" s="14" t="s">
        <v>87</v>
      </c>
      <c r="AW4058" s="14" t="s">
        <v>37</v>
      </c>
      <c r="AX4058" s="14" t="s">
        <v>78</v>
      </c>
      <c r="AY4058" s="257" t="s">
        <v>401</v>
      </c>
    </row>
    <row r="4059" s="14" customFormat="1">
      <c r="A4059" s="14"/>
      <c r="B4059" s="247"/>
      <c r="C4059" s="248"/>
      <c r="D4059" s="238" t="s">
        <v>410</v>
      </c>
      <c r="E4059" s="249" t="s">
        <v>19</v>
      </c>
      <c r="F4059" s="250" t="s">
        <v>2404</v>
      </c>
      <c r="G4059" s="248"/>
      <c r="H4059" s="251">
        <v>15.550000000000001</v>
      </c>
      <c r="I4059" s="252"/>
      <c r="J4059" s="248"/>
      <c r="K4059" s="248"/>
      <c r="L4059" s="253"/>
      <c r="M4059" s="254"/>
      <c r="N4059" s="255"/>
      <c r="O4059" s="255"/>
      <c r="P4059" s="255"/>
      <c r="Q4059" s="255"/>
      <c r="R4059" s="255"/>
      <c r="S4059" s="255"/>
      <c r="T4059" s="256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7" t="s">
        <v>410</v>
      </c>
      <c r="AU4059" s="257" t="s">
        <v>87</v>
      </c>
      <c r="AV4059" s="14" t="s">
        <v>87</v>
      </c>
      <c r="AW4059" s="14" t="s">
        <v>37</v>
      </c>
      <c r="AX4059" s="14" t="s">
        <v>78</v>
      </c>
      <c r="AY4059" s="257" t="s">
        <v>401</v>
      </c>
    </row>
    <row r="4060" s="14" customFormat="1">
      <c r="A4060" s="14"/>
      <c r="B4060" s="247"/>
      <c r="C4060" s="248"/>
      <c r="D4060" s="238" t="s">
        <v>410</v>
      </c>
      <c r="E4060" s="249" t="s">
        <v>19</v>
      </c>
      <c r="F4060" s="250" t="s">
        <v>2405</v>
      </c>
      <c r="G4060" s="248"/>
      <c r="H4060" s="251">
        <v>15.59</v>
      </c>
      <c r="I4060" s="252"/>
      <c r="J4060" s="248"/>
      <c r="K4060" s="248"/>
      <c r="L4060" s="253"/>
      <c r="M4060" s="254"/>
      <c r="N4060" s="255"/>
      <c r="O4060" s="255"/>
      <c r="P4060" s="255"/>
      <c r="Q4060" s="255"/>
      <c r="R4060" s="255"/>
      <c r="S4060" s="255"/>
      <c r="T4060" s="256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7" t="s">
        <v>410</v>
      </c>
      <c r="AU4060" s="257" t="s">
        <v>87</v>
      </c>
      <c r="AV4060" s="14" t="s">
        <v>87</v>
      </c>
      <c r="AW4060" s="14" t="s">
        <v>37</v>
      </c>
      <c r="AX4060" s="14" t="s">
        <v>78</v>
      </c>
      <c r="AY4060" s="257" t="s">
        <v>401</v>
      </c>
    </row>
    <row r="4061" s="14" customFormat="1">
      <c r="A4061" s="14"/>
      <c r="B4061" s="247"/>
      <c r="C4061" s="248"/>
      <c r="D4061" s="238" t="s">
        <v>410</v>
      </c>
      <c r="E4061" s="249" t="s">
        <v>19</v>
      </c>
      <c r="F4061" s="250" t="s">
        <v>2528</v>
      </c>
      <c r="G4061" s="248"/>
      <c r="H4061" s="251">
        <v>5.1600000000000001</v>
      </c>
      <c r="I4061" s="252"/>
      <c r="J4061" s="248"/>
      <c r="K4061" s="248"/>
      <c r="L4061" s="253"/>
      <c r="M4061" s="254"/>
      <c r="N4061" s="255"/>
      <c r="O4061" s="255"/>
      <c r="P4061" s="255"/>
      <c r="Q4061" s="255"/>
      <c r="R4061" s="255"/>
      <c r="S4061" s="255"/>
      <c r="T4061" s="256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7" t="s">
        <v>410</v>
      </c>
      <c r="AU4061" s="257" t="s">
        <v>87</v>
      </c>
      <c r="AV4061" s="14" t="s">
        <v>87</v>
      </c>
      <c r="AW4061" s="14" t="s">
        <v>37</v>
      </c>
      <c r="AX4061" s="14" t="s">
        <v>78</v>
      </c>
      <c r="AY4061" s="257" t="s">
        <v>401</v>
      </c>
    </row>
    <row r="4062" s="14" customFormat="1">
      <c r="A4062" s="14"/>
      <c r="B4062" s="247"/>
      <c r="C4062" s="248"/>
      <c r="D4062" s="238" t="s">
        <v>410</v>
      </c>
      <c r="E4062" s="249" t="s">
        <v>19</v>
      </c>
      <c r="F4062" s="250" t="s">
        <v>2406</v>
      </c>
      <c r="G4062" s="248"/>
      <c r="H4062" s="251">
        <v>81.390000000000001</v>
      </c>
      <c r="I4062" s="252"/>
      <c r="J4062" s="248"/>
      <c r="K4062" s="248"/>
      <c r="L4062" s="253"/>
      <c r="M4062" s="254"/>
      <c r="N4062" s="255"/>
      <c r="O4062" s="255"/>
      <c r="P4062" s="255"/>
      <c r="Q4062" s="255"/>
      <c r="R4062" s="255"/>
      <c r="S4062" s="255"/>
      <c r="T4062" s="256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7" t="s">
        <v>410</v>
      </c>
      <c r="AU4062" s="257" t="s">
        <v>87</v>
      </c>
      <c r="AV4062" s="14" t="s">
        <v>87</v>
      </c>
      <c r="AW4062" s="14" t="s">
        <v>37</v>
      </c>
      <c r="AX4062" s="14" t="s">
        <v>78</v>
      </c>
      <c r="AY4062" s="257" t="s">
        <v>401</v>
      </c>
    </row>
    <row r="4063" s="14" customFormat="1">
      <c r="A4063" s="14"/>
      <c r="B4063" s="247"/>
      <c r="C4063" s="248"/>
      <c r="D4063" s="238" t="s">
        <v>410</v>
      </c>
      <c r="E4063" s="249" t="s">
        <v>19</v>
      </c>
      <c r="F4063" s="250" t="s">
        <v>2531</v>
      </c>
      <c r="G4063" s="248"/>
      <c r="H4063" s="251">
        <v>8.0800000000000001</v>
      </c>
      <c r="I4063" s="252"/>
      <c r="J4063" s="248"/>
      <c r="K4063" s="248"/>
      <c r="L4063" s="253"/>
      <c r="M4063" s="254"/>
      <c r="N4063" s="255"/>
      <c r="O4063" s="255"/>
      <c r="P4063" s="255"/>
      <c r="Q4063" s="255"/>
      <c r="R4063" s="255"/>
      <c r="S4063" s="255"/>
      <c r="T4063" s="256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7" t="s">
        <v>410</v>
      </c>
      <c r="AU4063" s="257" t="s">
        <v>87</v>
      </c>
      <c r="AV4063" s="14" t="s">
        <v>87</v>
      </c>
      <c r="AW4063" s="14" t="s">
        <v>37</v>
      </c>
      <c r="AX4063" s="14" t="s">
        <v>78</v>
      </c>
      <c r="AY4063" s="257" t="s">
        <v>401</v>
      </c>
    </row>
    <row r="4064" s="14" customFormat="1">
      <c r="A4064" s="14"/>
      <c r="B4064" s="247"/>
      <c r="C4064" s="248"/>
      <c r="D4064" s="238" t="s">
        <v>410</v>
      </c>
      <c r="E4064" s="249" t="s">
        <v>19</v>
      </c>
      <c r="F4064" s="250" t="s">
        <v>2532</v>
      </c>
      <c r="G4064" s="248"/>
      <c r="H4064" s="251">
        <v>56.07</v>
      </c>
      <c r="I4064" s="252"/>
      <c r="J4064" s="248"/>
      <c r="K4064" s="248"/>
      <c r="L4064" s="253"/>
      <c r="M4064" s="254"/>
      <c r="N4064" s="255"/>
      <c r="O4064" s="255"/>
      <c r="P4064" s="255"/>
      <c r="Q4064" s="255"/>
      <c r="R4064" s="255"/>
      <c r="S4064" s="255"/>
      <c r="T4064" s="25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7" t="s">
        <v>410</v>
      </c>
      <c r="AU4064" s="257" t="s">
        <v>87</v>
      </c>
      <c r="AV4064" s="14" t="s">
        <v>87</v>
      </c>
      <c r="AW4064" s="14" t="s">
        <v>37</v>
      </c>
      <c r="AX4064" s="14" t="s">
        <v>78</v>
      </c>
      <c r="AY4064" s="257" t="s">
        <v>401</v>
      </c>
    </row>
    <row r="4065" s="14" customFormat="1">
      <c r="A4065" s="14"/>
      <c r="B4065" s="247"/>
      <c r="C4065" s="248"/>
      <c r="D4065" s="238" t="s">
        <v>410</v>
      </c>
      <c r="E4065" s="249" t="s">
        <v>19</v>
      </c>
      <c r="F4065" s="250" t="s">
        <v>2533</v>
      </c>
      <c r="G4065" s="248"/>
      <c r="H4065" s="251">
        <v>8.0399999999999991</v>
      </c>
      <c r="I4065" s="252"/>
      <c r="J4065" s="248"/>
      <c r="K4065" s="248"/>
      <c r="L4065" s="253"/>
      <c r="M4065" s="254"/>
      <c r="N4065" s="255"/>
      <c r="O4065" s="255"/>
      <c r="P4065" s="255"/>
      <c r="Q4065" s="255"/>
      <c r="R4065" s="255"/>
      <c r="S4065" s="255"/>
      <c r="T4065" s="256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7" t="s">
        <v>410</v>
      </c>
      <c r="AU4065" s="257" t="s">
        <v>87</v>
      </c>
      <c r="AV4065" s="14" t="s">
        <v>87</v>
      </c>
      <c r="AW4065" s="14" t="s">
        <v>37</v>
      </c>
      <c r="AX4065" s="14" t="s">
        <v>78</v>
      </c>
      <c r="AY4065" s="257" t="s">
        <v>401</v>
      </c>
    </row>
    <row r="4066" s="14" customFormat="1">
      <c r="A4066" s="14"/>
      <c r="B4066" s="247"/>
      <c r="C4066" s="248"/>
      <c r="D4066" s="238" t="s">
        <v>410</v>
      </c>
      <c r="E4066" s="249" t="s">
        <v>19</v>
      </c>
      <c r="F4066" s="250" t="s">
        <v>2407</v>
      </c>
      <c r="G4066" s="248"/>
      <c r="H4066" s="251">
        <v>83.409999999999997</v>
      </c>
      <c r="I4066" s="252"/>
      <c r="J4066" s="248"/>
      <c r="K4066" s="248"/>
      <c r="L4066" s="253"/>
      <c r="M4066" s="254"/>
      <c r="N4066" s="255"/>
      <c r="O4066" s="255"/>
      <c r="P4066" s="255"/>
      <c r="Q4066" s="255"/>
      <c r="R4066" s="255"/>
      <c r="S4066" s="255"/>
      <c r="T4066" s="256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7" t="s">
        <v>410</v>
      </c>
      <c r="AU4066" s="257" t="s">
        <v>87</v>
      </c>
      <c r="AV4066" s="14" t="s">
        <v>87</v>
      </c>
      <c r="AW4066" s="14" t="s">
        <v>37</v>
      </c>
      <c r="AX4066" s="14" t="s">
        <v>78</v>
      </c>
      <c r="AY4066" s="257" t="s">
        <v>401</v>
      </c>
    </row>
    <row r="4067" s="14" customFormat="1">
      <c r="A4067" s="14"/>
      <c r="B4067" s="247"/>
      <c r="C4067" s="248"/>
      <c r="D4067" s="238" t="s">
        <v>410</v>
      </c>
      <c r="E4067" s="249" t="s">
        <v>19</v>
      </c>
      <c r="F4067" s="250" t="s">
        <v>2408</v>
      </c>
      <c r="G4067" s="248"/>
      <c r="H4067" s="251">
        <v>15.59</v>
      </c>
      <c r="I4067" s="252"/>
      <c r="J4067" s="248"/>
      <c r="K4067" s="248"/>
      <c r="L4067" s="253"/>
      <c r="M4067" s="254"/>
      <c r="N4067" s="255"/>
      <c r="O4067" s="255"/>
      <c r="P4067" s="255"/>
      <c r="Q4067" s="255"/>
      <c r="R4067" s="255"/>
      <c r="S4067" s="255"/>
      <c r="T4067" s="256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7" t="s">
        <v>410</v>
      </c>
      <c r="AU4067" s="257" t="s">
        <v>87</v>
      </c>
      <c r="AV4067" s="14" t="s">
        <v>87</v>
      </c>
      <c r="AW4067" s="14" t="s">
        <v>37</v>
      </c>
      <c r="AX4067" s="14" t="s">
        <v>78</v>
      </c>
      <c r="AY4067" s="257" t="s">
        <v>401</v>
      </c>
    </row>
    <row r="4068" s="14" customFormat="1">
      <c r="A4068" s="14"/>
      <c r="B4068" s="247"/>
      <c r="C4068" s="248"/>
      <c r="D4068" s="238" t="s">
        <v>410</v>
      </c>
      <c r="E4068" s="249" t="s">
        <v>19</v>
      </c>
      <c r="F4068" s="250" t="s">
        <v>2409</v>
      </c>
      <c r="G4068" s="248"/>
      <c r="H4068" s="251">
        <v>15.59</v>
      </c>
      <c r="I4068" s="252"/>
      <c r="J4068" s="248"/>
      <c r="K4068" s="248"/>
      <c r="L4068" s="253"/>
      <c r="M4068" s="254"/>
      <c r="N4068" s="255"/>
      <c r="O4068" s="255"/>
      <c r="P4068" s="255"/>
      <c r="Q4068" s="255"/>
      <c r="R4068" s="255"/>
      <c r="S4068" s="255"/>
      <c r="T4068" s="256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7" t="s">
        <v>410</v>
      </c>
      <c r="AU4068" s="257" t="s">
        <v>87</v>
      </c>
      <c r="AV4068" s="14" t="s">
        <v>87</v>
      </c>
      <c r="AW4068" s="14" t="s">
        <v>37</v>
      </c>
      <c r="AX4068" s="14" t="s">
        <v>78</v>
      </c>
      <c r="AY4068" s="257" t="s">
        <v>401</v>
      </c>
    </row>
    <row r="4069" s="14" customFormat="1">
      <c r="A4069" s="14"/>
      <c r="B4069" s="247"/>
      <c r="C4069" s="248"/>
      <c r="D4069" s="238" t="s">
        <v>410</v>
      </c>
      <c r="E4069" s="249" t="s">
        <v>19</v>
      </c>
      <c r="F4069" s="250" t="s">
        <v>2410</v>
      </c>
      <c r="G4069" s="248"/>
      <c r="H4069" s="251">
        <v>15.59</v>
      </c>
      <c r="I4069" s="252"/>
      <c r="J4069" s="248"/>
      <c r="K4069" s="248"/>
      <c r="L4069" s="253"/>
      <c r="M4069" s="254"/>
      <c r="N4069" s="255"/>
      <c r="O4069" s="255"/>
      <c r="P4069" s="255"/>
      <c r="Q4069" s="255"/>
      <c r="R4069" s="255"/>
      <c r="S4069" s="255"/>
      <c r="T4069" s="256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7" t="s">
        <v>410</v>
      </c>
      <c r="AU4069" s="257" t="s">
        <v>87</v>
      </c>
      <c r="AV4069" s="14" t="s">
        <v>87</v>
      </c>
      <c r="AW4069" s="14" t="s">
        <v>37</v>
      </c>
      <c r="AX4069" s="14" t="s">
        <v>78</v>
      </c>
      <c r="AY4069" s="257" t="s">
        <v>401</v>
      </c>
    </row>
    <row r="4070" s="14" customFormat="1">
      <c r="A4070" s="14"/>
      <c r="B4070" s="247"/>
      <c r="C4070" s="248"/>
      <c r="D4070" s="238" t="s">
        <v>410</v>
      </c>
      <c r="E4070" s="249" t="s">
        <v>19</v>
      </c>
      <c r="F4070" s="250" t="s">
        <v>2411</v>
      </c>
      <c r="G4070" s="248"/>
      <c r="H4070" s="251">
        <v>15.59</v>
      </c>
      <c r="I4070" s="252"/>
      <c r="J4070" s="248"/>
      <c r="K4070" s="248"/>
      <c r="L4070" s="253"/>
      <c r="M4070" s="254"/>
      <c r="N4070" s="255"/>
      <c r="O4070" s="255"/>
      <c r="P4070" s="255"/>
      <c r="Q4070" s="255"/>
      <c r="R4070" s="255"/>
      <c r="S4070" s="255"/>
      <c r="T4070" s="256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7" t="s">
        <v>410</v>
      </c>
      <c r="AU4070" s="257" t="s">
        <v>87</v>
      </c>
      <c r="AV4070" s="14" t="s">
        <v>87</v>
      </c>
      <c r="AW4070" s="14" t="s">
        <v>37</v>
      </c>
      <c r="AX4070" s="14" t="s">
        <v>78</v>
      </c>
      <c r="AY4070" s="257" t="s">
        <v>401</v>
      </c>
    </row>
    <row r="4071" s="14" customFormat="1">
      <c r="A4071" s="14"/>
      <c r="B4071" s="247"/>
      <c r="C4071" s="248"/>
      <c r="D4071" s="238" t="s">
        <v>410</v>
      </c>
      <c r="E4071" s="249" t="s">
        <v>19</v>
      </c>
      <c r="F4071" s="250" t="s">
        <v>2412</v>
      </c>
      <c r="G4071" s="248"/>
      <c r="H4071" s="251">
        <v>15.550000000000001</v>
      </c>
      <c r="I4071" s="252"/>
      <c r="J4071" s="248"/>
      <c r="K4071" s="248"/>
      <c r="L4071" s="253"/>
      <c r="M4071" s="254"/>
      <c r="N4071" s="255"/>
      <c r="O4071" s="255"/>
      <c r="P4071" s="255"/>
      <c r="Q4071" s="255"/>
      <c r="R4071" s="255"/>
      <c r="S4071" s="255"/>
      <c r="T4071" s="256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7" t="s">
        <v>410</v>
      </c>
      <c r="AU4071" s="257" t="s">
        <v>87</v>
      </c>
      <c r="AV4071" s="14" t="s">
        <v>87</v>
      </c>
      <c r="AW4071" s="14" t="s">
        <v>37</v>
      </c>
      <c r="AX4071" s="14" t="s">
        <v>78</v>
      </c>
      <c r="AY4071" s="257" t="s">
        <v>401</v>
      </c>
    </row>
    <row r="4072" s="14" customFormat="1">
      <c r="A4072" s="14"/>
      <c r="B4072" s="247"/>
      <c r="C4072" s="248"/>
      <c r="D4072" s="238" t="s">
        <v>410</v>
      </c>
      <c r="E4072" s="249" t="s">
        <v>19</v>
      </c>
      <c r="F4072" s="250" t="s">
        <v>2413</v>
      </c>
      <c r="G4072" s="248"/>
      <c r="H4072" s="251">
        <v>20.050000000000001</v>
      </c>
      <c r="I4072" s="252"/>
      <c r="J4072" s="248"/>
      <c r="K4072" s="248"/>
      <c r="L4072" s="253"/>
      <c r="M4072" s="254"/>
      <c r="N4072" s="255"/>
      <c r="O4072" s="255"/>
      <c r="P4072" s="255"/>
      <c r="Q4072" s="255"/>
      <c r="R4072" s="255"/>
      <c r="S4072" s="255"/>
      <c r="T4072" s="256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7" t="s">
        <v>410</v>
      </c>
      <c r="AU4072" s="257" t="s">
        <v>87</v>
      </c>
      <c r="AV4072" s="14" t="s">
        <v>87</v>
      </c>
      <c r="AW4072" s="14" t="s">
        <v>37</v>
      </c>
      <c r="AX4072" s="14" t="s">
        <v>78</v>
      </c>
      <c r="AY4072" s="257" t="s">
        <v>401</v>
      </c>
    </row>
    <row r="4073" s="14" customFormat="1">
      <c r="A4073" s="14"/>
      <c r="B4073" s="247"/>
      <c r="C4073" s="248"/>
      <c r="D4073" s="238" t="s">
        <v>410</v>
      </c>
      <c r="E4073" s="249" t="s">
        <v>19</v>
      </c>
      <c r="F4073" s="250" t="s">
        <v>3477</v>
      </c>
      <c r="G4073" s="248"/>
      <c r="H4073" s="251">
        <v>19.75</v>
      </c>
      <c r="I4073" s="252"/>
      <c r="J4073" s="248"/>
      <c r="K4073" s="248"/>
      <c r="L4073" s="253"/>
      <c r="M4073" s="254"/>
      <c r="N4073" s="255"/>
      <c r="O4073" s="255"/>
      <c r="P4073" s="255"/>
      <c r="Q4073" s="255"/>
      <c r="R4073" s="255"/>
      <c r="S4073" s="255"/>
      <c r="T4073" s="25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7" t="s">
        <v>410</v>
      </c>
      <c r="AU4073" s="257" t="s">
        <v>87</v>
      </c>
      <c r="AV4073" s="14" t="s">
        <v>87</v>
      </c>
      <c r="AW4073" s="14" t="s">
        <v>37</v>
      </c>
      <c r="AX4073" s="14" t="s">
        <v>78</v>
      </c>
      <c r="AY4073" s="257" t="s">
        <v>401</v>
      </c>
    </row>
    <row r="4074" s="14" customFormat="1">
      <c r="A4074" s="14"/>
      <c r="B4074" s="247"/>
      <c r="C4074" s="248"/>
      <c r="D4074" s="238" t="s">
        <v>410</v>
      </c>
      <c r="E4074" s="249" t="s">
        <v>19</v>
      </c>
      <c r="F4074" s="250" t="s">
        <v>3478</v>
      </c>
      <c r="G4074" s="248"/>
      <c r="H4074" s="251">
        <v>136.94</v>
      </c>
      <c r="I4074" s="252"/>
      <c r="J4074" s="248"/>
      <c r="K4074" s="248"/>
      <c r="L4074" s="253"/>
      <c r="M4074" s="254"/>
      <c r="N4074" s="255"/>
      <c r="O4074" s="255"/>
      <c r="P4074" s="255"/>
      <c r="Q4074" s="255"/>
      <c r="R4074" s="255"/>
      <c r="S4074" s="255"/>
      <c r="T4074" s="256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7" t="s">
        <v>410</v>
      </c>
      <c r="AU4074" s="257" t="s">
        <v>87</v>
      </c>
      <c r="AV4074" s="14" t="s">
        <v>87</v>
      </c>
      <c r="AW4074" s="14" t="s">
        <v>37</v>
      </c>
      <c r="AX4074" s="14" t="s">
        <v>78</v>
      </c>
      <c r="AY4074" s="257" t="s">
        <v>401</v>
      </c>
    </row>
    <row r="4075" s="14" customFormat="1">
      <c r="A4075" s="14"/>
      <c r="B4075" s="247"/>
      <c r="C4075" s="248"/>
      <c r="D4075" s="238" t="s">
        <v>410</v>
      </c>
      <c r="E4075" s="249" t="s">
        <v>19</v>
      </c>
      <c r="F4075" s="250" t="s">
        <v>3479</v>
      </c>
      <c r="G4075" s="248"/>
      <c r="H4075" s="251">
        <v>23.120000000000001</v>
      </c>
      <c r="I4075" s="252"/>
      <c r="J4075" s="248"/>
      <c r="K4075" s="248"/>
      <c r="L4075" s="253"/>
      <c r="M4075" s="254"/>
      <c r="N4075" s="255"/>
      <c r="O4075" s="255"/>
      <c r="P4075" s="255"/>
      <c r="Q4075" s="255"/>
      <c r="R4075" s="255"/>
      <c r="S4075" s="255"/>
      <c r="T4075" s="256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7" t="s">
        <v>410</v>
      </c>
      <c r="AU4075" s="257" t="s">
        <v>87</v>
      </c>
      <c r="AV4075" s="14" t="s">
        <v>87</v>
      </c>
      <c r="AW4075" s="14" t="s">
        <v>37</v>
      </c>
      <c r="AX4075" s="14" t="s">
        <v>78</v>
      </c>
      <c r="AY4075" s="257" t="s">
        <v>401</v>
      </c>
    </row>
    <row r="4076" s="14" customFormat="1">
      <c r="A4076" s="14"/>
      <c r="B4076" s="247"/>
      <c r="C4076" s="248"/>
      <c r="D4076" s="238" t="s">
        <v>410</v>
      </c>
      <c r="E4076" s="249" t="s">
        <v>19</v>
      </c>
      <c r="F4076" s="250" t="s">
        <v>2539</v>
      </c>
      <c r="G4076" s="248"/>
      <c r="H4076" s="251">
        <v>16.670000000000002</v>
      </c>
      <c r="I4076" s="252"/>
      <c r="J4076" s="248"/>
      <c r="K4076" s="248"/>
      <c r="L4076" s="253"/>
      <c r="M4076" s="254"/>
      <c r="N4076" s="255"/>
      <c r="O4076" s="255"/>
      <c r="P4076" s="255"/>
      <c r="Q4076" s="255"/>
      <c r="R4076" s="255"/>
      <c r="S4076" s="255"/>
      <c r="T4076" s="25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7" t="s">
        <v>410</v>
      </c>
      <c r="AU4076" s="257" t="s">
        <v>87</v>
      </c>
      <c r="AV4076" s="14" t="s">
        <v>87</v>
      </c>
      <c r="AW4076" s="14" t="s">
        <v>37</v>
      </c>
      <c r="AX4076" s="14" t="s">
        <v>78</v>
      </c>
      <c r="AY4076" s="257" t="s">
        <v>401</v>
      </c>
    </row>
    <row r="4077" s="14" customFormat="1">
      <c r="A4077" s="14"/>
      <c r="B4077" s="247"/>
      <c r="C4077" s="248"/>
      <c r="D4077" s="238" t="s">
        <v>410</v>
      </c>
      <c r="E4077" s="249" t="s">
        <v>19</v>
      </c>
      <c r="F4077" s="250" t="s">
        <v>3480</v>
      </c>
      <c r="G4077" s="248"/>
      <c r="H4077" s="251">
        <v>56.020000000000003</v>
      </c>
      <c r="I4077" s="252"/>
      <c r="J4077" s="248"/>
      <c r="K4077" s="248"/>
      <c r="L4077" s="253"/>
      <c r="M4077" s="254"/>
      <c r="N4077" s="255"/>
      <c r="O4077" s="255"/>
      <c r="P4077" s="255"/>
      <c r="Q4077" s="255"/>
      <c r="R4077" s="255"/>
      <c r="S4077" s="255"/>
      <c r="T4077" s="256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7" t="s">
        <v>410</v>
      </c>
      <c r="AU4077" s="257" t="s">
        <v>87</v>
      </c>
      <c r="AV4077" s="14" t="s">
        <v>87</v>
      </c>
      <c r="AW4077" s="14" t="s">
        <v>37</v>
      </c>
      <c r="AX4077" s="14" t="s">
        <v>78</v>
      </c>
      <c r="AY4077" s="257" t="s">
        <v>401</v>
      </c>
    </row>
    <row r="4078" s="14" customFormat="1">
      <c r="A4078" s="14"/>
      <c r="B4078" s="247"/>
      <c r="C4078" s="248"/>
      <c r="D4078" s="238" t="s">
        <v>410</v>
      </c>
      <c r="E4078" s="249" t="s">
        <v>19</v>
      </c>
      <c r="F4078" s="250" t="s">
        <v>3481</v>
      </c>
      <c r="G4078" s="248"/>
      <c r="H4078" s="251">
        <v>53.890000000000001</v>
      </c>
      <c r="I4078" s="252"/>
      <c r="J4078" s="248"/>
      <c r="K4078" s="248"/>
      <c r="L4078" s="253"/>
      <c r="M4078" s="254"/>
      <c r="N4078" s="255"/>
      <c r="O4078" s="255"/>
      <c r="P4078" s="255"/>
      <c r="Q4078" s="255"/>
      <c r="R4078" s="255"/>
      <c r="S4078" s="255"/>
      <c r="T4078" s="256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7" t="s">
        <v>410</v>
      </c>
      <c r="AU4078" s="257" t="s">
        <v>87</v>
      </c>
      <c r="AV4078" s="14" t="s">
        <v>87</v>
      </c>
      <c r="AW4078" s="14" t="s">
        <v>37</v>
      </c>
      <c r="AX4078" s="14" t="s">
        <v>78</v>
      </c>
      <c r="AY4078" s="257" t="s">
        <v>401</v>
      </c>
    </row>
    <row r="4079" s="14" customFormat="1">
      <c r="A4079" s="14"/>
      <c r="B4079" s="247"/>
      <c r="C4079" s="248"/>
      <c r="D4079" s="238" t="s">
        <v>410</v>
      </c>
      <c r="E4079" s="249" t="s">
        <v>19</v>
      </c>
      <c r="F4079" s="250" t="s">
        <v>3482</v>
      </c>
      <c r="G4079" s="248"/>
      <c r="H4079" s="251">
        <v>64.769999999999996</v>
      </c>
      <c r="I4079" s="252"/>
      <c r="J4079" s="248"/>
      <c r="K4079" s="248"/>
      <c r="L4079" s="253"/>
      <c r="M4079" s="254"/>
      <c r="N4079" s="255"/>
      <c r="O4079" s="255"/>
      <c r="P4079" s="255"/>
      <c r="Q4079" s="255"/>
      <c r="R4079" s="255"/>
      <c r="S4079" s="255"/>
      <c r="T4079" s="256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7" t="s">
        <v>410</v>
      </c>
      <c r="AU4079" s="257" t="s">
        <v>87</v>
      </c>
      <c r="AV4079" s="14" t="s">
        <v>87</v>
      </c>
      <c r="AW4079" s="14" t="s">
        <v>37</v>
      </c>
      <c r="AX4079" s="14" t="s">
        <v>78</v>
      </c>
      <c r="AY4079" s="257" t="s">
        <v>401</v>
      </c>
    </row>
    <row r="4080" s="14" customFormat="1">
      <c r="A4080" s="14"/>
      <c r="B4080" s="247"/>
      <c r="C4080" s="248"/>
      <c r="D4080" s="238" t="s">
        <v>410</v>
      </c>
      <c r="E4080" s="249" t="s">
        <v>19</v>
      </c>
      <c r="F4080" s="250" t="s">
        <v>1224</v>
      </c>
      <c r="G4080" s="248"/>
      <c r="H4080" s="251">
        <v>10.07</v>
      </c>
      <c r="I4080" s="252"/>
      <c r="J4080" s="248"/>
      <c r="K4080" s="248"/>
      <c r="L4080" s="253"/>
      <c r="M4080" s="254"/>
      <c r="N4080" s="255"/>
      <c r="O4080" s="255"/>
      <c r="P4080" s="255"/>
      <c r="Q4080" s="255"/>
      <c r="R4080" s="255"/>
      <c r="S4080" s="255"/>
      <c r="T4080" s="256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7" t="s">
        <v>410</v>
      </c>
      <c r="AU4080" s="257" t="s">
        <v>87</v>
      </c>
      <c r="AV4080" s="14" t="s">
        <v>87</v>
      </c>
      <c r="AW4080" s="14" t="s">
        <v>37</v>
      </c>
      <c r="AX4080" s="14" t="s">
        <v>78</v>
      </c>
      <c r="AY4080" s="257" t="s">
        <v>401</v>
      </c>
    </row>
    <row r="4081" s="16" customFormat="1">
      <c r="A4081" s="16"/>
      <c r="B4081" s="269"/>
      <c r="C4081" s="270"/>
      <c r="D4081" s="238" t="s">
        <v>410</v>
      </c>
      <c r="E4081" s="271" t="s">
        <v>306</v>
      </c>
      <c r="F4081" s="272" t="s">
        <v>440</v>
      </c>
      <c r="G4081" s="270"/>
      <c r="H4081" s="273">
        <v>1119.4799999999998</v>
      </c>
      <c r="I4081" s="274"/>
      <c r="J4081" s="270"/>
      <c r="K4081" s="270"/>
      <c r="L4081" s="275"/>
      <c r="M4081" s="276"/>
      <c r="N4081" s="277"/>
      <c r="O4081" s="277"/>
      <c r="P4081" s="277"/>
      <c r="Q4081" s="277"/>
      <c r="R4081" s="277"/>
      <c r="S4081" s="277"/>
      <c r="T4081" s="278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79" t="s">
        <v>410</v>
      </c>
      <c r="AU4081" s="279" t="s">
        <v>87</v>
      </c>
      <c r="AV4081" s="16" t="s">
        <v>95</v>
      </c>
      <c r="AW4081" s="16" t="s">
        <v>37</v>
      </c>
      <c r="AX4081" s="16" t="s">
        <v>78</v>
      </c>
      <c r="AY4081" s="279" t="s">
        <v>401</v>
      </c>
    </row>
    <row r="4082" s="13" customFormat="1">
      <c r="A4082" s="13"/>
      <c r="B4082" s="236"/>
      <c r="C4082" s="237"/>
      <c r="D4082" s="238" t="s">
        <v>410</v>
      </c>
      <c r="E4082" s="239" t="s">
        <v>19</v>
      </c>
      <c r="F4082" s="240" t="s">
        <v>745</v>
      </c>
      <c r="G4082" s="237"/>
      <c r="H4082" s="239" t="s">
        <v>19</v>
      </c>
      <c r="I4082" s="241"/>
      <c r="J4082" s="237"/>
      <c r="K4082" s="237"/>
      <c r="L4082" s="242"/>
      <c r="M4082" s="243"/>
      <c r="N4082" s="244"/>
      <c r="O4082" s="244"/>
      <c r="P4082" s="244"/>
      <c r="Q4082" s="244"/>
      <c r="R4082" s="244"/>
      <c r="S4082" s="244"/>
      <c r="T4082" s="245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6" t="s">
        <v>410</v>
      </c>
      <c r="AU4082" s="246" t="s">
        <v>87</v>
      </c>
      <c r="AV4082" s="13" t="s">
        <v>85</v>
      </c>
      <c r="AW4082" s="13" t="s">
        <v>37</v>
      </c>
      <c r="AX4082" s="13" t="s">
        <v>78</v>
      </c>
      <c r="AY4082" s="246" t="s">
        <v>401</v>
      </c>
    </row>
    <row r="4083" s="13" customFormat="1">
      <c r="A4083" s="13"/>
      <c r="B4083" s="236"/>
      <c r="C4083" s="237"/>
      <c r="D4083" s="238" t="s">
        <v>410</v>
      </c>
      <c r="E4083" s="239" t="s">
        <v>19</v>
      </c>
      <c r="F4083" s="240" t="s">
        <v>3483</v>
      </c>
      <c r="G4083" s="237"/>
      <c r="H4083" s="239" t="s">
        <v>19</v>
      </c>
      <c r="I4083" s="241"/>
      <c r="J4083" s="237"/>
      <c r="K4083" s="237"/>
      <c r="L4083" s="242"/>
      <c r="M4083" s="243"/>
      <c r="N4083" s="244"/>
      <c r="O4083" s="244"/>
      <c r="P4083" s="244"/>
      <c r="Q4083" s="244"/>
      <c r="R4083" s="244"/>
      <c r="S4083" s="244"/>
      <c r="T4083" s="24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6" t="s">
        <v>410</v>
      </c>
      <c r="AU4083" s="246" t="s">
        <v>87</v>
      </c>
      <c r="AV4083" s="13" t="s">
        <v>85</v>
      </c>
      <c r="AW4083" s="13" t="s">
        <v>37</v>
      </c>
      <c r="AX4083" s="13" t="s">
        <v>78</v>
      </c>
      <c r="AY4083" s="246" t="s">
        <v>401</v>
      </c>
    </row>
    <row r="4084" s="14" customFormat="1">
      <c r="A4084" s="14"/>
      <c r="B4084" s="247"/>
      <c r="C4084" s="248"/>
      <c r="D4084" s="238" t="s">
        <v>410</v>
      </c>
      <c r="E4084" s="249" t="s">
        <v>19</v>
      </c>
      <c r="F4084" s="250" t="s">
        <v>3484</v>
      </c>
      <c r="G4084" s="248"/>
      <c r="H4084" s="251">
        <v>7.9699999999999998</v>
      </c>
      <c r="I4084" s="252"/>
      <c r="J4084" s="248"/>
      <c r="K4084" s="248"/>
      <c r="L4084" s="253"/>
      <c r="M4084" s="254"/>
      <c r="N4084" s="255"/>
      <c r="O4084" s="255"/>
      <c r="P4084" s="255"/>
      <c r="Q4084" s="255"/>
      <c r="R4084" s="255"/>
      <c r="S4084" s="255"/>
      <c r="T4084" s="256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7" t="s">
        <v>410</v>
      </c>
      <c r="AU4084" s="257" t="s">
        <v>87</v>
      </c>
      <c r="AV4084" s="14" t="s">
        <v>87</v>
      </c>
      <c r="AW4084" s="14" t="s">
        <v>37</v>
      </c>
      <c r="AX4084" s="14" t="s">
        <v>78</v>
      </c>
      <c r="AY4084" s="257" t="s">
        <v>401</v>
      </c>
    </row>
    <row r="4085" s="14" customFormat="1">
      <c r="A4085" s="14"/>
      <c r="B4085" s="247"/>
      <c r="C4085" s="248"/>
      <c r="D4085" s="238" t="s">
        <v>410</v>
      </c>
      <c r="E4085" s="249" t="s">
        <v>19</v>
      </c>
      <c r="F4085" s="250" t="s">
        <v>2546</v>
      </c>
      <c r="G4085" s="248"/>
      <c r="H4085" s="251">
        <v>28.710000000000001</v>
      </c>
      <c r="I4085" s="252"/>
      <c r="J4085" s="248"/>
      <c r="K4085" s="248"/>
      <c r="L4085" s="253"/>
      <c r="M4085" s="254"/>
      <c r="N4085" s="255"/>
      <c r="O4085" s="255"/>
      <c r="P4085" s="255"/>
      <c r="Q4085" s="255"/>
      <c r="R4085" s="255"/>
      <c r="S4085" s="255"/>
      <c r="T4085" s="256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7" t="s">
        <v>410</v>
      </c>
      <c r="AU4085" s="257" t="s">
        <v>87</v>
      </c>
      <c r="AV4085" s="14" t="s">
        <v>87</v>
      </c>
      <c r="AW4085" s="14" t="s">
        <v>37</v>
      </c>
      <c r="AX4085" s="14" t="s">
        <v>78</v>
      </c>
      <c r="AY4085" s="257" t="s">
        <v>401</v>
      </c>
    </row>
    <row r="4086" s="14" customFormat="1">
      <c r="A4086" s="14"/>
      <c r="B4086" s="247"/>
      <c r="C4086" s="248"/>
      <c r="D4086" s="238" t="s">
        <v>410</v>
      </c>
      <c r="E4086" s="249" t="s">
        <v>19</v>
      </c>
      <c r="F4086" s="250" t="s">
        <v>3485</v>
      </c>
      <c r="G4086" s="248"/>
      <c r="H4086" s="251">
        <v>11.140000000000001</v>
      </c>
      <c r="I4086" s="252"/>
      <c r="J4086" s="248"/>
      <c r="K4086" s="248"/>
      <c r="L4086" s="253"/>
      <c r="M4086" s="254"/>
      <c r="N4086" s="255"/>
      <c r="O4086" s="255"/>
      <c r="P4086" s="255"/>
      <c r="Q4086" s="255"/>
      <c r="R4086" s="255"/>
      <c r="S4086" s="255"/>
      <c r="T4086" s="256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7" t="s">
        <v>410</v>
      </c>
      <c r="AU4086" s="257" t="s">
        <v>87</v>
      </c>
      <c r="AV4086" s="14" t="s">
        <v>87</v>
      </c>
      <c r="AW4086" s="14" t="s">
        <v>37</v>
      </c>
      <c r="AX4086" s="14" t="s">
        <v>78</v>
      </c>
      <c r="AY4086" s="257" t="s">
        <v>401</v>
      </c>
    </row>
    <row r="4087" s="14" customFormat="1">
      <c r="A4087" s="14"/>
      <c r="B4087" s="247"/>
      <c r="C4087" s="248"/>
      <c r="D4087" s="238" t="s">
        <v>410</v>
      </c>
      <c r="E4087" s="249" t="s">
        <v>19</v>
      </c>
      <c r="F4087" s="250" t="s">
        <v>3486</v>
      </c>
      <c r="G4087" s="248"/>
      <c r="H4087" s="251">
        <v>10.720000000000001</v>
      </c>
      <c r="I4087" s="252"/>
      <c r="J4087" s="248"/>
      <c r="K4087" s="248"/>
      <c r="L4087" s="253"/>
      <c r="M4087" s="254"/>
      <c r="N4087" s="255"/>
      <c r="O4087" s="255"/>
      <c r="P4087" s="255"/>
      <c r="Q4087" s="255"/>
      <c r="R4087" s="255"/>
      <c r="S4087" s="255"/>
      <c r="T4087" s="256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7" t="s">
        <v>410</v>
      </c>
      <c r="AU4087" s="257" t="s">
        <v>87</v>
      </c>
      <c r="AV4087" s="14" t="s">
        <v>87</v>
      </c>
      <c r="AW4087" s="14" t="s">
        <v>37</v>
      </c>
      <c r="AX4087" s="14" t="s">
        <v>78</v>
      </c>
      <c r="AY4087" s="257" t="s">
        <v>401</v>
      </c>
    </row>
    <row r="4088" s="14" customFormat="1">
      <c r="A4088" s="14"/>
      <c r="B4088" s="247"/>
      <c r="C4088" s="248"/>
      <c r="D4088" s="238" t="s">
        <v>410</v>
      </c>
      <c r="E4088" s="249" t="s">
        <v>19</v>
      </c>
      <c r="F4088" s="250" t="s">
        <v>3487</v>
      </c>
      <c r="G4088" s="248"/>
      <c r="H4088" s="251">
        <v>23.23</v>
      </c>
      <c r="I4088" s="252"/>
      <c r="J4088" s="248"/>
      <c r="K4088" s="248"/>
      <c r="L4088" s="253"/>
      <c r="M4088" s="254"/>
      <c r="N4088" s="255"/>
      <c r="O4088" s="255"/>
      <c r="P4088" s="255"/>
      <c r="Q4088" s="255"/>
      <c r="R4088" s="255"/>
      <c r="S4088" s="255"/>
      <c r="T4088" s="256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7" t="s">
        <v>410</v>
      </c>
      <c r="AU4088" s="257" t="s">
        <v>87</v>
      </c>
      <c r="AV4088" s="14" t="s">
        <v>87</v>
      </c>
      <c r="AW4088" s="14" t="s">
        <v>37</v>
      </c>
      <c r="AX4088" s="14" t="s">
        <v>78</v>
      </c>
      <c r="AY4088" s="257" t="s">
        <v>401</v>
      </c>
    </row>
    <row r="4089" s="14" customFormat="1">
      <c r="A4089" s="14"/>
      <c r="B4089" s="247"/>
      <c r="C4089" s="248"/>
      <c r="D4089" s="238" t="s">
        <v>410</v>
      </c>
      <c r="E4089" s="249" t="s">
        <v>19</v>
      </c>
      <c r="F4089" s="250" t="s">
        <v>2423</v>
      </c>
      <c r="G4089" s="248"/>
      <c r="H4089" s="251">
        <v>10.859999999999999</v>
      </c>
      <c r="I4089" s="252"/>
      <c r="J4089" s="248"/>
      <c r="K4089" s="248"/>
      <c r="L4089" s="253"/>
      <c r="M4089" s="254"/>
      <c r="N4089" s="255"/>
      <c r="O4089" s="255"/>
      <c r="P4089" s="255"/>
      <c r="Q4089" s="255"/>
      <c r="R4089" s="255"/>
      <c r="S4089" s="255"/>
      <c r="T4089" s="256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7" t="s">
        <v>410</v>
      </c>
      <c r="AU4089" s="257" t="s">
        <v>87</v>
      </c>
      <c r="AV4089" s="14" t="s">
        <v>87</v>
      </c>
      <c r="AW4089" s="14" t="s">
        <v>37</v>
      </c>
      <c r="AX4089" s="14" t="s">
        <v>78</v>
      </c>
      <c r="AY4089" s="257" t="s">
        <v>401</v>
      </c>
    </row>
    <row r="4090" s="14" customFormat="1">
      <c r="A4090" s="14"/>
      <c r="B4090" s="247"/>
      <c r="C4090" s="248"/>
      <c r="D4090" s="238" t="s">
        <v>410</v>
      </c>
      <c r="E4090" s="249" t="s">
        <v>19</v>
      </c>
      <c r="F4090" s="250" t="s">
        <v>2439</v>
      </c>
      <c r="G4090" s="248"/>
      <c r="H4090" s="251">
        <v>7.3200000000000003</v>
      </c>
      <c r="I4090" s="252"/>
      <c r="J4090" s="248"/>
      <c r="K4090" s="248"/>
      <c r="L4090" s="253"/>
      <c r="M4090" s="254"/>
      <c r="N4090" s="255"/>
      <c r="O4090" s="255"/>
      <c r="P4090" s="255"/>
      <c r="Q4090" s="255"/>
      <c r="R4090" s="255"/>
      <c r="S4090" s="255"/>
      <c r="T4090" s="256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7" t="s">
        <v>410</v>
      </c>
      <c r="AU4090" s="257" t="s">
        <v>87</v>
      </c>
      <c r="AV4090" s="14" t="s">
        <v>87</v>
      </c>
      <c r="AW4090" s="14" t="s">
        <v>37</v>
      </c>
      <c r="AX4090" s="14" t="s">
        <v>78</v>
      </c>
      <c r="AY4090" s="257" t="s">
        <v>401</v>
      </c>
    </row>
    <row r="4091" s="14" customFormat="1">
      <c r="A4091" s="14"/>
      <c r="B4091" s="247"/>
      <c r="C4091" s="248"/>
      <c r="D4091" s="238" t="s">
        <v>410</v>
      </c>
      <c r="E4091" s="249" t="s">
        <v>19</v>
      </c>
      <c r="F4091" s="250" t="s">
        <v>2440</v>
      </c>
      <c r="G4091" s="248"/>
      <c r="H4091" s="251">
        <v>22.140000000000001</v>
      </c>
      <c r="I4091" s="252"/>
      <c r="J4091" s="248"/>
      <c r="K4091" s="248"/>
      <c r="L4091" s="253"/>
      <c r="M4091" s="254"/>
      <c r="N4091" s="255"/>
      <c r="O4091" s="255"/>
      <c r="P4091" s="255"/>
      <c r="Q4091" s="255"/>
      <c r="R4091" s="255"/>
      <c r="S4091" s="255"/>
      <c r="T4091" s="256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7" t="s">
        <v>410</v>
      </c>
      <c r="AU4091" s="257" t="s">
        <v>87</v>
      </c>
      <c r="AV4091" s="14" t="s">
        <v>87</v>
      </c>
      <c r="AW4091" s="14" t="s">
        <v>37</v>
      </c>
      <c r="AX4091" s="14" t="s">
        <v>78</v>
      </c>
      <c r="AY4091" s="257" t="s">
        <v>401</v>
      </c>
    </row>
    <row r="4092" s="16" customFormat="1">
      <c r="A4092" s="16"/>
      <c r="B4092" s="269"/>
      <c r="C4092" s="270"/>
      <c r="D4092" s="238" t="s">
        <v>410</v>
      </c>
      <c r="E4092" s="271" t="s">
        <v>315</v>
      </c>
      <c r="F4092" s="272" t="s">
        <v>440</v>
      </c>
      <c r="G4092" s="270"/>
      <c r="H4092" s="273">
        <v>122.08999999999999</v>
      </c>
      <c r="I4092" s="274"/>
      <c r="J4092" s="270"/>
      <c r="K4092" s="270"/>
      <c r="L4092" s="275"/>
      <c r="M4092" s="276"/>
      <c r="N4092" s="277"/>
      <c r="O4092" s="277"/>
      <c r="P4092" s="277"/>
      <c r="Q4092" s="277"/>
      <c r="R4092" s="277"/>
      <c r="S4092" s="277"/>
      <c r="T4092" s="278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T4092" s="279" t="s">
        <v>410</v>
      </c>
      <c r="AU4092" s="279" t="s">
        <v>87</v>
      </c>
      <c r="AV4092" s="16" t="s">
        <v>95</v>
      </c>
      <c r="AW4092" s="16" t="s">
        <v>37</v>
      </c>
      <c r="AX4092" s="16" t="s">
        <v>78</v>
      </c>
      <c r="AY4092" s="279" t="s">
        <v>401</v>
      </c>
    </row>
    <row r="4093" s="15" customFormat="1">
      <c r="A4093" s="15"/>
      <c r="B4093" s="258"/>
      <c r="C4093" s="259"/>
      <c r="D4093" s="238" t="s">
        <v>410</v>
      </c>
      <c r="E4093" s="260" t="s">
        <v>19</v>
      </c>
      <c r="F4093" s="261" t="s">
        <v>414</v>
      </c>
      <c r="G4093" s="259"/>
      <c r="H4093" s="262">
        <v>1241.5699999999999</v>
      </c>
      <c r="I4093" s="263"/>
      <c r="J4093" s="259"/>
      <c r="K4093" s="259"/>
      <c r="L4093" s="264"/>
      <c r="M4093" s="265"/>
      <c r="N4093" s="266"/>
      <c r="O4093" s="266"/>
      <c r="P4093" s="266"/>
      <c r="Q4093" s="266"/>
      <c r="R4093" s="266"/>
      <c r="S4093" s="266"/>
      <c r="T4093" s="267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8" t="s">
        <v>410</v>
      </c>
      <c r="AU4093" s="268" t="s">
        <v>87</v>
      </c>
      <c r="AV4093" s="15" t="s">
        <v>102</v>
      </c>
      <c r="AW4093" s="15" t="s">
        <v>37</v>
      </c>
      <c r="AX4093" s="15" t="s">
        <v>85</v>
      </c>
      <c r="AY4093" s="268" t="s">
        <v>401</v>
      </c>
    </row>
    <row r="4094" s="2" customFormat="1" ht="16.5" customHeight="1">
      <c r="A4094" s="40"/>
      <c r="B4094" s="41"/>
      <c r="C4094" s="218" t="s">
        <v>3488</v>
      </c>
      <c r="D4094" s="218" t="s">
        <v>403</v>
      </c>
      <c r="E4094" s="219" t="s">
        <v>3489</v>
      </c>
      <c r="F4094" s="220" t="s">
        <v>3490</v>
      </c>
      <c r="G4094" s="221" t="s">
        <v>178</v>
      </c>
      <c r="H4094" s="222">
        <v>19.922999999999998</v>
      </c>
      <c r="I4094" s="223"/>
      <c r="J4094" s="224">
        <f>ROUND(I4094*H4094,2)</f>
        <v>0</v>
      </c>
      <c r="K4094" s="220" t="s">
        <v>406</v>
      </c>
      <c r="L4094" s="46"/>
      <c r="M4094" s="225" t="s">
        <v>19</v>
      </c>
      <c r="N4094" s="226" t="s">
        <v>49</v>
      </c>
      <c r="O4094" s="86"/>
      <c r="P4094" s="227">
        <f>O4094*H4094</f>
        <v>0</v>
      </c>
      <c r="Q4094" s="227">
        <v>0</v>
      </c>
      <c r="R4094" s="227">
        <f>Q4094*H4094</f>
        <v>0</v>
      </c>
      <c r="S4094" s="227">
        <v>0</v>
      </c>
      <c r="T4094" s="228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9" t="s">
        <v>545</v>
      </c>
      <c r="AT4094" s="229" t="s">
        <v>403</v>
      </c>
      <c r="AU4094" s="229" t="s">
        <v>87</v>
      </c>
      <c r="AY4094" s="19" t="s">
        <v>401</v>
      </c>
      <c r="BE4094" s="230">
        <f>IF(N4094="základní",J4094,0)</f>
        <v>0</v>
      </c>
      <c r="BF4094" s="230">
        <f>IF(N4094="snížená",J4094,0)</f>
        <v>0</v>
      </c>
      <c r="BG4094" s="230">
        <f>IF(N4094="zákl. přenesená",J4094,0)</f>
        <v>0</v>
      </c>
      <c r="BH4094" s="230">
        <f>IF(N4094="sníž. přenesená",J4094,0)</f>
        <v>0</v>
      </c>
      <c r="BI4094" s="230">
        <f>IF(N4094="nulová",J4094,0)</f>
        <v>0</v>
      </c>
      <c r="BJ4094" s="19" t="s">
        <v>85</v>
      </c>
      <c r="BK4094" s="230">
        <f>ROUND(I4094*H4094,2)</f>
        <v>0</v>
      </c>
      <c r="BL4094" s="19" t="s">
        <v>545</v>
      </c>
      <c r="BM4094" s="229" t="s">
        <v>3491</v>
      </c>
    </row>
    <row r="4095" s="2" customFormat="1">
      <c r="A4095" s="40"/>
      <c r="B4095" s="41"/>
      <c r="C4095" s="42"/>
      <c r="D4095" s="231" t="s">
        <v>408</v>
      </c>
      <c r="E4095" s="42"/>
      <c r="F4095" s="232" t="s">
        <v>3492</v>
      </c>
      <c r="G4095" s="42"/>
      <c r="H4095" s="42"/>
      <c r="I4095" s="233"/>
      <c r="J4095" s="42"/>
      <c r="K4095" s="42"/>
      <c r="L4095" s="46"/>
      <c r="M4095" s="234"/>
      <c r="N4095" s="235"/>
      <c r="O4095" s="86"/>
      <c r="P4095" s="86"/>
      <c r="Q4095" s="86"/>
      <c r="R4095" s="86"/>
      <c r="S4095" s="86"/>
      <c r="T4095" s="87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T4095" s="19" t="s">
        <v>408</v>
      </c>
      <c r="AU4095" s="19" t="s">
        <v>87</v>
      </c>
    </row>
    <row r="4096" s="13" customFormat="1">
      <c r="A4096" s="13"/>
      <c r="B4096" s="236"/>
      <c r="C4096" s="237"/>
      <c r="D4096" s="238" t="s">
        <v>410</v>
      </c>
      <c r="E4096" s="239" t="s">
        <v>19</v>
      </c>
      <c r="F4096" s="240" t="s">
        <v>634</v>
      </c>
      <c r="G4096" s="237"/>
      <c r="H4096" s="239" t="s">
        <v>19</v>
      </c>
      <c r="I4096" s="241"/>
      <c r="J4096" s="237"/>
      <c r="K4096" s="237"/>
      <c r="L4096" s="242"/>
      <c r="M4096" s="243"/>
      <c r="N4096" s="244"/>
      <c r="O4096" s="244"/>
      <c r="P4096" s="244"/>
      <c r="Q4096" s="244"/>
      <c r="R4096" s="244"/>
      <c r="S4096" s="244"/>
      <c r="T4096" s="245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6" t="s">
        <v>410</v>
      </c>
      <c r="AU4096" s="246" t="s">
        <v>87</v>
      </c>
      <c r="AV4096" s="13" t="s">
        <v>85</v>
      </c>
      <c r="AW4096" s="13" t="s">
        <v>37</v>
      </c>
      <c r="AX4096" s="13" t="s">
        <v>78</v>
      </c>
      <c r="AY4096" s="246" t="s">
        <v>401</v>
      </c>
    </row>
    <row r="4097" s="13" customFormat="1">
      <c r="A4097" s="13"/>
      <c r="B4097" s="236"/>
      <c r="C4097" s="237"/>
      <c r="D4097" s="238" t="s">
        <v>410</v>
      </c>
      <c r="E4097" s="239" t="s">
        <v>19</v>
      </c>
      <c r="F4097" s="240" t="s">
        <v>3335</v>
      </c>
      <c r="G4097" s="237"/>
      <c r="H4097" s="239" t="s">
        <v>19</v>
      </c>
      <c r="I4097" s="241"/>
      <c r="J4097" s="237"/>
      <c r="K4097" s="237"/>
      <c r="L4097" s="242"/>
      <c r="M4097" s="243"/>
      <c r="N4097" s="244"/>
      <c r="O4097" s="244"/>
      <c r="P4097" s="244"/>
      <c r="Q4097" s="244"/>
      <c r="R4097" s="244"/>
      <c r="S4097" s="244"/>
      <c r="T4097" s="245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6" t="s">
        <v>410</v>
      </c>
      <c r="AU4097" s="246" t="s">
        <v>87</v>
      </c>
      <c r="AV4097" s="13" t="s">
        <v>85</v>
      </c>
      <c r="AW4097" s="13" t="s">
        <v>37</v>
      </c>
      <c r="AX4097" s="13" t="s">
        <v>78</v>
      </c>
      <c r="AY4097" s="246" t="s">
        <v>401</v>
      </c>
    </row>
    <row r="4098" s="13" customFormat="1">
      <c r="A4098" s="13"/>
      <c r="B4098" s="236"/>
      <c r="C4098" s="237"/>
      <c r="D4098" s="238" t="s">
        <v>410</v>
      </c>
      <c r="E4098" s="239" t="s">
        <v>19</v>
      </c>
      <c r="F4098" s="240" t="s">
        <v>741</v>
      </c>
      <c r="G4098" s="237"/>
      <c r="H4098" s="239" t="s">
        <v>19</v>
      </c>
      <c r="I4098" s="241"/>
      <c r="J4098" s="237"/>
      <c r="K4098" s="237"/>
      <c r="L4098" s="242"/>
      <c r="M4098" s="243"/>
      <c r="N4098" s="244"/>
      <c r="O4098" s="244"/>
      <c r="P4098" s="244"/>
      <c r="Q4098" s="244"/>
      <c r="R4098" s="244"/>
      <c r="S4098" s="244"/>
      <c r="T4098" s="24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6" t="s">
        <v>410</v>
      </c>
      <c r="AU4098" s="246" t="s">
        <v>87</v>
      </c>
      <c r="AV4098" s="13" t="s">
        <v>85</v>
      </c>
      <c r="AW4098" s="13" t="s">
        <v>37</v>
      </c>
      <c r="AX4098" s="13" t="s">
        <v>78</v>
      </c>
      <c r="AY4098" s="246" t="s">
        <v>401</v>
      </c>
    </row>
    <row r="4099" s="13" customFormat="1">
      <c r="A4099" s="13"/>
      <c r="B4099" s="236"/>
      <c r="C4099" s="237"/>
      <c r="D4099" s="238" t="s">
        <v>410</v>
      </c>
      <c r="E4099" s="239" t="s">
        <v>19</v>
      </c>
      <c r="F4099" s="240" t="s">
        <v>745</v>
      </c>
      <c r="G4099" s="237"/>
      <c r="H4099" s="239" t="s">
        <v>19</v>
      </c>
      <c r="I4099" s="241"/>
      <c r="J4099" s="237"/>
      <c r="K4099" s="237"/>
      <c r="L4099" s="242"/>
      <c r="M4099" s="243"/>
      <c r="N4099" s="244"/>
      <c r="O4099" s="244"/>
      <c r="P4099" s="244"/>
      <c r="Q4099" s="244"/>
      <c r="R4099" s="244"/>
      <c r="S4099" s="244"/>
      <c r="T4099" s="245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6" t="s">
        <v>410</v>
      </c>
      <c r="AU4099" s="246" t="s">
        <v>87</v>
      </c>
      <c r="AV4099" s="13" t="s">
        <v>85</v>
      </c>
      <c r="AW4099" s="13" t="s">
        <v>37</v>
      </c>
      <c r="AX4099" s="13" t="s">
        <v>78</v>
      </c>
      <c r="AY4099" s="246" t="s">
        <v>401</v>
      </c>
    </row>
    <row r="4100" s="14" customFormat="1">
      <c r="A4100" s="14"/>
      <c r="B4100" s="247"/>
      <c r="C4100" s="248"/>
      <c r="D4100" s="238" t="s">
        <v>410</v>
      </c>
      <c r="E4100" s="249" t="s">
        <v>19</v>
      </c>
      <c r="F4100" s="250" t="s">
        <v>3469</v>
      </c>
      <c r="G4100" s="248"/>
      <c r="H4100" s="251">
        <v>19.922999999999998</v>
      </c>
      <c r="I4100" s="252"/>
      <c r="J4100" s="248"/>
      <c r="K4100" s="248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7" t="s">
        <v>410</v>
      </c>
      <c r="AU4100" s="257" t="s">
        <v>87</v>
      </c>
      <c r="AV4100" s="14" t="s">
        <v>87</v>
      </c>
      <c r="AW4100" s="14" t="s">
        <v>37</v>
      </c>
      <c r="AX4100" s="14" t="s">
        <v>78</v>
      </c>
      <c r="AY4100" s="257" t="s">
        <v>401</v>
      </c>
    </row>
    <row r="4101" s="15" customFormat="1">
      <c r="A4101" s="15"/>
      <c r="B4101" s="258"/>
      <c r="C4101" s="259"/>
      <c r="D4101" s="238" t="s">
        <v>410</v>
      </c>
      <c r="E4101" s="260" t="s">
        <v>19</v>
      </c>
      <c r="F4101" s="261" t="s">
        <v>414</v>
      </c>
      <c r="G4101" s="259"/>
      <c r="H4101" s="262">
        <v>19.922999999999998</v>
      </c>
      <c r="I4101" s="263"/>
      <c r="J4101" s="259"/>
      <c r="K4101" s="259"/>
      <c r="L4101" s="264"/>
      <c r="M4101" s="265"/>
      <c r="N4101" s="266"/>
      <c r="O4101" s="266"/>
      <c r="P4101" s="266"/>
      <c r="Q4101" s="266"/>
      <c r="R4101" s="266"/>
      <c r="S4101" s="266"/>
      <c r="T4101" s="267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8" t="s">
        <v>410</v>
      </c>
      <c r="AU4101" s="268" t="s">
        <v>87</v>
      </c>
      <c r="AV4101" s="15" t="s">
        <v>102</v>
      </c>
      <c r="AW4101" s="15" t="s">
        <v>37</v>
      </c>
      <c r="AX4101" s="15" t="s">
        <v>85</v>
      </c>
      <c r="AY4101" s="268" t="s">
        <v>401</v>
      </c>
    </row>
    <row r="4102" s="2" customFormat="1" ht="16.5" customHeight="1">
      <c r="A4102" s="40"/>
      <c r="B4102" s="41"/>
      <c r="C4102" s="218" t="s">
        <v>3493</v>
      </c>
      <c r="D4102" s="218" t="s">
        <v>403</v>
      </c>
      <c r="E4102" s="219" t="s">
        <v>3494</v>
      </c>
      <c r="F4102" s="220" t="s">
        <v>3495</v>
      </c>
      <c r="G4102" s="221" t="s">
        <v>178</v>
      </c>
      <c r="H4102" s="222">
        <v>1241.5699999999999</v>
      </c>
      <c r="I4102" s="223"/>
      <c r="J4102" s="224">
        <f>ROUND(I4102*H4102,2)</f>
        <v>0</v>
      </c>
      <c r="K4102" s="220" t="s">
        <v>406</v>
      </c>
      <c r="L4102" s="46"/>
      <c r="M4102" s="225" t="s">
        <v>19</v>
      </c>
      <c r="N4102" s="226" t="s">
        <v>49</v>
      </c>
      <c r="O4102" s="86"/>
      <c r="P4102" s="227">
        <f>O4102*H4102</f>
        <v>0</v>
      </c>
      <c r="Q4102" s="227">
        <v>0.00020000000000000001</v>
      </c>
      <c r="R4102" s="227">
        <f>Q4102*H4102</f>
        <v>0.24831400000000001</v>
      </c>
      <c r="S4102" s="227">
        <v>0</v>
      </c>
      <c r="T4102" s="228">
        <f>S4102*H4102</f>
        <v>0</v>
      </c>
      <c r="U4102" s="40"/>
      <c r="V4102" s="40"/>
      <c r="W4102" s="40"/>
      <c r="X4102" s="40"/>
      <c r="Y4102" s="40"/>
      <c r="Z4102" s="40"/>
      <c r="AA4102" s="40"/>
      <c r="AB4102" s="40"/>
      <c r="AC4102" s="40"/>
      <c r="AD4102" s="40"/>
      <c r="AE4102" s="40"/>
      <c r="AR4102" s="229" t="s">
        <v>545</v>
      </c>
      <c r="AT4102" s="229" t="s">
        <v>403</v>
      </c>
      <c r="AU4102" s="229" t="s">
        <v>87</v>
      </c>
      <c r="AY4102" s="19" t="s">
        <v>401</v>
      </c>
      <c r="BE4102" s="230">
        <f>IF(N4102="základní",J4102,0)</f>
        <v>0</v>
      </c>
      <c r="BF4102" s="230">
        <f>IF(N4102="snížená",J4102,0)</f>
        <v>0</v>
      </c>
      <c r="BG4102" s="230">
        <f>IF(N4102="zákl. přenesená",J4102,0)</f>
        <v>0</v>
      </c>
      <c r="BH4102" s="230">
        <f>IF(N4102="sníž. přenesená",J4102,0)</f>
        <v>0</v>
      </c>
      <c r="BI4102" s="230">
        <f>IF(N4102="nulová",J4102,0)</f>
        <v>0</v>
      </c>
      <c r="BJ4102" s="19" t="s">
        <v>85</v>
      </c>
      <c r="BK4102" s="230">
        <f>ROUND(I4102*H4102,2)</f>
        <v>0</v>
      </c>
      <c r="BL4102" s="19" t="s">
        <v>545</v>
      </c>
      <c r="BM4102" s="229" t="s">
        <v>3496</v>
      </c>
    </row>
    <row r="4103" s="2" customFormat="1">
      <c r="A4103" s="40"/>
      <c r="B4103" s="41"/>
      <c r="C4103" s="42"/>
      <c r="D4103" s="231" t="s">
        <v>408</v>
      </c>
      <c r="E4103" s="42"/>
      <c r="F4103" s="232" t="s">
        <v>3497</v>
      </c>
      <c r="G4103" s="42"/>
      <c r="H4103" s="42"/>
      <c r="I4103" s="233"/>
      <c r="J4103" s="42"/>
      <c r="K4103" s="42"/>
      <c r="L4103" s="46"/>
      <c r="M4103" s="234"/>
      <c r="N4103" s="235"/>
      <c r="O4103" s="86"/>
      <c r="P4103" s="86"/>
      <c r="Q4103" s="86"/>
      <c r="R4103" s="86"/>
      <c r="S4103" s="86"/>
      <c r="T4103" s="87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T4103" s="19" t="s">
        <v>408</v>
      </c>
      <c r="AU4103" s="19" t="s">
        <v>87</v>
      </c>
    </row>
    <row r="4104" s="14" customFormat="1">
      <c r="A4104" s="14"/>
      <c r="B4104" s="247"/>
      <c r="C4104" s="248"/>
      <c r="D4104" s="238" t="s">
        <v>410</v>
      </c>
      <c r="E4104" s="249" t="s">
        <v>19</v>
      </c>
      <c r="F4104" s="250" t="s">
        <v>306</v>
      </c>
      <c r="G4104" s="248"/>
      <c r="H4104" s="251">
        <v>1119.48</v>
      </c>
      <c r="I4104" s="252"/>
      <c r="J4104" s="248"/>
      <c r="K4104" s="248"/>
      <c r="L4104" s="253"/>
      <c r="M4104" s="254"/>
      <c r="N4104" s="255"/>
      <c r="O4104" s="255"/>
      <c r="P4104" s="255"/>
      <c r="Q4104" s="255"/>
      <c r="R4104" s="255"/>
      <c r="S4104" s="255"/>
      <c r="T4104" s="256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7" t="s">
        <v>410</v>
      </c>
      <c r="AU4104" s="257" t="s">
        <v>87</v>
      </c>
      <c r="AV4104" s="14" t="s">
        <v>87</v>
      </c>
      <c r="AW4104" s="14" t="s">
        <v>37</v>
      </c>
      <c r="AX4104" s="14" t="s">
        <v>78</v>
      </c>
      <c r="AY4104" s="257" t="s">
        <v>401</v>
      </c>
    </row>
    <row r="4105" s="14" customFormat="1">
      <c r="A4105" s="14"/>
      <c r="B4105" s="247"/>
      <c r="C4105" s="248"/>
      <c r="D4105" s="238" t="s">
        <v>410</v>
      </c>
      <c r="E4105" s="249" t="s">
        <v>19</v>
      </c>
      <c r="F4105" s="250" t="s">
        <v>315</v>
      </c>
      <c r="G4105" s="248"/>
      <c r="H4105" s="251">
        <v>122.09</v>
      </c>
      <c r="I4105" s="252"/>
      <c r="J4105" s="248"/>
      <c r="K4105" s="248"/>
      <c r="L4105" s="253"/>
      <c r="M4105" s="254"/>
      <c r="N4105" s="255"/>
      <c r="O4105" s="255"/>
      <c r="P4105" s="255"/>
      <c r="Q4105" s="255"/>
      <c r="R4105" s="255"/>
      <c r="S4105" s="255"/>
      <c r="T4105" s="256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T4105" s="257" t="s">
        <v>410</v>
      </c>
      <c r="AU4105" s="257" t="s">
        <v>87</v>
      </c>
      <c r="AV4105" s="14" t="s">
        <v>87</v>
      </c>
      <c r="AW4105" s="14" t="s">
        <v>37</v>
      </c>
      <c r="AX4105" s="14" t="s">
        <v>78</v>
      </c>
      <c r="AY4105" s="257" t="s">
        <v>401</v>
      </c>
    </row>
    <row r="4106" s="15" customFormat="1">
      <c r="A4106" s="15"/>
      <c r="B4106" s="258"/>
      <c r="C4106" s="259"/>
      <c r="D4106" s="238" t="s">
        <v>410</v>
      </c>
      <c r="E4106" s="260" t="s">
        <v>19</v>
      </c>
      <c r="F4106" s="261" t="s">
        <v>414</v>
      </c>
      <c r="G4106" s="259"/>
      <c r="H4106" s="262">
        <v>1241.5699999999999</v>
      </c>
      <c r="I4106" s="263"/>
      <c r="J4106" s="259"/>
      <c r="K4106" s="259"/>
      <c r="L4106" s="264"/>
      <c r="M4106" s="265"/>
      <c r="N4106" s="266"/>
      <c r="O4106" s="266"/>
      <c r="P4106" s="266"/>
      <c r="Q4106" s="266"/>
      <c r="R4106" s="266"/>
      <c r="S4106" s="266"/>
      <c r="T4106" s="267"/>
      <c r="U4106" s="15"/>
      <c r="V4106" s="15"/>
      <c r="W4106" s="15"/>
      <c r="X4106" s="15"/>
      <c r="Y4106" s="15"/>
      <c r="Z4106" s="15"/>
      <c r="AA4106" s="15"/>
      <c r="AB4106" s="15"/>
      <c r="AC4106" s="15"/>
      <c r="AD4106" s="15"/>
      <c r="AE4106" s="15"/>
      <c r="AT4106" s="268" t="s">
        <v>410</v>
      </c>
      <c r="AU4106" s="268" t="s">
        <v>87</v>
      </c>
      <c r="AV4106" s="15" t="s">
        <v>102</v>
      </c>
      <c r="AW4106" s="15" t="s">
        <v>37</v>
      </c>
      <c r="AX4106" s="15" t="s">
        <v>85</v>
      </c>
      <c r="AY4106" s="268" t="s">
        <v>401</v>
      </c>
    </row>
    <row r="4107" s="2" customFormat="1" ht="16.5" customHeight="1">
      <c r="A4107" s="40"/>
      <c r="B4107" s="41"/>
      <c r="C4107" s="218" t="s">
        <v>3498</v>
      </c>
      <c r="D4107" s="218" t="s">
        <v>403</v>
      </c>
      <c r="E4107" s="219" t="s">
        <v>3499</v>
      </c>
      <c r="F4107" s="220" t="s">
        <v>3500</v>
      </c>
      <c r="G4107" s="221" t="s">
        <v>178</v>
      </c>
      <c r="H4107" s="222">
        <v>19.922999999999998</v>
      </c>
      <c r="I4107" s="223"/>
      <c r="J4107" s="224">
        <f>ROUND(I4107*H4107,2)</f>
        <v>0</v>
      </c>
      <c r="K4107" s="220" t="s">
        <v>406</v>
      </c>
      <c r="L4107" s="46"/>
      <c r="M4107" s="225" t="s">
        <v>19</v>
      </c>
      <c r="N4107" s="226" t="s">
        <v>49</v>
      </c>
      <c r="O4107" s="86"/>
      <c r="P4107" s="227">
        <f>O4107*H4107</f>
        <v>0</v>
      </c>
      <c r="Q4107" s="227">
        <v>0.00029999999999999997</v>
      </c>
      <c r="R4107" s="227">
        <f>Q4107*H4107</f>
        <v>0.0059768999999999985</v>
      </c>
      <c r="S4107" s="227">
        <v>0</v>
      </c>
      <c r="T4107" s="228">
        <f>S4107*H4107</f>
        <v>0</v>
      </c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R4107" s="229" t="s">
        <v>545</v>
      </c>
      <c r="AT4107" s="229" t="s">
        <v>403</v>
      </c>
      <c r="AU4107" s="229" t="s">
        <v>87</v>
      </c>
      <c r="AY4107" s="19" t="s">
        <v>401</v>
      </c>
      <c r="BE4107" s="230">
        <f>IF(N4107="základní",J4107,0)</f>
        <v>0</v>
      </c>
      <c r="BF4107" s="230">
        <f>IF(N4107="snížená",J4107,0)</f>
        <v>0</v>
      </c>
      <c r="BG4107" s="230">
        <f>IF(N4107="zákl. přenesená",J4107,0)</f>
        <v>0</v>
      </c>
      <c r="BH4107" s="230">
        <f>IF(N4107="sníž. přenesená",J4107,0)</f>
        <v>0</v>
      </c>
      <c r="BI4107" s="230">
        <f>IF(N4107="nulová",J4107,0)</f>
        <v>0</v>
      </c>
      <c r="BJ4107" s="19" t="s">
        <v>85</v>
      </c>
      <c r="BK4107" s="230">
        <f>ROUND(I4107*H4107,2)</f>
        <v>0</v>
      </c>
      <c r="BL4107" s="19" t="s">
        <v>545</v>
      </c>
      <c r="BM4107" s="229" t="s">
        <v>3501</v>
      </c>
    </row>
    <row r="4108" s="2" customFormat="1">
      <c r="A4108" s="40"/>
      <c r="B4108" s="41"/>
      <c r="C4108" s="42"/>
      <c r="D4108" s="231" t="s">
        <v>408</v>
      </c>
      <c r="E4108" s="42"/>
      <c r="F4108" s="232" t="s">
        <v>3502</v>
      </c>
      <c r="G4108" s="42"/>
      <c r="H4108" s="42"/>
      <c r="I4108" s="233"/>
      <c r="J4108" s="42"/>
      <c r="K4108" s="42"/>
      <c r="L4108" s="46"/>
      <c r="M4108" s="234"/>
      <c r="N4108" s="235"/>
      <c r="O4108" s="86"/>
      <c r="P4108" s="86"/>
      <c r="Q4108" s="86"/>
      <c r="R4108" s="86"/>
      <c r="S4108" s="86"/>
      <c r="T4108" s="87"/>
      <c r="U4108" s="40"/>
      <c r="V4108" s="40"/>
      <c r="W4108" s="40"/>
      <c r="X4108" s="40"/>
      <c r="Y4108" s="40"/>
      <c r="Z4108" s="40"/>
      <c r="AA4108" s="40"/>
      <c r="AB4108" s="40"/>
      <c r="AC4108" s="40"/>
      <c r="AD4108" s="40"/>
      <c r="AE4108" s="40"/>
      <c r="AT4108" s="19" t="s">
        <v>408</v>
      </c>
      <c r="AU4108" s="19" t="s">
        <v>87</v>
      </c>
    </row>
    <row r="4109" s="13" customFormat="1">
      <c r="A4109" s="13"/>
      <c r="B4109" s="236"/>
      <c r="C4109" s="237"/>
      <c r="D4109" s="238" t="s">
        <v>410</v>
      </c>
      <c r="E4109" s="239" t="s">
        <v>19</v>
      </c>
      <c r="F4109" s="240" t="s">
        <v>634</v>
      </c>
      <c r="G4109" s="237"/>
      <c r="H4109" s="239" t="s">
        <v>19</v>
      </c>
      <c r="I4109" s="241"/>
      <c r="J4109" s="237"/>
      <c r="K4109" s="237"/>
      <c r="L4109" s="242"/>
      <c r="M4109" s="243"/>
      <c r="N4109" s="244"/>
      <c r="O4109" s="244"/>
      <c r="P4109" s="244"/>
      <c r="Q4109" s="244"/>
      <c r="R4109" s="244"/>
      <c r="S4109" s="244"/>
      <c r="T4109" s="245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6" t="s">
        <v>410</v>
      </c>
      <c r="AU4109" s="246" t="s">
        <v>87</v>
      </c>
      <c r="AV4109" s="13" t="s">
        <v>85</v>
      </c>
      <c r="AW4109" s="13" t="s">
        <v>37</v>
      </c>
      <c r="AX4109" s="13" t="s">
        <v>78</v>
      </c>
      <c r="AY4109" s="246" t="s">
        <v>401</v>
      </c>
    </row>
    <row r="4110" s="13" customFormat="1">
      <c r="A4110" s="13"/>
      <c r="B4110" s="236"/>
      <c r="C4110" s="237"/>
      <c r="D4110" s="238" t="s">
        <v>410</v>
      </c>
      <c r="E4110" s="239" t="s">
        <v>19</v>
      </c>
      <c r="F4110" s="240" t="s">
        <v>3335</v>
      </c>
      <c r="G4110" s="237"/>
      <c r="H4110" s="239" t="s">
        <v>19</v>
      </c>
      <c r="I4110" s="241"/>
      <c r="J4110" s="237"/>
      <c r="K4110" s="237"/>
      <c r="L4110" s="242"/>
      <c r="M4110" s="243"/>
      <c r="N4110" s="244"/>
      <c r="O4110" s="244"/>
      <c r="P4110" s="244"/>
      <c r="Q4110" s="244"/>
      <c r="R4110" s="244"/>
      <c r="S4110" s="244"/>
      <c r="T4110" s="24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6" t="s">
        <v>410</v>
      </c>
      <c r="AU4110" s="246" t="s">
        <v>87</v>
      </c>
      <c r="AV4110" s="13" t="s">
        <v>85</v>
      </c>
      <c r="AW4110" s="13" t="s">
        <v>37</v>
      </c>
      <c r="AX4110" s="13" t="s">
        <v>78</v>
      </c>
      <c r="AY4110" s="246" t="s">
        <v>401</v>
      </c>
    </row>
    <row r="4111" s="13" customFormat="1">
      <c r="A4111" s="13"/>
      <c r="B4111" s="236"/>
      <c r="C4111" s="237"/>
      <c r="D4111" s="238" t="s">
        <v>410</v>
      </c>
      <c r="E4111" s="239" t="s">
        <v>19</v>
      </c>
      <c r="F4111" s="240" t="s">
        <v>741</v>
      </c>
      <c r="G4111" s="237"/>
      <c r="H4111" s="239" t="s">
        <v>19</v>
      </c>
      <c r="I4111" s="241"/>
      <c r="J4111" s="237"/>
      <c r="K4111" s="237"/>
      <c r="L4111" s="242"/>
      <c r="M4111" s="243"/>
      <c r="N4111" s="244"/>
      <c r="O4111" s="244"/>
      <c r="P4111" s="244"/>
      <c r="Q4111" s="244"/>
      <c r="R4111" s="244"/>
      <c r="S4111" s="244"/>
      <c r="T4111" s="24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6" t="s">
        <v>410</v>
      </c>
      <c r="AU4111" s="246" t="s">
        <v>87</v>
      </c>
      <c r="AV4111" s="13" t="s">
        <v>85</v>
      </c>
      <c r="AW4111" s="13" t="s">
        <v>37</v>
      </c>
      <c r="AX4111" s="13" t="s">
        <v>78</v>
      </c>
      <c r="AY4111" s="246" t="s">
        <v>401</v>
      </c>
    </row>
    <row r="4112" s="13" customFormat="1">
      <c r="A4112" s="13"/>
      <c r="B4112" s="236"/>
      <c r="C4112" s="237"/>
      <c r="D4112" s="238" t="s">
        <v>410</v>
      </c>
      <c r="E4112" s="239" t="s">
        <v>19</v>
      </c>
      <c r="F4112" s="240" t="s">
        <v>745</v>
      </c>
      <c r="G4112" s="237"/>
      <c r="H4112" s="239" t="s">
        <v>19</v>
      </c>
      <c r="I4112" s="241"/>
      <c r="J4112" s="237"/>
      <c r="K4112" s="237"/>
      <c r="L4112" s="242"/>
      <c r="M4112" s="243"/>
      <c r="N4112" s="244"/>
      <c r="O4112" s="244"/>
      <c r="P4112" s="244"/>
      <c r="Q4112" s="244"/>
      <c r="R4112" s="244"/>
      <c r="S4112" s="244"/>
      <c r="T4112" s="24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6" t="s">
        <v>410</v>
      </c>
      <c r="AU4112" s="246" t="s">
        <v>87</v>
      </c>
      <c r="AV4112" s="13" t="s">
        <v>85</v>
      </c>
      <c r="AW4112" s="13" t="s">
        <v>37</v>
      </c>
      <c r="AX4112" s="13" t="s">
        <v>78</v>
      </c>
      <c r="AY4112" s="246" t="s">
        <v>401</v>
      </c>
    </row>
    <row r="4113" s="14" customFormat="1">
      <c r="A4113" s="14"/>
      <c r="B4113" s="247"/>
      <c r="C4113" s="248"/>
      <c r="D4113" s="238" t="s">
        <v>410</v>
      </c>
      <c r="E4113" s="249" t="s">
        <v>19</v>
      </c>
      <c r="F4113" s="250" t="s">
        <v>3469</v>
      </c>
      <c r="G4113" s="248"/>
      <c r="H4113" s="251">
        <v>19.922999999999998</v>
      </c>
      <c r="I4113" s="252"/>
      <c r="J4113" s="248"/>
      <c r="K4113" s="248"/>
      <c r="L4113" s="253"/>
      <c r="M4113" s="254"/>
      <c r="N4113" s="255"/>
      <c r="O4113" s="255"/>
      <c r="P4113" s="255"/>
      <c r="Q4113" s="255"/>
      <c r="R4113" s="255"/>
      <c r="S4113" s="255"/>
      <c r="T4113" s="256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7" t="s">
        <v>410</v>
      </c>
      <c r="AU4113" s="257" t="s">
        <v>87</v>
      </c>
      <c r="AV4113" s="14" t="s">
        <v>87</v>
      </c>
      <c r="AW4113" s="14" t="s">
        <v>37</v>
      </c>
      <c r="AX4113" s="14" t="s">
        <v>78</v>
      </c>
      <c r="AY4113" s="257" t="s">
        <v>401</v>
      </c>
    </row>
    <row r="4114" s="15" customFormat="1">
      <c r="A4114" s="15"/>
      <c r="B4114" s="258"/>
      <c r="C4114" s="259"/>
      <c r="D4114" s="238" t="s">
        <v>410</v>
      </c>
      <c r="E4114" s="260" t="s">
        <v>19</v>
      </c>
      <c r="F4114" s="261" t="s">
        <v>414</v>
      </c>
      <c r="G4114" s="259"/>
      <c r="H4114" s="262">
        <v>19.922999999999998</v>
      </c>
      <c r="I4114" s="263"/>
      <c r="J4114" s="259"/>
      <c r="K4114" s="259"/>
      <c r="L4114" s="264"/>
      <c r="M4114" s="265"/>
      <c r="N4114" s="266"/>
      <c r="O4114" s="266"/>
      <c r="P4114" s="266"/>
      <c r="Q4114" s="266"/>
      <c r="R4114" s="266"/>
      <c r="S4114" s="266"/>
      <c r="T4114" s="267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8" t="s">
        <v>410</v>
      </c>
      <c r="AU4114" s="268" t="s">
        <v>87</v>
      </c>
      <c r="AV4114" s="15" t="s">
        <v>102</v>
      </c>
      <c r="AW4114" s="15" t="s">
        <v>37</v>
      </c>
      <c r="AX4114" s="15" t="s">
        <v>85</v>
      </c>
      <c r="AY4114" s="268" t="s">
        <v>401</v>
      </c>
    </row>
    <row r="4115" s="2" customFormat="1" ht="33" customHeight="1">
      <c r="A4115" s="40"/>
      <c r="B4115" s="41"/>
      <c r="C4115" s="218" t="s">
        <v>3503</v>
      </c>
      <c r="D4115" s="218" t="s">
        <v>403</v>
      </c>
      <c r="E4115" s="219" t="s">
        <v>3504</v>
      </c>
      <c r="F4115" s="220" t="s">
        <v>3505</v>
      </c>
      <c r="G4115" s="221" t="s">
        <v>178</v>
      </c>
      <c r="H4115" s="222">
        <v>1241.5699999999999</v>
      </c>
      <c r="I4115" s="223"/>
      <c r="J4115" s="224">
        <f>ROUND(I4115*H4115,2)</f>
        <v>0</v>
      </c>
      <c r="K4115" s="220" t="s">
        <v>406</v>
      </c>
      <c r="L4115" s="46"/>
      <c r="M4115" s="225" t="s">
        <v>19</v>
      </c>
      <c r="N4115" s="226" t="s">
        <v>49</v>
      </c>
      <c r="O4115" s="86"/>
      <c r="P4115" s="227">
        <f>O4115*H4115</f>
        <v>0</v>
      </c>
      <c r="Q4115" s="227">
        <v>0.0044999999999999997</v>
      </c>
      <c r="R4115" s="227">
        <f>Q4115*H4115</f>
        <v>5.5870649999999991</v>
      </c>
      <c r="S4115" s="227">
        <v>0</v>
      </c>
      <c r="T4115" s="228">
        <f>S4115*H4115</f>
        <v>0</v>
      </c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R4115" s="229" t="s">
        <v>545</v>
      </c>
      <c r="AT4115" s="229" t="s">
        <v>403</v>
      </c>
      <c r="AU4115" s="229" t="s">
        <v>87</v>
      </c>
      <c r="AY4115" s="19" t="s">
        <v>401</v>
      </c>
      <c r="BE4115" s="230">
        <f>IF(N4115="základní",J4115,0)</f>
        <v>0</v>
      </c>
      <c r="BF4115" s="230">
        <f>IF(N4115="snížená",J4115,0)</f>
        <v>0</v>
      </c>
      <c r="BG4115" s="230">
        <f>IF(N4115="zákl. přenesená",J4115,0)</f>
        <v>0</v>
      </c>
      <c r="BH4115" s="230">
        <f>IF(N4115="sníž. přenesená",J4115,0)</f>
        <v>0</v>
      </c>
      <c r="BI4115" s="230">
        <f>IF(N4115="nulová",J4115,0)</f>
        <v>0</v>
      </c>
      <c r="BJ4115" s="19" t="s">
        <v>85</v>
      </c>
      <c r="BK4115" s="230">
        <f>ROUND(I4115*H4115,2)</f>
        <v>0</v>
      </c>
      <c r="BL4115" s="19" t="s">
        <v>545</v>
      </c>
      <c r="BM4115" s="229" t="s">
        <v>3506</v>
      </c>
    </row>
    <row r="4116" s="2" customFormat="1">
      <c r="A4116" s="40"/>
      <c r="B4116" s="41"/>
      <c r="C4116" s="42"/>
      <c r="D4116" s="231" t="s">
        <v>408</v>
      </c>
      <c r="E4116" s="42"/>
      <c r="F4116" s="232" t="s">
        <v>3507</v>
      </c>
      <c r="G4116" s="42"/>
      <c r="H4116" s="42"/>
      <c r="I4116" s="233"/>
      <c r="J4116" s="42"/>
      <c r="K4116" s="42"/>
      <c r="L4116" s="46"/>
      <c r="M4116" s="234"/>
      <c r="N4116" s="235"/>
      <c r="O4116" s="86"/>
      <c r="P4116" s="86"/>
      <c r="Q4116" s="86"/>
      <c r="R4116" s="86"/>
      <c r="S4116" s="86"/>
      <c r="T4116" s="87"/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T4116" s="19" t="s">
        <v>408</v>
      </c>
      <c r="AU4116" s="19" t="s">
        <v>87</v>
      </c>
    </row>
    <row r="4117" s="14" customFormat="1">
      <c r="A4117" s="14"/>
      <c r="B4117" s="247"/>
      <c r="C4117" s="248"/>
      <c r="D4117" s="238" t="s">
        <v>410</v>
      </c>
      <c r="E4117" s="249" t="s">
        <v>19</v>
      </c>
      <c r="F4117" s="250" t="s">
        <v>306</v>
      </c>
      <c r="G4117" s="248"/>
      <c r="H4117" s="251">
        <v>1119.48</v>
      </c>
      <c r="I4117" s="252"/>
      <c r="J4117" s="248"/>
      <c r="K4117" s="248"/>
      <c r="L4117" s="253"/>
      <c r="M4117" s="254"/>
      <c r="N4117" s="255"/>
      <c r="O4117" s="255"/>
      <c r="P4117" s="255"/>
      <c r="Q4117" s="255"/>
      <c r="R4117" s="255"/>
      <c r="S4117" s="255"/>
      <c r="T4117" s="256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7" t="s">
        <v>410</v>
      </c>
      <c r="AU4117" s="257" t="s">
        <v>87</v>
      </c>
      <c r="AV4117" s="14" t="s">
        <v>87</v>
      </c>
      <c r="AW4117" s="14" t="s">
        <v>37</v>
      </c>
      <c r="AX4117" s="14" t="s">
        <v>78</v>
      </c>
      <c r="AY4117" s="257" t="s">
        <v>401</v>
      </c>
    </row>
    <row r="4118" s="14" customFormat="1">
      <c r="A4118" s="14"/>
      <c r="B4118" s="247"/>
      <c r="C4118" s="248"/>
      <c r="D4118" s="238" t="s">
        <v>410</v>
      </c>
      <c r="E4118" s="249" t="s">
        <v>19</v>
      </c>
      <c r="F4118" s="250" t="s">
        <v>315</v>
      </c>
      <c r="G4118" s="248"/>
      <c r="H4118" s="251">
        <v>122.09</v>
      </c>
      <c r="I4118" s="252"/>
      <c r="J4118" s="248"/>
      <c r="K4118" s="248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7" t="s">
        <v>410</v>
      </c>
      <c r="AU4118" s="257" t="s">
        <v>87</v>
      </c>
      <c r="AV4118" s="14" t="s">
        <v>87</v>
      </c>
      <c r="AW4118" s="14" t="s">
        <v>37</v>
      </c>
      <c r="AX4118" s="14" t="s">
        <v>78</v>
      </c>
      <c r="AY4118" s="257" t="s">
        <v>401</v>
      </c>
    </row>
    <row r="4119" s="15" customFormat="1">
      <c r="A4119" s="15"/>
      <c r="B4119" s="258"/>
      <c r="C4119" s="259"/>
      <c r="D4119" s="238" t="s">
        <v>410</v>
      </c>
      <c r="E4119" s="260" t="s">
        <v>19</v>
      </c>
      <c r="F4119" s="261" t="s">
        <v>414</v>
      </c>
      <c r="G4119" s="259"/>
      <c r="H4119" s="262">
        <v>1241.5699999999999</v>
      </c>
      <c r="I4119" s="263"/>
      <c r="J4119" s="259"/>
      <c r="K4119" s="259"/>
      <c r="L4119" s="264"/>
      <c r="M4119" s="265"/>
      <c r="N4119" s="266"/>
      <c r="O4119" s="266"/>
      <c r="P4119" s="266"/>
      <c r="Q4119" s="266"/>
      <c r="R4119" s="266"/>
      <c r="S4119" s="266"/>
      <c r="T4119" s="267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8" t="s">
        <v>410</v>
      </c>
      <c r="AU4119" s="268" t="s">
        <v>87</v>
      </c>
      <c r="AV4119" s="15" t="s">
        <v>102</v>
      </c>
      <c r="AW4119" s="15" t="s">
        <v>37</v>
      </c>
      <c r="AX4119" s="15" t="s">
        <v>85</v>
      </c>
      <c r="AY4119" s="268" t="s">
        <v>401</v>
      </c>
    </row>
    <row r="4120" s="2" customFormat="1" ht="33" customHeight="1">
      <c r="A4120" s="40"/>
      <c r="B4120" s="41"/>
      <c r="C4120" s="218" t="s">
        <v>3508</v>
      </c>
      <c r="D4120" s="218" t="s">
        <v>403</v>
      </c>
      <c r="E4120" s="219" t="s">
        <v>3509</v>
      </c>
      <c r="F4120" s="220" t="s">
        <v>3510</v>
      </c>
      <c r="G4120" s="221" t="s">
        <v>178</v>
      </c>
      <c r="H4120" s="222">
        <v>14.833</v>
      </c>
      <c r="I4120" s="223"/>
      <c r="J4120" s="224">
        <f>ROUND(I4120*H4120,2)</f>
        <v>0</v>
      </c>
      <c r="K4120" s="220" t="s">
        <v>406</v>
      </c>
      <c r="L4120" s="46"/>
      <c r="M4120" s="225" t="s">
        <v>19</v>
      </c>
      <c r="N4120" s="226" t="s">
        <v>49</v>
      </c>
      <c r="O4120" s="86"/>
      <c r="P4120" s="227">
        <f>O4120*H4120</f>
        <v>0</v>
      </c>
      <c r="Q4120" s="227">
        <v>0.0049500000000000004</v>
      </c>
      <c r="R4120" s="227">
        <f>Q4120*H4120</f>
        <v>0.073423350000000012</v>
      </c>
      <c r="S4120" s="227">
        <v>0</v>
      </c>
      <c r="T4120" s="228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9" t="s">
        <v>545</v>
      </c>
      <c r="AT4120" s="229" t="s">
        <v>403</v>
      </c>
      <c r="AU4120" s="229" t="s">
        <v>87</v>
      </c>
      <c r="AY4120" s="19" t="s">
        <v>401</v>
      </c>
      <c r="BE4120" s="230">
        <f>IF(N4120="základní",J4120,0)</f>
        <v>0</v>
      </c>
      <c r="BF4120" s="230">
        <f>IF(N4120="snížená",J4120,0)</f>
        <v>0</v>
      </c>
      <c r="BG4120" s="230">
        <f>IF(N4120="zákl. přenesená",J4120,0)</f>
        <v>0</v>
      </c>
      <c r="BH4120" s="230">
        <f>IF(N4120="sníž. přenesená",J4120,0)</f>
        <v>0</v>
      </c>
      <c r="BI4120" s="230">
        <f>IF(N4120="nulová",J4120,0)</f>
        <v>0</v>
      </c>
      <c r="BJ4120" s="19" t="s">
        <v>85</v>
      </c>
      <c r="BK4120" s="230">
        <f>ROUND(I4120*H4120,2)</f>
        <v>0</v>
      </c>
      <c r="BL4120" s="19" t="s">
        <v>545</v>
      </c>
      <c r="BM4120" s="229" t="s">
        <v>3511</v>
      </c>
    </row>
    <row r="4121" s="2" customFormat="1">
      <c r="A4121" s="40"/>
      <c r="B4121" s="41"/>
      <c r="C4121" s="42"/>
      <c r="D4121" s="231" t="s">
        <v>408</v>
      </c>
      <c r="E4121" s="42"/>
      <c r="F4121" s="232" t="s">
        <v>3512</v>
      </c>
      <c r="G4121" s="42"/>
      <c r="H4121" s="42"/>
      <c r="I4121" s="233"/>
      <c r="J4121" s="42"/>
      <c r="K4121" s="42"/>
      <c r="L4121" s="46"/>
      <c r="M4121" s="234"/>
      <c r="N4121" s="235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408</v>
      </c>
      <c r="AU4121" s="19" t="s">
        <v>87</v>
      </c>
    </row>
    <row r="4122" s="13" customFormat="1">
      <c r="A4122" s="13"/>
      <c r="B4122" s="236"/>
      <c r="C4122" s="237"/>
      <c r="D4122" s="238" t="s">
        <v>410</v>
      </c>
      <c r="E4122" s="239" t="s">
        <v>19</v>
      </c>
      <c r="F4122" s="240" t="s">
        <v>634</v>
      </c>
      <c r="G4122" s="237"/>
      <c r="H4122" s="239" t="s">
        <v>19</v>
      </c>
      <c r="I4122" s="241"/>
      <c r="J4122" s="237"/>
      <c r="K4122" s="237"/>
      <c r="L4122" s="242"/>
      <c r="M4122" s="243"/>
      <c r="N4122" s="244"/>
      <c r="O4122" s="244"/>
      <c r="P4122" s="244"/>
      <c r="Q4122" s="244"/>
      <c r="R4122" s="244"/>
      <c r="S4122" s="244"/>
      <c r="T4122" s="24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6" t="s">
        <v>410</v>
      </c>
      <c r="AU4122" s="246" t="s">
        <v>87</v>
      </c>
      <c r="AV4122" s="13" t="s">
        <v>85</v>
      </c>
      <c r="AW4122" s="13" t="s">
        <v>37</v>
      </c>
      <c r="AX4122" s="13" t="s">
        <v>78</v>
      </c>
      <c r="AY4122" s="246" t="s">
        <v>401</v>
      </c>
    </row>
    <row r="4123" s="13" customFormat="1">
      <c r="A4123" s="13"/>
      <c r="B4123" s="236"/>
      <c r="C4123" s="237"/>
      <c r="D4123" s="238" t="s">
        <v>410</v>
      </c>
      <c r="E4123" s="239" t="s">
        <v>19</v>
      </c>
      <c r="F4123" s="240" t="s">
        <v>3335</v>
      </c>
      <c r="G4123" s="237"/>
      <c r="H4123" s="239" t="s">
        <v>19</v>
      </c>
      <c r="I4123" s="241"/>
      <c r="J4123" s="237"/>
      <c r="K4123" s="237"/>
      <c r="L4123" s="242"/>
      <c r="M4123" s="243"/>
      <c r="N4123" s="244"/>
      <c r="O4123" s="244"/>
      <c r="P4123" s="244"/>
      <c r="Q4123" s="244"/>
      <c r="R4123" s="244"/>
      <c r="S4123" s="244"/>
      <c r="T4123" s="24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6" t="s">
        <v>410</v>
      </c>
      <c r="AU4123" s="246" t="s">
        <v>87</v>
      </c>
      <c r="AV4123" s="13" t="s">
        <v>85</v>
      </c>
      <c r="AW4123" s="13" t="s">
        <v>37</v>
      </c>
      <c r="AX4123" s="13" t="s">
        <v>78</v>
      </c>
      <c r="AY4123" s="246" t="s">
        <v>401</v>
      </c>
    </row>
    <row r="4124" s="13" customFormat="1">
      <c r="A4124" s="13"/>
      <c r="B4124" s="236"/>
      <c r="C4124" s="237"/>
      <c r="D4124" s="238" t="s">
        <v>410</v>
      </c>
      <c r="E4124" s="239" t="s">
        <v>19</v>
      </c>
      <c r="F4124" s="240" t="s">
        <v>741</v>
      </c>
      <c r="G4124" s="237"/>
      <c r="H4124" s="239" t="s">
        <v>19</v>
      </c>
      <c r="I4124" s="241"/>
      <c r="J4124" s="237"/>
      <c r="K4124" s="237"/>
      <c r="L4124" s="242"/>
      <c r="M4124" s="243"/>
      <c r="N4124" s="244"/>
      <c r="O4124" s="244"/>
      <c r="P4124" s="244"/>
      <c r="Q4124" s="244"/>
      <c r="R4124" s="244"/>
      <c r="S4124" s="244"/>
      <c r="T4124" s="245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6" t="s">
        <v>410</v>
      </c>
      <c r="AU4124" s="246" t="s">
        <v>87</v>
      </c>
      <c r="AV4124" s="13" t="s">
        <v>85</v>
      </c>
      <c r="AW4124" s="13" t="s">
        <v>37</v>
      </c>
      <c r="AX4124" s="13" t="s">
        <v>78</v>
      </c>
      <c r="AY4124" s="246" t="s">
        <v>401</v>
      </c>
    </row>
    <row r="4125" s="13" customFormat="1">
      <c r="A4125" s="13"/>
      <c r="B4125" s="236"/>
      <c r="C4125" s="237"/>
      <c r="D4125" s="238" t="s">
        <v>410</v>
      </c>
      <c r="E4125" s="239" t="s">
        <v>19</v>
      </c>
      <c r="F4125" s="240" t="s">
        <v>745</v>
      </c>
      <c r="G4125" s="237"/>
      <c r="H4125" s="239" t="s">
        <v>19</v>
      </c>
      <c r="I4125" s="241"/>
      <c r="J4125" s="237"/>
      <c r="K4125" s="237"/>
      <c r="L4125" s="242"/>
      <c r="M4125" s="243"/>
      <c r="N4125" s="244"/>
      <c r="O4125" s="244"/>
      <c r="P4125" s="244"/>
      <c r="Q4125" s="244"/>
      <c r="R4125" s="244"/>
      <c r="S4125" s="244"/>
      <c r="T4125" s="245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6" t="s">
        <v>410</v>
      </c>
      <c r="AU4125" s="246" t="s">
        <v>87</v>
      </c>
      <c r="AV4125" s="13" t="s">
        <v>85</v>
      </c>
      <c r="AW4125" s="13" t="s">
        <v>37</v>
      </c>
      <c r="AX4125" s="13" t="s">
        <v>78</v>
      </c>
      <c r="AY4125" s="246" t="s">
        <v>401</v>
      </c>
    </row>
    <row r="4126" s="14" customFormat="1">
      <c r="A4126" s="14"/>
      <c r="B4126" s="247"/>
      <c r="C4126" s="248"/>
      <c r="D4126" s="238" t="s">
        <v>410</v>
      </c>
      <c r="E4126" s="249" t="s">
        <v>19</v>
      </c>
      <c r="F4126" s="250" t="s">
        <v>3513</v>
      </c>
      <c r="G4126" s="248"/>
      <c r="H4126" s="251">
        <v>14.833</v>
      </c>
      <c r="I4126" s="252"/>
      <c r="J4126" s="248"/>
      <c r="K4126" s="248"/>
      <c r="L4126" s="253"/>
      <c r="M4126" s="254"/>
      <c r="N4126" s="255"/>
      <c r="O4126" s="255"/>
      <c r="P4126" s="255"/>
      <c r="Q4126" s="255"/>
      <c r="R4126" s="255"/>
      <c r="S4126" s="255"/>
      <c r="T4126" s="256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7" t="s">
        <v>410</v>
      </c>
      <c r="AU4126" s="257" t="s">
        <v>87</v>
      </c>
      <c r="AV4126" s="14" t="s">
        <v>87</v>
      </c>
      <c r="AW4126" s="14" t="s">
        <v>37</v>
      </c>
      <c r="AX4126" s="14" t="s">
        <v>78</v>
      </c>
      <c r="AY4126" s="257" t="s">
        <v>401</v>
      </c>
    </row>
    <row r="4127" s="15" customFormat="1">
      <c r="A4127" s="15"/>
      <c r="B4127" s="258"/>
      <c r="C4127" s="259"/>
      <c r="D4127" s="238" t="s">
        <v>410</v>
      </c>
      <c r="E4127" s="260" t="s">
        <v>19</v>
      </c>
      <c r="F4127" s="261" t="s">
        <v>414</v>
      </c>
      <c r="G4127" s="259"/>
      <c r="H4127" s="262">
        <v>14.833</v>
      </c>
      <c r="I4127" s="263"/>
      <c r="J4127" s="259"/>
      <c r="K4127" s="259"/>
      <c r="L4127" s="264"/>
      <c r="M4127" s="265"/>
      <c r="N4127" s="266"/>
      <c r="O4127" s="266"/>
      <c r="P4127" s="266"/>
      <c r="Q4127" s="266"/>
      <c r="R4127" s="266"/>
      <c r="S4127" s="266"/>
      <c r="T4127" s="267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8" t="s">
        <v>410</v>
      </c>
      <c r="AU4127" s="268" t="s">
        <v>87</v>
      </c>
      <c r="AV4127" s="15" t="s">
        <v>102</v>
      </c>
      <c r="AW4127" s="15" t="s">
        <v>37</v>
      </c>
      <c r="AX4127" s="15" t="s">
        <v>85</v>
      </c>
      <c r="AY4127" s="268" t="s">
        <v>401</v>
      </c>
    </row>
    <row r="4128" s="2" customFormat="1" ht="24.15" customHeight="1">
      <c r="A4128" s="40"/>
      <c r="B4128" s="41"/>
      <c r="C4128" s="218" t="s">
        <v>3514</v>
      </c>
      <c r="D4128" s="218" t="s">
        <v>403</v>
      </c>
      <c r="E4128" s="219" t="s">
        <v>3515</v>
      </c>
      <c r="F4128" s="220" t="s">
        <v>3516</v>
      </c>
      <c r="G4128" s="221" t="s">
        <v>178</v>
      </c>
      <c r="H4128" s="222">
        <v>5.0899999999999999</v>
      </c>
      <c r="I4128" s="223"/>
      <c r="J4128" s="224">
        <f>ROUND(I4128*H4128,2)</f>
        <v>0</v>
      </c>
      <c r="K4128" s="220" t="s">
        <v>406</v>
      </c>
      <c r="L4128" s="46"/>
      <c r="M4128" s="225" t="s">
        <v>19</v>
      </c>
      <c r="N4128" s="226" t="s">
        <v>49</v>
      </c>
      <c r="O4128" s="86"/>
      <c r="P4128" s="227">
        <f>O4128*H4128</f>
        <v>0</v>
      </c>
      <c r="Q4128" s="227">
        <v>0.0043200000000000001</v>
      </c>
      <c r="R4128" s="227">
        <f>Q4128*H4128</f>
        <v>0.021988799999999999</v>
      </c>
      <c r="S4128" s="227">
        <v>0</v>
      </c>
      <c r="T4128" s="228">
        <f>S4128*H4128</f>
        <v>0</v>
      </c>
      <c r="U4128" s="40"/>
      <c r="V4128" s="40"/>
      <c r="W4128" s="40"/>
      <c r="X4128" s="40"/>
      <c r="Y4128" s="40"/>
      <c r="Z4128" s="40"/>
      <c r="AA4128" s="40"/>
      <c r="AB4128" s="40"/>
      <c r="AC4128" s="40"/>
      <c r="AD4128" s="40"/>
      <c r="AE4128" s="40"/>
      <c r="AR4128" s="229" t="s">
        <v>545</v>
      </c>
      <c r="AT4128" s="229" t="s">
        <v>403</v>
      </c>
      <c r="AU4128" s="229" t="s">
        <v>87</v>
      </c>
      <c r="AY4128" s="19" t="s">
        <v>401</v>
      </c>
      <c r="BE4128" s="230">
        <f>IF(N4128="základní",J4128,0)</f>
        <v>0</v>
      </c>
      <c r="BF4128" s="230">
        <f>IF(N4128="snížená",J4128,0)</f>
        <v>0</v>
      </c>
      <c r="BG4128" s="230">
        <f>IF(N4128="zákl. přenesená",J4128,0)</f>
        <v>0</v>
      </c>
      <c r="BH4128" s="230">
        <f>IF(N4128="sníž. přenesená",J4128,0)</f>
        <v>0</v>
      </c>
      <c r="BI4128" s="230">
        <f>IF(N4128="nulová",J4128,0)</f>
        <v>0</v>
      </c>
      <c r="BJ4128" s="19" t="s">
        <v>85</v>
      </c>
      <c r="BK4128" s="230">
        <f>ROUND(I4128*H4128,2)</f>
        <v>0</v>
      </c>
      <c r="BL4128" s="19" t="s">
        <v>545</v>
      </c>
      <c r="BM4128" s="229" t="s">
        <v>3517</v>
      </c>
    </row>
    <row r="4129" s="2" customFormat="1">
      <c r="A4129" s="40"/>
      <c r="B4129" s="41"/>
      <c r="C4129" s="42"/>
      <c r="D4129" s="231" t="s">
        <v>408</v>
      </c>
      <c r="E4129" s="42"/>
      <c r="F4129" s="232" t="s">
        <v>3518</v>
      </c>
      <c r="G4129" s="42"/>
      <c r="H4129" s="42"/>
      <c r="I4129" s="233"/>
      <c r="J4129" s="42"/>
      <c r="K4129" s="42"/>
      <c r="L4129" s="46"/>
      <c r="M4129" s="234"/>
      <c r="N4129" s="235"/>
      <c r="O4129" s="86"/>
      <c r="P4129" s="86"/>
      <c r="Q4129" s="86"/>
      <c r="R4129" s="86"/>
      <c r="S4129" s="86"/>
      <c r="T4129" s="87"/>
      <c r="U4129" s="40"/>
      <c r="V4129" s="40"/>
      <c r="W4129" s="40"/>
      <c r="X4129" s="40"/>
      <c r="Y4129" s="40"/>
      <c r="Z4129" s="40"/>
      <c r="AA4129" s="40"/>
      <c r="AB4129" s="40"/>
      <c r="AC4129" s="40"/>
      <c r="AD4129" s="40"/>
      <c r="AE4129" s="40"/>
      <c r="AT4129" s="19" t="s">
        <v>408</v>
      </c>
      <c r="AU4129" s="19" t="s">
        <v>87</v>
      </c>
    </row>
    <row r="4130" s="13" customFormat="1">
      <c r="A4130" s="13"/>
      <c r="B4130" s="236"/>
      <c r="C4130" s="237"/>
      <c r="D4130" s="238" t="s">
        <v>410</v>
      </c>
      <c r="E4130" s="239" t="s">
        <v>19</v>
      </c>
      <c r="F4130" s="240" t="s">
        <v>634</v>
      </c>
      <c r="G4130" s="237"/>
      <c r="H4130" s="239" t="s">
        <v>19</v>
      </c>
      <c r="I4130" s="241"/>
      <c r="J4130" s="237"/>
      <c r="K4130" s="237"/>
      <c r="L4130" s="242"/>
      <c r="M4130" s="243"/>
      <c r="N4130" s="244"/>
      <c r="O4130" s="244"/>
      <c r="P4130" s="244"/>
      <c r="Q4130" s="244"/>
      <c r="R4130" s="244"/>
      <c r="S4130" s="244"/>
      <c r="T4130" s="245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6" t="s">
        <v>410</v>
      </c>
      <c r="AU4130" s="246" t="s">
        <v>87</v>
      </c>
      <c r="AV4130" s="13" t="s">
        <v>85</v>
      </c>
      <c r="AW4130" s="13" t="s">
        <v>37</v>
      </c>
      <c r="AX4130" s="13" t="s">
        <v>78</v>
      </c>
      <c r="AY4130" s="246" t="s">
        <v>401</v>
      </c>
    </row>
    <row r="4131" s="13" customFormat="1">
      <c r="A4131" s="13"/>
      <c r="B4131" s="236"/>
      <c r="C4131" s="237"/>
      <c r="D4131" s="238" t="s">
        <v>410</v>
      </c>
      <c r="E4131" s="239" t="s">
        <v>19</v>
      </c>
      <c r="F4131" s="240" t="s">
        <v>3335</v>
      </c>
      <c r="G4131" s="237"/>
      <c r="H4131" s="239" t="s">
        <v>19</v>
      </c>
      <c r="I4131" s="241"/>
      <c r="J4131" s="237"/>
      <c r="K4131" s="237"/>
      <c r="L4131" s="242"/>
      <c r="M4131" s="243"/>
      <c r="N4131" s="244"/>
      <c r="O4131" s="244"/>
      <c r="P4131" s="244"/>
      <c r="Q4131" s="244"/>
      <c r="R4131" s="244"/>
      <c r="S4131" s="244"/>
      <c r="T4131" s="245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6" t="s">
        <v>410</v>
      </c>
      <c r="AU4131" s="246" t="s">
        <v>87</v>
      </c>
      <c r="AV4131" s="13" t="s">
        <v>85</v>
      </c>
      <c r="AW4131" s="13" t="s">
        <v>37</v>
      </c>
      <c r="AX4131" s="13" t="s">
        <v>78</v>
      </c>
      <c r="AY4131" s="246" t="s">
        <v>401</v>
      </c>
    </row>
    <row r="4132" s="13" customFormat="1">
      <c r="A4132" s="13"/>
      <c r="B4132" s="236"/>
      <c r="C4132" s="237"/>
      <c r="D4132" s="238" t="s">
        <v>410</v>
      </c>
      <c r="E4132" s="239" t="s">
        <v>19</v>
      </c>
      <c r="F4132" s="240" t="s">
        <v>741</v>
      </c>
      <c r="G4132" s="237"/>
      <c r="H4132" s="239" t="s">
        <v>19</v>
      </c>
      <c r="I4132" s="241"/>
      <c r="J4132" s="237"/>
      <c r="K4132" s="237"/>
      <c r="L4132" s="242"/>
      <c r="M4132" s="243"/>
      <c r="N4132" s="244"/>
      <c r="O4132" s="244"/>
      <c r="P4132" s="244"/>
      <c r="Q4132" s="244"/>
      <c r="R4132" s="244"/>
      <c r="S4132" s="244"/>
      <c r="T4132" s="24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6" t="s">
        <v>410</v>
      </c>
      <c r="AU4132" s="246" t="s">
        <v>87</v>
      </c>
      <c r="AV4132" s="13" t="s">
        <v>85</v>
      </c>
      <c r="AW4132" s="13" t="s">
        <v>37</v>
      </c>
      <c r="AX4132" s="13" t="s">
        <v>78</v>
      </c>
      <c r="AY4132" s="246" t="s">
        <v>401</v>
      </c>
    </row>
    <row r="4133" s="13" customFormat="1">
      <c r="A4133" s="13"/>
      <c r="B4133" s="236"/>
      <c r="C4133" s="237"/>
      <c r="D4133" s="238" t="s">
        <v>410</v>
      </c>
      <c r="E4133" s="239" t="s">
        <v>19</v>
      </c>
      <c r="F4133" s="240" t="s">
        <v>745</v>
      </c>
      <c r="G4133" s="237"/>
      <c r="H4133" s="239" t="s">
        <v>19</v>
      </c>
      <c r="I4133" s="241"/>
      <c r="J4133" s="237"/>
      <c r="K4133" s="237"/>
      <c r="L4133" s="242"/>
      <c r="M4133" s="243"/>
      <c r="N4133" s="244"/>
      <c r="O4133" s="244"/>
      <c r="P4133" s="244"/>
      <c r="Q4133" s="244"/>
      <c r="R4133" s="244"/>
      <c r="S4133" s="244"/>
      <c r="T4133" s="24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6" t="s">
        <v>410</v>
      </c>
      <c r="AU4133" s="246" t="s">
        <v>87</v>
      </c>
      <c r="AV4133" s="13" t="s">
        <v>85</v>
      </c>
      <c r="AW4133" s="13" t="s">
        <v>37</v>
      </c>
      <c r="AX4133" s="13" t="s">
        <v>78</v>
      </c>
      <c r="AY4133" s="246" t="s">
        <v>401</v>
      </c>
    </row>
    <row r="4134" s="14" customFormat="1">
      <c r="A4134" s="14"/>
      <c r="B4134" s="247"/>
      <c r="C4134" s="248"/>
      <c r="D4134" s="238" t="s">
        <v>410</v>
      </c>
      <c r="E4134" s="249" t="s">
        <v>19</v>
      </c>
      <c r="F4134" s="250" t="s">
        <v>3519</v>
      </c>
      <c r="G4134" s="248"/>
      <c r="H4134" s="251">
        <v>5.0899999999999999</v>
      </c>
      <c r="I4134" s="252"/>
      <c r="J4134" s="248"/>
      <c r="K4134" s="248"/>
      <c r="L4134" s="253"/>
      <c r="M4134" s="254"/>
      <c r="N4134" s="255"/>
      <c r="O4134" s="255"/>
      <c r="P4134" s="255"/>
      <c r="Q4134" s="255"/>
      <c r="R4134" s="255"/>
      <c r="S4134" s="255"/>
      <c r="T4134" s="256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7" t="s">
        <v>410</v>
      </c>
      <c r="AU4134" s="257" t="s">
        <v>87</v>
      </c>
      <c r="AV4134" s="14" t="s">
        <v>87</v>
      </c>
      <c r="AW4134" s="14" t="s">
        <v>37</v>
      </c>
      <c r="AX4134" s="14" t="s">
        <v>78</v>
      </c>
      <c r="AY4134" s="257" t="s">
        <v>401</v>
      </c>
    </row>
    <row r="4135" s="15" customFormat="1">
      <c r="A4135" s="15"/>
      <c r="B4135" s="258"/>
      <c r="C4135" s="259"/>
      <c r="D4135" s="238" t="s">
        <v>410</v>
      </c>
      <c r="E4135" s="260" t="s">
        <v>19</v>
      </c>
      <c r="F4135" s="261" t="s">
        <v>414</v>
      </c>
      <c r="G4135" s="259"/>
      <c r="H4135" s="262">
        <v>5.0899999999999999</v>
      </c>
      <c r="I4135" s="263"/>
      <c r="J4135" s="259"/>
      <c r="K4135" s="259"/>
      <c r="L4135" s="264"/>
      <c r="M4135" s="265"/>
      <c r="N4135" s="266"/>
      <c r="O4135" s="266"/>
      <c r="P4135" s="266"/>
      <c r="Q4135" s="266"/>
      <c r="R4135" s="266"/>
      <c r="S4135" s="266"/>
      <c r="T4135" s="267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8" t="s">
        <v>410</v>
      </c>
      <c r="AU4135" s="268" t="s">
        <v>87</v>
      </c>
      <c r="AV4135" s="15" t="s">
        <v>102</v>
      </c>
      <c r="AW4135" s="15" t="s">
        <v>37</v>
      </c>
      <c r="AX4135" s="15" t="s">
        <v>85</v>
      </c>
      <c r="AY4135" s="268" t="s">
        <v>401</v>
      </c>
    </row>
    <row r="4136" s="2" customFormat="1" ht="16.5" customHeight="1">
      <c r="A4136" s="40"/>
      <c r="B4136" s="41"/>
      <c r="C4136" s="218" t="s">
        <v>3520</v>
      </c>
      <c r="D4136" s="218" t="s">
        <v>403</v>
      </c>
      <c r="E4136" s="219" t="s">
        <v>3521</v>
      </c>
      <c r="F4136" s="220" t="s">
        <v>3522</v>
      </c>
      <c r="G4136" s="221" t="s">
        <v>228</v>
      </c>
      <c r="H4136" s="222">
        <v>31.815000000000001</v>
      </c>
      <c r="I4136" s="223"/>
      <c r="J4136" s="224">
        <f>ROUND(I4136*H4136,2)</f>
        <v>0</v>
      </c>
      <c r="K4136" s="220" t="s">
        <v>406</v>
      </c>
      <c r="L4136" s="46"/>
      <c r="M4136" s="225" t="s">
        <v>19</v>
      </c>
      <c r="N4136" s="226" t="s">
        <v>49</v>
      </c>
      <c r="O4136" s="86"/>
      <c r="P4136" s="227">
        <f>O4136*H4136</f>
        <v>0</v>
      </c>
      <c r="Q4136" s="227">
        <v>0.0011999999999999999</v>
      </c>
      <c r="R4136" s="227">
        <f>Q4136*H4136</f>
        <v>0.038177999999999997</v>
      </c>
      <c r="S4136" s="227">
        <v>0</v>
      </c>
      <c r="T4136" s="228">
        <f>S4136*H4136</f>
        <v>0</v>
      </c>
      <c r="U4136" s="40"/>
      <c r="V4136" s="40"/>
      <c r="W4136" s="40"/>
      <c r="X4136" s="40"/>
      <c r="Y4136" s="40"/>
      <c r="Z4136" s="40"/>
      <c r="AA4136" s="40"/>
      <c r="AB4136" s="40"/>
      <c r="AC4136" s="40"/>
      <c r="AD4136" s="40"/>
      <c r="AE4136" s="40"/>
      <c r="AR4136" s="229" t="s">
        <v>545</v>
      </c>
      <c r="AT4136" s="229" t="s">
        <v>403</v>
      </c>
      <c r="AU4136" s="229" t="s">
        <v>87</v>
      </c>
      <c r="AY4136" s="19" t="s">
        <v>401</v>
      </c>
      <c r="BE4136" s="230">
        <f>IF(N4136="základní",J4136,0)</f>
        <v>0</v>
      </c>
      <c r="BF4136" s="230">
        <f>IF(N4136="snížená",J4136,0)</f>
        <v>0</v>
      </c>
      <c r="BG4136" s="230">
        <f>IF(N4136="zákl. přenesená",J4136,0)</f>
        <v>0</v>
      </c>
      <c r="BH4136" s="230">
        <f>IF(N4136="sníž. přenesená",J4136,0)</f>
        <v>0</v>
      </c>
      <c r="BI4136" s="230">
        <f>IF(N4136="nulová",J4136,0)</f>
        <v>0</v>
      </c>
      <c r="BJ4136" s="19" t="s">
        <v>85</v>
      </c>
      <c r="BK4136" s="230">
        <f>ROUND(I4136*H4136,2)</f>
        <v>0</v>
      </c>
      <c r="BL4136" s="19" t="s">
        <v>545</v>
      </c>
      <c r="BM4136" s="229" t="s">
        <v>3523</v>
      </c>
    </row>
    <row r="4137" s="2" customFormat="1">
      <c r="A4137" s="40"/>
      <c r="B4137" s="41"/>
      <c r="C4137" s="42"/>
      <c r="D4137" s="231" t="s">
        <v>408</v>
      </c>
      <c r="E4137" s="42"/>
      <c r="F4137" s="232" t="s">
        <v>3524</v>
      </c>
      <c r="G4137" s="42"/>
      <c r="H4137" s="42"/>
      <c r="I4137" s="233"/>
      <c r="J4137" s="42"/>
      <c r="K4137" s="42"/>
      <c r="L4137" s="46"/>
      <c r="M4137" s="234"/>
      <c r="N4137" s="235"/>
      <c r="O4137" s="86"/>
      <c r="P4137" s="86"/>
      <c r="Q4137" s="86"/>
      <c r="R4137" s="86"/>
      <c r="S4137" s="86"/>
      <c r="T4137" s="87"/>
      <c r="U4137" s="40"/>
      <c r="V4137" s="40"/>
      <c r="W4137" s="40"/>
      <c r="X4137" s="40"/>
      <c r="Y4137" s="40"/>
      <c r="Z4137" s="40"/>
      <c r="AA4137" s="40"/>
      <c r="AB4137" s="40"/>
      <c r="AC4137" s="40"/>
      <c r="AD4137" s="40"/>
      <c r="AE4137" s="40"/>
      <c r="AT4137" s="19" t="s">
        <v>408</v>
      </c>
      <c r="AU4137" s="19" t="s">
        <v>87</v>
      </c>
    </row>
    <row r="4138" s="13" customFormat="1">
      <c r="A4138" s="13"/>
      <c r="B4138" s="236"/>
      <c r="C4138" s="237"/>
      <c r="D4138" s="238" t="s">
        <v>410</v>
      </c>
      <c r="E4138" s="239" t="s">
        <v>19</v>
      </c>
      <c r="F4138" s="240" t="s">
        <v>634</v>
      </c>
      <c r="G4138" s="237"/>
      <c r="H4138" s="239" t="s">
        <v>19</v>
      </c>
      <c r="I4138" s="241"/>
      <c r="J4138" s="237"/>
      <c r="K4138" s="237"/>
      <c r="L4138" s="242"/>
      <c r="M4138" s="243"/>
      <c r="N4138" s="244"/>
      <c r="O4138" s="244"/>
      <c r="P4138" s="244"/>
      <c r="Q4138" s="244"/>
      <c r="R4138" s="244"/>
      <c r="S4138" s="244"/>
      <c r="T4138" s="245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6" t="s">
        <v>410</v>
      </c>
      <c r="AU4138" s="246" t="s">
        <v>87</v>
      </c>
      <c r="AV4138" s="13" t="s">
        <v>85</v>
      </c>
      <c r="AW4138" s="13" t="s">
        <v>37</v>
      </c>
      <c r="AX4138" s="13" t="s">
        <v>78</v>
      </c>
      <c r="AY4138" s="246" t="s">
        <v>401</v>
      </c>
    </row>
    <row r="4139" s="13" customFormat="1">
      <c r="A4139" s="13"/>
      <c r="B4139" s="236"/>
      <c r="C4139" s="237"/>
      <c r="D4139" s="238" t="s">
        <v>410</v>
      </c>
      <c r="E4139" s="239" t="s">
        <v>19</v>
      </c>
      <c r="F4139" s="240" t="s">
        <v>3335</v>
      </c>
      <c r="G4139" s="237"/>
      <c r="H4139" s="239" t="s">
        <v>19</v>
      </c>
      <c r="I4139" s="241"/>
      <c r="J4139" s="237"/>
      <c r="K4139" s="237"/>
      <c r="L4139" s="242"/>
      <c r="M4139" s="243"/>
      <c r="N4139" s="244"/>
      <c r="O4139" s="244"/>
      <c r="P4139" s="244"/>
      <c r="Q4139" s="244"/>
      <c r="R4139" s="244"/>
      <c r="S4139" s="244"/>
      <c r="T4139" s="24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6" t="s">
        <v>410</v>
      </c>
      <c r="AU4139" s="246" t="s">
        <v>87</v>
      </c>
      <c r="AV4139" s="13" t="s">
        <v>85</v>
      </c>
      <c r="AW4139" s="13" t="s">
        <v>37</v>
      </c>
      <c r="AX4139" s="13" t="s">
        <v>78</v>
      </c>
      <c r="AY4139" s="246" t="s">
        <v>401</v>
      </c>
    </row>
    <row r="4140" s="13" customFormat="1">
      <c r="A4140" s="13"/>
      <c r="B4140" s="236"/>
      <c r="C4140" s="237"/>
      <c r="D4140" s="238" t="s">
        <v>410</v>
      </c>
      <c r="E4140" s="239" t="s">
        <v>19</v>
      </c>
      <c r="F4140" s="240" t="s">
        <v>741</v>
      </c>
      <c r="G4140" s="237"/>
      <c r="H4140" s="239" t="s">
        <v>19</v>
      </c>
      <c r="I4140" s="241"/>
      <c r="J4140" s="237"/>
      <c r="K4140" s="237"/>
      <c r="L4140" s="242"/>
      <c r="M4140" s="243"/>
      <c r="N4140" s="244"/>
      <c r="O4140" s="244"/>
      <c r="P4140" s="244"/>
      <c r="Q4140" s="244"/>
      <c r="R4140" s="244"/>
      <c r="S4140" s="244"/>
      <c r="T4140" s="245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6" t="s">
        <v>410</v>
      </c>
      <c r="AU4140" s="246" t="s">
        <v>87</v>
      </c>
      <c r="AV4140" s="13" t="s">
        <v>85</v>
      </c>
      <c r="AW4140" s="13" t="s">
        <v>37</v>
      </c>
      <c r="AX4140" s="13" t="s">
        <v>78</v>
      </c>
      <c r="AY4140" s="246" t="s">
        <v>401</v>
      </c>
    </row>
    <row r="4141" s="13" customFormat="1">
      <c r="A4141" s="13"/>
      <c r="B4141" s="236"/>
      <c r="C4141" s="237"/>
      <c r="D4141" s="238" t="s">
        <v>410</v>
      </c>
      <c r="E4141" s="239" t="s">
        <v>19</v>
      </c>
      <c r="F4141" s="240" t="s">
        <v>745</v>
      </c>
      <c r="G4141" s="237"/>
      <c r="H4141" s="239" t="s">
        <v>19</v>
      </c>
      <c r="I4141" s="241"/>
      <c r="J4141" s="237"/>
      <c r="K4141" s="237"/>
      <c r="L4141" s="242"/>
      <c r="M4141" s="243"/>
      <c r="N4141" s="244"/>
      <c r="O4141" s="244"/>
      <c r="P4141" s="244"/>
      <c r="Q4141" s="244"/>
      <c r="R4141" s="244"/>
      <c r="S4141" s="244"/>
      <c r="T4141" s="245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6" t="s">
        <v>410</v>
      </c>
      <c r="AU4141" s="246" t="s">
        <v>87</v>
      </c>
      <c r="AV4141" s="13" t="s">
        <v>85</v>
      </c>
      <c r="AW4141" s="13" t="s">
        <v>37</v>
      </c>
      <c r="AX4141" s="13" t="s">
        <v>78</v>
      </c>
      <c r="AY4141" s="246" t="s">
        <v>401</v>
      </c>
    </row>
    <row r="4142" s="14" customFormat="1">
      <c r="A4142" s="14"/>
      <c r="B4142" s="247"/>
      <c r="C4142" s="248"/>
      <c r="D4142" s="238" t="s">
        <v>410</v>
      </c>
      <c r="E4142" s="249" t="s">
        <v>19</v>
      </c>
      <c r="F4142" s="250" t="s">
        <v>3525</v>
      </c>
      <c r="G4142" s="248"/>
      <c r="H4142" s="251">
        <v>31.815000000000001</v>
      </c>
      <c r="I4142" s="252"/>
      <c r="J4142" s="248"/>
      <c r="K4142" s="248"/>
      <c r="L4142" s="253"/>
      <c r="M4142" s="254"/>
      <c r="N4142" s="255"/>
      <c r="O4142" s="255"/>
      <c r="P4142" s="255"/>
      <c r="Q4142" s="255"/>
      <c r="R4142" s="255"/>
      <c r="S4142" s="255"/>
      <c r="T4142" s="256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7" t="s">
        <v>410</v>
      </c>
      <c r="AU4142" s="257" t="s">
        <v>87</v>
      </c>
      <c r="AV4142" s="14" t="s">
        <v>87</v>
      </c>
      <c r="AW4142" s="14" t="s">
        <v>37</v>
      </c>
      <c r="AX4142" s="14" t="s">
        <v>78</v>
      </c>
      <c r="AY4142" s="257" t="s">
        <v>401</v>
      </c>
    </row>
    <row r="4143" s="15" customFormat="1">
      <c r="A4143" s="15"/>
      <c r="B4143" s="258"/>
      <c r="C4143" s="259"/>
      <c r="D4143" s="238" t="s">
        <v>410</v>
      </c>
      <c r="E4143" s="260" t="s">
        <v>19</v>
      </c>
      <c r="F4143" s="261" t="s">
        <v>414</v>
      </c>
      <c r="G4143" s="259"/>
      <c r="H4143" s="262">
        <v>31.815000000000001</v>
      </c>
      <c r="I4143" s="263"/>
      <c r="J4143" s="259"/>
      <c r="K4143" s="259"/>
      <c r="L4143" s="264"/>
      <c r="M4143" s="265"/>
      <c r="N4143" s="266"/>
      <c r="O4143" s="266"/>
      <c r="P4143" s="266"/>
      <c r="Q4143" s="266"/>
      <c r="R4143" s="266"/>
      <c r="S4143" s="266"/>
      <c r="T4143" s="267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8" t="s">
        <v>410</v>
      </c>
      <c r="AU4143" s="268" t="s">
        <v>87</v>
      </c>
      <c r="AV4143" s="15" t="s">
        <v>102</v>
      </c>
      <c r="AW4143" s="15" t="s">
        <v>37</v>
      </c>
      <c r="AX4143" s="15" t="s">
        <v>85</v>
      </c>
      <c r="AY4143" s="268" t="s">
        <v>401</v>
      </c>
    </row>
    <row r="4144" s="2" customFormat="1" ht="24.15" customHeight="1">
      <c r="A4144" s="40"/>
      <c r="B4144" s="41"/>
      <c r="C4144" s="218" t="s">
        <v>3526</v>
      </c>
      <c r="D4144" s="218" t="s">
        <v>403</v>
      </c>
      <c r="E4144" s="219" t="s">
        <v>3527</v>
      </c>
      <c r="F4144" s="220" t="s">
        <v>3528</v>
      </c>
      <c r="G4144" s="221" t="s">
        <v>178</v>
      </c>
      <c r="H4144" s="222">
        <v>1246.4449999999999</v>
      </c>
      <c r="I4144" s="223"/>
      <c r="J4144" s="224">
        <f>ROUND(I4144*H4144,2)</f>
        <v>0</v>
      </c>
      <c r="K4144" s="220" t="s">
        <v>406</v>
      </c>
      <c r="L4144" s="46"/>
      <c r="M4144" s="225" t="s">
        <v>19</v>
      </c>
      <c r="N4144" s="226" t="s">
        <v>49</v>
      </c>
      <c r="O4144" s="86"/>
      <c r="P4144" s="227">
        <f>O4144*H4144</f>
        <v>0</v>
      </c>
      <c r="Q4144" s="227">
        <v>0.00029999999999999997</v>
      </c>
      <c r="R4144" s="227">
        <f>Q4144*H4144</f>
        <v>0.37393349999999997</v>
      </c>
      <c r="S4144" s="227">
        <v>0</v>
      </c>
      <c r="T4144" s="228">
        <f>S4144*H4144</f>
        <v>0</v>
      </c>
      <c r="U4144" s="40"/>
      <c r="V4144" s="40"/>
      <c r="W4144" s="40"/>
      <c r="X4144" s="40"/>
      <c r="Y4144" s="40"/>
      <c r="Z4144" s="40"/>
      <c r="AA4144" s="40"/>
      <c r="AB4144" s="40"/>
      <c r="AC4144" s="40"/>
      <c r="AD4144" s="40"/>
      <c r="AE4144" s="40"/>
      <c r="AR4144" s="229" t="s">
        <v>545</v>
      </c>
      <c r="AT4144" s="229" t="s">
        <v>403</v>
      </c>
      <c r="AU4144" s="229" t="s">
        <v>87</v>
      </c>
      <c r="AY4144" s="19" t="s">
        <v>401</v>
      </c>
      <c r="BE4144" s="230">
        <f>IF(N4144="základní",J4144,0)</f>
        <v>0</v>
      </c>
      <c r="BF4144" s="230">
        <f>IF(N4144="snížená",J4144,0)</f>
        <v>0</v>
      </c>
      <c r="BG4144" s="230">
        <f>IF(N4144="zákl. přenesená",J4144,0)</f>
        <v>0</v>
      </c>
      <c r="BH4144" s="230">
        <f>IF(N4144="sníž. přenesená",J4144,0)</f>
        <v>0</v>
      </c>
      <c r="BI4144" s="230">
        <f>IF(N4144="nulová",J4144,0)</f>
        <v>0</v>
      </c>
      <c r="BJ4144" s="19" t="s">
        <v>85</v>
      </c>
      <c r="BK4144" s="230">
        <f>ROUND(I4144*H4144,2)</f>
        <v>0</v>
      </c>
      <c r="BL4144" s="19" t="s">
        <v>545</v>
      </c>
      <c r="BM4144" s="229" t="s">
        <v>3529</v>
      </c>
    </row>
    <row r="4145" s="2" customFormat="1">
      <c r="A4145" s="40"/>
      <c r="B4145" s="41"/>
      <c r="C4145" s="42"/>
      <c r="D4145" s="231" t="s">
        <v>408</v>
      </c>
      <c r="E4145" s="42"/>
      <c r="F4145" s="232" t="s">
        <v>3530</v>
      </c>
      <c r="G4145" s="42"/>
      <c r="H4145" s="42"/>
      <c r="I4145" s="233"/>
      <c r="J4145" s="42"/>
      <c r="K4145" s="42"/>
      <c r="L4145" s="46"/>
      <c r="M4145" s="234"/>
      <c r="N4145" s="235"/>
      <c r="O4145" s="86"/>
      <c r="P4145" s="86"/>
      <c r="Q4145" s="86"/>
      <c r="R4145" s="86"/>
      <c r="S4145" s="86"/>
      <c r="T4145" s="87"/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T4145" s="19" t="s">
        <v>408</v>
      </c>
      <c r="AU4145" s="19" t="s">
        <v>87</v>
      </c>
    </row>
    <row r="4146" s="14" customFormat="1">
      <c r="A4146" s="14"/>
      <c r="B4146" s="247"/>
      <c r="C4146" s="248"/>
      <c r="D4146" s="238" t="s">
        <v>410</v>
      </c>
      <c r="E4146" s="249" t="s">
        <v>19</v>
      </c>
      <c r="F4146" s="250" t="s">
        <v>306</v>
      </c>
      <c r="G4146" s="248"/>
      <c r="H4146" s="251">
        <v>1119.48</v>
      </c>
      <c r="I4146" s="252"/>
      <c r="J4146" s="248"/>
      <c r="K4146" s="248"/>
      <c r="L4146" s="253"/>
      <c r="M4146" s="254"/>
      <c r="N4146" s="255"/>
      <c r="O4146" s="255"/>
      <c r="P4146" s="255"/>
      <c r="Q4146" s="255"/>
      <c r="R4146" s="255"/>
      <c r="S4146" s="255"/>
      <c r="T4146" s="256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7" t="s">
        <v>410</v>
      </c>
      <c r="AU4146" s="257" t="s">
        <v>87</v>
      </c>
      <c r="AV4146" s="14" t="s">
        <v>87</v>
      </c>
      <c r="AW4146" s="14" t="s">
        <v>37</v>
      </c>
      <c r="AX4146" s="14" t="s">
        <v>78</v>
      </c>
      <c r="AY4146" s="257" t="s">
        <v>401</v>
      </c>
    </row>
    <row r="4147" s="14" customFormat="1">
      <c r="A4147" s="14"/>
      <c r="B4147" s="247"/>
      <c r="C4147" s="248"/>
      <c r="D4147" s="238" t="s">
        <v>410</v>
      </c>
      <c r="E4147" s="249" t="s">
        <v>19</v>
      </c>
      <c r="F4147" s="250" t="s">
        <v>315</v>
      </c>
      <c r="G4147" s="248"/>
      <c r="H4147" s="251">
        <v>122.09</v>
      </c>
      <c r="I4147" s="252"/>
      <c r="J4147" s="248"/>
      <c r="K4147" s="248"/>
      <c r="L4147" s="253"/>
      <c r="M4147" s="254"/>
      <c r="N4147" s="255"/>
      <c r="O4147" s="255"/>
      <c r="P4147" s="255"/>
      <c r="Q4147" s="255"/>
      <c r="R4147" s="255"/>
      <c r="S4147" s="255"/>
      <c r="T4147" s="256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7" t="s">
        <v>410</v>
      </c>
      <c r="AU4147" s="257" t="s">
        <v>87</v>
      </c>
      <c r="AV4147" s="14" t="s">
        <v>87</v>
      </c>
      <c r="AW4147" s="14" t="s">
        <v>37</v>
      </c>
      <c r="AX4147" s="14" t="s">
        <v>78</v>
      </c>
      <c r="AY4147" s="257" t="s">
        <v>401</v>
      </c>
    </row>
    <row r="4148" s="14" customFormat="1">
      <c r="A4148" s="14"/>
      <c r="B4148" s="247"/>
      <c r="C4148" s="248"/>
      <c r="D4148" s="238" t="s">
        <v>410</v>
      </c>
      <c r="E4148" s="249" t="s">
        <v>19</v>
      </c>
      <c r="F4148" s="250" t="s">
        <v>3531</v>
      </c>
      <c r="G4148" s="248"/>
      <c r="H4148" s="251">
        <v>4.875</v>
      </c>
      <c r="I4148" s="252"/>
      <c r="J4148" s="248"/>
      <c r="K4148" s="248"/>
      <c r="L4148" s="253"/>
      <c r="M4148" s="254"/>
      <c r="N4148" s="255"/>
      <c r="O4148" s="255"/>
      <c r="P4148" s="255"/>
      <c r="Q4148" s="255"/>
      <c r="R4148" s="255"/>
      <c r="S4148" s="255"/>
      <c r="T4148" s="256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7" t="s">
        <v>410</v>
      </c>
      <c r="AU4148" s="257" t="s">
        <v>87</v>
      </c>
      <c r="AV4148" s="14" t="s">
        <v>87</v>
      </c>
      <c r="AW4148" s="14" t="s">
        <v>37</v>
      </c>
      <c r="AX4148" s="14" t="s">
        <v>78</v>
      </c>
      <c r="AY4148" s="257" t="s">
        <v>401</v>
      </c>
    </row>
    <row r="4149" s="15" customFormat="1">
      <c r="A4149" s="15"/>
      <c r="B4149" s="258"/>
      <c r="C4149" s="259"/>
      <c r="D4149" s="238" t="s">
        <v>410</v>
      </c>
      <c r="E4149" s="260" t="s">
        <v>19</v>
      </c>
      <c r="F4149" s="261" t="s">
        <v>414</v>
      </c>
      <c r="G4149" s="259"/>
      <c r="H4149" s="262">
        <v>1246.4449999999999</v>
      </c>
      <c r="I4149" s="263"/>
      <c r="J4149" s="259"/>
      <c r="K4149" s="259"/>
      <c r="L4149" s="264"/>
      <c r="M4149" s="265"/>
      <c r="N4149" s="266"/>
      <c r="O4149" s="266"/>
      <c r="P4149" s="266"/>
      <c r="Q4149" s="266"/>
      <c r="R4149" s="266"/>
      <c r="S4149" s="266"/>
      <c r="T4149" s="267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8" t="s">
        <v>410</v>
      </c>
      <c r="AU4149" s="268" t="s">
        <v>87</v>
      </c>
      <c r="AV4149" s="15" t="s">
        <v>102</v>
      </c>
      <c r="AW4149" s="15" t="s">
        <v>37</v>
      </c>
      <c r="AX4149" s="15" t="s">
        <v>85</v>
      </c>
      <c r="AY4149" s="268" t="s">
        <v>401</v>
      </c>
    </row>
    <row r="4150" s="2" customFormat="1" ht="49.05" customHeight="1">
      <c r="A4150" s="40"/>
      <c r="B4150" s="41"/>
      <c r="C4150" s="280" t="s">
        <v>3532</v>
      </c>
      <c r="D4150" s="280" t="s">
        <v>808</v>
      </c>
      <c r="E4150" s="281" t="s">
        <v>3533</v>
      </c>
      <c r="F4150" s="282" t="s">
        <v>3534</v>
      </c>
      <c r="G4150" s="283" t="s">
        <v>178</v>
      </c>
      <c r="H4150" s="284">
        <v>1389.835</v>
      </c>
      <c r="I4150" s="285"/>
      <c r="J4150" s="286">
        <f>ROUND(I4150*H4150,2)</f>
        <v>0</v>
      </c>
      <c r="K4150" s="282" t="s">
        <v>19</v>
      </c>
      <c r="L4150" s="287"/>
      <c r="M4150" s="288" t="s">
        <v>19</v>
      </c>
      <c r="N4150" s="289" t="s">
        <v>49</v>
      </c>
      <c r="O4150" s="86"/>
      <c r="P4150" s="227">
        <f>O4150*H4150</f>
        <v>0</v>
      </c>
      <c r="Q4150" s="227">
        <v>0.00346</v>
      </c>
      <c r="R4150" s="227">
        <f>Q4150*H4150</f>
        <v>4.8088291000000005</v>
      </c>
      <c r="S4150" s="227">
        <v>0</v>
      </c>
      <c r="T4150" s="228">
        <f>S4150*H4150</f>
        <v>0</v>
      </c>
      <c r="U4150" s="40"/>
      <c r="V4150" s="40"/>
      <c r="W4150" s="40"/>
      <c r="X4150" s="40"/>
      <c r="Y4150" s="40"/>
      <c r="Z4150" s="40"/>
      <c r="AA4150" s="40"/>
      <c r="AB4150" s="40"/>
      <c r="AC4150" s="40"/>
      <c r="AD4150" s="40"/>
      <c r="AE4150" s="40"/>
      <c r="AR4150" s="229" t="s">
        <v>664</v>
      </c>
      <c r="AT4150" s="229" t="s">
        <v>808</v>
      </c>
      <c r="AU4150" s="229" t="s">
        <v>87</v>
      </c>
      <c r="AY4150" s="19" t="s">
        <v>401</v>
      </c>
      <c r="BE4150" s="230">
        <f>IF(N4150="základní",J4150,0)</f>
        <v>0</v>
      </c>
      <c r="BF4150" s="230">
        <f>IF(N4150="snížená",J4150,0)</f>
        <v>0</v>
      </c>
      <c r="BG4150" s="230">
        <f>IF(N4150="zákl. přenesená",J4150,0)</f>
        <v>0</v>
      </c>
      <c r="BH4150" s="230">
        <f>IF(N4150="sníž. přenesená",J4150,0)</f>
        <v>0</v>
      </c>
      <c r="BI4150" s="230">
        <f>IF(N4150="nulová",J4150,0)</f>
        <v>0</v>
      </c>
      <c r="BJ4150" s="19" t="s">
        <v>85</v>
      </c>
      <c r="BK4150" s="230">
        <f>ROUND(I4150*H4150,2)</f>
        <v>0</v>
      </c>
      <c r="BL4150" s="19" t="s">
        <v>545</v>
      </c>
      <c r="BM4150" s="229" t="s">
        <v>3535</v>
      </c>
    </row>
    <row r="4151" s="14" customFormat="1">
      <c r="A4151" s="14"/>
      <c r="B4151" s="247"/>
      <c r="C4151" s="248"/>
      <c r="D4151" s="238" t="s">
        <v>410</v>
      </c>
      <c r="E4151" s="249" t="s">
        <v>19</v>
      </c>
      <c r="F4151" s="250" t="s">
        <v>306</v>
      </c>
      <c r="G4151" s="248"/>
      <c r="H4151" s="251">
        <v>1119.48</v>
      </c>
      <c r="I4151" s="252"/>
      <c r="J4151" s="248"/>
      <c r="K4151" s="248"/>
      <c r="L4151" s="253"/>
      <c r="M4151" s="254"/>
      <c r="N4151" s="255"/>
      <c r="O4151" s="255"/>
      <c r="P4151" s="255"/>
      <c r="Q4151" s="255"/>
      <c r="R4151" s="255"/>
      <c r="S4151" s="255"/>
      <c r="T4151" s="256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7" t="s">
        <v>410</v>
      </c>
      <c r="AU4151" s="257" t="s">
        <v>87</v>
      </c>
      <c r="AV4151" s="14" t="s">
        <v>87</v>
      </c>
      <c r="AW4151" s="14" t="s">
        <v>37</v>
      </c>
      <c r="AX4151" s="14" t="s">
        <v>78</v>
      </c>
      <c r="AY4151" s="257" t="s">
        <v>401</v>
      </c>
    </row>
    <row r="4152" s="14" customFormat="1">
      <c r="A4152" s="14"/>
      <c r="B4152" s="247"/>
      <c r="C4152" s="248"/>
      <c r="D4152" s="238" t="s">
        <v>410</v>
      </c>
      <c r="E4152" s="249" t="s">
        <v>19</v>
      </c>
      <c r="F4152" s="250" t="s">
        <v>315</v>
      </c>
      <c r="G4152" s="248"/>
      <c r="H4152" s="251">
        <v>122.09</v>
      </c>
      <c r="I4152" s="252"/>
      <c r="J4152" s="248"/>
      <c r="K4152" s="248"/>
      <c r="L4152" s="253"/>
      <c r="M4152" s="254"/>
      <c r="N4152" s="255"/>
      <c r="O4152" s="255"/>
      <c r="P4152" s="255"/>
      <c r="Q4152" s="255"/>
      <c r="R4152" s="255"/>
      <c r="S4152" s="255"/>
      <c r="T4152" s="256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7" t="s">
        <v>410</v>
      </c>
      <c r="AU4152" s="257" t="s">
        <v>87</v>
      </c>
      <c r="AV4152" s="14" t="s">
        <v>87</v>
      </c>
      <c r="AW4152" s="14" t="s">
        <v>37</v>
      </c>
      <c r="AX4152" s="14" t="s">
        <v>78</v>
      </c>
      <c r="AY4152" s="257" t="s">
        <v>401</v>
      </c>
    </row>
    <row r="4153" s="14" customFormat="1">
      <c r="A4153" s="14"/>
      <c r="B4153" s="247"/>
      <c r="C4153" s="248"/>
      <c r="D4153" s="238" t="s">
        <v>410</v>
      </c>
      <c r="E4153" s="249" t="s">
        <v>19</v>
      </c>
      <c r="F4153" s="250" t="s">
        <v>3536</v>
      </c>
      <c r="G4153" s="248"/>
      <c r="H4153" s="251">
        <v>21.916</v>
      </c>
      <c r="I4153" s="252"/>
      <c r="J4153" s="248"/>
      <c r="K4153" s="248"/>
      <c r="L4153" s="253"/>
      <c r="M4153" s="254"/>
      <c r="N4153" s="255"/>
      <c r="O4153" s="255"/>
      <c r="P4153" s="255"/>
      <c r="Q4153" s="255"/>
      <c r="R4153" s="255"/>
      <c r="S4153" s="255"/>
      <c r="T4153" s="256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7" t="s">
        <v>410</v>
      </c>
      <c r="AU4153" s="257" t="s">
        <v>87</v>
      </c>
      <c r="AV4153" s="14" t="s">
        <v>87</v>
      </c>
      <c r="AW4153" s="14" t="s">
        <v>37</v>
      </c>
      <c r="AX4153" s="14" t="s">
        <v>78</v>
      </c>
      <c r="AY4153" s="257" t="s">
        <v>401</v>
      </c>
    </row>
    <row r="4154" s="15" customFormat="1">
      <c r="A4154" s="15"/>
      <c r="B4154" s="258"/>
      <c r="C4154" s="259"/>
      <c r="D4154" s="238" t="s">
        <v>410</v>
      </c>
      <c r="E4154" s="260" t="s">
        <v>19</v>
      </c>
      <c r="F4154" s="261" t="s">
        <v>414</v>
      </c>
      <c r="G4154" s="259"/>
      <c r="H4154" s="262">
        <v>1263.4859999999999</v>
      </c>
      <c r="I4154" s="263"/>
      <c r="J4154" s="259"/>
      <c r="K4154" s="259"/>
      <c r="L4154" s="264"/>
      <c r="M4154" s="265"/>
      <c r="N4154" s="266"/>
      <c r="O4154" s="266"/>
      <c r="P4154" s="266"/>
      <c r="Q4154" s="266"/>
      <c r="R4154" s="266"/>
      <c r="S4154" s="266"/>
      <c r="T4154" s="267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8" t="s">
        <v>410</v>
      </c>
      <c r="AU4154" s="268" t="s">
        <v>87</v>
      </c>
      <c r="AV4154" s="15" t="s">
        <v>102</v>
      </c>
      <c r="AW4154" s="15" t="s">
        <v>37</v>
      </c>
      <c r="AX4154" s="15" t="s">
        <v>78</v>
      </c>
      <c r="AY4154" s="268" t="s">
        <v>401</v>
      </c>
    </row>
    <row r="4155" s="14" customFormat="1">
      <c r="A4155" s="14"/>
      <c r="B4155" s="247"/>
      <c r="C4155" s="248"/>
      <c r="D4155" s="238" t="s">
        <v>410</v>
      </c>
      <c r="E4155" s="249" t="s">
        <v>19</v>
      </c>
      <c r="F4155" s="250" t="s">
        <v>3537</v>
      </c>
      <c r="G4155" s="248"/>
      <c r="H4155" s="251">
        <v>1389.835</v>
      </c>
      <c r="I4155" s="252"/>
      <c r="J4155" s="248"/>
      <c r="K4155" s="248"/>
      <c r="L4155" s="253"/>
      <c r="M4155" s="254"/>
      <c r="N4155" s="255"/>
      <c r="O4155" s="255"/>
      <c r="P4155" s="255"/>
      <c r="Q4155" s="255"/>
      <c r="R4155" s="255"/>
      <c r="S4155" s="255"/>
      <c r="T4155" s="256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7" t="s">
        <v>410</v>
      </c>
      <c r="AU4155" s="257" t="s">
        <v>87</v>
      </c>
      <c r="AV4155" s="14" t="s">
        <v>87</v>
      </c>
      <c r="AW4155" s="14" t="s">
        <v>37</v>
      </c>
      <c r="AX4155" s="14" t="s">
        <v>85</v>
      </c>
      <c r="AY4155" s="257" t="s">
        <v>401</v>
      </c>
    </row>
    <row r="4156" s="2" customFormat="1" ht="24.15" customHeight="1">
      <c r="A4156" s="40"/>
      <c r="B4156" s="41"/>
      <c r="C4156" s="218" t="s">
        <v>3538</v>
      </c>
      <c r="D4156" s="218" t="s">
        <v>403</v>
      </c>
      <c r="E4156" s="219" t="s">
        <v>3539</v>
      </c>
      <c r="F4156" s="220" t="s">
        <v>3540</v>
      </c>
      <c r="G4156" s="221" t="s">
        <v>228</v>
      </c>
      <c r="H4156" s="222">
        <v>31.815000000000001</v>
      </c>
      <c r="I4156" s="223"/>
      <c r="J4156" s="224">
        <f>ROUND(I4156*H4156,2)</f>
        <v>0</v>
      </c>
      <c r="K4156" s="220" t="s">
        <v>19</v>
      </c>
      <c r="L4156" s="46"/>
      <c r="M4156" s="225" t="s">
        <v>19</v>
      </c>
      <c r="N4156" s="226" t="s">
        <v>49</v>
      </c>
      <c r="O4156" s="86"/>
      <c r="P4156" s="227">
        <f>O4156*H4156</f>
        <v>0</v>
      </c>
      <c r="Q4156" s="227">
        <v>0.00016000000000000001</v>
      </c>
      <c r="R4156" s="227">
        <f>Q4156*H4156</f>
        <v>0.005090400000000001</v>
      </c>
      <c r="S4156" s="227">
        <v>0</v>
      </c>
      <c r="T4156" s="228">
        <f>S4156*H4156</f>
        <v>0</v>
      </c>
      <c r="U4156" s="40"/>
      <c r="V4156" s="40"/>
      <c r="W4156" s="40"/>
      <c r="X4156" s="40"/>
      <c r="Y4156" s="40"/>
      <c r="Z4156" s="40"/>
      <c r="AA4156" s="40"/>
      <c r="AB4156" s="40"/>
      <c r="AC4156" s="40"/>
      <c r="AD4156" s="40"/>
      <c r="AE4156" s="40"/>
      <c r="AR4156" s="229" t="s">
        <v>545</v>
      </c>
      <c r="AT4156" s="229" t="s">
        <v>403</v>
      </c>
      <c r="AU4156" s="229" t="s">
        <v>87</v>
      </c>
      <c r="AY4156" s="19" t="s">
        <v>401</v>
      </c>
      <c r="BE4156" s="230">
        <f>IF(N4156="základní",J4156,0)</f>
        <v>0</v>
      </c>
      <c r="BF4156" s="230">
        <f>IF(N4156="snížená",J4156,0)</f>
        <v>0</v>
      </c>
      <c r="BG4156" s="230">
        <f>IF(N4156="zákl. přenesená",J4156,0)</f>
        <v>0</v>
      </c>
      <c r="BH4156" s="230">
        <f>IF(N4156="sníž. přenesená",J4156,0)</f>
        <v>0</v>
      </c>
      <c r="BI4156" s="230">
        <f>IF(N4156="nulová",J4156,0)</f>
        <v>0</v>
      </c>
      <c r="BJ4156" s="19" t="s">
        <v>85</v>
      </c>
      <c r="BK4156" s="230">
        <f>ROUND(I4156*H4156,2)</f>
        <v>0</v>
      </c>
      <c r="BL4156" s="19" t="s">
        <v>545</v>
      </c>
      <c r="BM4156" s="229" t="s">
        <v>3541</v>
      </c>
    </row>
    <row r="4157" s="13" customFormat="1">
      <c r="A4157" s="13"/>
      <c r="B4157" s="236"/>
      <c r="C4157" s="237"/>
      <c r="D4157" s="238" t="s">
        <v>410</v>
      </c>
      <c r="E4157" s="239" t="s">
        <v>19</v>
      </c>
      <c r="F4157" s="240" t="s">
        <v>634</v>
      </c>
      <c r="G4157" s="237"/>
      <c r="H4157" s="239" t="s">
        <v>19</v>
      </c>
      <c r="I4157" s="241"/>
      <c r="J4157" s="237"/>
      <c r="K4157" s="237"/>
      <c r="L4157" s="242"/>
      <c r="M4157" s="243"/>
      <c r="N4157" s="244"/>
      <c r="O4157" s="244"/>
      <c r="P4157" s="244"/>
      <c r="Q4157" s="244"/>
      <c r="R4157" s="244"/>
      <c r="S4157" s="244"/>
      <c r="T4157" s="24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6" t="s">
        <v>410</v>
      </c>
      <c r="AU4157" s="246" t="s">
        <v>87</v>
      </c>
      <c r="AV4157" s="13" t="s">
        <v>85</v>
      </c>
      <c r="AW4157" s="13" t="s">
        <v>37</v>
      </c>
      <c r="AX4157" s="13" t="s">
        <v>78</v>
      </c>
      <c r="AY4157" s="246" t="s">
        <v>401</v>
      </c>
    </row>
    <row r="4158" s="13" customFormat="1">
      <c r="A4158" s="13"/>
      <c r="B4158" s="236"/>
      <c r="C4158" s="237"/>
      <c r="D4158" s="238" t="s">
        <v>410</v>
      </c>
      <c r="E4158" s="239" t="s">
        <v>19</v>
      </c>
      <c r="F4158" s="240" t="s">
        <v>3335</v>
      </c>
      <c r="G4158" s="237"/>
      <c r="H4158" s="239" t="s">
        <v>19</v>
      </c>
      <c r="I4158" s="241"/>
      <c r="J4158" s="237"/>
      <c r="K4158" s="237"/>
      <c r="L4158" s="242"/>
      <c r="M4158" s="243"/>
      <c r="N4158" s="244"/>
      <c r="O4158" s="244"/>
      <c r="P4158" s="244"/>
      <c r="Q4158" s="244"/>
      <c r="R4158" s="244"/>
      <c r="S4158" s="244"/>
      <c r="T4158" s="24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6" t="s">
        <v>410</v>
      </c>
      <c r="AU4158" s="246" t="s">
        <v>87</v>
      </c>
      <c r="AV4158" s="13" t="s">
        <v>85</v>
      </c>
      <c r="AW4158" s="13" t="s">
        <v>37</v>
      </c>
      <c r="AX4158" s="13" t="s">
        <v>78</v>
      </c>
      <c r="AY4158" s="246" t="s">
        <v>401</v>
      </c>
    </row>
    <row r="4159" s="13" customFormat="1">
      <c r="A4159" s="13"/>
      <c r="B4159" s="236"/>
      <c r="C4159" s="237"/>
      <c r="D4159" s="238" t="s">
        <v>410</v>
      </c>
      <c r="E4159" s="239" t="s">
        <v>19</v>
      </c>
      <c r="F4159" s="240" t="s">
        <v>741</v>
      </c>
      <c r="G4159" s="237"/>
      <c r="H4159" s="239" t="s">
        <v>19</v>
      </c>
      <c r="I4159" s="241"/>
      <c r="J4159" s="237"/>
      <c r="K4159" s="237"/>
      <c r="L4159" s="242"/>
      <c r="M4159" s="243"/>
      <c r="N4159" s="244"/>
      <c r="O4159" s="244"/>
      <c r="P4159" s="244"/>
      <c r="Q4159" s="244"/>
      <c r="R4159" s="244"/>
      <c r="S4159" s="244"/>
      <c r="T4159" s="24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6" t="s">
        <v>410</v>
      </c>
      <c r="AU4159" s="246" t="s">
        <v>87</v>
      </c>
      <c r="AV4159" s="13" t="s">
        <v>85</v>
      </c>
      <c r="AW4159" s="13" t="s">
        <v>37</v>
      </c>
      <c r="AX4159" s="13" t="s">
        <v>78</v>
      </c>
      <c r="AY4159" s="246" t="s">
        <v>401</v>
      </c>
    </row>
    <row r="4160" s="13" customFormat="1">
      <c r="A4160" s="13"/>
      <c r="B4160" s="236"/>
      <c r="C4160" s="237"/>
      <c r="D4160" s="238" t="s">
        <v>410</v>
      </c>
      <c r="E4160" s="239" t="s">
        <v>19</v>
      </c>
      <c r="F4160" s="240" t="s">
        <v>745</v>
      </c>
      <c r="G4160" s="237"/>
      <c r="H4160" s="239" t="s">
        <v>19</v>
      </c>
      <c r="I4160" s="241"/>
      <c r="J4160" s="237"/>
      <c r="K4160" s="237"/>
      <c r="L4160" s="242"/>
      <c r="M4160" s="243"/>
      <c r="N4160" s="244"/>
      <c r="O4160" s="244"/>
      <c r="P4160" s="244"/>
      <c r="Q4160" s="244"/>
      <c r="R4160" s="244"/>
      <c r="S4160" s="244"/>
      <c r="T4160" s="24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6" t="s">
        <v>410</v>
      </c>
      <c r="AU4160" s="246" t="s">
        <v>87</v>
      </c>
      <c r="AV4160" s="13" t="s">
        <v>85</v>
      </c>
      <c r="AW4160" s="13" t="s">
        <v>37</v>
      </c>
      <c r="AX4160" s="13" t="s">
        <v>78</v>
      </c>
      <c r="AY4160" s="246" t="s">
        <v>401</v>
      </c>
    </row>
    <row r="4161" s="14" customFormat="1">
      <c r="A4161" s="14"/>
      <c r="B4161" s="247"/>
      <c r="C4161" s="248"/>
      <c r="D4161" s="238" t="s">
        <v>410</v>
      </c>
      <c r="E4161" s="249" t="s">
        <v>19</v>
      </c>
      <c r="F4161" s="250" t="s">
        <v>3525</v>
      </c>
      <c r="G4161" s="248"/>
      <c r="H4161" s="251">
        <v>31.815000000000001</v>
      </c>
      <c r="I4161" s="252"/>
      <c r="J4161" s="248"/>
      <c r="K4161" s="248"/>
      <c r="L4161" s="253"/>
      <c r="M4161" s="254"/>
      <c r="N4161" s="255"/>
      <c r="O4161" s="255"/>
      <c r="P4161" s="255"/>
      <c r="Q4161" s="255"/>
      <c r="R4161" s="255"/>
      <c r="S4161" s="255"/>
      <c r="T4161" s="256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7" t="s">
        <v>410</v>
      </c>
      <c r="AU4161" s="257" t="s">
        <v>87</v>
      </c>
      <c r="AV4161" s="14" t="s">
        <v>87</v>
      </c>
      <c r="AW4161" s="14" t="s">
        <v>37</v>
      </c>
      <c r="AX4161" s="14" t="s">
        <v>78</v>
      </c>
      <c r="AY4161" s="257" t="s">
        <v>401</v>
      </c>
    </row>
    <row r="4162" s="15" customFormat="1">
      <c r="A4162" s="15"/>
      <c r="B4162" s="258"/>
      <c r="C4162" s="259"/>
      <c r="D4162" s="238" t="s">
        <v>410</v>
      </c>
      <c r="E4162" s="260" t="s">
        <v>19</v>
      </c>
      <c r="F4162" s="261" t="s">
        <v>414</v>
      </c>
      <c r="G4162" s="259"/>
      <c r="H4162" s="262">
        <v>31.815000000000001</v>
      </c>
      <c r="I4162" s="263"/>
      <c r="J4162" s="259"/>
      <c r="K4162" s="259"/>
      <c r="L4162" s="264"/>
      <c r="M4162" s="265"/>
      <c r="N4162" s="266"/>
      <c r="O4162" s="266"/>
      <c r="P4162" s="266"/>
      <c r="Q4162" s="266"/>
      <c r="R4162" s="266"/>
      <c r="S4162" s="266"/>
      <c r="T4162" s="267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68" t="s">
        <v>410</v>
      </c>
      <c r="AU4162" s="268" t="s">
        <v>87</v>
      </c>
      <c r="AV4162" s="15" t="s">
        <v>102</v>
      </c>
      <c r="AW4162" s="15" t="s">
        <v>37</v>
      </c>
      <c r="AX4162" s="15" t="s">
        <v>85</v>
      </c>
      <c r="AY4162" s="268" t="s">
        <v>401</v>
      </c>
    </row>
    <row r="4163" s="2" customFormat="1" ht="24.15" customHeight="1">
      <c r="A4163" s="40"/>
      <c r="B4163" s="41"/>
      <c r="C4163" s="218" t="s">
        <v>3542</v>
      </c>
      <c r="D4163" s="218" t="s">
        <v>403</v>
      </c>
      <c r="E4163" s="219" t="s">
        <v>3543</v>
      </c>
      <c r="F4163" s="220" t="s">
        <v>3544</v>
      </c>
      <c r="G4163" s="221" t="s">
        <v>228</v>
      </c>
      <c r="H4163" s="222">
        <v>31.815000000000001</v>
      </c>
      <c r="I4163" s="223"/>
      <c r="J4163" s="224">
        <f>ROUND(I4163*H4163,2)</f>
        <v>0</v>
      </c>
      <c r="K4163" s="220" t="s">
        <v>406</v>
      </c>
      <c r="L4163" s="46"/>
      <c r="M4163" s="225" t="s">
        <v>19</v>
      </c>
      <c r="N4163" s="226" t="s">
        <v>49</v>
      </c>
      <c r="O4163" s="86"/>
      <c r="P4163" s="227">
        <f>O4163*H4163</f>
        <v>0</v>
      </c>
      <c r="Q4163" s="227">
        <v>8.0000000000000007E-05</v>
      </c>
      <c r="R4163" s="227">
        <f>Q4163*H4163</f>
        <v>0.0025452000000000005</v>
      </c>
      <c r="S4163" s="227">
        <v>0</v>
      </c>
      <c r="T4163" s="228">
        <f>S4163*H4163</f>
        <v>0</v>
      </c>
      <c r="U4163" s="40"/>
      <c r="V4163" s="40"/>
      <c r="W4163" s="40"/>
      <c r="X4163" s="40"/>
      <c r="Y4163" s="40"/>
      <c r="Z4163" s="40"/>
      <c r="AA4163" s="40"/>
      <c r="AB4163" s="40"/>
      <c r="AC4163" s="40"/>
      <c r="AD4163" s="40"/>
      <c r="AE4163" s="40"/>
      <c r="AR4163" s="229" t="s">
        <v>545</v>
      </c>
      <c r="AT4163" s="229" t="s">
        <v>403</v>
      </c>
      <c r="AU4163" s="229" t="s">
        <v>87</v>
      </c>
      <c r="AY4163" s="19" t="s">
        <v>401</v>
      </c>
      <c r="BE4163" s="230">
        <f>IF(N4163="základní",J4163,0)</f>
        <v>0</v>
      </c>
      <c r="BF4163" s="230">
        <f>IF(N4163="snížená",J4163,0)</f>
        <v>0</v>
      </c>
      <c r="BG4163" s="230">
        <f>IF(N4163="zákl. přenesená",J4163,0)</f>
        <v>0</v>
      </c>
      <c r="BH4163" s="230">
        <f>IF(N4163="sníž. přenesená",J4163,0)</f>
        <v>0</v>
      </c>
      <c r="BI4163" s="230">
        <f>IF(N4163="nulová",J4163,0)</f>
        <v>0</v>
      </c>
      <c r="BJ4163" s="19" t="s">
        <v>85</v>
      </c>
      <c r="BK4163" s="230">
        <f>ROUND(I4163*H4163,2)</f>
        <v>0</v>
      </c>
      <c r="BL4163" s="19" t="s">
        <v>545</v>
      </c>
      <c r="BM4163" s="229" t="s">
        <v>3545</v>
      </c>
    </row>
    <row r="4164" s="2" customFormat="1">
      <c r="A4164" s="40"/>
      <c r="B4164" s="41"/>
      <c r="C4164" s="42"/>
      <c r="D4164" s="231" t="s">
        <v>408</v>
      </c>
      <c r="E4164" s="42"/>
      <c r="F4164" s="232" t="s">
        <v>3546</v>
      </c>
      <c r="G4164" s="42"/>
      <c r="H4164" s="42"/>
      <c r="I4164" s="233"/>
      <c r="J4164" s="42"/>
      <c r="K4164" s="42"/>
      <c r="L4164" s="46"/>
      <c r="M4164" s="234"/>
      <c r="N4164" s="235"/>
      <c r="O4164" s="86"/>
      <c r="P4164" s="86"/>
      <c r="Q4164" s="86"/>
      <c r="R4164" s="86"/>
      <c r="S4164" s="86"/>
      <c r="T4164" s="87"/>
      <c r="U4164" s="40"/>
      <c r="V4164" s="40"/>
      <c r="W4164" s="40"/>
      <c r="X4164" s="40"/>
      <c r="Y4164" s="40"/>
      <c r="Z4164" s="40"/>
      <c r="AA4164" s="40"/>
      <c r="AB4164" s="40"/>
      <c r="AC4164" s="40"/>
      <c r="AD4164" s="40"/>
      <c r="AE4164" s="40"/>
      <c r="AT4164" s="19" t="s">
        <v>408</v>
      </c>
      <c r="AU4164" s="19" t="s">
        <v>87</v>
      </c>
    </row>
    <row r="4165" s="13" customFormat="1">
      <c r="A4165" s="13"/>
      <c r="B4165" s="236"/>
      <c r="C4165" s="237"/>
      <c r="D4165" s="238" t="s">
        <v>410</v>
      </c>
      <c r="E4165" s="239" t="s">
        <v>19</v>
      </c>
      <c r="F4165" s="240" t="s">
        <v>634</v>
      </c>
      <c r="G4165" s="237"/>
      <c r="H4165" s="239" t="s">
        <v>19</v>
      </c>
      <c r="I4165" s="241"/>
      <c r="J4165" s="237"/>
      <c r="K4165" s="237"/>
      <c r="L4165" s="242"/>
      <c r="M4165" s="243"/>
      <c r="N4165" s="244"/>
      <c r="O4165" s="244"/>
      <c r="P4165" s="244"/>
      <c r="Q4165" s="244"/>
      <c r="R4165" s="244"/>
      <c r="S4165" s="244"/>
      <c r="T4165" s="24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6" t="s">
        <v>410</v>
      </c>
      <c r="AU4165" s="246" t="s">
        <v>87</v>
      </c>
      <c r="AV4165" s="13" t="s">
        <v>85</v>
      </c>
      <c r="AW4165" s="13" t="s">
        <v>37</v>
      </c>
      <c r="AX4165" s="13" t="s">
        <v>78</v>
      </c>
      <c r="AY4165" s="246" t="s">
        <v>401</v>
      </c>
    </row>
    <row r="4166" s="13" customFormat="1">
      <c r="A4166" s="13"/>
      <c r="B4166" s="236"/>
      <c r="C4166" s="237"/>
      <c r="D4166" s="238" t="s">
        <v>410</v>
      </c>
      <c r="E4166" s="239" t="s">
        <v>19</v>
      </c>
      <c r="F4166" s="240" t="s">
        <v>3335</v>
      </c>
      <c r="G4166" s="237"/>
      <c r="H4166" s="239" t="s">
        <v>19</v>
      </c>
      <c r="I4166" s="241"/>
      <c r="J4166" s="237"/>
      <c r="K4166" s="237"/>
      <c r="L4166" s="242"/>
      <c r="M4166" s="243"/>
      <c r="N4166" s="244"/>
      <c r="O4166" s="244"/>
      <c r="P4166" s="244"/>
      <c r="Q4166" s="244"/>
      <c r="R4166" s="244"/>
      <c r="S4166" s="244"/>
      <c r="T4166" s="245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6" t="s">
        <v>410</v>
      </c>
      <c r="AU4166" s="246" t="s">
        <v>87</v>
      </c>
      <c r="AV4166" s="13" t="s">
        <v>85</v>
      </c>
      <c r="AW4166" s="13" t="s">
        <v>37</v>
      </c>
      <c r="AX4166" s="13" t="s">
        <v>78</v>
      </c>
      <c r="AY4166" s="246" t="s">
        <v>401</v>
      </c>
    </row>
    <row r="4167" s="13" customFormat="1">
      <c r="A4167" s="13"/>
      <c r="B4167" s="236"/>
      <c r="C4167" s="237"/>
      <c r="D4167" s="238" t="s">
        <v>410</v>
      </c>
      <c r="E4167" s="239" t="s">
        <v>19</v>
      </c>
      <c r="F4167" s="240" t="s">
        <v>741</v>
      </c>
      <c r="G4167" s="237"/>
      <c r="H4167" s="239" t="s">
        <v>19</v>
      </c>
      <c r="I4167" s="241"/>
      <c r="J4167" s="237"/>
      <c r="K4167" s="237"/>
      <c r="L4167" s="242"/>
      <c r="M4167" s="243"/>
      <c r="N4167" s="244"/>
      <c r="O4167" s="244"/>
      <c r="P4167" s="244"/>
      <c r="Q4167" s="244"/>
      <c r="R4167" s="244"/>
      <c r="S4167" s="244"/>
      <c r="T4167" s="245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6" t="s">
        <v>410</v>
      </c>
      <c r="AU4167" s="246" t="s">
        <v>87</v>
      </c>
      <c r="AV4167" s="13" t="s">
        <v>85</v>
      </c>
      <c r="AW4167" s="13" t="s">
        <v>37</v>
      </c>
      <c r="AX4167" s="13" t="s">
        <v>78</v>
      </c>
      <c r="AY4167" s="246" t="s">
        <v>401</v>
      </c>
    </row>
    <row r="4168" s="13" customFormat="1">
      <c r="A4168" s="13"/>
      <c r="B4168" s="236"/>
      <c r="C4168" s="237"/>
      <c r="D4168" s="238" t="s">
        <v>410</v>
      </c>
      <c r="E4168" s="239" t="s">
        <v>19</v>
      </c>
      <c r="F4168" s="240" t="s">
        <v>745</v>
      </c>
      <c r="G4168" s="237"/>
      <c r="H4168" s="239" t="s">
        <v>19</v>
      </c>
      <c r="I4168" s="241"/>
      <c r="J4168" s="237"/>
      <c r="K4168" s="237"/>
      <c r="L4168" s="242"/>
      <c r="M4168" s="243"/>
      <c r="N4168" s="244"/>
      <c r="O4168" s="244"/>
      <c r="P4168" s="244"/>
      <c r="Q4168" s="244"/>
      <c r="R4168" s="244"/>
      <c r="S4168" s="244"/>
      <c r="T4168" s="245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6" t="s">
        <v>410</v>
      </c>
      <c r="AU4168" s="246" t="s">
        <v>87</v>
      </c>
      <c r="AV4168" s="13" t="s">
        <v>85</v>
      </c>
      <c r="AW4168" s="13" t="s">
        <v>37</v>
      </c>
      <c r="AX4168" s="13" t="s">
        <v>78</v>
      </c>
      <c r="AY4168" s="246" t="s">
        <v>401</v>
      </c>
    </row>
    <row r="4169" s="14" customFormat="1">
      <c r="A4169" s="14"/>
      <c r="B4169" s="247"/>
      <c r="C4169" s="248"/>
      <c r="D4169" s="238" t="s">
        <v>410</v>
      </c>
      <c r="E4169" s="249" t="s">
        <v>19</v>
      </c>
      <c r="F4169" s="250" t="s">
        <v>3525</v>
      </c>
      <c r="G4169" s="248"/>
      <c r="H4169" s="251">
        <v>31.815000000000001</v>
      </c>
      <c r="I4169" s="252"/>
      <c r="J4169" s="248"/>
      <c r="K4169" s="248"/>
      <c r="L4169" s="253"/>
      <c r="M4169" s="254"/>
      <c r="N4169" s="255"/>
      <c r="O4169" s="255"/>
      <c r="P4169" s="255"/>
      <c r="Q4169" s="255"/>
      <c r="R4169" s="255"/>
      <c r="S4169" s="255"/>
      <c r="T4169" s="256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7" t="s">
        <v>410</v>
      </c>
      <c r="AU4169" s="257" t="s">
        <v>87</v>
      </c>
      <c r="AV4169" s="14" t="s">
        <v>87</v>
      </c>
      <c r="AW4169" s="14" t="s">
        <v>37</v>
      </c>
      <c r="AX4169" s="14" t="s">
        <v>78</v>
      </c>
      <c r="AY4169" s="257" t="s">
        <v>401</v>
      </c>
    </row>
    <row r="4170" s="15" customFormat="1">
      <c r="A4170" s="15"/>
      <c r="B4170" s="258"/>
      <c r="C4170" s="259"/>
      <c r="D4170" s="238" t="s">
        <v>410</v>
      </c>
      <c r="E4170" s="260" t="s">
        <v>19</v>
      </c>
      <c r="F4170" s="261" t="s">
        <v>414</v>
      </c>
      <c r="G4170" s="259"/>
      <c r="H4170" s="262">
        <v>31.815000000000001</v>
      </c>
      <c r="I4170" s="263"/>
      <c r="J4170" s="259"/>
      <c r="K4170" s="259"/>
      <c r="L4170" s="264"/>
      <c r="M4170" s="265"/>
      <c r="N4170" s="266"/>
      <c r="O4170" s="266"/>
      <c r="P4170" s="266"/>
      <c r="Q4170" s="266"/>
      <c r="R4170" s="266"/>
      <c r="S4170" s="266"/>
      <c r="T4170" s="267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8" t="s">
        <v>410</v>
      </c>
      <c r="AU4170" s="268" t="s">
        <v>87</v>
      </c>
      <c r="AV4170" s="15" t="s">
        <v>102</v>
      </c>
      <c r="AW4170" s="15" t="s">
        <v>37</v>
      </c>
      <c r="AX4170" s="15" t="s">
        <v>85</v>
      </c>
      <c r="AY4170" s="268" t="s">
        <v>401</v>
      </c>
    </row>
    <row r="4171" s="2" customFormat="1" ht="24.15" customHeight="1">
      <c r="A4171" s="40"/>
      <c r="B4171" s="41"/>
      <c r="C4171" s="218" t="s">
        <v>3547</v>
      </c>
      <c r="D4171" s="218" t="s">
        <v>403</v>
      </c>
      <c r="E4171" s="219" t="s">
        <v>3548</v>
      </c>
      <c r="F4171" s="220" t="s">
        <v>3549</v>
      </c>
      <c r="G4171" s="221" t="s">
        <v>228</v>
      </c>
      <c r="H4171" s="222">
        <v>1094.7629999999999</v>
      </c>
      <c r="I4171" s="223"/>
      <c r="J4171" s="224">
        <f>ROUND(I4171*H4171,2)</f>
        <v>0</v>
      </c>
      <c r="K4171" s="220" t="s">
        <v>406</v>
      </c>
      <c r="L4171" s="46"/>
      <c r="M4171" s="225" t="s">
        <v>19</v>
      </c>
      <c r="N4171" s="226" t="s">
        <v>49</v>
      </c>
      <c r="O4171" s="86"/>
      <c r="P4171" s="227">
        <f>O4171*H4171</f>
        <v>0</v>
      </c>
      <c r="Q4171" s="227">
        <v>2.987E-05</v>
      </c>
      <c r="R4171" s="227">
        <f>Q4171*H4171</f>
        <v>0.032700570809999996</v>
      </c>
      <c r="S4171" s="227">
        <v>0</v>
      </c>
      <c r="T4171" s="228">
        <f>S4171*H4171</f>
        <v>0</v>
      </c>
      <c r="U4171" s="40"/>
      <c r="V4171" s="40"/>
      <c r="W4171" s="40"/>
      <c r="X4171" s="40"/>
      <c r="Y4171" s="40"/>
      <c r="Z4171" s="40"/>
      <c r="AA4171" s="40"/>
      <c r="AB4171" s="40"/>
      <c r="AC4171" s="40"/>
      <c r="AD4171" s="40"/>
      <c r="AE4171" s="40"/>
      <c r="AR4171" s="229" t="s">
        <v>545</v>
      </c>
      <c r="AT4171" s="229" t="s">
        <v>403</v>
      </c>
      <c r="AU4171" s="229" t="s">
        <v>87</v>
      </c>
      <c r="AY4171" s="19" t="s">
        <v>401</v>
      </c>
      <c r="BE4171" s="230">
        <f>IF(N4171="základní",J4171,0)</f>
        <v>0</v>
      </c>
      <c r="BF4171" s="230">
        <f>IF(N4171="snížená",J4171,0)</f>
        <v>0</v>
      </c>
      <c r="BG4171" s="230">
        <f>IF(N4171="zákl. přenesená",J4171,0)</f>
        <v>0</v>
      </c>
      <c r="BH4171" s="230">
        <f>IF(N4171="sníž. přenesená",J4171,0)</f>
        <v>0</v>
      </c>
      <c r="BI4171" s="230">
        <f>IF(N4171="nulová",J4171,0)</f>
        <v>0</v>
      </c>
      <c r="BJ4171" s="19" t="s">
        <v>85</v>
      </c>
      <c r="BK4171" s="230">
        <f>ROUND(I4171*H4171,2)</f>
        <v>0</v>
      </c>
      <c r="BL4171" s="19" t="s">
        <v>545</v>
      </c>
      <c r="BM4171" s="229" t="s">
        <v>3550</v>
      </c>
    </row>
    <row r="4172" s="2" customFormat="1">
      <c r="A4172" s="40"/>
      <c r="B4172" s="41"/>
      <c r="C4172" s="42"/>
      <c r="D4172" s="231" t="s">
        <v>408</v>
      </c>
      <c r="E4172" s="42"/>
      <c r="F4172" s="232" t="s">
        <v>3551</v>
      </c>
      <c r="G4172" s="42"/>
      <c r="H4172" s="42"/>
      <c r="I4172" s="233"/>
      <c r="J4172" s="42"/>
      <c r="K4172" s="42"/>
      <c r="L4172" s="46"/>
      <c r="M4172" s="234"/>
      <c r="N4172" s="235"/>
      <c r="O4172" s="86"/>
      <c r="P4172" s="86"/>
      <c r="Q4172" s="86"/>
      <c r="R4172" s="86"/>
      <c r="S4172" s="86"/>
      <c r="T4172" s="87"/>
      <c r="U4172" s="40"/>
      <c r="V4172" s="40"/>
      <c r="W4172" s="40"/>
      <c r="X4172" s="40"/>
      <c r="Y4172" s="40"/>
      <c r="Z4172" s="40"/>
      <c r="AA4172" s="40"/>
      <c r="AB4172" s="40"/>
      <c r="AC4172" s="40"/>
      <c r="AD4172" s="40"/>
      <c r="AE4172" s="40"/>
      <c r="AT4172" s="19" t="s">
        <v>408</v>
      </c>
      <c r="AU4172" s="19" t="s">
        <v>87</v>
      </c>
    </row>
    <row r="4173" s="13" customFormat="1">
      <c r="A4173" s="13"/>
      <c r="B4173" s="236"/>
      <c r="C4173" s="237"/>
      <c r="D4173" s="238" t="s">
        <v>410</v>
      </c>
      <c r="E4173" s="239" t="s">
        <v>19</v>
      </c>
      <c r="F4173" s="240" t="s">
        <v>741</v>
      </c>
      <c r="G4173" s="237"/>
      <c r="H4173" s="239" t="s">
        <v>19</v>
      </c>
      <c r="I4173" s="241"/>
      <c r="J4173" s="237"/>
      <c r="K4173" s="237"/>
      <c r="L4173" s="242"/>
      <c r="M4173" s="243"/>
      <c r="N4173" s="244"/>
      <c r="O4173" s="244"/>
      <c r="P4173" s="244"/>
      <c r="Q4173" s="244"/>
      <c r="R4173" s="244"/>
      <c r="S4173" s="244"/>
      <c r="T4173" s="245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6" t="s">
        <v>410</v>
      </c>
      <c r="AU4173" s="246" t="s">
        <v>87</v>
      </c>
      <c r="AV4173" s="13" t="s">
        <v>85</v>
      </c>
      <c r="AW4173" s="13" t="s">
        <v>37</v>
      </c>
      <c r="AX4173" s="13" t="s">
        <v>78</v>
      </c>
      <c r="AY4173" s="246" t="s">
        <v>401</v>
      </c>
    </row>
    <row r="4174" s="14" customFormat="1">
      <c r="A4174" s="14"/>
      <c r="B4174" s="247"/>
      <c r="C4174" s="248"/>
      <c r="D4174" s="238" t="s">
        <v>410</v>
      </c>
      <c r="E4174" s="249" t="s">
        <v>19</v>
      </c>
      <c r="F4174" s="250" t="s">
        <v>3552</v>
      </c>
      <c r="G4174" s="248"/>
      <c r="H4174" s="251">
        <v>931.63</v>
      </c>
      <c r="I4174" s="252"/>
      <c r="J4174" s="248"/>
      <c r="K4174" s="248"/>
      <c r="L4174" s="253"/>
      <c r="M4174" s="254"/>
      <c r="N4174" s="255"/>
      <c r="O4174" s="255"/>
      <c r="P4174" s="255"/>
      <c r="Q4174" s="255"/>
      <c r="R4174" s="255"/>
      <c r="S4174" s="255"/>
      <c r="T4174" s="256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7" t="s">
        <v>410</v>
      </c>
      <c r="AU4174" s="257" t="s">
        <v>87</v>
      </c>
      <c r="AV4174" s="14" t="s">
        <v>87</v>
      </c>
      <c r="AW4174" s="14" t="s">
        <v>37</v>
      </c>
      <c r="AX4174" s="14" t="s">
        <v>78</v>
      </c>
      <c r="AY4174" s="257" t="s">
        <v>401</v>
      </c>
    </row>
    <row r="4175" s="13" customFormat="1">
      <c r="A4175" s="13"/>
      <c r="B4175" s="236"/>
      <c r="C4175" s="237"/>
      <c r="D4175" s="238" t="s">
        <v>410</v>
      </c>
      <c r="E4175" s="239" t="s">
        <v>19</v>
      </c>
      <c r="F4175" s="240" t="s">
        <v>745</v>
      </c>
      <c r="G4175" s="237"/>
      <c r="H4175" s="239" t="s">
        <v>19</v>
      </c>
      <c r="I4175" s="241"/>
      <c r="J4175" s="237"/>
      <c r="K4175" s="237"/>
      <c r="L4175" s="242"/>
      <c r="M4175" s="243"/>
      <c r="N4175" s="244"/>
      <c r="O4175" s="244"/>
      <c r="P4175" s="244"/>
      <c r="Q4175" s="244"/>
      <c r="R4175" s="244"/>
      <c r="S4175" s="244"/>
      <c r="T4175" s="24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6" t="s">
        <v>410</v>
      </c>
      <c r="AU4175" s="246" t="s">
        <v>87</v>
      </c>
      <c r="AV4175" s="13" t="s">
        <v>85</v>
      </c>
      <c r="AW4175" s="13" t="s">
        <v>37</v>
      </c>
      <c r="AX4175" s="13" t="s">
        <v>78</v>
      </c>
      <c r="AY4175" s="246" t="s">
        <v>401</v>
      </c>
    </row>
    <row r="4176" s="14" customFormat="1">
      <c r="A4176" s="14"/>
      <c r="B4176" s="247"/>
      <c r="C4176" s="248"/>
      <c r="D4176" s="238" t="s">
        <v>410</v>
      </c>
      <c r="E4176" s="249" t="s">
        <v>19</v>
      </c>
      <c r="F4176" s="250" t="s">
        <v>3553</v>
      </c>
      <c r="G4176" s="248"/>
      <c r="H4176" s="251">
        <v>146.94999999999999</v>
      </c>
      <c r="I4176" s="252"/>
      <c r="J4176" s="248"/>
      <c r="K4176" s="248"/>
      <c r="L4176" s="253"/>
      <c r="M4176" s="254"/>
      <c r="N4176" s="255"/>
      <c r="O4176" s="255"/>
      <c r="P4176" s="255"/>
      <c r="Q4176" s="255"/>
      <c r="R4176" s="255"/>
      <c r="S4176" s="255"/>
      <c r="T4176" s="256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7" t="s">
        <v>410</v>
      </c>
      <c r="AU4176" s="257" t="s">
        <v>87</v>
      </c>
      <c r="AV4176" s="14" t="s">
        <v>87</v>
      </c>
      <c r="AW4176" s="14" t="s">
        <v>37</v>
      </c>
      <c r="AX4176" s="14" t="s">
        <v>78</v>
      </c>
      <c r="AY4176" s="257" t="s">
        <v>401</v>
      </c>
    </row>
    <row r="4177" s="14" customFormat="1">
      <c r="A4177" s="14"/>
      <c r="B4177" s="247"/>
      <c r="C4177" s="248"/>
      <c r="D4177" s="238" t="s">
        <v>410</v>
      </c>
      <c r="E4177" s="249" t="s">
        <v>19</v>
      </c>
      <c r="F4177" s="250" t="s">
        <v>3554</v>
      </c>
      <c r="G4177" s="248"/>
      <c r="H4177" s="251">
        <v>16.183</v>
      </c>
      <c r="I4177" s="252"/>
      <c r="J4177" s="248"/>
      <c r="K4177" s="248"/>
      <c r="L4177" s="253"/>
      <c r="M4177" s="254"/>
      <c r="N4177" s="255"/>
      <c r="O4177" s="255"/>
      <c r="P4177" s="255"/>
      <c r="Q4177" s="255"/>
      <c r="R4177" s="255"/>
      <c r="S4177" s="255"/>
      <c r="T4177" s="256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7" t="s">
        <v>410</v>
      </c>
      <c r="AU4177" s="257" t="s">
        <v>87</v>
      </c>
      <c r="AV4177" s="14" t="s">
        <v>87</v>
      </c>
      <c r="AW4177" s="14" t="s">
        <v>37</v>
      </c>
      <c r="AX4177" s="14" t="s">
        <v>78</v>
      </c>
      <c r="AY4177" s="257" t="s">
        <v>401</v>
      </c>
    </row>
    <row r="4178" s="15" customFormat="1">
      <c r="A4178" s="15"/>
      <c r="B4178" s="258"/>
      <c r="C4178" s="259"/>
      <c r="D4178" s="238" t="s">
        <v>410</v>
      </c>
      <c r="E4178" s="260" t="s">
        <v>19</v>
      </c>
      <c r="F4178" s="261" t="s">
        <v>414</v>
      </c>
      <c r="G4178" s="259"/>
      <c r="H4178" s="262">
        <v>1094.7629999999999</v>
      </c>
      <c r="I4178" s="263"/>
      <c r="J4178" s="259"/>
      <c r="K4178" s="259"/>
      <c r="L4178" s="264"/>
      <c r="M4178" s="265"/>
      <c r="N4178" s="266"/>
      <c r="O4178" s="266"/>
      <c r="P4178" s="266"/>
      <c r="Q4178" s="266"/>
      <c r="R4178" s="266"/>
      <c r="S4178" s="266"/>
      <c r="T4178" s="267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T4178" s="268" t="s">
        <v>410</v>
      </c>
      <c r="AU4178" s="268" t="s">
        <v>87</v>
      </c>
      <c r="AV4178" s="15" t="s">
        <v>102</v>
      </c>
      <c r="AW4178" s="15" t="s">
        <v>37</v>
      </c>
      <c r="AX4178" s="15" t="s">
        <v>85</v>
      </c>
      <c r="AY4178" s="268" t="s">
        <v>401</v>
      </c>
    </row>
    <row r="4179" s="2" customFormat="1" ht="16.5" customHeight="1">
      <c r="A4179" s="40"/>
      <c r="B4179" s="41"/>
      <c r="C4179" s="280" t="s">
        <v>3555</v>
      </c>
      <c r="D4179" s="280" t="s">
        <v>808</v>
      </c>
      <c r="E4179" s="281" t="s">
        <v>3556</v>
      </c>
      <c r="F4179" s="282" t="s">
        <v>3557</v>
      </c>
      <c r="G4179" s="283" t="s">
        <v>228</v>
      </c>
      <c r="H4179" s="284">
        <v>1204.239</v>
      </c>
      <c r="I4179" s="285"/>
      <c r="J4179" s="286">
        <f>ROUND(I4179*H4179,2)</f>
        <v>0</v>
      </c>
      <c r="K4179" s="282" t="s">
        <v>19</v>
      </c>
      <c r="L4179" s="287"/>
      <c r="M4179" s="288" t="s">
        <v>19</v>
      </c>
      <c r="N4179" s="289" t="s">
        <v>49</v>
      </c>
      <c r="O4179" s="86"/>
      <c r="P4179" s="227">
        <f>O4179*H4179</f>
        <v>0</v>
      </c>
      <c r="Q4179" s="227">
        <v>0.00038000000000000002</v>
      </c>
      <c r="R4179" s="227">
        <f>Q4179*H4179</f>
        <v>0.45761082000000003</v>
      </c>
      <c r="S4179" s="227">
        <v>0</v>
      </c>
      <c r="T4179" s="228">
        <f>S4179*H4179</f>
        <v>0</v>
      </c>
      <c r="U4179" s="40"/>
      <c r="V4179" s="40"/>
      <c r="W4179" s="40"/>
      <c r="X4179" s="40"/>
      <c r="Y4179" s="40"/>
      <c r="Z4179" s="40"/>
      <c r="AA4179" s="40"/>
      <c r="AB4179" s="40"/>
      <c r="AC4179" s="40"/>
      <c r="AD4179" s="40"/>
      <c r="AE4179" s="40"/>
      <c r="AR4179" s="229" t="s">
        <v>664</v>
      </c>
      <c r="AT4179" s="229" t="s">
        <v>808</v>
      </c>
      <c r="AU4179" s="229" t="s">
        <v>87</v>
      </c>
      <c r="AY4179" s="19" t="s">
        <v>401</v>
      </c>
      <c r="BE4179" s="230">
        <f>IF(N4179="základní",J4179,0)</f>
        <v>0</v>
      </c>
      <c r="BF4179" s="230">
        <f>IF(N4179="snížená",J4179,0)</f>
        <v>0</v>
      </c>
      <c r="BG4179" s="230">
        <f>IF(N4179="zákl. přenesená",J4179,0)</f>
        <v>0</v>
      </c>
      <c r="BH4179" s="230">
        <f>IF(N4179="sníž. přenesená",J4179,0)</f>
        <v>0</v>
      </c>
      <c r="BI4179" s="230">
        <f>IF(N4179="nulová",J4179,0)</f>
        <v>0</v>
      </c>
      <c r="BJ4179" s="19" t="s">
        <v>85</v>
      </c>
      <c r="BK4179" s="230">
        <f>ROUND(I4179*H4179,2)</f>
        <v>0</v>
      </c>
      <c r="BL4179" s="19" t="s">
        <v>545</v>
      </c>
      <c r="BM4179" s="229" t="s">
        <v>3558</v>
      </c>
    </row>
    <row r="4180" s="13" customFormat="1">
      <c r="A4180" s="13"/>
      <c r="B4180" s="236"/>
      <c r="C4180" s="237"/>
      <c r="D4180" s="238" t="s">
        <v>410</v>
      </c>
      <c r="E4180" s="239" t="s">
        <v>19</v>
      </c>
      <c r="F4180" s="240" t="s">
        <v>741</v>
      </c>
      <c r="G4180" s="237"/>
      <c r="H4180" s="239" t="s">
        <v>19</v>
      </c>
      <c r="I4180" s="241"/>
      <c r="J4180" s="237"/>
      <c r="K4180" s="237"/>
      <c r="L4180" s="242"/>
      <c r="M4180" s="243"/>
      <c r="N4180" s="244"/>
      <c r="O4180" s="244"/>
      <c r="P4180" s="244"/>
      <c r="Q4180" s="244"/>
      <c r="R4180" s="244"/>
      <c r="S4180" s="244"/>
      <c r="T4180" s="245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6" t="s">
        <v>410</v>
      </c>
      <c r="AU4180" s="246" t="s">
        <v>87</v>
      </c>
      <c r="AV4180" s="13" t="s">
        <v>85</v>
      </c>
      <c r="AW4180" s="13" t="s">
        <v>37</v>
      </c>
      <c r="AX4180" s="13" t="s">
        <v>78</v>
      </c>
      <c r="AY4180" s="246" t="s">
        <v>401</v>
      </c>
    </row>
    <row r="4181" s="14" customFormat="1">
      <c r="A4181" s="14"/>
      <c r="B4181" s="247"/>
      <c r="C4181" s="248"/>
      <c r="D4181" s="238" t="s">
        <v>410</v>
      </c>
      <c r="E4181" s="249" t="s">
        <v>19</v>
      </c>
      <c r="F4181" s="250" t="s">
        <v>3552</v>
      </c>
      <c r="G4181" s="248"/>
      <c r="H4181" s="251">
        <v>931.63</v>
      </c>
      <c r="I4181" s="252"/>
      <c r="J4181" s="248"/>
      <c r="K4181" s="248"/>
      <c r="L4181" s="253"/>
      <c r="M4181" s="254"/>
      <c r="N4181" s="255"/>
      <c r="O4181" s="255"/>
      <c r="P4181" s="255"/>
      <c r="Q4181" s="255"/>
      <c r="R4181" s="255"/>
      <c r="S4181" s="255"/>
      <c r="T4181" s="256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7" t="s">
        <v>410</v>
      </c>
      <c r="AU4181" s="257" t="s">
        <v>87</v>
      </c>
      <c r="AV4181" s="14" t="s">
        <v>87</v>
      </c>
      <c r="AW4181" s="14" t="s">
        <v>37</v>
      </c>
      <c r="AX4181" s="14" t="s">
        <v>78</v>
      </c>
      <c r="AY4181" s="257" t="s">
        <v>401</v>
      </c>
    </row>
    <row r="4182" s="13" customFormat="1">
      <c r="A4182" s="13"/>
      <c r="B4182" s="236"/>
      <c r="C4182" s="237"/>
      <c r="D4182" s="238" t="s">
        <v>410</v>
      </c>
      <c r="E4182" s="239" t="s">
        <v>19</v>
      </c>
      <c r="F4182" s="240" t="s">
        <v>745</v>
      </c>
      <c r="G4182" s="237"/>
      <c r="H4182" s="239" t="s">
        <v>19</v>
      </c>
      <c r="I4182" s="241"/>
      <c r="J4182" s="237"/>
      <c r="K4182" s="237"/>
      <c r="L4182" s="242"/>
      <c r="M4182" s="243"/>
      <c r="N4182" s="244"/>
      <c r="O4182" s="244"/>
      <c r="P4182" s="244"/>
      <c r="Q4182" s="244"/>
      <c r="R4182" s="244"/>
      <c r="S4182" s="244"/>
      <c r="T4182" s="24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6" t="s">
        <v>410</v>
      </c>
      <c r="AU4182" s="246" t="s">
        <v>87</v>
      </c>
      <c r="AV4182" s="13" t="s">
        <v>85</v>
      </c>
      <c r="AW4182" s="13" t="s">
        <v>37</v>
      </c>
      <c r="AX4182" s="13" t="s">
        <v>78</v>
      </c>
      <c r="AY4182" s="246" t="s">
        <v>401</v>
      </c>
    </row>
    <row r="4183" s="14" customFormat="1">
      <c r="A4183" s="14"/>
      <c r="B4183" s="247"/>
      <c r="C4183" s="248"/>
      <c r="D4183" s="238" t="s">
        <v>410</v>
      </c>
      <c r="E4183" s="249" t="s">
        <v>19</v>
      </c>
      <c r="F4183" s="250" t="s">
        <v>3553</v>
      </c>
      <c r="G4183" s="248"/>
      <c r="H4183" s="251">
        <v>146.94999999999999</v>
      </c>
      <c r="I4183" s="252"/>
      <c r="J4183" s="248"/>
      <c r="K4183" s="248"/>
      <c r="L4183" s="253"/>
      <c r="M4183" s="254"/>
      <c r="N4183" s="255"/>
      <c r="O4183" s="255"/>
      <c r="P4183" s="255"/>
      <c r="Q4183" s="255"/>
      <c r="R4183" s="255"/>
      <c r="S4183" s="255"/>
      <c r="T4183" s="25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7" t="s">
        <v>410</v>
      </c>
      <c r="AU4183" s="257" t="s">
        <v>87</v>
      </c>
      <c r="AV4183" s="14" t="s">
        <v>87</v>
      </c>
      <c r="AW4183" s="14" t="s">
        <v>37</v>
      </c>
      <c r="AX4183" s="14" t="s">
        <v>78</v>
      </c>
      <c r="AY4183" s="257" t="s">
        <v>401</v>
      </c>
    </row>
    <row r="4184" s="14" customFormat="1">
      <c r="A4184" s="14"/>
      <c r="B4184" s="247"/>
      <c r="C4184" s="248"/>
      <c r="D4184" s="238" t="s">
        <v>410</v>
      </c>
      <c r="E4184" s="249" t="s">
        <v>19</v>
      </c>
      <c r="F4184" s="250" t="s">
        <v>3554</v>
      </c>
      <c r="G4184" s="248"/>
      <c r="H4184" s="251">
        <v>16.183</v>
      </c>
      <c r="I4184" s="252"/>
      <c r="J4184" s="248"/>
      <c r="K4184" s="248"/>
      <c r="L4184" s="253"/>
      <c r="M4184" s="254"/>
      <c r="N4184" s="255"/>
      <c r="O4184" s="255"/>
      <c r="P4184" s="255"/>
      <c r="Q4184" s="255"/>
      <c r="R4184" s="255"/>
      <c r="S4184" s="255"/>
      <c r="T4184" s="256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7" t="s">
        <v>410</v>
      </c>
      <c r="AU4184" s="257" t="s">
        <v>87</v>
      </c>
      <c r="AV4184" s="14" t="s">
        <v>87</v>
      </c>
      <c r="AW4184" s="14" t="s">
        <v>37</v>
      </c>
      <c r="AX4184" s="14" t="s">
        <v>78</v>
      </c>
      <c r="AY4184" s="257" t="s">
        <v>401</v>
      </c>
    </row>
    <row r="4185" s="15" customFormat="1">
      <c r="A4185" s="15"/>
      <c r="B4185" s="258"/>
      <c r="C4185" s="259"/>
      <c r="D4185" s="238" t="s">
        <v>410</v>
      </c>
      <c r="E4185" s="260" t="s">
        <v>19</v>
      </c>
      <c r="F4185" s="261" t="s">
        <v>414</v>
      </c>
      <c r="G4185" s="259"/>
      <c r="H4185" s="262">
        <v>1094.7629999999999</v>
      </c>
      <c r="I4185" s="263"/>
      <c r="J4185" s="259"/>
      <c r="K4185" s="259"/>
      <c r="L4185" s="264"/>
      <c r="M4185" s="265"/>
      <c r="N4185" s="266"/>
      <c r="O4185" s="266"/>
      <c r="P4185" s="266"/>
      <c r="Q4185" s="266"/>
      <c r="R4185" s="266"/>
      <c r="S4185" s="266"/>
      <c r="T4185" s="267"/>
      <c r="U4185" s="15"/>
      <c r="V4185" s="15"/>
      <c r="W4185" s="15"/>
      <c r="X4185" s="15"/>
      <c r="Y4185" s="15"/>
      <c r="Z4185" s="15"/>
      <c r="AA4185" s="15"/>
      <c r="AB4185" s="15"/>
      <c r="AC4185" s="15"/>
      <c r="AD4185" s="15"/>
      <c r="AE4185" s="15"/>
      <c r="AT4185" s="268" t="s">
        <v>410</v>
      </c>
      <c r="AU4185" s="268" t="s">
        <v>87</v>
      </c>
      <c r="AV4185" s="15" t="s">
        <v>102</v>
      </c>
      <c r="AW4185" s="15" t="s">
        <v>37</v>
      </c>
      <c r="AX4185" s="15" t="s">
        <v>78</v>
      </c>
      <c r="AY4185" s="268" t="s">
        <v>401</v>
      </c>
    </row>
    <row r="4186" s="14" customFormat="1">
      <c r="A4186" s="14"/>
      <c r="B4186" s="247"/>
      <c r="C4186" s="248"/>
      <c r="D4186" s="238" t="s">
        <v>410</v>
      </c>
      <c r="E4186" s="249" t="s">
        <v>19</v>
      </c>
      <c r="F4186" s="250" t="s">
        <v>3559</v>
      </c>
      <c r="G4186" s="248"/>
      <c r="H4186" s="251">
        <v>1204.239</v>
      </c>
      <c r="I4186" s="252"/>
      <c r="J4186" s="248"/>
      <c r="K4186" s="248"/>
      <c r="L4186" s="253"/>
      <c r="M4186" s="254"/>
      <c r="N4186" s="255"/>
      <c r="O4186" s="255"/>
      <c r="P4186" s="255"/>
      <c r="Q4186" s="255"/>
      <c r="R4186" s="255"/>
      <c r="S4186" s="255"/>
      <c r="T4186" s="256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7" t="s">
        <v>410</v>
      </c>
      <c r="AU4186" s="257" t="s">
        <v>87</v>
      </c>
      <c r="AV4186" s="14" t="s">
        <v>87</v>
      </c>
      <c r="AW4186" s="14" t="s">
        <v>37</v>
      </c>
      <c r="AX4186" s="14" t="s">
        <v>85</v>
      </c>
      <c r="AY4186" s="257" t="s">
        <v>401</v>
      </c>
    </row>
    <row r="4187" s="2" customFormat="1" ht="16.5" customHeight="1">
      <c r="A4187" s="40"/>
      <c r="B4187" s="41"/>
      <c r="C4187" s="218" t="s">
        <v>3560</v>
      </c>
      <c r="D4187" s="218" t="s">
        <v>403</v>
      </c>
      <c r="E4187" s="219" t="s">
        <v>3561</v>
      </c>
      <c r="F4187" s="220" t="s">
        <v>3562</v>
      </c>
      <c r="G4187" s="221" t="s">
        <v>228</v>
      </c>
      <c r="H4187" s="222">
        <v>48.5</v>
      </c>
      <c r="I4187" s="223"/>
      <c r="J4187" s="224">
        <f>ROUND(I4187*H4187,2)</f>
        <v>0</v>
      </c>
      <c r="K4187" s="220" t="s">
        <v>406</v>
      </c>
      <c r="L4187" s="46"/>
      <c r="M4187" s="225" t="s">
        <v>19</v>
      </c>
      <c r="N4187" s="226" t="s">
        <v>49</v>
      </c>
      <c r="O4187" s="86"/>
      <c r="P4187" s="227">
        <f>O4187*H4187</f>
        <v>0</v>
      </c>
      <c r="Q4187" s="227">
        <v>0</v>
      </c>
      <c r="R4187" s="227">
        <f>Q4187*H4187</f>
        <v>0</v>
      </c>
      <c r="S4187" s="227">
        <v>0</v>
      </c>
      <c r="T4187" s="228">
        <f>S4187*H4187</f>
        <v>0</v>
      </c>
      <c r="U4187" s="40"/>
      <c r="V4187" s="40"/>
      <c r="W4187" s="40"/>
      <c r="X4187" s="40"/>
      <c r="Y4187" s="40"/>
      <c r="Z4187" s="40"/>
      <c r="AA4187" s="40"/>
      <c r="AB4187" s="40"/>
      <c r="AC4187" s="40"/>
      <c r="AD4187" s="40"/>
      <c r="AE4187" s="40"/>
      <c r="AR4187" s="229" t="s">
        <v>545</v>
      </c>
      <c r="AT4187" s="229" t="s">
        <v>403</v>
      </c>
      <c r="AU4187" s="229" t="s">
        <v>87</v>
      </c>
      <c r="AY4187" s="19" t="s">
        <v>401</v>
      </c>
      <c r="BE4187" s="230">
        <f>IF(N4187="základní",J4187,0)</f>
        <v>0</v>
      </c>
      <c r="BF4187" s="230">
        <f>IF(N4187="snížená",J4187,0)</f>
        <v>0</v>
      </c>
      <c r="BG4187" s="230">
        <f>IF(N4187="zákl. přenesená",J4187,0)</f>
        <v>0</v>
      </c>
      <c r="BH4187" s="230">
        <f>IF(N4187="sníž. přenesená",J4187,0)</f>
        <v>0</v>
      </c>
      <c r="BI4187" s="230">
        <f>IF(N4187="nulová",J4187,0)</f>
        <v>0</v>
      </c>
      <c r="BJ4187" s="19" t="s">
        <v>85</v>
      </c>
      <c r="BK4187" s="230">
        <f>ROUND(I4187*H4187,2)</f>
        <v>0</v>
      </c>
      <c r="BL4187" s="19" t="s">
        <v>545</v>
      </c>
      <c r="BM4187" s="229" t="s">
        <v>3563</v>
      </c>
    </row>
    <row r="4188" s="2" customFormat="1">
      <c r="A4188" s="40"/>
      <c r="B4188" s="41"/>
      <c r="C4188" s="42"/>
      <c r="D4188" s="231" t="s">
        <v>408</v>
      </c>
      <c r="E4188" s="42"/>
      <c r="F4188" s="232" t="s">
        <v>3564</v>
      </c>
      <c r="G4188" s="42"/>
      <c r="H4188" s="42"/>
      <c r="I4188" s="233"/>
      <c r="J4188" s="42"/>
      <c r="K4188" s="42"/>
      <c r="L4188" s="46"/>
      <c r="M4188" s="234"/>
      <c r="N4188" s="235"/>
      <c r="O4188" s="86"/>
      <c r="P4188" s="86"/>
      <c r="Q4188" s="86"/>
      <c r="R4188" s="86"/>
      <c r="S4188" s="86"/>
      <c r="T4188" s="87"/>
      <c r="U4188" s="40"/>
      <c r="V4188" s="40"/>
      <c r="W4188" s="40"/>
      <c r="X4188" s="40"/>
      <c r="Y4188" s="40"/>
      <c r="Z4188" s="40"/>
      <c r="AA4188" s="40"/>
      <c r="AB4188" s="40"/>
      <c r="AC4188" s="40"/>
      <c r="AD4188" s="40"/>
      <c r="AE4188" s="40"/>
      <c r="AT4188" s="19" t="s">
        <v>408</v>
      </c>
      <c r="AU4188" s="19" t="s">
        <v>87</v>
      </c>
    </row>
    <row r="4189" s="13" customFormat="1">
      <c r="A4189" s="13"/>
      <c r="B4189" s="236"/>
      <c r="C4189" s="237"/>
      <c r="D4189" s="238" t="s">
        <v>410</v>
      </c>
      <c r="E4189" s="239" t="s">
        <v>19</v>
      </c>
      <c r="F4189" s="240" t="s">
        <v>3565</v>
      </c>
      <c r="G4189" s="237"/>
      <c r="H4189" s="239" t="s">
        <v>19</v>
      </c>
      <c r="I4189" s="241"/>
      <c r="J4189" s="237"/>
      <c r="K4189" s="237"/>
      <c r="L4189" s="242"/>
      <c r="M4189" s="243"/>
      <c r="N4189" s="244"/>
      <c r="O4189" s="244"/>
      <c r="P4189" s="244"/>
      <c r="Q4189" s="244"/>
      <c r="R4189" s="244"/>
      <c r="S4189" s="244"/>
      <c r="T4189" s="245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6" t="s">
        <v>410</v>
      </c>
      <c r="AU4189" s="246" t="s">
        <v>87</v>
      </c>
      <c r="AV4189" s="13" t="s">
        <v>85</v>
      </c>
      <c r="AW4189" s="13" t="s">
        <v>37</v>
      </c>
      <c r="AX4189" s="13" t="s">
        <v>78</v>
      </c>
      <c r="AY4189" s="246" t="s">
        <v>401</v>
      </c>
    </row>
    <row r="4190" s="14" customFormat="1">
      <c r="A4190" s="14"/>
      <c r="B4190" s="247"/>
      <c r="C4190" s="248"/>
      <c r="D4190" s="238" t="s">
        <v>410</v>
      </c>
      <c r="E4190" s="249" t="s">
        <v>19</v>
      </c>
      <c r="F4190" s="250" t="s">
        <v>3566</v>
      </c>
      <c r="G4190" s="248"/>
      <c r="H4190" s="251">
        <v>48.5</v>
      </c>
      <c r="I4190" s="252"/>
      <c r="J4190" s="248"/>
      <c r="K4190" s="248"/>
      <c r="L4190" s="253"/>
      <c r="M4190" s="254"/>
      <c r="N4190" s="255"/>
      <c r="O4190" s="255"/>
      <c r="P4190" s="255"/>
      <c r="Q4190" s="255"/>
      <c r="R4190" s="255"/>
      <c r="S4190" s="255"/>
      <c r="T4190" s="256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7" t="s">
        <v>410</v>
      </c>
      <c r="AU4190" s="257" t="s">
        <v>87</v>
      </c>
      <c r="AV4190" s="14" t="s">
        <v>87</v>
      </c>
      <c r="AW4190" s="14" t="s">
        <v>37</v>
      </c>
      <c r="AX4190" s="14" t="s">
        <v>78</v>
      </c>
      <c r="AY4190" s="257" t="s">
        <v>401</v>
      </c>
    </row>
    <row r="4191" s="15" customFormat="1">
      <c r="A4191" s="15"/>
      <c r="B4191" s="258"/>
      <c r="C4191" s="259"/>
      <c r="D4191" s="238" t="s">
        <v>410</v>
      </c>
      <c r="E4191" s="260" t="s">
        <v>19</v>
      </c>
      <c r="F4191" s="261" t="s">
        <v>414</v>
      </c>
      <c r="G4191" s="259"/>
      <c r="H4191" s="262">
        <v>48.5</v>
      </c>
      <c r="I4191" s="263"/>
      <c r="J4191" s="259"/>
      <c r="K4191" s="259"/>
      <c r="L4191" s="264"/>
      <c r="M4191" s="265"/>
      <c r="N4191" s="266"/>
      <c r="O4191" s="266"/>
      <c r="P4191" s="266"/>
      <c r="Q4191" s="266"/>
      <c r="R4191" s="266"/>
      <c r="S4191" s="266"/>
      <c r="T4191" s="267"/>
      <c r="U4191" s="15"/>
      <c r="V4191" s="15"/>
      <c r="W4191" s="15"/>
      <c r="X4191" s="15"/>
      <c r="Y4191" s="15"/>
      <c r="Z4191" s="15"/>
      <c r="AA4191" s="15"/>
      <c r="AB4191" s="15"/>
      <c r="AC4191" s="15"/>
      <c r="AD4191" s="15"/>
      <c r="AE4191" s="15"/>
      <c r="AT4191" s="268" t="s">
        <v>410</v>
      </c>
      <c r="AU4191" s="268" t="s">
        <v>87</v>
      </c>
      <c r="AV4191" s="15" t="s">
        <v>102</v>
      </c>
      <c r="AW4191" s="15" t="s">
        <v>37</v>
      </c>
      <c r="AX4191" s="15" t="s">
        <v>85</v>
      </c>
      <c r="AY4191" s="268" t="s">
        <v>401</v>
      </c>
    </row>
    <row r="4192" s="2" customFormat="1" ht="21.75" customHeight="1">
      <c r="A4192" s="40"/>
      <c r="B4192" s="41"/>
      <c r="C4192" s="280" t="s">
        <v>3567</v>
      </c>
      <c r="D4192" s="280" t="s">
        <v>808</v>
      </c>
      <c r="E4192" s="281" t="s">
        <v>3568</v>
      </c>
      <c r="F4192" s="282" t="s">
        <v>3569</v>
      </c>
      <c r="G4192" s="283" t="s">
        <v>228</v>
      </c>
      <c r="H4192" s="284">
        <v>49.469999999999999</v>
      </c>
      <c r="I4192" s="285"/>
      <c r="J4192" s="286">
        <f>ROUND(I4192*H4192,2)</f>
        <v>0</v>
      </c>
      <c r="K4192" s="282" t="s">
        <v>19</v>
      </c>
      <c r="L4192" s="287"/>
      <c r="M4192" s="288" t="s">
        <v>19</v>
      </c>
      <c r="N4192" s="289" t="s">
        <v>49</v>
      </c>
      <c r="O4192" s="86"/>
      <c r="P4192" s="227">
        <f>O4192*H4192</f>
        <v>0</v>
      </c>
      <c r="Q4192" s="227">
        <v>0.00027</v>
      </c>
      <c r="R4192" s="227">
        <f>Q4192*H4192</f>
        <v>0.0133569</v>
      </c>
      <c r="S4192" s="227">
        <v>0</v>
      </c>
      <c r="T4192" s="228">
        <f>S4192*H4192</f>
        <v>0</v>
      </c>
      <c r="U4192" s="40"/>
      <c r="V4192" s="40"/>
      <c r="W4192" s="40"/>
      <c r="X4192" s="40"/>
      <c r="Y4192" s="40"/>
      <c r="Z4192" s="40"/>
      <c r="AA4192" s="40"/>
      <c r="AB4192" s="40"/>
      <c r="AC4192" s="40"/>
      <c r="AD4192" s="40"/>
      <c r="AE4192" s="40"/>
      <c r="AR4192" s="229" t="s">
        <v>664</v>
      </c>
      <c r="AT4192" s="229" t="s">
        <v>808</v>
      </c>
      <c r="AU4192" s="229" t="s">
        <v>87</v>
      </c>
      <c r="AY4192" s="19" t="s">
        <v>401</v>
      </c>
      <c r="BE4192" s="230">
        <f>IF(N4192="základní",J4192,0)</f>
        <v>0</v>
      </c>
      <c r="BF4192" s="230">
        <f>IF(N4192="snížená",J4192,0)</f>
        <v>0</v>
      </c>
      <c r="BG4192" s="230">
        <f>IF(N4192="zákl. přenesená",J4192,0)</f>
        <v>0</v>
      </c>
      <c r="BH4192" s="230">
        <f>IF(N4192="sníž. přenesená",J4192,0)</f>
        <v>0</v>
      </c>
      <c r="BI4192" s="230">
        <f>IF(N4192="nulová",J4192,0)</f>
        <v>0</v>
      </c>
      <c r="BJ4192" s="19" t="s">
        <v>85</v>
      </c>
      <c r="BK4192" s="230">
        <f>ROUND(I4192*H4192,2)</f>
        <v>0</v>
      </c>
      <c r="BL4192" s="19" t="s">
        <v>545</v>
      </c>
      <c r="BM4192" s="229" t="s">
        <v>3570</v>
      </c>
    </row>
    <row r="4193" s="13" customFormat="1">
      <c r="A4193" s="13"/>
      <c r="B4193" s="236"/>
      <c r="C4193" s="237"/>
      <c r="D4193" s="238" t="s">
        <v>410</v>
      </c>
      <c r="E4193" s="239" t="s">
        <v>19</v>
      </c>
      <c r="F4193" s="240" t="s">
        <v>3565</v>
      </c>
      <c r="G4193" s="237"/>
      <c r="H4193" s="239" t="s">
        <v>19</v>
      </c>
      <c r="I4193" s="241"/>
      <c r="J4193" s="237"/>
      <c r="K4193" s="237"/>
      <c r="L4193" s="242"/>
      <c r="M4193" s="243"/>
      <c r="N4193" s="244"/>
      <c r="O4193" s="244"/>
      <c r="P4193" s="244"/>
      <c r="Q4193" s="244"/>
      <c r="R4193" s="244"/>
      <c r="S4193" s="244"/>
      <c r="T4193" s="24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6" t="s">
        <v>410</v>
      </c>
      <c r="AU4193" s="246" t="s">
        <v>87</v>
      </c>
      <c r="AV4193" s="13" t="s">
        <v>85</v>
      </c>
      <c r="AW4193" s="13" t="s">
        <v>37</v>
      </c>
      <c r="AX4193" s="13" t="s">
        <v>78</v>
      </c>
      <c r="AY4193" s="246" t="s">
        <v>401</v>
      </c>
    </row>
    <row r="4194" s="14" customFormat="1">
      <c r="A4194" s="14"/>
      <c r="B4194" s="247"/>
      <c r="C4194" s="248"/>
      <c r="D4194" s="238" t="s">
        <v>410</v>
      </c>
      <c r="E4194" s="249" t="s">
        <v>19</v>
      </c>
      <c r="F4194" s="250" t="s">
        <v>3566</v>
      </c>
      <c r="G4194" s="248"/>
      <c r="H4194" s="251">
        <v>48.5</v>
      </c>
      <c r="I4194" s="252"/>
      <c r="J4194" s="248"/>
      <c r="K4194" s="248"/>
      <c r="L4194" s="253"/>
      <c r="M4194" s="254"/>
      <c r="N4194" s="255"/>
      <c r="O4194" s="255"/>
      <c r="P4194" s="255"/>
      <c r="Q4194" s="255"/>
      <c r="R4194" s="255"/>
      <c r="S4194" s="255"/>
      <c r="T4194" s="256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7" t="s">
        <v>410</v>
      </c>
      <c r="AU4194" s="257" t="s">
        <v>87</v>
      </c>
      <c r="AV4194" s="14" t="s">
        <v>87</v>
      </c>
      <c r="AW4194" s="14" t="s">
        <v>37</v>
      </c>
      <c r="AX4194" s="14" t="s">
        <v>78</v>
      </c>
      <c r="AY4194" s="257" t="s">
        <v>401</v>
      </c>
    </row>
    <row r="4195" s="15" customFormat="1">
      <c r="A4195" s="15"/>
      <c r="B4195" s="258"/>
      <c r="C4195" s="259"/>
      <c r="D4195" s="238" t="s">
        <v>410</v>
      </c>
      <c r="E4195" s="260" t="s">
        <v>19</v>
      </c>
      <c r="F4195" s="261" t="s">
        <v>414</v>
      </c>
      <c r="G4195" s="259"/>
      <c r="H4195" s="262">
        <v>48.5</v>
      </c>
      <c r="I4195" s="263"/>
      <c r="J4195" s="259"/>
      <c r="K4195" s="259"/>
      <c r="L4195" s="264"/>
      <c r="M4195" s="265"/>
      <c r="N4195" s="266"/>
      <c r="O4195" s="266"/>
      <c r="P4195" s="266"/>
      <c r="Q4195" s="266"/>
      <c r="R4195" s="266"/>
      <c r="S4195" s="266"/>
      <c r="T4195" s="267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8" t="s">
        <v>410</v>
      </c>
      <c r="AU4195" s="268" t="s">
        <v>87</v>
      </c>
      <c r="AV4195" s="15" t="s">
        <v>102</v>
      </c>
      <c r="AW4195" s="15" t="s">
        <v>37</v>
      </c>
      <c r="AX4195" s="15" t="s">
        <v>78</v>
      </c>
      <c r="AY4195" s="268" t="s">
        <v>401</v>
      </c>
    </row>
    <row r="4196" s="14" customFormat="1">
      <c r="A4196" s="14"/>
      <c r="B4196" s="247"/>
      <c r="C4196" s="248"/>
      <c r="D4196" s="238" t="s">
        <v>410</v>
      </c>
      <c r="E4196" s="249" t="s">
        <v>19</v>
      </c>
      <c r="F4196" s="250" t="s">
        <v>3571</v>
      </c>
      <c r="G4196" s="248"/>
      <c r="H4196" s="251">
        <v>49.469999999999999</v>
      </c>
      <c r="I4196" s="252"/>
      <c r="J4196" s="248"/>
      <c r="K4196" s="248"/>
      <c r="L4196" s="253"/>
      <c r="M4196" s="254"/>
      <c r="N4196" s="255"/>
      <c r="O4196" s="255"/>
      <c r="P4196" s="255"/>
      <c r="Q4196" s="255"/>
      <c r="R4196" s="255"/>
      <c r="S4196" s="255"/>
      <c r="T4196" s="256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7" t="s">
        <v>410</v>
      </c>
      <c r="AU4196" s="257" t="s">
        <v>87</v>
      </c>
      <c r="AV4196" s="14" t="s">
        <v>87</v>
      </c>
      <c r="AW4196" s="14" t="s">
        <v>37</v>
      </c>
      <c r="AX4196" s="14" t="s">
        <v>85</v>
      </c>
      <c r="AY4196" s="257" t="s">
        <v>401</v>
      </c>
    </row>
    <row r="4197" s="2" customFormat="1" ht="44.25" customHeight="1">
      <c r="A4197" s="40"/>
      <c r="B4197" s="41"/>
      <c r="C4197" s="218" t="s">
        <v>3572</v>
      </c>
      <c r="D4197" s="218" t="s">
        <v>403</v>
      </c>
      <c r="E4197" s="219" t="s">
        <v>3573</v>
      </c>
      <c r="F4197" s="220" t="s">
        <v>3574</v>
      </c>
      <c r="G4197" s="221" t="s">
        <v>1909</v>
      </c>
      <c r="H4197" s="290"/>
      <c r="I4197" s="223"/>
      <c r="J4197" s="224">
        <f>ROUND(I4197*H4197,2)</f>
        <v>0</v>
      </c>
      <c r="K4197" s="220" t="s">
        <v>406</v>
      </c>
      <c r="L4197" s="46"/>
      <c r="M4197" s="225" t="s">
        <v>19</v>
      </c>
      <c r="N4197" s="226" t="s">
        <v>49</v>
      </c>
      <c r="O4197" s="86"/>
      <c r="P4197" s="227">
        <f>O4197*H4197</f>
        <v>0</v>
      </c>
      <c r="Q4197" s="227">
        <v>0</v>
      </c>
      <c r="R4197" s="227">
        <f>Q4197*H4197</f>
        <v>0</v>
      </c>
      <c r="S4197" s="227">
        <v>0</v>
      </c>
      <c r="T4197" s="228">
        <f>S4197*H4197</f>
        <v>0</v>
      </c>
      <c r="U4197" s="40"/>
      <c r="V4197" s="40"/>
      <c r="W4197" s="40"/>
      <c r="X4197" s="40"/>
      <c r="Y4197" s="40"/>
      <c r="Z4197" s="40"/>
      <c r="AA4197" s="40"/>
      <c r="AB4197" s="40"/>
      <c r="AC4197" s="40"/>
      <c r="AD4197" s="40"/>
      <c r="AE4197" s="40"/>
      <c r="AR4197" s="229" t="s">
        <v>545</v>
      </c>
      <c r="AT4197" s="229" t="s">
        <v>403</v>
      </c>
      <c r="AU4197" s="229" t="s">
        <v>87</v>
      </c>
      <c r="AY4197" s="19" t="s">
        <v>401</v>
      </c>
      <c r="BE4197" s="230">
        <f>IF(N4197="základní",J4197,0)</f>
        <v>0</v>
      </c>
      <c r="BF4197" s="230">
        <f>IF(N4197="snížená",J4197,0)</f>
        <v>0</v>
      </c>
      <c r="BG4197" s="230">
        <f>IF(N4197="zákl. přenesená",J4197,0)</f>
        <v>0</v>
      </c>
      <c r="BH4197" s="230">
        <f>IF(N4197="sníž. přenesená",J4197,0)</f>
        <v>0</v>
      </c>
      <c r="BI4197" s="230">
        <f>IF(N4197="nulová",J4197,0)</f>
        <v>0</v>
      </c>
      <c r="BJ4197" s="19" t="s">
        <v>85</v>
      </c>
      <c r="BK4197" s="230">
        <f>ROUND(I4197*H4197,2)</f>
        <v>0</v>
      </c>
      <c r="BL4197" s="19" t="s">
        <v>545</v>
      </c>
      <c r="BM4197" s="229" t="s">
        <v>3575</v>
      </c>
    </row>
    <row r="4198" s="2" customFormat="1">
      <c r="A4198" s="40"/>
      <c r="B4198" s="41"/>
      <c r="C4198" s="42"/>
      <c r="D4198" s="231" t="s">
        <v>408</v>
      </c>
      <c r="E4198" s="42"/>
      <c r="F4198" s="232" t="s">
        <v>3576</v>
      </c>
      <c r="G4198" s="42"/>
      <c r="H4198" s="42"/>
      <c r="I4198" s="233"/>
      <c r="J4198" s="42"/>
      <c r="K4198" s="42"/>
      <c r="L4198" s="46"/>
      <c r="M4198" s="234"/>
      <c r="N4198" s="235"/>
      <c r="O4198" s="86"/>
      <c r="P4198" s="86"/>
      <c r="Q4198" s="86"/>
      <c r="R4198" s="86"/>
      <c r="S4198" s="86"/>
      <c r="T4198" s="87"/>
      <c r="U4198" s="40"/>
      <c r="V4198" s="40"/>
      <c r="W4198" s="40"/>
      <c r="X4198" s="40"/>
      <c r="Y4198" s="40"/>
      <c r="Z4198" s="40"/>
      <c r="AA4198" s="40"/>
      <c r="AB4198" s="40"/>
      <c r="AC4198" s="40"/>
      <c r="AD4198" s="40"/>
      <c r="AE4198" s="40"/>
      <c r="AT4198" s="19" t="s">
        <v>408</v>
      </c>
      <c r="AU4198" s="19" t="s">
        <v>87</v>
      </c>
    </row>
    <row r="4199" s="12" customFormat="1" ht="22.8" customHeight="1">
      <c r="A4199" s="12"/>
      <c r="B4199" s="202"/>
      <c r="C4199" s="203"/>
      <c r="D4199" s="204" t="s">
        <v>77</v>
      </c>
      <c r="E4199" s="216" t="s">
        <v>3577</v>
      </c>
      <c r="F4199" s="216" t="s">
        <v>3578</v>
      </c>
      <c r="G4199" s="203"/>
      <c r="H4199" s="203"/>
      <c r="I4199" s="206"/>
      <c r="J4199" s="217">
        <f>BK4199</f>
        <v>0</v>
      </c>
      <c r="K4199" s="203"/>
      <c r="L4199" s="208"/>
      <c r="M4199" s="209"/>
      <c r="N4199" s="210"/>
      <c r="O4199" s="210"/>
      <c r="P4199" s="211">
        <f>SUM(P4200:P4297)</f>
        <v>0</v>
      </c>
      <c r="Q4199" s="210"/>
      <c r="R4199" s="211">
        <f>SUM(R4200:R4297)</f>
        <v>14.675702099999999</v>
      </c>
      <c r="S4199" s="210"/>
      <c r="T4199" s="212">
        <f>SUM(T4200:T4297)</f>
        <v>0</v>
      </c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R4199" s="213" t="s">
        <v>87</v>
      </c>
      <c r="AT4199" s="214" t="s">
        <v>77</v>
      </c>
      <c r="AU4199" s="214" t="s">
        <v>85</v>
      </c>
      <c r="AY4199" s="213" t="s">
        <v>401</v>
      </c>
      <c r="BK4199" s="215">
        <f>SUM(BK4200:BK4297)</f>
        <v>0</v>
      </c>
    </row>
    <row r="4200" s="2" customFormat="1" ht="24.15" customHeight="1">
      <c r="A4200" s="40"/>
      <c r="B4200" s="41"/>
      <c r="C4200" s="218" t="s">
        <v>3579</v>
      </c>
      <c r="D4200" s="218" t="s">
        <v>403</v>
      </c>
      <c r="E4200" s="219" t="s">
        <v>3580</v>
      </c>
      <c r="F4200" s="220" t="s">
        <v>3581</v>
      </c>
      <c r="G4200" s="221" t="s">
        <v>178</v>
      </c>
      <c r="H4200" s="222">
        <v>720.351</v>
      </c>
      <c r="I4200" s="223"/>
      <c r="J4200" s="224">
        <f>ROUND(I4200*H4200,2)</f>
        <v>0</v>
      </c>
      <c r="K4200" s="220" t="s">
        <v>406</v>
      </c>
      <c r="L4200" s="46"/>
      <c r="M4200" s="225" t="s">
        <v>19</v>
      </c>
      <c r="N4200" s="226" t="s">
        <v>49</v>
      </c>
      <c r="O4200" s="86"/>
      <c r="P4200" s="227">
        <f>O4200*H4200</f>
        <v>0</v>
      </c>
      <c r="Q4200" s="227">
        <v>0</v>
      </c>
      <c r="R4200" s="227">
        <f>Q4200*H4200</f>
        <v>0</v>
      </c>
      <c r="S4200" s="227">
        <v>0</v>
      </c>
      <c r="T4200" s="228">
        <f>S4200*H4200</f>
        <v>0</v>
      </c>
      <c r="U4200" s="40"/>
      <c r="V4200" s="40"/>
      <c r="W4200" s="40"/>
      <c r="X4200" s="40"/>
      <c r="Y4200" s="40"/>
      <c r="Z4200" s="40"/>
      <c r="AA4200" s="40"/>
      <c r="AB4200" s="40"/>
      <c r="AC4200" s="40"/>
      <c r="AD4200" s="40"/>
      <c r="AE4200" s="40"/>
      <c r="AR4200" s="229" t="s">
        <v>545</v>
      </c>
      <c r="AT4200" s="229" t="s">
        <v>403</v>
      </c>
      <c r="AU4200" s="229" t="s">
        <v>87</v>
      </c>
      <c r="AY4200" s="19" t="s">
        <v>401</v>
      </c>
      <c r="BE4200" s="230">
        <f>IF(N4200="základní",J4200,0)</f>
        <v>0</v>
      </c>
      <c r="BF4200" s="230">
        <f>IF(N4200="snížená",J4200,0)</f>
        <v>0</v>
      </c>
      <c r="BG4200" s="230">
        <f>IF(N4200="zákl. přenesená",J4200,0)</f>
        <v>0</v>
      </c>
      <c r="BH4200" s="230">
        <f>IF(N4200="sníž. přenesená",J4200,0)</f>
        <v>0</v>
      </c>
      <c r="BI4200" s="230">
        <f>IF(N4200="nulová",J4200,0)</f>
        <v>0</v>
      </c>
      <c r="BJ4200" s="19" t="s">
        <v>85</v>
      </c>
      <c r="BK4200" s="230">
        <f>ROUND(I4200*H4200,2)</f>
        <v>0</v>
      </c>
      <c r="BL4200" s="19" t="s">
        <v>545</v>
      </c>
      <c r="BM4200" s="229" t="s">
        <v>3582</v>
      </c>
    </row>
    <row r="4201" s="2" customFormat="1">
      <c r="A4201" s="40"/>
      <c r="B4201" s="41"/>
      <c r="C4201" s="42"/>
      <c r="D4201" s="231" t="s">
        <v>408</v>
      </c>
      <c r="E4201" s="42"/>
      <c r="F4201" s="232" t="s">
        <v>3583</v>
      </c>
      <c r="G4201" s="42"/>
      <c r="H4201" s="42"/>
      <c r="I4201" s="233"/>
      <c r="J4201" s="42"/>
      <c r="K4201" s="42"/>
      <c r="L4201" s="46"/>
      <c r="M4201" s="234"/>
      <c r="N4201" s="235"/>
      <c r="O4201" s="86"/>
      <c r="P4201" s="86"/>
      <c r="Q4201" s="86"/>
      <c r="R4201" s="86"/>
      <c r="S4201" s="86"/>
      <c r="T4201" s="87"/>
      <c r="U4201" s="40"/>
      <c r="V4201" s="40"/>
      <c r="W4201" s="40"/>
      <c r="X4201" s="40"/>
      <c r="Y4201" s="40"/>
      <c r="Z4201" s="40"/>
      <c r="AA4201" s="40"/>
      <c r="AB4201" s="40"/>
      <c r="AC4201" s="40"/>
      <c r="AD4201" s="40"/>
      <c r="AE4201" s="40"/>
      <c r="AT4201" s="19" t="s">
        <v>408</v>
      </c>
      <c r="AU4201" s="19" t="s">
        <v>87</v>
      </c>
    </row>
    <row r="4202" s="13" customFormat="1">
      <c r="A4202" s="13"/>
      <c r="B4202" s="236"/>
      <c r="C4202" s="237"/>
      <c r="D4202" s="238" t="s">
        <v>410</v>
      </c>
      <c r="E4202" s="239" t="s">
        <v>19</v>
      </c>
      <c r="F4202" s="240" t="s">
        <v>634</v>
      </c>
      <c r="G4202" s="237"/>
      <c r="H4202" s="239" t="s">
        <v>19</v>
      </c>
      <c r="I4202" s="241"/>
      <c r="J4202" s="237"/>
      <c r="K4202" s="237"/>
      <c r="L4202" s="242"/>
      <c r="M4202" s="243"/>
      <c r="N4202" s="244"/>
      <c r="O4202" s="244"/>
      <c r="P4202" s="244"/>
      <c r="Q4202" s="244"/>
      <c r="R4202" s="244"/>
      <c r="S4202" s="244"/>
      <c r="T4202" s="245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6" t="s">
        <v>410</v>
      </c>
      <c r="AU4202" s="246" t="s">
        <v>87</v>
      </c>
      <c r="AV4202" s="13" t="s">
        <v>85</v>
      </c>
      <c r="AW4202" s="13" t="s">
        <v>37</v>
      </c>
      <c r="AX4202" s="13" t="s">
        <v>78</v>
      </c>
      <c r="AY4202" s="246" t="s">
        <v>401</v>
      </c>
    </row>
    <row r="4203" s="13" customFormat="1">
      <c r="A4203" s="13"/>
      <c r="B4203" s="236"/>
      <c r="C4203" s="237"/>
      <c r="D4203" s="238" t="s">
        <v>410</v>
      </c>
      <c r="E4203" s="239" t="s">
        <v>19</v>
      </c>
      <c r="F4203" s="240" t="s">
        <v>741</v>
      </c>
      <c r="G4203" s="237"/>
      <c r="H4203" s="239" t="s">
        <v>19</v>
      </c>
      <c r="I4203" s="241"/>
      <c r="J4203" s="237"/>
      <c r="K4203" s="237"/>
      <c r="L4203" s="242"/>
      <c r="M4203" s="243"/>
      <c r="N4203" s="244"/>
      <c r="O4203" s="244"/>
      <c r="P4203" s="244"/>
      <c r="Q4203" s="244"/>
      <c r="R4203" s="244"/>
      <c r="S4203" s="244"/>
      <c r="T4203" s="245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6" t="s">
        <v>410</v>
      </c>
      <c r="AU4203" s="246" t="s">
        <v>87</v>
      </c>
      <c r="AV4203" s="13" t="s">
        <v>85</v>
      </c>
      <c r="AW4203" s="13" t="s">
        <v>37</v>
      </c>
      <c r="AX4203" s="13" t="s">
        <v>78</v>
      </c>
      <c r="AY4203" s="246" t="s">
        <v>401</v>
      </c>
    </row>
    <row r="4204" s="14" customFormat="1">
      <c r="A4204" s="14"/>
      <c r="B4204" s="247"/>
      <c r="C4204" s="248"/>
      <c r="D4204" s="238" t="s">
        <v>410</v>
      </c>
      <c r="E4204" s="249" t="s">
        <v>19</v>
      </c>
      <c r="F4204" s="250" t="s">
        <v>3584</v>
      </c>
      <c r="G4204" s="248"/>
      <c r="H4204" s="251">
        <v>38.840000000000003</v>
      </c>
      <c r="I4204" s="252"/>
      <c r="J4204" s="248"/>
      <c r="K4204" s="248"/>
      <c r="L4204" s="253"/>
      <c r="M4204" s="254"/>
      <c r="N4204" s="255"/>
      <c r="O4204" s="255"/>
      <c r="P4204" s="255"/>
      <c r="Q4204" s="255"/>
      <c r="R4204" s="255"/>
      <c r="S4204" s="255"/>
      <c r="T4204" s="256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7" t="s">
        <v>410</v>
      </c>
      <c r="AU4204" s="257" t="s">
        <v>87</v>
      </c>
      <c r="AV4204" s="14" t="s">
        <v>87</v>
      </c>
      <c r="AW4204" s="14" t="s">
        <v>37</v>
      </c>
      <c r="AX4204" s="14" t="s">
        <v>78</v>
      </c>
      <c r="AY4204" s="257" t="s">
        <v>401</v>
      </c>
    </row>
    <row r="4205" s="14" customFormat="1">
      <c r="A4205" s="14"/>
      <c r="B4205" s="247"/>
      <c r="C4205" s="248"/>
      <c r="D4205" s="238" t="s">
        <v>410</v>
      </c>
      <c r="E4205" s="249" t="s">
        <v>19</v>
      </c>
      <c r="F4205" s="250" t="s">
        <v>3585</v>
      </c>
      <c r="G4205" s="248"/>
      <c r="H4205" s="251">
        <v>33.353999999999999</v>
      </c>
      <c r="I4205" s="252"/>
      <c r="J4205" s="248"/>
      <c r="K4205" s="248"/>
      <c r="L4205" s="253"/>
      <c r="M4205" s="254"/>
      <c r="N4205" s="255"/>
      <c r="O4205" s="255"/>
      <c r="P4205" s="255"/>
      <c r="Q4205" s="255"/>
      <c r="R4205" s="255"/>
      <c r="S4205" s="255"/>
      <c r="T4205" s="256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7" t="s">
        <v>410</v>
      </c>
      <c r="AU4205" s="257" t="s">
        <v>87</v>
      </c>
      <c r="AV4205" s="14" t="s">
        <v>87</v>
      </c>
      <c r="AW4205" s="14" t="s">
        <v>37</v>
      </c>
      <c r="AX4205" s="14" t="s">
        <v>78</v>
      </c>
      <c r="AY4205" s="257" t="s">
        <v>401</v>
      </c>
    </row>
    <row r="4206" s="14" customFormat="1">
      <c r="A4206" s="14"/>
      <c r="B4206" s="247"/>
      <c r="C4206" s="248"/>
      <c r="D4206" s="238" t="s">
        <v>410</v>
      </c>
      <c r="E4206" s="249" t="s">
        <v>19</v>
      </c>
      <c r="F4206" s="250" t="s">
        <v>3586</v>
      </c>
      <c r="G4206" s="248"/>
      <c r="H4206" s="251">
        <v>6.4349999999999996</v>
      </c>
      <c r="I4206" s="252"/>
      <c r="J4206" s="248"/>
      <c r="K4206" s="248"/>
      <c r="L4206" s="253"/>
      <c r="M4206" s="254"/>
      <c r="N4206" s="255"/>
      <c r="O4206" s="255"/>
      <c r="P4206" s="255"/>
      <c r="Q4206" s="255"/>
      <c r="R4206" s="255"/>
      <c r="S4206" s="255"/>
      <c r="T4206" s="256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7" t="s">
        <v>410</v>
      </c>
      <c r="AU4206" s="257" t="s">
        <v>87</v>
      </c>
      <c r="AV4206" s="14" t="s">
        <v>87</v>
      </c>
      <c r="AW4206" s="14" t="s">
        <v>37</v>
      </c>
      <c r="AX4206" s="14" t="s">
        <v>78</v>
      </c>
      <c r="AY4206" s="257" t="s">
        <v>401</v>
      </c>
    </row>
    <row r="4207" s="14" customFormat="1">
      <c r="A4207" s="14"/>
      <c r="B4207" s="247"/>
      <c r="C4207" s="248"/>
      <c r="D4207" s="238" t="s">
        <v>410</v>
      </c>
      <c r="E4207" s="249" t="s">
        <v>19</v>
      </c>
      <c r="F4207" s="250" t="s">
        <v>3587</v>
      </c>
      <c r="G4207" s="248"/>
      <c r="H4207" s="251">
        <v>14.148</v>
      </c>
      <c r="I4207" s="252"/>
      <c r="J4207" s="248"/>
      <c r="K4207" s="248"/>
      <c r="L4207" s="253"/>
      <c r="M4207" s="254"/>
      <c r="N4207" s="255"/>
      <c r="O4207" s="255"/>
      <c r="P4207" s="255"/>
      <c r="Q4207" s="255"/>
      <c r="R4207" s="255"/>
      <c r="S4207" s="255"/>
      <c r="T4207" s="256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7" t="s">
        <v>410</v>
      </c>
      <c r="AU4207" s="257" t="s">
        <v>87</v>
      </c>
      <c r="AV4207" s="14" t="s">
        <v>87</v>
      </c>
      <c r="AW4207" s="14" t="s">
        <v>37</v>
      </c>
      <c r="AX4207" s="14" t="s">
        <v>78</v>
      </c>
      <c r="AY4207" s="257" t="s">
        <v>401</v>
      </c>
    </row>
    <row r="4208" s="14" customFormat="1">
      <c r="A4208" s="14"/>
      <c r="B4208" s="247"/>
      <c r="C4208" s="248"/>
      <c r="D4208" s="238" t="s">
        <v>410</v>
      </c>
      <c r="E4208" s="249" t="s">
        <v>19</v>
      </c>
      <c r="F4208" s="250" t="s">
        <v>3588</v>
      </c>
      <c r="G4208" s="248"/>
      <c r="H4208" s="251">
        <v>15.407</v>
      </c>
      <c r="I4208" s="252"/>
      <c r="J4208" s="248"/>
      <c r="K4208" s="248"/>
      <c r="L4208" s="253"/>
      <c r="M4208" s="254"/>
      <c r="N4208" s="255"/>
      <c r="O4208" s="255"/>
      <c r="P4208" s="255"/>
      <c r="Q4208" s="255"/>
      <c r="R4208" s="255"/>
      <c r="S4208" s="255"/>
      <c r="T4208" s="256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7" t="s">
        <v>410</v>
      </c>
      <c r="AU4208" s="257" t="s">
        <v>87</v>
      </c>
      <c r="AV4208" s="14" t="s">
        <v>87</v>
      </c>
      <c r="AW4208" s="14" t="s">
        <v>37</v>
      </c>
      <c r="AX4208" s="14" t="s">
        <v>78</v>
      </c>
      <c r="AY4208" s="257" t="s">
        <v>401</v>
      </c>
    </row>
    <row r="4209" s="14" customFormat="1">
      <c r="A4209" s="14"/>
      <c r="B4209" s="247"/>
      <c r="C4209" s="248"/>
      <c r="D4209" s="238" t="s">
        <v>410</v>
      </c>
      <c r="E4209" s="249" t="s">
        <v>19</v>
      </c>
      <c r="F4209" s="250" t="s">
        <v>3589</v>
      </c>
      <c r="G4209" s="248"/>
      <c r="H4209" s="251">
        <v>21.042999999999999</v>
      </c>
      <c r="I4209" s="252"/>
      <c r="J4209" s="248"/>
      <c r="K4209" s="248"/>
      <c r="L4209" s="253"/>
      <c r="M4209" s="254"/>
      <c r="N4209" s="255"/>
      <c r="O4209" s="255"/>
      <c r="P4209" s="255"/>
      <c r="Q4209" s="255"/>
      <c r="R4209" s="255"/>
      <c r="S4209" s="255"/>
      <c r="T4209" s="256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7" t="s">
        <v>410</v>
      </c>
      <c r="AU4209" s="257" t="s">
        <v>87</v>
      </c>
      <c r="AV4209" s="14" t="s">
        <v>87</v>
      </c>
      <c r="AW4209" s="14" t="s">
        <v>37</v>
      </c>
      <c r="AX4209" s="14" t="s">
        <v>78</v>
      </c>
      <c r="AY4209" s="257" t="s">
        <v>401</v>
      </c>
    </row>
    <row r="4210" s="14" customFormat="1">
      <c r="A4210" s="14"/>
      <c r="B4210" s="247"/>
      <c r="C4210" s="248"/>
      <c r="D4210" s="238" t="s">
        <v>410</v>
      </c>
      <c r="E4210" s="249" t="s">
        <v>19</v>
      </c>
      <c r="F4210" s="250" t="s">
        <v>3590</v>
      </c>
      <c r="G4210" s="248"/>
      <c r="H4210" s="251">
        <v>3.52</v>
      </c>
      <c r="I4210" s="252"/>
      <c r="J4210" s="248"/>
      <c r="K4210" s="248"/>
      <c r="L4210" s="253"/>
      <c r="M4210" s="254"/>
      <c r="N4210" s="255"/>
      <c r="O4210" s="255"/>
      <c r="P4210" s="255"/>
      <c r="Q4210" s="255"/>
      <c r="R4210" s="255"/>
      <c r="S4210" s="255"/>
      <c r="T4210" s="256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7" t="s">
        <v>410</v>
      </c>
      <c r="AU4210" s="257" t="s">
        <v>87</v>
      </c>
      <c r="AV4210" s="14" t="s">
        <v>87</v>
      </c>
      <c r="AW4210" s="14" t="s">
        <v>37</v>
      </c>
      <c r="AX4210" s="14" t="s">
        <v>78</v>
      </c>
      <c r="AY4210" s="257" t="s">
        <v>401</v>
      </c>
    </row>
    <row r="4211" s="14" customFormat="1">
      <c r="A4211" s="14"/>
      <c r="B4211" s="247"/>
      <c r="C4211" s="248"/>
      <c r="D4211" s="238" t="s">
        <v>410</v>
      </c>
      <c r="E4211" s="249" t="s">
        <v>19</v>
      </c>
      <c r="F4211" s="250" t="s">
        <v>3591</v>
      </c>
      <c r="G4211" s="248"/>
      <c r="H4211" s="251">
        <v>16.753</v>
      </c>
      <c r="I4211" s="252"/>
      <c r="J4211" s="248"/>
      <c r="K4211" s="248"/>
      <c r="L4211" s="253"/>
      <c r="M4211" s="254"/>
      <c r="N4211" s="255"/>
      <c r="O4211" s="255"/>
      <c r="P4211" s="255"/>
      <c r="Q4211" s="255"/>
      <c r="R4211" s="255"/>
      <c r="S4211" s="255"/>
      <c r="T4211" s="256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7" t="s">
        <v>410</v>
      </c>
      <c r="AU4211" s="257" t="s">
        <v>87</v>
      </c>
      <c r="AV4211" s="14" t="s">
        <v>87</v>
      </c>
      <c r="AW4211" s="14" t="s">
        <v>37</v>
      </c>
      <c r="AX4211" s="14" t="s">
        <v>78</v>
      </c>
      <c r="AY4211" s="257" t="s">
        <v>401</v>
      </c>
    </row>
    <row r="4212" s="14" customFormat="1">
      <c r="A4212" s="14"/>
      <c r="B4212" s="247"/>
      <c r="C4212" s="248"/>
      <c r="D4212" s="238" t="s">
        <v>410</v>
      </c>
      <c r="E4212" s="249" t="s">
        <v>19</v>
      </c>
      <c r="F4212" s="250" t="s">
        <v>3592</v>
      </c>
      <c r="G4212" s="248"/>
      <c r="H4212" s="251">
        <v>21.355</v>
      </c>
      <c r="I4212" s="252"/>
      <c r="J4212" s="248"/>
      <c r="K4212" s="248"/>
      <c r="L4212" s="253"/>
      <c r="M4212" s="254"/>
      <c r="N4212" s="255"/>
      <c r="O4212" s="255"/>
      <c r="P4212" s="255"/>
      <c r="Q4212" s="255"/>
      <c r="R4212" s="255"/>
      <c r="S4212" s="255"/>
      <c r="T4212" s="256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7" t="s">
        <v>410</v>
      </c>
      <c r="AU4212" s="257" t="s">
        <v>87</v>
      </c>
      <c r="AV4212" s="14" t="s">
        <v>87</v>
      </c>
      <c r="AW4212" s="14" t="s">
        <v>37</v>
      </c>
      <c r="AX4212" s="14" t="s">
        <v>78</v>
      </c>
      <c r="AY4212" s="257" t="s">
        <v>401</v>
      </c>
    </row>
    <row r="4213" s="14" customFormat="1">
      <c r="A4213" s="14"/>
      <c r="B4213" s="247"/>
      <c r="C4213" s="248"/>
      <c r="D4213" s="238" t="s">
        <v>410</v>
      </c>
      <c r="E4213" s="249" t="s">
        <v>19</v>
      </c>
      <c r="F4213" s="250" t="s">
        <v>3593</v>
      </c>
      <c r="G4213" s="248"/>
      <c r="H4213" s="251">
        <v>14.676</v>
      </c>
      <c r="I4213" s="252"/>
      <c r="J4213" s="248"/>
      <c r="K4213" s="248"/>
      <c r="L4213" s="253"/>
      <c r="M4213" s="254"/>
      <c r="N4213" s="255"/>
      <c r="O4213" s="255"/>
      <c r="P4213" s="255"/>
      <c r="Q4213" s="255"/>
      <c r="R4213" s="255"/>
      <c r="S4213" s="255"/>
      <c r="T4213" s="256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7" t="s">
        <v>410</v>
      </c>
      <c r="AU4213" s="257" t="s">
        <v>87</v>
      </c>
      <c r="AV4213" s="14" t="s">
        <v>87</v>
      </c>
      <c r="AW4213" s="14" t="s">
        <v>37</v>
      </c>
      <c r="AX4213" s="14" t="s">
        <v>78</v>
      </c>
      <c r="AY4213" s="257" t="s">
        <v>401</v>
      </c>
    </row>
    <row r="4214" s="14" customFormat="1">
      <c r="A4214" s="14"/>
      <c r="B4214" s="247"/>
      <c r="C4214" s="248"/>
      <c r="D4214" s="238" t="s">
        <v>410</v>
      </c>
      <c r="E4214" s="249" t="s">
        <v>19</v>
      </c>
      <c r="F4214" s="250" t="s">
        <v>3594</v>
      </c>
      <c r="G4214" s="248"/>
      <c r="H4214" s="251">
        <v>31.949999999999999</v>
      </c>
      <c r="I4214" s="252"/>
      <c r="J4214" s="248"/>
      <c r="K4214" s="248"/>
      <c r="L4214" s="253"/>
      <c r="M4214" s="254"/>
      <c r="N4214" s="255"/>
      <c r="O4214" s="255"/>
      <c r="P4214" s="255"/>
      <c r="Q4214" s="255"/>
      <c r="R4214" s="255"/>
      <c r="S4214" s="255"/>
      <c r="T4214" s="256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7" t="s">
        <v>410</v>
      </c>
      <c r="AU4214" s="257" t="s">
        <v>87</v>
      </c>
      <c r="AV4214" s="14" t="s">
        <v>87</v>
      </c>
      <c r="AW4214" s="14" t="s">
        <v>37</v>
      </c>
      <c r="AX4214" s="14" t="s">
        <v>78</v>
      </c>
      <c r="AY4214" s="257" t="s">
        <v>401</v>
      </c>
    </row>
    <row r="4215" s="14" customFormat="1">
      <c r="A4215" s="14"/>
      <c r="B4215" s="247"/>
      <c r="C4215" s="248"/>
      <c r="D4215" s="238" t="s">
        <v>410</v>
      </c>
      <c r="E4215" s="249" t="s">
        <v>19</v>
      </c>
      <c r="F4215" s="250" t="s">
        <v>3595</v>
      </c>
      <c r="G4215" s="248"/>
      <c r="H4215" s="251">
        <v>38.683999999999998</v>
      </c>
      <c r="I4215" s="252"/>
      <c r="J4215" s="248"/>
      <c r="K4215" s="248"/>
      <c r="L4215" s="253"/>
      <c r="M4215" s="254"/>
      <c r="N4215" s="255"/>
      <c r="O4215" s="255"/>
      <c r="P4215" s="255"/>
      <c r="Q4215" s="255"/>
      <c r="R4215" s="255"/>
      <c r="S4215" s="255"/>
      <c r="T4215" s="256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7" t="s">
        <v>410</v>
      </c>
      <c r="AU4215" s="257" t="s">
        <v>87</v>
      </c>
      <c r="AV4215" s="14" t="s">
        <v>87</v>
      </c>
      <c r="AW4215" s="14" t="s">
        <v>37</v>
      </c>
      <c r="AX4215" s="14" t="s">
        <v>78</v>
      </c>
      <c r="AY4215" s="257" t="s">
        <v>401</v>
      </c>
    </row>
    <row r="4216" s="14" customFormat="1">
      <c r="A4216" s="14"/>
      <c r="B4216" s="247"/>
      <c r="C4216" s="248"/>
      <c r="D4216" s="238" t="s">
        <v>410</v>
      </c>
      <c r="E4216" s="249" t="s">
        <v>19</v>
      </c>
      <c r="F4216" s="250" t="s">
        <v>3596</v>
      </c>
      <c r="G4216" s="248"/>
      <c r="H4216" s="251">
        <v>44.82</v>
      </c>
      <c r="I4216" s="252"/>
      <c r="J4216" s="248"/>
      <c r="K4216" s="248"/>
      <c r="L4216" s="253"/>
      <c r="M4216" s="254"/>
      <c r="N4216" s="255"/>
      <c r="O4216" s="255"/>
      <c r="P4216" s="255"/>
      <c r="Q4216" s="255"/>
      <c r="R4216" s="255"/>
      <c r="S4216" s="255"/>
      <c r="T4216" s="256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7" t="s">
        <v>410</v>
      </c>
      <c r="AU4216" s="257" t="s">
        <v>87</v>
      </c>
      <c r="AV4216" s="14" t="s">
        <v>87</v>
      </c>
      <c r="AW4216" s="14" t="s">
        <v>37</v>
      </c>
      <c r="AX4216" s="14" t="s">
        <v>78</v>
      </c>
      <c r="AY4216" s="257" t="s">
        <v>401</v>
      </c>
    </row>
    <row r="4217" s="14" customFormat="1">
      <c r="A4217" s="14"/>
      <c r="B4217" s="247"/>
      <c r="C4217" s="248"/>
      <c r="D4217" s="238" t="s">
        <v>410</v>
      </c>
      <c r="E4217" s="249" t="s">
        <v>19</v>
      </c>
      <c r="F4217" s="250" t="s">
        <v>3597</v>
      </c>
      <c r="G4217" s="248"/>
      <c r="H4217" s="251">
        <v>31.949999999999999</v>
      </c>
      <c r="I4217" s="252"/>
      <c r="J4217" s="248"/>
      <c r="K4217" s="248"/>
      <c r="L4217" s="253"/>
      <c r="M4217" s="254"/>
      <c r="N4217" s="255"/>
      <c r="O4217" s="255"/>
      <c r="P4217" s="255"/>
      <c r="Q4217" s="255"/>
      <c r="R4217" s="255"/>
      <c r="S4217" s="255"/>
      <c r="T4217" s="256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7" t="s">
        <v>410</v>
      </c>
      <c r="AU4217" s="257" t="s">
        <v>87</v>
      </c>
      <c r="AV4217" s="14" t="s">
        <v>87</v>
      </c>
      <c r="AW4217" s="14" t="s">
        <v>37</v>
      </c>
      <c r="AX4217" s="14" t="s">
        <v>78</v>
      </c>
      <c r="AY4217" s="257" t="s">
        <v>401</v>
      </c>
    </row>
    <row r="4218" s="14" customFormat="1">
      <c r="A4218" s="14"/>
      <c r="B4218" s="247"/>
      <c r="C4218" s="248"/>
      <c r="D4218" s="238" t="s">
        <v>410</v>
      </c>
      <c r="E4218" s="249" t="s">
        <v>19</v>
      </c>
      <c r="F4218" s="250" t="s">
        <v>3598</v>
      </c>
      <c r="G4218" s="248"/>
      <c r="H4218" s="251">
        <v>14.234</v>
      </c>
      <c r="I4218" s="252"/>
      <c r="J4218" s="248"/>
      <c r="K4218" s="248"/>
      <c r="L4218" s="253"/>
      <c r="M4218" s="254"/>
      <c r="N4218" s="255"/>
      <c r="O4218" s="255"/>
      <c r="P4218" s="255"/>
      <c r="Q4218" s="255"/>
      <c r="R4218" s="255"/>
      <c r="S4218" s="255"/>
      <c r="T4218" s="256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7" t="s">
        <v>410</v>
      </c>
      <c r="AU4218" s="257" t="s">
        <v>87</v>
      </c>
      <c r="AV4218" s="14" t="s">
        <v>87</v>
      </c>
      <c r="AW4218" s="14" t="s">
        <v>37</v>
      </c>
      <c r="AX4218" s="14" t="s">
        <v>78</v>
      </c>
      <c r="AY4218" s="257" t="s">
        <v>401</v>
      </c>
    </row>
    <row r="4219" s="14" customFormat="1">
      <c r="A4219" s="14"/>
      <c r="B4219" s="247"/>
      <c r="C4219" s="248"/>
      <c r="D4219" s="238" t="s">
        <v>410</v>
      </c>
      <c r="E4219" s="249" t="s">
        <v>19</v>
      </c>
      <c r="F4219" s="250" t="s">
        <v>3599</v>
      </c>
      <c r="G4219" s="248"/>
      <c r="H4219" s="251">
        <v>21.225000000000001</v>
      </c>
      <c r="I4219" s="252"/>
      <c r="J4219" s="248"/>
      <c r="K4219" s="248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7" t="s">
        <v>410</v>
      </c>
      <c r="AU4219" s="257" t="s">
        <v>87</v>
      </c>
      <c r="AV4219" s="14" t="s">
        <v>87</v>
      </c>
      <c r="AW4219" s="14" t="s">
        <v>37</v>
      </c>
      <c r="AX4219" s="14" t="s">
        <v>78</v>
      </c>
      <c r="AY4219" s="257" t="s">
        <v>401</v>
      </c>
    </row>
    <row r="4220" s="14" customFormat="1">
      <c r="A4220" s="14"/>
      <c r="B4220" s="247"/>
      <c r="C4220" s="248"/>
      <c r="D4220" s="238" t="s">
        <v>410</v>
      </c>
      <c r="E4220" s="249" t="s">
        <v>19</v>
      </c>
      <c r="F4220" s="250" t="s">
        <v>3600</v>
      </c>
      <c r="G4220" s="248"/>
      <c r="H4220" s="251">
        <v>6.7149999999999999</v>
      </c>
      <c r="I4220" s="252"/>
      <c r="J4220" s="248"/>
      <c r="K4220" s="248"/>
      <c r="L4220" s="253"/>
      <c r="M4220" s="254"/>
      <c r="N4220" s="255"/>
      <c r="O4220" s="255"/>
      <c r="P4220" s="255"/>
      <c r="Q4220" s="255"/>
      <c r="R4220" s="255"/>
      <c r="S4220" s="255"/>
      <c r="T4220" s="256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7" t="s">
        <v>410</v>
      </c>
      <c r="AU4220" s="257" t="s">
        <v>87</v>
      </c>
      <c r="AV4220" s="14" t="s">
        <v>87</v>
      </c>
      <c r="AW4220" s="14" t="s">
        <v>37</v>
      </c>
      <c r="AX4220" s="14" t="s">
        <v>78</v>
      </c>
      <c r="AY4220" s="257" t="s">
        <v>401</v>
      </c>
    </row>
    <row r="4221" s="14" customFormat="1">
      <c r="A4221" s="14"/>
      <c r="B4221" s="247"/>
      <c r="C4221" s="248"/>
      <c r="D4221" s="238" t="s">
        <v>410</v>
      </c>
      <c r="E4221" s="249" t="s">
        <v>19</v>
      </c>
      <c r="F4221" s="250" t="s">
        <v>3601</v>
      </c>
      <c r="G4221" s="248"/>
      <c r="H4221" s="251">
        <v>16.759</v>
      </c>
      <c r="I4221" s="252"/>
      <c r="J4221" s="248"/>
      <c r="K4221" s="248"/>
      <c r="L4221" s="253"/>
      <c r="M4221" s="254"/>
      <c r="N4221" s="255"/>
      <c r="O4221" s="255"/>
      <c r="P4221" s="255"/>
      <c r="Q4221" s="255"/>
      <c r="R4221" s="255"/>
      <c r="S4221" s="255"/>
      <c r="T4221" s="256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7" t="s">
        <v>410</v>
      </c>
      <c r="AU4221" s="257" t="s">
        <v>87</v>
      </c>
      <c r="AV4221" s="14" t="s">
        <v>87</v>
      </c>
      <c r="AW4221" s="14" t="s">
        <v>37</v>
      </c>
      <c r="AX4221" s="14" t="s">
        <v>78</v>
      </c>
      <c r="AY4221" s="257" t="s">
        <v>401</v>
      </c>
    </row>
    <row r="4222" s="14" customFormat="1">
      <c r="A4222" s="14"/>
      <c r="B4222" s="247"/>
      <c r="C4222" s="248"/>
      <c r="D4222" s="238" t="s">
        <v>410</v>
      </c>
      <c r="E4222" s="249" t="s">
        <v>19</v>
      </c>
      <c r="F4222" s="250" t="s">
        <v>3602</v>
      </c>
      <c r="G4222" s="248"/>
      <c r="H4222" s="251">
        <v>23.135000000000002</v>
      </c>
      <c r="I4222" s="252"/>
      <c r="J4222" s="248"/>
      <c r="K4222" s="248"/>
      <c r="L4222" s="253"/>
      <c r="M4222" s="254"/>
      <c r="N4222" s="255"/>
      <c r="O4222" s="255"/>
      <c r="P4222" s="255"/>
      <c r="Q4222" s="255"/>
      <c r="R4222" s="255"/>
      <c r="S4222" s="255"/>
      <c r="T4222" s="256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7" t="s">
        <v>410</v>
      </c>
      <c r="AU4222" s="257" t="s">
        <v>87</v>
      </c>
      <c r="AV4222" s="14" t="s">
        <v>87</v>
      </c>
      <c r="AW4222" s="14" t="s">
        <v>37</v>
      </c>
      <c r="AX4222" s="14" t="s">
        <v>78</v>
      </c>
      <c r="AY4222" s="257" t="s">
        <v>401</v>
      </c>
    </row>
    <row r="4223" s="14" customFormat="1">
      <c r="A4223" s="14"/>
      <c r="B4223" s="247"/>
      <c r="C4223" s="248"/>
      <c r="D4223" s="238" t="s">
        <v>410</v>
      </c>
      <c r="E4223" s="249" t="s">
        <v>19</v>
      </c>
      <c r="F4223" s="250" t="s">
        <v>3603</v>
      </c>
      <c r="G4223" s="248"/>
      <c r="H4223" s="251">
        <v>3.0800000000000001</v>
      </c>
      <c r="I4223" s="252"/>
      <c r="J4223" s="248"/>
      <c r="K4223" s="248"/>
      <c r="L4223" s="253"/>
      <c r="M4223" s="254"/>
      <c r="N4223" s="255"/>
      <c r="O4223" s="255"/>
      <c r="P4223" s="255"/>
      <c r="Q4223" s="255"/>
      <c r="R4223" s="255"/>
      <c r="S4223" s="255"/>
      <c r="T4223" s="256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7" t="s">
        <v>410</v>
      </c>
      <c r="AU4223" s="257" t="s">
        <v>87</v>
      </c>
      <c r="AV4223" s="14" t="s">
        <v>87</v>
      </c>
      <c r="AW4223" s="14" t="s">
        <v>37</v>
      </c>
      <c r="AX4223" s="14" t="s">
        <v>78</v>
      </c>
      <c r="AY4223" s="257" t="s">
        <v>401</v>
      </c>
    </row>
    <row r="4224" s="14" customFormat="1">
      <c r="A4224" s="14"/>
      <c r="B4224" s="247"/>
      <c r="C4224" s="248"/>
      <c r="D4224" s="238" t="s">
        <v>410</v>
      </c>
      <c r="E4224" s="249" t="s">
        <v>19</v>
      </c>
      <c r="F4224" s="250" t="s">
        <v>3604</v>
      </c>
      <c r="G4224" s="248"/>
      <c r="H4224" s="251">
        <v>25.332999999999998</v>
      </c>
      <c r="I4224" s="252"/>
      <c r="J4224" s="248"/>
      <c r="K4224" s="248"/>
      <c r="L4224" s="253"/>
      <c r="M4224" s="254"/>
      <c r="N4224" s="255"/>
      <c r="O4224" s="255"/>
      <c r="P4224" s="255"/>
      <c r="Q4224" s="255"/>
      <c r="R4224" s="255"/>
      <c r="S4224" s="255"/>
      <c r="T4224" s="256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7" t="s">
        <v>410</v>
      </c>
      <c r="AU4224" s="257" t="s">
        <v>87</v>
      </c>
      <c r="AV4224" s="14" t="s">
        <v>87</v>
      </c>
      <c r="AW4224" s="14" t="s">
        <v>37</v>
      </c>
      <c r="AX4224" s="14" t="s">
        <v>78</v>
      </c>
      <c r="AY4224" s="257" t="s">
        <v>401</v>
      </c>
    </row>
    <row r="4225" s="14" customFormat="1">
      <c r="A4225" s="14"/>
      <c r="B4225" s="247"/>
      <c r="C4225" s="248"/>
      <c r="D4225" s="238" t="s">
        <v>410</v>
      </c>
      <c r="E4225" s="249" t="s">
        <v>19</v>
      </c>
      <c r="F4225" s="250" t="s">
        <v>3605</v>
      </c>
      <c r="G4225" s="248"/>
      <c r="H4225" s="251">
        <v>23.201000000000001</v>
      </c>
      <c r="I4225" s="252"/>
      <c r="J4225" s="248"/>
      <c r="K4225" s="248"/>
      <c r="L4225" s="253"/>
      <c r="M4225" s="254"/>
      <c r="N4225" s="255"/>
      <c r="O4225" s="255"/>
      <c r="P4225" s="255"/>
      <c r="Q4225" s="255"/>
      <c r="R4225" s="255"/>
      <c r="S4225" s="255"/>
      <c r="T4225" s="256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7" t="s">
        <v>410</v>
      </c>
      <c r="AU4225" s="257" t="s">
        <v>87</v>
      </c>
      <c r="AV4225" s="14" t="s">
        <v>87</v>
      </c>
      <c r="AW4225" s="14" t="s">
        <v>37</v>
      </c>
      <c r="AX4225" s="14" t="s">
        <v>78</v>
      </c>
      <c r="AY4225" s="257" t="s">
        <v>401</v>
      </c>
    </row>
    <row r="4226" s="14" customFormat="1">
      <c r="A4226" s="14"/>
      <c r="B4226" s="247"/>
      <c r="C4226" s="248"/>
      <c r="D4226" s="238" t="s">
        <v>410</v>
      </c>
      <c r="E4226" s="249" t="s">
        <v>19</v>
      </c>
      <c r="F4226" s="250" t="s">
        <v>3606</v>
      </c>
      <c r="G4226" s="248"/>
      <c r="H4226" s="251">
        <v>32.990000000000002</v>
      </c>
      <c r="I4226" s="252"/>
      <c r="J4226" s="248"/>
      <c r="K4226" s="248"/>
      <c r="L4226" s="253"/>
      <c r="M4226" s="254"/>
      <c r="N4226" s="255"/>
      <c r="O4226" s="255"/>
      <c r="P4226" s="255"/>
      <c r="Q4226" s="255"/>
      <c r="R4226" s="255"/>
      <c r="S4226" s="255"/>
      <c r="T4226" s="256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7" t="s">
        <v>410</v>
      </c>
      <c r="AU4226" s="257" t="s">
        <v>87</v>
      </c>
      <c r="AV4226" s="14" t="s">
        <v>87</v>
      </c>
      <c r="AW4226" s="14" t="s">
        <v>37</v>
      </c>
      <c r="AX4226" s="14" t="s">
        <v>78</v>
      </c>
      <c r="AY4226" s="257" t="s">
        <v>401</v>
      </c>
    </row>
    <row r="4227" s="14" customFormat="1">
      <c r="A4227" s="14"/>
      <c r="B4227" s="247"/>
      <c r="C4227" s="248"/>
      <c r="D4227" s="238" t="s">
        <v>410</v>
      </c>
      <c r="E4227" s="249" t="s">
        <v>19</v>
      </c>
      <c r="F4227" s="250" t="s">
        <v>3607</v>
      </c>
      <c r="G4227" s="248"/>
      <c r="H4227" s="251">
        <v>24.213999999999999</v>
      </c>
      <c r="I4227" s="252"/>
      <c r="J4227" s="248"/>
      <c r="K4227" s="248"/>
      <c r="L4227" s="253"/>
      <c r="M4227" s="254"/>
      <c r="N4227" s="255"/>
      <c r="O4227" s="255"/>
      <c r="P4227" s="255"/>
      <c r="Q4227" s="255"/>
      <c r="R4227" s="255"/>
      <c r="S4227" s="255"/>
      <c r="T4227" s="256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7" t="s">
        <v>410</v>
      </c>
      <c r="AU4227" s="257" t="s">
        <v>87</v>
      </c>
      <c r="AV4227" s="14" t="s">
        <v>87</v>
      </c>
      <c r="AW4227" s="14" t="s">
        <v>37</v>
      </c>
      <c r="AX4227" s="14" t="s">
        <v>78</v>
      </c>
      <c r="AY4227" s="257" t="s">
        <v>401</v>
      </c>
    </row>
    <row r="4228" s="14" customFormat="1">
      <c r="A4228" s="14"/>
      <c r="B4228" s="247"/>
      <c r="C4228" s="248"/>
      <c r="D4228" s="238" t="s">
        <v>410</v>
      </c>
      <c r="E4228" s="249" t="s">
        <v>19</v>
      </c>
      <c r="F4228" s="250" t="s">
        <v>3608</v>
      </c>
      <c r="G4228" s="248"/>
      <c r="H4228" s="251">
        <v>21.907</v>
      </c>
      <c r="I4228" s="252"/>
      <c r="J4228" s="248"/>
      <c r="K4228" s="248"/>
      <c r="L4228" s="253"/>
      <c r="M4228" s="254"/>
      <c r="N4228" s="255"/>
      <c r="O4228" s="255"/>
      <c r="P4228" s="255"/>
      <c r="Q4228" s="255"/>
      <c r="R4228" s="255"/>
      <c r="S4228" s="255"/>
      <c r="T4228" s="256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7" t="s">
        <v>410</v>
      </c>
      <c r="AU4228" s="257" t="s">
        <v>87</v>
      </c>
      <c r="AV4228" s="14" t="s">
        <v>87</v>
      </c>
      <c r="AW4228" s="14" t="s">
        <v>37</v>
      </c>
      <c r="AX4228" s="14" t="s">
        <v>78</v>
      </c>
      <c r="AY4228" s="257" t="s">
        <v>401</v>
      </c>
    </row>
    <row r="4229" s="14" customFormat="1">
      <c r="A4229" s="14"/>
      <c r="B4229" s="247"/>
      <c r="C4229" s="248"/>
      <c r="D4229" s="238" t="s">
        <v>410</v>
      </c>
      <c r="E4229" s="249" t="s">
        <v>19</v>
      </c>
      <c r="F4229" s="250" t="s">
        <v>3609</v>
      </c>
      <c r="G4229" s="248"/>
      <c r="H4229" s="251">
        <v>14.913</v>
      </c>
      <c r="I4229" s="252"/>
      <c r="J4229" s="248"/>
      <c r="K4229" s="248"/>
      <c r="L4229" s="253"/>
      <c r="M4229" s="254"/>
      <c r="N4229" s="255"/>
      <c r="O4229" s="255"/>
      <c r="P4229" s="255"/>
      <c r="Q4229" s="255"/>
      <c r="R4229" s="255"/>
      <c r="S4229" s="255"/>
      <c r="T4229" s="256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7" t="s">
        <v>410</v>
      </c>
      <c r="AU4229" s="257" t="s">
        <v>87</v>
      </c>
      <c r="AV4229" s="14" t="s">
        <v>87</v>
      </c>
      <c r="AW4229" s="14" t="s">
        <v>37</v>
      </c>
      <c r="AX4229" s="14" t="s">
        <v>78</v>
      </c>
      <c r="AY4229" s="257" t="s">
        <v>401</v>
      </c>
    </row>
    <row r="4230" s="14" customFormat="1">
      <c r="A4230" s="14"/>
      <c r="B4230" s="247"/>
      <c r="C4230" s="248"/>
      <c r="D4230" s="238" t="s">
        <v>410</v>
      </c>
      <c r="E4230" s="249" t="s">
        <v>19</v>
      </c>
      <c r="F4230" s="250" t="s">
        <v>3610</v>
      </c>
      <c r="G4230" s="248"/>
      <c r="H4230" s="251">
        <v>28.614999999999998</v>
      </c>
      <c r="I4230" s="252"/>
      <c r="J4230" s="248"/>
      <c r="K4230" s="248"/>
      <c r="L4230" s="253"/>
      <c r="M4230" s="254"/>
      <c r="N4230" s="255"/>
      <c r="O4230" s="255"/>
      <c r="P4230" s="255"/>
      <c r="Q4230" s="255"/>
      <c r="R4230" s="255"/>
      <c r="S4230" s="255"/>
      <c r="T4230" s="256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7" t="s">
        <v>410</v>
      </c>
      <c r="AU4230" s="257" t="s">
        <v>87</v>
      </c>
      <c r="AV4230" s="14" t="s">
        <v>87</v>
      </c>
      <c r="AW4230" s="14" t="s">
        <v>37</v>
      </c>
      <c r="AX4230" s="14" t="s">
        <v>78</v>
      </c>
      <c r="AY4230" s="257" t="s">
        <v>401</v>
      </c>
    </row>
    <row r="4231" s="16" customFormat="1">
      <c r="A4231" s="16"/>
      <c r="B4231" s="269"/>
      <c r="C4231" s="270"/>
      <c r="D4231" s="238" t="s">
        <v>410</v>
      </c>
      <c r="E4231" s="271" t="s">
        <v>19</v>
      </c>
      <c r="F4231" s="272" t="s">
        <v>440</v>
      </c>
      <c r="G4231" s="270"/>
      <c r="H4231" s="273">
        <v>589.25599999999997</v>
      </c>
      <c r="I4231" s="274"/>
      <c r="J4231" s="270"/>
      <c r="K4231" s="270"/>
      <c r="L4231" s="275"/>
      <c r="M4231" s="276"/>
      <c r="N4231" s="277"/>
      <c r="O4231" s="277"/>
      <c r="P4231" s="277"/>
      <c r="Q4231" s="277"/>
      <c r="R4231" s="277"/>
      <c r="S4231" s="277"/>
      <c r="T4231" s="278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T4231" s="279" t="s">
        <v>410</v>
      </c>
      <c r="AU4231" s="279" t="s">
        <v>87</v>
      </c>
      <c r="AV4231" s="16" t="s">
        <v>95</v>
      </c>
      <c r="AW4231" s="16" t="s">
        <v>37</v>
      </c>
      <c r="AX4231" s="16" t="s">
        <v>78</v>
      </c>
      <c r="AY4231" s="279" t="s">
        <v>401</v>
      </c>
    </row>
    <row r="4232" s="13" customFormat="1">
      <c r="A4232" s="13"/>
      <c r="B4232" s="236"/>
      <c r="C4232" s="237"/>
      <c r="D4232" s="238" t="s">
        <v>410</v>
      </c>
      <c r="E4232" s="239" t="s">
        <v>19</v>
      </c>
      <c r="F4232" s="240" t="s">
        <v>745</v>
      </c>
      <c r="G4232" s="237"/>
      <c r="H4232" s="239" t="s">
        <v>19</v>
      </c>
      <c r="I4232" s="241"/>
      <c r="J4232" s="237"/>
      <c r="K4232" s="237"/>
      <c r="L4232" s="242"/>
      <c r="M4232" s="243"/>
      <c r="N4232" s="244"/>
      <c r="O4232" s="244"/>
      <c r="P4232" s="244"/>
      <c r="Q4232" s="244"/>
      <c r="R4232" s="244"/>
      <c r="S4232" s="244"/>
      <c r="T4232" s="245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6" t="s">
        <v>410</v>
      </c>
      <c r="AU4232" s="246" t="s">
        <v>87</v>
      </c>
      <c r="AV4232" s="13" t="s">
        <v>85</v>
      </c>
      <c r="AW4232" s="13" t="s">
        <v>37</v>
      </c>
      <c r="AX4232" s="13" t="s">
        <v>78</v>
      </c>
      <c r="AY4232" s="246" t="s">
        <v>401</v>
      </c>
    </row>
    <row r="4233" s="14" customFormat="1">
      <c r="A4233" s="14"/>
      <c r="B4233" s="247"/>
      <c r="C4233" s="248"/>
      <c r="D4233" s="238" t="s">
        <v>410</v>
      </c>
      <c r="E4233" s="249" t="s">
        <v>19</v>
      </c>
      <c r="F4233" s="250" t="s">
        <v>3611</v>
      </c>
      <c r="G4233" s="248"/>
      <c r="H4233" s="251">
        <v>32.055</v>
      </c>
      <c r="I4233" s="252"/>
      <c r="J4233" s="248"/>
      <c r="K4233" s="248"/>
      <c r="L4233" s="253"/>
      <c r="M4233" s="254"/>
      <c r="N4233" s="255"/>
      <c r="O4233" s="255"/>
      <c r="P4233" s="255"/>
      <c r="Q4233" s="255"/>
      <c r="R4233" s="255"/>
      <c r="S4233" s="255"/>
      <c r="T4233" s="256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7" t="s">
        <v>410</v>
      </c>
      <c r="AU4233" s="257" t="s">
        <v>87</v>
      </c>
      <c r="AV4233" s="14" t="s">
        <v>87</v>
      </c>
      <c r="AW4233" s="14" t="s">
        <v>37</v>
      </c>
      <c r="AX4233" s="14" t="s">
        <v>78</v>
      </c>
      <c r="AY4233" s="257" t="s">
        <v>401</v>
      </c>
    </row>
    <row r="4234" s="14" customFormat="1">
      <c r="A4234" s="14"/>
      <c r="B4234" s="247"/>
      <c r="C4234" s="248"/>
      <c r="D4234" s="238" t="s">
        <v>410</v>
      </c>
      <c r="E4234" s="249" t="s">
        <v>19</v>
      </c>
      <c r="F4234" s="250" t="s">
        <v>3612</v>
      </c>
      <c r="G4234" s="248"/>
      <c r="H4234" s="251">
        <v>32.064</v>
      </c>
      <c r="I4234" s="252"/>
      <c r="J4234" s="248"/>
      <c r="K4234" s="248"/>
      <c r="L4234" s="253"/>
      <c r="M4234" s="254"/>
      <c r="N4234" s="255"/>
      <c r="O4234" s="255"/>
      <c r="P4234" s="255"/>
      <c r="Q4234" s="255"/>
      <c r="R4234" s="255"/>
      <c r="S4234" s="255"/>
      <c r="T4234" s="256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7" t="s">
        <v>410</v>
      </c>
      <c r="AU4234" s="257" t="s">
        <v>87</v>
      </c>
      <c r="AV4234" s="14" t="s">
        <v>87</v>
      </c>
      <c r="AW4234" s="14" t="s">
        <v>37</v>
      </c>
      <c r="AX4234" s="14" t="s">
        <v>78</v>
      </c>
      <c r="AY4234" s="257" t="s">
        <v>401</v>
      </c>
    </row>
    <row r="4235" s="14" customFormat="1">
      <c r="A4235" s="14"/>
      <c r="B4235" s="247"/>
      <c r="C4235" s="248"/>
      <c r="D4235" s="238" t="s">
        <v>410</v>
      </c>
      <c r="E4235" s="249" t="s">
        <v>19</v>
      </c>
      <c r="F4235" s="250" t="s">
        <v>3613</v>
      </c>
      <c r="G4235" s="248"/>
      <c r="H4235" s="251">
        <v>27.384</v>
      </c>
      <c r="I4235" s="252"/>
      <c r="J4235" s="248"/>
      <c r="K4235" s="248"/>
      <c r="L4235" s="253"/>
      <c r="M4235" s="254"/>
      <c r="N4235" s="255"/>
      <c r="O4235" s="255"/>
      <c r="P4235" s="255"/>
      <c r="Q4235" s="255"/>
      <c r="R4235" s="255"/>
      <c r="S4235" s="255"/>
      <c r="T4235" s="256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7" t="s">
        <v>410</v>
      </c>
      <c r="AU4235" s="257" t="s">
        <v>87</v>
      </c>
      <c r="AV4235" s="14" t="s">
        <v>87</v>
      </c>
      <c r="AW4235" s="14" t="s">
        <v>37</v>
      </c>
      <c r="AX4235" s="14" t="s">
        <v>78</v>
      </c>
      <c r="AY4235" s="257" t="s">
        <v>401</v>
      </c>
    </row>
    <row r="4236" s="14" customFormat="1">
      <c r="A4236" s="14"/>
      <c r="B4236" s="247"/>
      <c r="C4236" s="248"/>
      <c r="D4236" s="238" t="s">
        <v>410</v>
      </c>
      <c r="E4236" s="249" t="s">
        <v>19</v>
      </c>
      <c r="F4236" s="250" t="s">
        <v>3614</v>
      </c>
      <c r="G4236" s="248"/>
      <c r="H4236" s="251">
        <v>19.677</v>
      </c>
      <c r="I4236" s="252"/>
      <c r="J4236" s="248"/>
      <c r="K4236" s="248"/>
      <c r="L4236" s="253"/>
      <c r="M4236" s="254"/>
      <c r="N4236" s="255"/>
      <c r="O4236" s="255"/>
      <c r="P4236" s="255"/>
      <c r="Q4236" s="255"/>
      <c r="R4236" s="255"/>
      <c r="S4236" s="255"/>
      <c r="T4236" s="256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7" t="s">
        <v>410</v>
      </c>
      <c r="AU4236" s="257" t="s">
        <v>87</v>
      </c>
      <c r="AV4236" s="14" t="s">
        <v>87</v>
      </c>
      <c r="AW4236" s="14" t="s">
        <v>37</v>
      </c>
      <c r="AX4236" s="14" t="s">
        <v>78</v>
      </c>
      <c r="AY4236" s="257" t="s">
        <v>401</v>
      </c>
    </row>
    <row r="4237" s="14" customFormat="1">
      <c r="A4237" s="14"/>
      <c r="B4237" s="247"/>
      <c r="C4237" s="248"/>
      <c r="D4237" s="238" t="s">
        <v>410</v>
      </c>
      <c r="E4237" s="249" t="s">
        <v>19</v>
      </c>
      <c r="F4237" s="250" t="s">
        <v>3615</v>
      </c>
      <c r="G4237" s="248"/>
      <c r="H4237" s="251">
        <v>11.574999999999999</v>
      </c>
      <c r="I4237" s="252"/>
      <c r="J4237" s="248"/>
      <c r="K4237" s="248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7" t="s">
        <v>410</v>
      </c>
      <c r="AU4237" s="257" t="s">
        <v>87</v>
      </c>
      <c r="AV4237" s="14" t="s">
        <v>87</v>
      </c>
      <c r="AW4237" s="14" t="s">
        <v>37</v>
      </c>
      <c r="AX4237" s="14" t="s">
        <v>78</v>
      </c>
      <c r="AY4237" s="257" t="s">
        <v>401</v>
      </c>
    </row>
    <row r="4238" s="14" customFormat="1">
      <c r="A4238" s="14"/>
      <c r="B4238" s="247"/>
      <c r="C4238" s="248"/>
      <c r="D4238" s="238" t="s">
        <v>410</v>
      </c>
      <c r="E4238" s="249" t="s">
        <v>19</v>
      </c>
      <c r="F4238" s="250" t="s">
        <v>3616</v>
      </c>
      <c r="G4238" s="248"/>
      <c r="H4238" s="251">
        <v>8.3399999999999999</v>
      </c>
      <c r="I4238" s="252"/>
      <c r="J4238" s="248"/>
      <c r="K4238" s="248"/>
      <c r="L4238" s="253"/>
      <c r="M4238" s="254"/>
      <c r="N4238" s="255"/>
      <c r="O4238" s="255"/>
      <c r="P4238" s="255"/>
      <c r="Q4238" s="255"/>
      <c r="R4238" s="255"/>
      <c r="S4238" s="255"/>
      <c r="T4238" s="256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57" t="s">
        <v>410</v>
      </c>
      <c r="AU4238" s="257" t="s">
        <v>87</v>
      </c>
      <c r="AV4238" s="14" t="s">
        <v>87</v>
      </c>
      <c r="AW4238" s="14" t="s">
        <v>37</v>
      </c>
      <c r="AX4238" s="14" t="s">
        <v>78</v>
      </c>
      <c r="AY4238" s="257" t="s">
        <v>401</v>
      </c>
    </row>
    <row r="4239" s="16" customFormat="1">
      <c r="A4239" s="16"/>
      <c r="B4239" s="269"/>
      <c r="C4239" s="270"/>
      <c r="D4239" s="238" t="s">
        <v>410</v>
      </c>
      <c r="E4239" s="271" t="s">
        <v>19</v>
      </c>
      <c r="F4239" s="272" t="s">
        <v>440</v>
      </c>
      <c r="G4239" s="270"/>
      <c r="H4239" s="273">
        <v>131.095</v>
      </c>
      <c r="I4239" s="274"/>
      <c r="J4239" s="270"/>
      <c r="K4239" s="270"/>
      <c r="L4239" s="275"/>
      <c r="M4239" s="276"/>
      <c r="N4239" s="277"/>
      <c r="O4239" s="277"/>
      <c r="P4239" s="277"/>
      <c r="Q4239" s="277"/>
      <c r="R4239" s="277"/>
      <c r="S4239" s="277"/>
      <c r="T4239" s="278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T4239" s="279" t="s">
        <v>410</v>
      </c>
      <c r="AU4239" s="279" t="s">
        <v>87</v>
      </c>
      <c r="AV4239" s="16" t="s">
        <v>95</v>
      </c>
      <c r="AW4239" s="16" t="s">
        <v>37</v>
      </c>
      <c r="AX4239" s="16" t="s">
        <v>78</v>
      </c>
      <c r="AY4239" s="279" t="s">
        <v>401</v>
      </c>
    </row>
    <row r="4240" s="15" customFormat="1">
      <c r="A4240" s="15"/>
      <c r="B4240" s="258"/>
      <c r="C4240" s="259"/>
      <c r="D4240" s="238" t="s">
        <v>410</v>
      </c>
      <c r="E4240" s="260" t="s">
        <v>223</v>
      </c>
      <c r="F4240" s="261" t="s">
        <v>414</v>
      </c>
      <c r="G4240" s="259"/>
      <c r="H4240" s="262">
        <v>720.351</v>
      </c>
      <c r="I4240" s="263"/>
      <c r="J4240" s="259"/>
      <c r="K4240" s="259"/>
      <c r="L4240" s="264"/>
      <c r="M4240" s="265"/>
      <c r="N4240" s="266"/>
      <c r="O4240" s="266"/>
      <c r="P4240" s="266"/>
      <c r="Q4240" s="266"/>
      <c r="R4240" s="266"/>
      <c r="S4240" s="266"/>
      <c r="T4240" s="267"/>
      <c r="U4240" s="15"/>
      <c r="V4240" s="15"/>
      <c r="W4240" s="15"/>
      <c r="X4240" s="15"/>
      <c r="Y4240" s="15"/>
      <c r="Z4240" s="15"/>
      <c r="AA4240" s="15"/>
      <c r="AB4240" s="15"/>
      <c r="AC4240" s="15"/>
      <c r="AD4240" s="15"/>
      <c r="AE4240" s="15"/>
      <c r="AT4240" s="268" t="s">
        <v>410</v>
      </c>
      <c r="AU4240" s="268" t="s">
        <v>87</v>
      </c>
      <c r="AV4240" s="15" t="s">
        <v>102</v>
      </c>
      <c r="AW4240" s="15" t="s">
        <v>37</v>
      </c>
      <c r="AX4240" s="15" t="s">
        <v>85</v>
      </c>
      <c r="AY4240" s="268" t="s">
        <v>401</v>
      </c>
    </row>
    <row r="4241" s="2" customFormat="1" ht="24.15" customHeight="1">
      <c r="A4241" s="40"/>
      <c r="B4241" s="41"/>
      <c r="C4241" s="218" t="s">
        <v>3617</v>
      </c>
      <c r="D4241" s="218" t="s">
        <v>403</v>
      </c>
      <c r="E4241" s="219" t="s">
        <v>3618</v>
      </c>
      <c r="F4241" s="220" t="s">
        <v>3619</v>
      </c>
      <c r="G4241" s="221" t="s">
        <v>178</v>
      </c>
      <c r="H4241" s="222">
        <v>720.351</v>
      </c>
      <c r="I4241" s="223"/>
      <c r="J4241" s="224">
        <f>ROUND(I4241*H4241,2)</f>
        <v>0</v>
      </c>
      <c r="K4241" s="220" t="s">
        <v>406</v>
      </c>
      <c r="L4241" s="46"/>
      <c r="M4241" s="225" t="s">
        <v>19</v>
      </c>
      <c r="N4241" s="226" t="s">
        <v>49</v>
      </c>
      <c r="O4241" s="86"/>
      <c r="P4241" s="227">
        <f>O4241*H4241</f>
        <v>0</v>
      </c>
      <c r="Q4241" s="227">
        <v>0.00029999999999999997</v>
      </c>
      <c r="R4241" s="227">
        <f>Q4241*H4241</f>
        <v>0.21610529999999997</v>
      </c>
      <c r="S4241" s="227">
        <v>0</v>
      </c>
      <c r="T4241" s="228">
        <f>S4241*H4241</f>
        <v>0</v>
      </c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R4241" s="229" t="s">
        <v>545</v>
      </c>
      <c r="AT4241" s="229" t="s">
        <v>403</v>
      </c>
      <c r="AU4241" s="229" t="s">
        <v>87</v>
      </c>
      <c r="AY4241" s="19" t="s">
        <v>401</v>
      </c>
      <c r="BE4241" s="230">
        <f>IF(N4241="základní",J4241,0)</f>
        <v>0</v>
      </c>
      <c r="BF4241" s="230">
        <f>IF(N4241="snížená",J4241,0)</f>
        <v>0</v>
      </c>
      <c r="BG4241" s="230">
        <f>IF(N4241="zákl. přenesená",J4241,0)</f>
        <v>0</v>
      </c>
      <c r="BH4241" s="230">
        <f>IF(N4241="sníž. přenesená",J4241,0)</f>
        <v>0</v>
      </c>
      <c r="BI4241" s="230">
        <f>IF(N4241="nulová",J4241,0)</f>
        <v>0</v>
      </c>
      <c r="BJ4241" s="19" t="s">
        <v>85</v>
      </c>
      <c r="BK4241" s="230">
        <f>ROUND(I4241*H4241,2)</f>
        <v>0</v>
      </c>
      <c r="BL4241" s="19" t="s">
        <v>545</v>
      </c>
      <c r="BM4241" s="229" t="s">
        <v>3620</v>
      </c>
    </row>
    <row r="4242" s="2" customFormat="1">
      <c r="A4242" s="40"/>
      <c r="B4242" s="41"/>
      <c r="C4242" s="42"/>
      <c r="D4242" s="231" t="s">
        <v>408</v>
      </c>
      <c r="E4242" s="42"/>
      <c r="F4242" s="232" t="s">
        <v>3621</v>
      </c>
      <c r="G4242" s="42"/>
      <c r="H4242" s="42"/>
      <c r="I4242" s="233"/>
      <c r="J4242" s="42"/>
      <c r="K4242" s="42"/>
      <c r="L4242" s="46"/>
      <c r="M4242" s="234"/>
      <c r="N4242" s="235"/>
      <c r="O4242" s="86"/>
      <c r="P4242" s="86"/>
      <c r="Q4242" s="86"/>
      <c r="R4242" s="86"/>
      <c r="S4242" s="86"/>
      <c r="T4242" s="87"/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T4242" s="19" t="s">
        <v>408</v>
      </c>
      <c r="AU4242" s="19" t="s">
        <v>87</v>
      </c>
    </row>
    <row r="4243" s="14" customFormat="1">
      <c r="A4243" s="14"/>
      <c r="B4243" s="247"/>
      <c r="C4243" s="248"/>
      <c r="D4243" s="238" t="s">
        <v>410</v>
      </c>
      <c r="E4243" s="249" t="s">
        <v>19</v>
      </c>
      <c r="F4243" s="250" t="s">
        <v>223</v>
      </c>
      <c r="G4243" s="248"/>
      <c r="H4243" s="251">
        <v>720.351</v>
      </c>
      <c r="I4243" s="252"/>
      <c r="J4243" s="248"/>
      <c r="K4243" s="248"/>
      <c r="L4243" s="253"/>
      <c r="M4243" s="254"/>
      <c r="N4243" s="255"/>
      <c r="O4243" s="255"/>
      <c r="P4243" s="255"/>
      <c r="Q4243" s="255"/>
      <c r="R4243" s="255"/>
      <c r="S4243" s="255"/>
      <c r="T4243" s="256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7" t="s">
        <v>410</v>
      </c>
      <c r="AU4243" s="257" t="s">
        <v>87</v>
      </c>
      <c r="AV4243" s="14" t="s">
        <v>87</v>
      </c>
      <c r="AW4243" s="14" t="s">
        <v>37</v>
      </c>
      <c r="AX4243" s="14" t="s">
        <v>78</v>
      </c>
      <c r="AY4243" s="257" t="s">
        <v>401</v>
      </c>
    </row>
    <row r="4244" s="15" customFormat="1">
      <c r="A4244" s="15"/>
      <c r="B4244" s="258"/>
      <c r="C4244" s="259"/>
      <c r="D4244" s="238" t="s">
        <v>410</v>
      </c>
      <c r="E4244" s="260" t="s">
        <v>19</v>
      </c>
      <c r="F4244" s="261" t="s">
        <v>414</v>
      </c>
      <c r="G4244" s="259"/>
      <c r="H4244" s="262">
        <v>720.351</v>
      </c>
      <c r="I4244" s="263"/>
      <c r="J4244" s="259"/>
      <c r="K4244" s="259"/>
      <c r="L4244" s="264"/>
      <c r="M4244" s="265"/>
      <c r="N4244" s="266"/>
      <c r="O4244" s="266"/>
      <c r="P4244" s="266"/>
      <c r="Q4244" s="266"/>
      <c r="R4244" s="266"/>
      <c r="S4244" s="266"/>
      <c r="T4244" s="267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68" t="s">
        <v>410</v>
      </c>
      <c r="AU4244" s="268" t="s">
        <v>87</v>
      </c>
      <c r="AV4244" s="15" t="s">
        <v>102</v>
      </c>
      <c r="AW4244" s="15" t="s">
        <v>37</v>
      </c>
      <c r="AX4244" s="15" t="s">
        <v>85</v>
      </c>
      <c r="AY4244" s="268" t="s">
        <v>401</v>
      </c>
    </row>
    <row r="4245" s="2" customFormat="1" ht="24.15" customHeight="1">
      <c r="A4245" s="40"/>
      <c r="B4245" s="41"/>
      <c r="C4245" s="218" t="s">
        <v>3622</v>
      </c>
      <c r="D4245" s="218" t="s">
        <v>403</v>
      </c>
      <c r="E4245" s="219" t="s">
        <v>3623</v>
      </c>
      <c r="F4245" s="220" t="s">
        <v>3624</v>
      </c>
      <c r="G4245" s="221" t="s">
        <v>178</v>
      </c>
      <c r="H4245" s="222">
        <v>295.38</v>
      </c>
      <c r="I4245" s="223"/>
      <c r="J4245" s="224">
        <f>ROUND(I4245*H4245,2)</f>
        <v>0</v>
      </c>
      <c r="K4245" s="220" t="s">
        <v>406</v>
      </c>
      <c r="L4245" s="46"/>
      <c r="M4245" s="225" t="s">
        <v>19</v>
      </c>
      <c r="N4245" s="226" t="s">
        <v>49</v>
      </c>
      <c r="O4245" s="86"/>
      <c r="P4245" s="227">
        <f>O4245*H4245</f>
        <v>0</v>
      </c>
      <c r="Q4245" s="227">
        <v>0.0015</v>
      </c>
      <c r="R4245" s="227">
        <f>Q4245*H4245</f>
        <v>0.44307000000000002</v>
      </c>
      <c r="S4245" s="227">
        <v>0</v>
      </c>
      <c r="T4245" s="228">
        <f>S4245*H4245</f>
        <v>0</v>
      </c>
      <c r="U4245" s="40"/>
      <c r="V4245" s="40"/>
      <c r="W4245" s="40"/>
      <c r="X4245" s="40"/>
      <c r="Y4245" s="40"/>
      <c r="Z4245" s="40"/>
      <c r="AA4245" s="40"/>
      <c r="AB4245" s="40"/>
      <c r="AC4245" s="40"/>
      <c r="AD4245" s="40"/>
      <c r="AE4245" s="40"/>
      <c r="AR4245" s="229" t="s">
        <v>545</v>
      </c>
      <c r="AT4245" s="229" t="s">
        <v>403</v>
      </c>
      <c r="AU4245" s="229" t="s">
        <v>87</v>
      </c>
      <c r="AY4245" s="19" t="s">
        <v>401</v>
      </c>
      <c r="BE4245" s="230">
        <f>IF(N4245="základní",J4245,0)</f>
        <v>0</v>
      </c>
      <c r="BF4245" s="230">
        <f>IF(N4245="snížená",J4245,0)</f>
        <v>0</v>
      </c>
      <c r="BG4245" s="230">
        <f>IF(N4245="zákl. přenesená",J4245,0)</f>
        <v>0</v>
      </c>
      <c r="BH4245" s="230">
        <f>IF(N4245="sníž. přenesená",J4245,0)</f>
        <v>0</v>
      </c>
      <c r="BI4245" s="230">
        <f>IF(N4245="nulová",J4245,0)</f>
        <v>0</v>
      </c>
      <c r="BJ4245" s="19" t="s">
        <v>85</v>
      </c>
      <c r="BK4245" s="230">
        <f>ROUND(I4245*H4245,2)</f>
        <v>0</v>
      </c>
      <c r="BL4245" s="19" t="s">
        <v>545</v>
      </c>
      <c r="BM4245" s="229" t="s">
        <v>3625</v>
      </c>
    </row>
    <row r="4246" s="2" customFormat="1">
      <c r="A4246" s="40"/>
      <c r="B4246" s="41"/>
      <c r="C4246" s="42"/>
      <c r="D4246" s="231" t="s">
        <v>408</v>
      </c>
      <c r="E4246" s="42"/>
      <c r="F4246" s="232" t="s">
        <v>3626</v>
      </c>
      <c r="G4246" s="42"/>
      <c r="H4246" s="42"/>
      <c r="I4246" s="233"/>
      <c r="J4246" s="42"/>
      <c r="K4246" s="42"/>
      <c r="L4246" s="46"/>
      <c r="M4246" s="234"/>
      <c r="N4246" s="235"/>
      <c r="O4246" s="86"/>
      <c r="P4246" s="86"/>
      <c r="Q4246" s="86"/>
      <c r="R4246" s="86"/>
      <c r="S4246" s="86"/>
      <c r="T4246" s="87"/>
      <c r="U4246" s="40"/>
      <c r="V4246" s="40"/>
      <c r="W4246" s="40"/>
      <c r="X4246" s="40"/>
      <c r="Y4246" s="40"/>
      <c r="Z4246" s="40"/>
      <c r="AA4246" s="40"/>
      <c r="AB4246" s="40"/>
      <c r="AC4246" s="40"/>
      <c r="AD4246" s="40"/>
      <c r="AE4246" s="40"/>
      <c r="AT4246" s="19" t="s">
        <v>408</v>
      </c>
      <c r="AU4246" s="19" t="s">
        <v>87</v>
      </c>
    </row>
    <row r="4247" s="13" customFormat="1">
      <c r="A4247" s="13"/>
      <c r="B4247" s="236"/>
      <c r="C4247" s="237"/>
      <c r="D4247" s="238" t="s">
        <v>410</v>
      </c>
      <c r="E4247" s="239" t="s">
        <v>19</v>
      </c>
      <c r="F4247" s="240" t="s">
        <v>634</v>
      </c>
      <c r="G4247" s="237"/>
      <c r="H4247" s="239" t="s">
        <v>19</v>
      </c>
      <c r="I4247" s="241"/>
      <c r="J4247" s="237"/>
      <c r="K4247" s="237"/>
      <c r="L4247" s="242"/>
      <c r="M4247" s="243"/>
      <c r="N4247" s="244"/>
      <c r="O4247" s="244"/>
      <c r="P4247" s="244"/>
      <c r="Q4247" s="244"/>
      <c r="R4247" s="244"/>
      <c r="S4247" s="244"/>
      <c r="T4247" s="245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6" t="s">
        <v>410</v>
      </c>
      <c r="AU4247" s="246" t="s">
        <v>87</v>
      </c>
      <c r="AV4247" s="13" t="s">
        <v>85</v>
      </c>
      <c r="AW4247" s="13" t="s">
        <v>37</v>
      </c>
      <c r="AX4247" s="13" t="s">
        <v>78</v>
      </c>
      <c r="AY4247" s="246" t="s">
        <v>401</v>
      </c>
    </row>
    <row r="4248" s="13" customFormat="1">
      <c r="A4248" s="13"/>
      <c r="B4248" s="236"/>
      <c r="C4248" s="237"/>
      <c r="D4248" s="238" t="s">
        <v>410</v>
      </c>
      <c r="E4248" s="239" t="s">
        <v>19</v>
      </c>
      <c r="F4248" s="240" t="s">
        <v>741</v>
      </c>
      <c r="G4248" s="237"/>
      <c r="H4248" s="239" t="s">
        <v>19</v>
      </c>
      <c r="I4248" s="241"/>
      <c r="J4248" s="237"/>
      <c r="K4248" s="237"/>
      <c r="L4248" s="242"/>
      <c r="M4248" s="243"/>
      <c r="N4248" s="244"/>
      <c r="O4248" s="244"/>
      <c r="P4248" s="244"/>
      <c r="Q4248" s="244"/>
      <c r="R4248" s="244"/>
      <c r="S4248" s="244"/>
      <c r="T4248" s="245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6" t="s">
        <v>410</v>
      </c>
      <c r="AU4248" s="246" t="s">
        <v>87</v>
      </c>
      <c r="AV4248" s="13" t="s">
        <v>85</v>
      </c>
      <c r="AW4248" s="13" t="s">
        <v>37</v>
      </c>
      <c r="AX4248" s="13" t="s">
        <v>78</v>
      </c>
      <c r="AY4248" s="246" t="s">
        <v>401</v>
      </c>
    </row>
    <row r="4249" s="14" customFormat="1">
      <c r="A4249" s="14"/>
      <c r="B4249" s="247"/>
      <c r="C4249" s="248"/>
      <c r="D4249" s="238" t="s">
        <v>410</v>
      </c>
      <c r="E4249" s="249" t="s">
        <v>19</v>
      </c>
      <c r="F4249" s="250" t="s">
        <v>3584</v>
      </c>
      <c r="G4249" s="248"/>
      <c r="H4249" s="251">
        <v>38.840000000000003</v>
      </c>
      <c r="I4249" s="252"/>
      <c r="J4249" s="248"/>
      <c r="K4249" s="248"/>
      <c r="L4249" s="253"/>
      <c r="M4249" s="254"/>
      <c r="N4249" s="255"/>
      <c r="O4249" s="255"/>
      <c r="P4249" s="255"/>
      <c r="Q4249" s="255"/>
      <c r="R4249" s="255"/>
      <c r="S4249" s="255"/>
      <c r="T4249" s="256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7" t="s">
        <v>410</v>
      </c>
      <c r="AU4249" s="257" t="s">
        <v>87</v>
      </c>
      <c r="AV4249" s="14" t="s">
        <v>87</v>
      </c>
      <c r="AW4249" s="14" t="s">
        <v>37</v>
      </c>
      <c r="AX4249" s="14" t="s">
        <v>78</v>
      </c>
      <c r="AY4249" s="257" t="s">
        <v>401</v>
      </c>
    </row>
    <row r="4250" s="14" customFormat="1">
      <c r="A4250" s="14"/>
      <c r="B4250" s="247"/>
      <c r="C4250" s="248"/>
      <c r="D4250" s="238" t="s">
        <v>410</v>
      </c>
      <c r="E4250" s="249" t="s">
        <v>19</v>
      </c>
      <c r="F4250" s="250" t="s">
        <v>3585</v>
      </c>
      <c r="G4250" s="248"/>
      <c r="H4250" s="251">
        <v>33.353999999999999</v>
      </c>
      <c r="I4250" s="252"/>
      <c r="J4250" s="248"/>
      <c r="K4250" s="248"/>
      <c r="L4250" s="253"/>
      <c r="M4250" s="254"/>
      <c r="N4250" s="255"/>
      <c r="O4250" s="255"/>
      <c r="P4250" s="255"/>
      <c r="Q4250" s="255"/>
      <c r="R4250" s="255"/>
      <c r="S4250" s="255"/>
      <c r="T4250" s="256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7" t="s">
        <v>410</v>
      </c>
      <c r="AU4250" s="257" t="s">
        <v>87</v>
      </c>
      <c r="AV4250" s="14" t="s">
        <v>87</v>
      </c>
      <c r="AW4250" s="14" t="s">
        <v>37</v>
      </c>
      <c r="AX4250" s="14" t="s">
        <v>78</v>
      </c>
      <c r="AY4250" s="257" t="s">
        <v>401</v>
      </c>
    </row>
    <row r="4251" s="14" customFormat="1">
      <c r="A4251" s="14"/>
      <c r="B4251" s="247"/>
      <c r="C4251" s="248"/>
      <c r="D4251" s="238" t="s">
        <v>410</v>
      </c>
      <c r="E4251" s="249" t="s">
        <v>19</v>
      </c>
      <c r="F4251" s="250" t="s">
        <v>3594</v>
      </c>
      <c r="G4251" s="248"/>
      <c r="H4251" s="251">
        <v>31.949999999999999</v>
      </c>
      <c r="I4251" s="252"/>
      <c r="J4251" s="248"/>
      <c r="K4251" s="248"/>
      <c r="L4251" s="253"/>
      <c r="M4251" s="254"/>
      <c r="N4251" s="255"/>
      <c r="O4251" s="255"/>
      <c r="P4251" s="255"/>
      <c r="Q4251" s="255"/>
      <c r="R4251" s="255"/>
      <c r="S4251" s="255"/>
      <c r="T4251" s="256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7" t="s">
        <v>410</v>
      </c>
      <c r="AU4251" s="257" t="s">
        <v>87</v>
      </c>
      <c r="AV4251" s="14" t="s">
        <v>87</v>
      </c>
      <c r="AW4251" s="14" t="s">
        <v>37</v>
      </c>
      <c r="AX4251" s="14" t="s">
        <v>78</v>
      </c>
      <c r="AY4251" s="257" t="s">
        <v>401</v>
      </c>
    </row>
    <row r="4252" s="14" customFormat="1">
      <c r="A4252" s="14"/>
      <c r="B4252" s="247"/>
      <c r="C4252" s="248"/>
      <c r="D4252" s="238" t="s">
        <v>410</v>
      </c>
      <c r="E4252" s="249" t="s">
        <v>19</v>
      </c>
      <c r="F4252" s="250" t="s">
        <v>3595</v>
      </c>
      <c r="G4252" s="248"/>
      <c r="H4252" s="251">
        <v>38.683999999999998</v>
      </c>
      <c r="I4252" s="252"/>
      <c r="J4252" s="248"/>
      <c r="K4252" s="248"/>
      <c r="L4252" s="253"/>
      <c r="M4252" s="254"/>
      <c r="N4252" s="255"/>
      <c r="O4252" s="255"/>
      <c r="P4252" s="255"/>
      <c r="Q4252" s="255"/>
      <c r="R4252" s="255"/>
      <c r="S4252" s="255"/>
      <c r="T4252" s="256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7" t="s">
        <v>410</v>
      </c>
      <c r="AU4252" s="257" t="s">
        <v>87</v>
      </c>
      <c r="AV4252" s="14" t="s">
        <v>87</v>
      </c>
      <c r="AW4252" s="14" t="s">
        <v>37</v>
      </c>
      <c r="AX4252" s="14" t="s">
        <v>78</v>
      </c>
      <c r="AY4252" s="257" t="s">
        <v>401</v>
      </c>
    </row>
    <row r="4253" s="14" customFormat="1">
      <c r="A4253" s="14"/>
      <c r="B4253" s="247"/>
      <c r="C4253" s="248"/>
      <c r="D4253" s="238" t="s">
        <v>410</v>
      </c>
      <c r="E4253" s="249" t="s">
        <v>19</v>
      </c>
      <c r="F4253" s="250" t="s">
        <v>3627</v>
      </c>
      <c r="G4253" s="248"/>
      <c r="H4253" s="251">
        <v>39.619999999999997</v>
      </c>
      <c r="I4253" s="252"/>
      <c r="J4253" s="248"/>
      <c r="K4253" s="248"/>
      <c r="L4253" s="253"/>
      <c r="M4253" s="254"/>
      <c r="N4253" s="255"/>
      <c r="O4253" s="255"/>
      <c r="P4253" s="255"/>
      <c r="Q4253" s="255"/>
      <c r="R4253" s="255"/>
      <c r="S4253" s="255"/>
      <c r="T4253" s="256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7" t="s">
        <v>410</v>
      </c>
      <c r="AU4253" s="257" t="s">
        <v>87</v>
      </c>
      <c r="AV4253" s="14" t="s">
        <v>87</v>
      </c>
      <c r="AW4253" s="14" t="s">
        <v>37</v>
      </c>
      <c r="AX4253" s="14" t="s">
        <v>78</v>
      </c>
      <c r="AY4253" s="257" t="s">
        <v>401</v>
      </c>
    </row>
    <row r="4254" s="14" customFormat="1">
      <c r="A4254" s="14"/>
      <c r="B4254" s="247"/>
      <c r="C4254" s="248"/>
      <c r="D4254" s="238" t="s">
        <v>410</v>
      </c>
      <c r="E4254" s="249" t="s">
        <v>19</v>
      </c>
      <c r="F4254" s="250" t="s">
        <v>3597</v>
      </c>
      <c r="G4254" s="248"/>
      <c r="H4254" s="251">
        <v>31.949999999999999</v>
      </c>
      <c r="I4254" s="252"/>
      <c r="J4254" s="248"/>
      <c r="K4254" s="248"/>
      <c r="L4254" s="253"/>
      <c r="M4254" s="254"/>
      <c r="N4254" s="255"/>
      <c r="O4254" s="255"/>
      <c r="P4254" s="255"/>
      <c r="Q4254" s="255"/>
      <c r="R4254" s="255"/>
      <c r="S4254" s="255"/>
      <c r="T4254" s="256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7" t="s">
        <v>410</v>
      </c>
      <c r="AU4254" s="257" t="s">
        <v>87</v>
      </c>
      <c r="AV4254" s="14" t="s">
        <v>87</v>
      </c>
      <c r="AW4254" s="14" t="s">
        <v>37</v>
      </c>
      <c r="AX4254" s="14" t="s">
        <v>78</v>
      </c>
      <c r="AY4254" s="257" t="s">
        <v>401</v>
      </c>
    </row>
    <row r="4255" s="14" customFormat="1">
      <c r="A4255" s="14"/>
      <c r="B4255" s="247"/>
      <c r="C4255" s="248"/>
      <c r="D4255" s="238" t="s">
        <v>410</v>
      </c>
      <c r="E4255" s="249" t="s">
        <v>19</v>
      </c>
      <c r="F4255" s="250" t="s">
        <v>3602</v>
      </c>
      <c r="G4255" s="248"/>
      <c r="H4255" s="251">
        <v>23.135000000000002</v>
      </c>
      <c r="I4255" s="252"/>
      <c r="J4255" s="248"/>
      <c r="K4255" s="248"/>
      <c r="L4255" s="253"/>
      <c r="M4255" s="254"/>
      <c r="N4255" s="255"/>
      <c r="O4255" s="255"/>
      <c r="P4255" s="255"/>
      <c r="Q4255" s="255"/>
      <c r="R4255" s="255"/>
      <c r="S4255" s="255"/>
      <c r="T4255" s="256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7" t="s">
        <v>410</v>
      </c>
      <c r="AU4255" s="257" t="s">
        <v>87</v>
      </c>
      <c r="AV4255" s="14" t="s">
        <v>87</v>
      </c>
      <c r="AW4255" s="14" t="s">
        <v>37</v>
      </c>
      <c r="AX4255" s="14" t="s">
        <v>78</v>
      </c>
      <c r="AY4255" s="257" t="s">
        <v>401</v>
      </c>
    </row>
    <row r="4256" s="14" customFormat="1">
      <c r="A4256" s="14"/>
      <c r="B4256" s="247"/>
      <c r="C4256" s="248"/>
      <c r="D4256" s="238" t="s">
        <v>410</v>
      </c>
      <c r="E4256" s="249" t="s">
        <v>19</v>
      </c>
      <c r="F4256" s="250" t="s">
        <v>3604</v>
      </c>
      <c r="G4256" s="248"/>
      <c r="H4256" s="251">
        <v>25.332999999999998</v>
      </c>
      <c r="I4256" s="252"/>
      <c r="J4256" s="248"/>
      <c r="K4256" s="248"/>
      <c r="L4256" s="253"/>
      <c r="M4256" s="254"/>
      <c r="N4256" s="255"/>
      <c r="O4256" s="255"/>
      <c r="P4256" s="255"/>
      <c r="Q4256" s="255"/>
      <c r="R4256" s="255"/>
      <c r="S4256" s="255"/>
      <c r="T4256" s="256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7" t="s">
        <v>410</v>
      </c>
      <c r="AU4256" s="257" t="s">
        <v>87</v>
      </c>
      <c r="AV4256" s="14" t="s">
        <v>87</v>
      </c>
      <c r="AW4256" s="14" t="s">
        <v>37</v>
      </c>
      <c r="AX4256" s="14" t="s">
        <v>78</v>
      </c>
      <c r="AY4256" s="257" t="s">
        <v>401</v>
      </c>
    </row>
    <row r="4257" s="16" customFormat="1">
      <c r="A4257" s="16"/>
      <c r="B4257" s="269"/>
      <c r="C4257" s="270"/>
      <c r="D4257" s="238" t="s">
        <v>410</v>
      </c>
      <c r="E4257" s="271" t="s">
        <v>19</v>
      </c>
      <c r="F4257" s="272" t="s">
        <v>440</v>
      </c>
      <c r="G4257" s="270"/>
      <c r="H4257" s="273">
        <v>262.86599999999999</v>
      </c>
      <c r="I4257" s="274"/>
      <c r="J4257" s="270"/>
      <c r="K4257" s="270"/>
      <c r="L4257" s="275"/>
      <c r="M4257" s="276"/>
      <c r="N4257" s="277"/>
      <c r="O4257" s="277"/>
      <c r="P4257" s="277"/>
      <c r="Q4257" s="277"/>
      <c r="R4257" s="277"/>
      <c r="S4257" s="277"/>
      <c r="T4257" s="278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T4257" s="279" t="s">
        <v>410</v>
      </c>
      <c r="AU4257" s="279" t="s">
        <v>87</v>
      </c>
      <c r="AV4257" s="16" t="s">
        <v>95</v>
      </c>
      <c r="AW4257" s="16" t="s">
        <v>37</v>
      </c>
      <c r="AX4257" s="16" t="s">
        <v>78</v>
      </c>
      <c r="AY4257" s="279" t="s">
        <v>401</v>
      </c>
    </row>
    <row r="4258" s="13" customFormat="1">
      <c r="A4258" s="13"/>
      <c r="B4258" s="236"/>
      <c r="C4258" s="237"/>
      <c r="D4258" s="238" t="s">
        <v>410</v>
      </c>
      <c r="E4258" s="239" t="s">
        <v>19</v>
      </c>
      <c r="F4258" s="240" t="s">
        <v>745</v>
      </c>
      <c r="G4258" s="237"/>
      <c r="H4258" s="239" t="s">
        <v>19</v>
      </c>
      <c r="I4258" s="241"/>
      <c r="J4258" s="237"/>
      <c r="K4258" s="237"/>
      <c r="L4258" s="242"/>
      <c r="M4258" s="243"/>
      <c r="N4258" s="244"/>
      <c r="O4258" s="244"/>
      <c r="P4258" s="244"/>
      <c r="Q4258" s="244"/>
      <c r="R4258" s="244"/>
      <c r="S4258" s="244"/>
      <c r="T4258" s="245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6" t="s">
        <v>410</v>
      </c>
      <c r="AU4258" s="246" t="s">
        <v>87</v>
      </c>
      <c r="AV4258" s="13" t="s">
        <v>85</v>
      </c>
      <c r="AW4258" s="13" t="s">
        <v>37</v>
      </c>
      <c r="AX4258" s="13" t="s">
        <v>78</v>
      </c>
      <c r="AY4258" s="246" t="s">
        <v>401</v>
      </c>
    </row>
    <row r="4259" s="14" customFormat="1">
      <c r="A4259" s="14"/>
      <c r="B4259" s="247"/>
      <c r="C4259" s="248"/>
      <c r="D4259" s="238" t="s">
        <v>410</v>
      </c>
      <c r="E4259" s="249" t="s">
        <v>19</v>
      </c>
      <c r="F4259" s="250" t="s">
        <v>3628</v>
      </c>
      <c r="G4259" s="248"/>
      <c r="H4259" s="251">
        <v>16.254000000000001</v>
      </c>
      <c r="I4259" s="252"/>
      <c r="J4259" s="248"/>
      <c r="K4259" s="248"/>
      <c r="L4259" s="253"/>
      <c r="M4259" s="254"/>
      <c r="N4259" s="255"/>
      <c r="O4259" s="255"/>
      <c r="P4259" s="255"/>
      <c r="Q4259" s="255"/>
      <c r="R4259" s="255"/>
      <c r="S4259" s="255"/>
      <c r="T4259" s="256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7" t="s">
        <v>410</v>
      </c>
      <c r="AU4259" s="257" t="s">
        <v>87</v>
      </c>
      <c r="AV4259" s="14" t="s">
        <v>87</v>
      </c>
      <c r="AW4259" s="14" t="s">
        <v>37</v>
      </c>
      <c r="AX4259" s="14" t="s">
        <v>78</v>
      </c>
      <c r="AY4259" s="257" t="s">
        <v>401</v>
      </c>
    </row>
    <row r="4260" s="14" customFormat="1">
      <c r="A4260" s="14"/>
      <c r="B4260" s="247"/>
      <c r="C4260" s="248"/>
      <c r="D4260" s="238" t="s">
        <v>410</v>
      </c>
      <c r="E4260" s="249" t="s">
        <v>19</v>
      </c>
      <c r="F4260" s="250" t="s">
        <v>3629</v>
      </c>
      <c r="G4260" s="248"/>
      <c r="H4260" s="251">
        <v>16.260000000000002</v>
      </c>
      <c r="I4260" s="252"/>
      <c r="J4260" s="248"/>
      <c r="K4260" s="248"/>
      <c r="L4260" s="253"/>
      <c r="M4260" s="254"/>
      <c r="N4260" s="255"/>
      <c r="O4260" s="255"/>
      <c r="P4260" s="255"/>
      <c r="Q4260" s="255"/>
      <c r="R4260" s="255"/>
      <c r="S4260" s="255"/>
      <c r="T4260" s="256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7" t="s">
        <v>410</v>
      </c>
      <c r="AU4260" s="257" t="s">
        <v>87</v>
      </c>
      <c r="AV4260" s="14" t="s">
        <v>87</v>
      </c>
      <c r="AW4260" s="14" t="s">
        <v>37</v>
      </c>
      <c r="AX4260" s="14" t="s">
        <v>78</v>
      </c>
      <c r="AY4260" s="257" t="s">
        <v>401</v>
      </c>
    </row>
    <row r="4261" s="16" customFormat="1">
      <c r="A4261" s="16"/>
      <c r="B4261" s="269"/>
      <c r="C4261" s="270"/>
      <c r="D4261" s="238" t="s">
        <v>410</v>
      </c>
      <c r="E4261" s="271" t="s">
        <v>19</v>
      </c>
      <c r="F4261" s="272" t="s">
        <v>440</v>
      </c>
      <c r="G4261" s="270"/>
      <c r="H4261" s="273">
        <v>32.514000000000003</v>
      </c>
      <c r="I4261" s="274"/>
      <c r="J4261" s="270"/>
      <c r="K4261" s="270"/>
      <c r="L4261" s="275"/>
      <c r="M4261" s="276"/>
      <c r="N4261" s="277"/>
      <c r="O4261" s="277"/>
      <c r="P4261" s="277"/>
      <c r="Q4261" s="277"/>
      <c r="R4261" s="277"/>
      <c r="S4261" s="277"/>
      <c r="T4261" s="278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T4261" s="279" t="s">
        <v>410</v>
      </c>
      <c r="AU4261" s="279" t="s">
        <v>87</v>
      </c>
      <c r="AV4261" s="16" t="s">
        <v>95</v>
      </c>
      <c r="AW4261" s="16" t="s">
        <v>37</v>
      </c>
      <c r="AX4261" s="16" t="s">
        <v>78</v>
      </c>
      <c r="AY4261" s="279" t="s">
        <v>401</v>
      </c>
    </row>
    <row r="4262" s="15" customFormat="1">
      <c r="A4262" s="15"/>
      <c r="B4262" s="258"/>
      <c r="C4262" s="259"/>
      <c r="D4262" s="238" t="s">
        <v>410</v>
      </c>
      <c r="E4262" s="260" t="s">
        <v>19</v>
      </c>
      <c r="F4262" s="261" t="s">
        <v>414</v>
      </c>
      <c r="G4262" s="259"/>
      <c r="H4262" s="262">
        <v>295.38</v>
      </c>
      <c r="I4262" s="263"/>
      <c r="J4262" s="259"/>
      <c r="K4262" s="259"/>
      <c r="L4262" s="264"/>
      <c r="M4262" s="265"/>
      <c r="N4262" s="266"/>
      <c r="O4262" s="266"/>
      <c r="P4262" s="266"/>
      <c r="Q4262" s="266"/>
      <c r="R4262" s="266"/>
      <c r="S4262" s="266"/>
      <c r="T4262" s="267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T4262" s="268" t="s">
        <v>410</v>
      </c>
      <c r="AU4262" s="268" t="s">
        <v>87</v>
      </c>
      <c r="AV4262" s="15" t="s">
        <v>102</v>
      </c>
      <c r="AW4262" s="15" t="s">
        <v>37</v>
      </c>
      <c r="AX4262" s="15" t="s">
        <v>85</v>
      </c>
      <c r="AY4262" s="268" t="s">
        <v>401</v>
      </c>
    </row>
    <row r="4263" s="2" customFormat="1" ht="24.15" customHeight="1">
      <c r="A4263" s="40"/>
      <c r="B4263" s="41"/>
      <c r="C4263" s="218" t="s">
        <v>3630</v>
      </c>
      <c r="D4263" s="218" t="s">
        <v>403</v>
      </c>
      <c r="E4263" s="219" t="s">
        <v>3631</v>
      </c>
      <c r="F4263" s="220" t="s">
        <v>3632</v>
      </c>
      <c r="G4263" s="221" t="s">
        <v>653</v>
      </c>
      <c r="H4263" s="222">
        <v>40</v>
      </c>
      <c r="I4263" s="223"/>
      <c r="J4263" s="224">
        <f>ROUND(I4263*H4263,2)</f>
        <v>0</v>
      </c>
      <c r="K4263" s="220" t="s">
        <v>406</v>
      </c>
      <c r="L4263" s="46"/>
      <c r="M4263" s="225" t="s">
        <v>19</v>
      </c>
      <c r="N4263" s="226" t="s">
        <v>49</v>
      </c>
      <c r="O4263" s="86"/>
      <c r="P4263" s="227">
        <f>O4263*H4263</f>
        <v>0</v>
      </c>
      <c r="Q4263" s="227">
        <v>0.00021000000000000001</v>
      </c>
      <c r="R4263" s="227">
        <f>Q4263*H4263</f>
        <v>0.0084000000000000012</v>
      </c>
      <c r="S4263" s="227">
        <v>0</v>
      </c>
      <c r="T4263" s="228">
        <f>S4263*H4263</f>
        <v>0</v>
      </c>
      <c r="U4263" s="40"/>
      <c r="V4263" s="40"/>
      <c r="W4263" s="40"/>
      <c r="X4263" s="40"/>
      <c r="Y4263" s="40"/>
      <c r="Z4263" s="40"/>
      <c r="AA4263" s="40"/>
      <c r="AB4263" s="40"/>
      <c r="AC4263" s="40"/>
      <c r="AD4263" s="40"/>
      <c r="AE4263" s="40"/>
      <c r="AR4263" s="229" t="s">
        <v>545</v>
      </c>
      <c r="AT4263" s="229" t="s">
        <v>403</v>
      </c>
      <c r="AU4263" s="229" t="s">
        <v>87</v>
      </c>
      <c r="AY4263" s="19" t="s">
        <v>401</v>
      </c>
      <c r="BE4263" s="230">
        <f>IF(N4263="základní",J4263,0)</f>
        <v>0</v>
      </c>
      <c r="BF4263" s="230">
        <f>IF(N4263="snížená",J4263,0)</f>
        <v>0</v>
      </c>
      <c r="BG4263" s="230">
        <f>IF(N4263="zákl. přenesená",J4263,0)</f>
        <v>0</v>
      </c>
      <c r="BH4263" s="230">
        <f>IF(N4263="sníž. přenesená",J4263,0)</f>
        <v>0</v>
      </c>
      <c r="BI4263" s="230">
        <f>IF(N4263="nulová",J4263,0)</f>
        <v>0</v>
      </c>
      <c r="BJ4263" s="19" t="s">
        <v>85</v>
      </c>
      <c r="BK4263" s="230">
        <f>ROUND(I4263*H4263,2)</f>
        <v>0</v>
      </c>
      <c r="BL4263" s="19" t="s">
        <v>545</v>
      </c>
      <c r="BM4263" s="229" t="s">
        <v>3633</v>
      </c>
    </row>
    <row r="4264" s="2" customFormat="1">
      <c r="A4264" s="40"/>
      <c r="B4264" s="41"/>
      <c r="C4264" s="42"/>
      <c r="D4264" s="231" t="s">
        <v>408</v>
      </c>
      <c r="E4264" s="42"/>
      <c r="F4264" s="232" t="s">
        <v>3634</v>
      </c>
      <c r="G4264" s="42"/>
      <c r="H4264" s="42"/>
      <c r="I4264" s="233"/>
      <c r="J4264" s="42"/>
      <c r="K4264" s="42"/>
      <c r="L4264" s="46"/>
      <c r="M4264" s="234"/>
      <c r="N4264" s="235"/>
      <c r="O4264" s="86"/>
      <c r="P4264" s="86"/>
      <c r="Q4264" s="86"/>
      <c r="R4264" s="86"/>
      <c r="S4264" s="86"/>
      <c r="T4264" s="87"/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T4264" s="19" t="s">
        <v>408</v>
      </c>
      <c r="AU4264" s="19" t="s">
        <v>87</v>
      </c>
    </row>
    <row r="4265" s="2" customFormat="1" ht="24.15" customHeight="1">
      <c r="A4265" s="40"/>
      <c r="B4265" s="41"/>
      <c r="C4265" s="218" t="s">
        <v>3635</v>
      </c>
      <c r="D4265" s="218" t="s">
        <v>403</v>
      </c>
      <c r="E4265" s="219" t="s">
        <v>3636</v>
      </c>
      <c r="F4265" s="220" t="s">
        <v>3637</v>
      </c>
      <c r="G4265" s="221" t="s">
        <v>653</v>
      </c>
      <c r="H4265" s="222">
        <v>30</v>
      </c>
      <c r="I4265" s="223"/>
      <c r="J4265" s="224">
        <f>ROUND(I4265*H4265,2)</f>
        <v>0</v>
      </c>
      <c r="K4265" s="220" t="s">
        <v>406</v>
      </c>
      <c r="L4265" s="46"/>
      <c r="M4265" s="225" t="s">
        <v>19</v>
      </c>
      <c r="N4265" s="226" t="s">
        <v>49</v>
      </c>
      <c r="O4265" s="86"/>
      <c r="P4265" s="227">
        <f>O4265*H4265</f>
        <v>0</v>
      </c>
      <c r="Q4265" s="227">
        <v>0.00021000000000000001</v>
      </c>
      <c r="R4265" s="227">
        <f>Q4265*H4265</f>
        <v>0.0063</v>
      </c>
      <c r="S4265" s="227">
        <v>0</v>
      </c>
      <c r="T4265" s="228">
        <f>S4265*H4265</f>
        <v>0</v>
      </c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R4265" s="229" t="s">
        <v>545</v>
      </c>
      <c r="AT4265" s="229" t="s">
        <v>403</v>
      </c>
      <c r="AU4265" s="229" t="s">
        <v>87</v>
      </c>
      <c r="AY4265" s="19" t="s">
        <v>401</v>
      </c>
      <c r="BE4265" s="230">
        <f>IF(N4265="základní",J4265,0)</f>
        <v>0</v>
      </c>
      <c r="BF4265" s="230">
        <f>IF(N4265="snížená",J4265,0)</f>
        <v>0</v>
      </c>
      <c r="BG4265" s="230">
        <f>IF(N4265="zákl. přenesená",J4265,0)</f>
        <v>0</v>
      </c>
      <c r="BH4265" s="230">
        <f>IF(N4265="sníž. přenesená",J4265,0)</f>
        <v>0</v>
      </c>
      <c r="BI4265" s="230">
        <f>IF(N4265="nulová",J4265,0)</f>
        <v>0</v>
      </c>
      <c r="BJ4265" s="19" t="s">
        <v>85</v>
      </c>
      <c r="BK4265" s="230">
        <f>ROUND(I4265*H4265,2)</f>
        <v>0</v>
      </c>
      <c r="BL4265" s="19" t="s">
        <v>545</v>
      </c>
      <c r="BM4265" s="229" t="s">
        <v>3638</v>
      </c>
    </row>
    <row r="4266" s="2" customFormat="1">
      <c r="A4266" s="40"/>
      <c r="B4266" s="41"/>
      <c r="C4266" s="42"/>
      <c r="D4266" s="231" t="s">
        <v>408</v>
      </c>
      <c r="E4266" s="42"/>
      <c r="F4266" s="232" t="s">
        <v>3639</v>
      </c>
      <c r="G4266" s="42"/>
      <c r="H4266" s="42"/>
      <c r="I4266" s="233"/>
      <c r="J4266" s="42"/>
      <c r="K4266" s="42"/>
      <c r="L4266" s="46"/>
      <c r="M4266" s="234"/>
      <c r="N4266" s="235"/>
      <c r="O4266" s="86"/>
      <c r="P4266" s="86"/>
      <c r="Q4266" s="86"/>
      <c r="R4266" s="86"/>
      <c r="S4266" s="86"/>
      <c r="T4266" s="87"/>
      <c r="U4266" s="40"/>
      <c r="V4266" s="40"/>
      <c r="W4266" s="40"/>
      <c r="X4266" s="40"/>
      <c r="Y4266" s="40"/>
      <c r="Z4266" s="40"/>
      <c r="AA4266" s="40"/>
      <c r="AB4266" s="40"/>
      <c r="AC4266" s="40"/>
      <c r="AD4266" s="40"/>
      <c r="AE4266" s="40"/>
      <c r="AT4266" s="19" t="s">
        <v>408</v>
      </c>
      <c r="AU4266" s="19" t="s">
        <v>87</v>
      </c>
    </row>
    <row r="4267" s="2" customFormat="1" ht="24.15" customHeight="1">
      <c r="A4267" s="40"/>
      <c r="B4267" s="41"/>
      <c r="C4267" s="218" t="s">
        <v>3640</v>
      </c>
      <c r="D4267" s="218" t="s">
        <v>403</v>
      </c>
      <c r="E4267" s="219" t="s">
        <v>3641</v>
      </c>
      <c r="F4267" s="220" t="s">
        <v>3642</v>
      </c>
      <c r="G4267" s="221" t="s">
        <v>228</v>
      </c>
      <c r="H4267" s="222">
        <v>104</v>
      </c>
      <c r="I4267" s="223"/>
      <c r="J4267" s="224">
        <f>ROUND(I4267*H4267,2)</f>
        <v>0</v>
      </c>
      <c r="K4267" s="220" t="s">
        <v>406</v>
      </c>
      <c r="L4267" s="46"/>
      <c r="M4267" s="225" t="s">
        <v>19</v>
      </c>
      <c r="N4267" s="226" t="s">
        <v>49</v>
      </c>
      <c r="O4267" s="86"/>
      <c r="P4267" s="227">
        <f>O4267*H4267</f>
        <v>0</v>
      </c>
      <c r="Q4267" s="227">
        <v>0.00032200000000000002</v>
      </c>
      <c r="R4267" s="227">
        <f>Q4267*H4267</f>
        <v>0.033488000000000004</v>
      </c>
      <c r="S4267" s="227">
        <v>0</v>
      </c>
      <c r="T4267" s="228">
        <f>S4267*H4267</f>
        <v>0</v>
      </c>
      <c r="U4267" s="40"/>
      <c r="V4267" s="40"/>
      <c r="W4267" s="40"/>
      <c r="X4267" s="40"/>
      <c r="Y4267" s="40"/>
      <c r="Z4267" s="40"/>
      <c r="AA4267" s="40"/>
      <c r="AB4267" s="40"/>
      <c r="AC4267" s="40"/>
      <c r="AD4267" s="40"/>
      <c r="AE4267" s="40"/>
      <c r="AR4267" s="229" t="s">
        <v>545</v>
      </c>
      <c r="AT4267" s="229" t="s">
        <v>403</v>
      </c>
      <c r="AU4267" s="229" t="s">
        <v>87</v>
      </c>
      <c r="AY4267" s="19" t="s">
        <v>401</v>
      </c>
      <c r="BE4267" s="230">
        <f>IF(N4267="základní",J4267,0)</f>
        <v>0</v>
      </c>
      <c r="BF4267" s="230">
        <f>IF(N4267="snížená",J4267,0)</f>
        <v>0</v>
      </c>
      <c r="BG4267" s="230">
        <f>IF(N4267="zákl. přenesená",J4267,0)</f>
        <v>0</v>
      </c>
      <c r="BH4267" s="230">
        <f>IF(N4267="sníž. přenesená",J4267,0)</f>
        <v>0</v>
      </c>
      <c r="BI4267" s="230">
        <f>IF(N4267="nulová",J4267,0)</f>
        <v>0</v>
      </c>
      <c r="BJ4267" s="19" t="s">
        <v>85</v>
      </c>
      <c r="BK4267" s="230">
        <f>ROUND(I4267*H4267,2)</f>
        <v>0</v>
      </c>
      <c r="BL4267" s="19" t="s">
        <v>545</v>
      </c>
      <c r="BM4267" s="229" t="s">
        <v>3643</v>
      </c>
    </row>
    <row r="4268" s="2" customFormat="1">
      <c r="A4268" s="40"/>
      <c r="B4268" s="41"/>
      <c r="C4268" s="42"/>
      <c r="D4268" s="231" t="s">
        <v>408</v>
      </c>
      <c r="E4268" s="42"/>
      <c r="F4268" s="232" t="s">
        <v>3644</v>
      </c>
      <c r="G4268" s="42"/>
      <c r="H4268" s="42"/>
      <c r="I4268" s="233"/>
      <c r="J4268" s="42"/>
      <c r="K4268" s="42"/>
      <c r="L4268" s="46"/>
      <c r="M4268" s="234"/>
      <c r="N4268" s="235"/>
      <c r="O4268" s="86"/>
      <c r="P4268" s="86"/>
      <c r="Q4268" s="86"/>
      <c r="R4268" s="86"/>
      <c r="S4268" s="86"/>
      <c r="T4268" s="87"/>
      <c r="U4268" s="40"/>
      <c r="V4268" s="40"/>
      <c r="W4268" s="40"/>
      <c r="X4268" s="40"/>
      <c r="Y4268" s="40"/>
      <c r="Z4268" s="40"/>
      <c r="AA4268" s="40"/>
      <c r="AB4268" s="40"/>
      <c r="AC4268" s="40"/>
      <c r="AD4268" s="40"/>
      <c r="AE4268" s="40"/>
      <c r="AT4268" s="19" t="s">
        <v>408</v>
      </c>
      <c r="AU4268" s="19" t="s">
        <v>87</v>
      </c>
    </row>
    <row r="4269" s="2" customFormat="1" ht="37.8" customHeight="1">
      <c r="A4269" s="40"/>
      <c r="B4269" s="41"/>
      <c r="C4269" s="218" t="s">
        <v>3645</v>
      </c>
      <c r="D4269" s="218" t="s">
        <v>403</v>
      </c>
      <c r="E4269" s="219" t="s">
        <v>3646</v>
      </c>
      <c r="F4269" s="220" t="s">
        <v>3647</v>
      </c>
      <c r="G4269" s="221" t="s">
        <v>178</v>
      </c>
      <c r="H4269" s="222">
        <v>720.351</v>
      </c>
      <c r="I4269" s="223"/>
      <c r="J4269" s="224">
        <f>ROUND(I4269*H4269,2)</f>
        <v>0</v>
      </c>
      <c r="K4269" s="220" t="s">
        <v>406</v>
      </c>
      <c r="L4269" s="46"/>
      <c r="M4269" s="225" t="s">
        <v>19</v>
      </c>
      <c r="N4269" s="226" t="s">
        <v>49</v>
      </c>
      <c r="O4269" s="86"/>
      <c r="P4269" s="227">
        <f>O4269*H4269</f>
        <v>0</v>
      </c>
      <c r="Q4269" s="227">
        <v>0.0051999999999999998</v>
      </c>
      <c r="R4269" s="227">
        <f>Q4269*H4269</f>
        <v>3.7458251999999996</v>
      </c>
      <c r="S4269" s="227">
        <v>0</v>
      </c>
      <c r="T4269" s="228">
        <f>S4269*H4269</f>
        <v>0</v>
      </c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R4269" s="229" t="s">
        <v>545</v>
      </c>
      <c r="AT4269" s="229" t="s">
        <v>403</v>
      </c>
      <c r="AU4269" s="229" t="s">
        <v>87</v>
      </c>
      <c r="AY4269" s="19" t="s">
        <v>401</v>
      </c>
      <c r="BE4269" s="230">
        <f>IF(N4269="základní",J4269,0)</f>
        <v>0</v>
      </c>
      <c r="BF4269" s="230">
        <f>IF(N4269="snížená",J4269,0)</f>
        <v>0</v>
      </c>
      <c r="BG4269" s="230">
        <f>IF(N4269="zákl. přenesená",J4269,0)</f>
        <v>0</v>
      </c>
      <c r="BH4269" s="230">
        <f>IF(N4269="sníž. přenesená",J4269,0)</f>
        <v>0</v>
      </c>
      <c r="BI4269" s="230">
        <f>IF(N4269="nulová",J4269,0)</f>
        <v>0</v>
      </c>
      <c r="BJ4269" s="19" t="s">
        <v>85</v>
      </c>
      <c r="BK4269" s="230">
        <f>ROUND(I4269*H4269,2)</f>
        <v>0</v>
      </c>
      <c r="BL4269" s="19" t="s">
        <v>545</v>
      </c>
      <c r="BM4269" s="229" t="s">
        <v>3648</v>
      </c>
    </row>
    <row r="4270" s="2" customFormat="1">
      <c r="A4270" s="40"/>
      <c r="B4270" s="41"/>
      <c r="C4270" s="42"/>
      <c r="D4270" s="231" t="s">
        <v>408</v>
      </c>
      <c r="E4270" s="42"/>
      <c r="F4270" s="232" t="s">
        <v>3649</v>
      </c>
      <c r="G4270" s="42"/>
      <c r="H4270" s="42"/>
      <c r="I4270" s="233"/>
      <c r="J4270" s="42"/>
      <c r="K4270" s="42"/>
      <c r="L4270" s="46"/>
      <c r="M4270" s="234"/>
      <c r="N4270" s="235"/>
      <c r="O4270" s="86"/>
      <c r="P4270" s="86"/>
      <c r="Q4270" s="86"/>
      <c r="R4270" s="86"/>
      <c r="S4270" s="86"/>
      <c r="T4270" s="87"/>
      <c r="U4270" s="40"/>
      <c r="V4270" s="40"/>
      <c r="W4270" s="40"/>
      <c r="X4270" s="40"/>
      <c r="Y4270" s="40"/>
      <c r="Z4270" s="40"/>
      <c r="AA4270" s="40"/>
      <c r="AB4270" s="40"/>
      <c r="AC4270" s="40"/>
      <c r="AD4270" s="40"/>
      <c r="AE4270" s="40"/>
      <c r="AT4270" s="19" t="s">
        <v>408</v>
      </c>
      <c r="AU4270" s="19" t="s">
        <v>87</v>
      </c>
    </row>
    <row r="4271" s="14" customFormat="1">
      <c r="A4271" s="14"/>
      <c r="B4271" s="247"/>
      <c r="C4271" s="248"/>
      <c r="D4271" s="238" t="s">
        <v>410</v>
      </c>
      <c r="E4271" s="249" t="s">
        <v>19</v>
      </c>
      <c r="F4271" s="250" t="s">
        <v>223</v>
      </c>
      <c r="G4271" s="248"/>
      <c r="H4271" s="251">
        <v>720.351</v>
      </c>
      <c r="I4271" s="252"/>
      <c r="J4271" s="248"/>
      <c r="K4271" s="248"/>
      <c r="L4271" s="253"/>
      <c r="M4271" s="254"/>
      <c r="N4271" s="255"/>
      <c r="O4271" s="255"/>
      <c r="P4271" s="255"/>
      <c r="Q4271" s="255"/>
      <c r="R4271" s="255"/>
      <c r="S4271" s="255"/>
      <c r="T4271" s="256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7" t="s">
        <v>410</v>
      </c>
      <c r="AU4271" s="257" t="s">
        <v>87</v>
      </c>
      <c r="AV4271" s="14" t="s">
        <v>87</v>
      </c>
      <c r="AW4271" s="14" t="s">
        <v>37</v>
      </c>
      <c r="AX4271" s="14" t="s">
        <v>78</v>
      </c>
      <c r="AY4271" s="257" t="s">
        <v>401</v>
      </c>
    </row>
    <row r="4272" s="15" customFormat="1">
      <c r="A4272" s="15"/>
      <c r="B4272" s="258"/>
      <c r="C4272" s="259"/>
      <c r="D4272" s="238" t="s">
        <v>410</v>
      </c>
      <c r="E4272" s="260" t="s">
        <v>19</v>
      </c>
      <c r="F4272" s="261" t="s">
        <v>414</v>
      </c>
      <c r="G4272" s="259"/>
      <c r="H4272" s="262">
        <v>720.351</v>
      </c>
      <c r="I4272" s="263"/>
      <c r="J4272" s="259"/>
      <c r="K4272" s="259"/>
      <c r="L4272" s="264"/>
      <c r="M4272" s="265"/>
      <c r="N4272" s="266"/>
      <c r="O4272" s="266"/>
      <c r="P4272" s="266"/>
      <c r="Q4272" s="266"/>
      <c r="R4272" s="266"/>
      <c r="S4272" s="266"/>
      <c r="T4272" s="267"/>
      <c r="U4272" s="15"/>
      <c r="V4272" s="15"/>
      <c r="W4272" s="15"/>
      <c r="X4272" s="15"/>
      <c r="Y4272" s="15"/>
      <c r="Z4272" s="15"/>
      <c r="AA4272" s="15"/>
      <c r="AB4272" s="15"/>
      <c r="AC4272" s="15"/>
      <c r="AD4272" s="15"/>
      <c r="AE4272" s="15"/>
      <c r="AT4272" s="268" t="s">
        <v>410</v>
      </c>
      <c r="AU4272" s="268" t="s">
        <v>87</v>
      </c>
      <c r="AV4272" s="15" t="s">
        <v>102</v>
      </c>
      <c r="AW4272" s="15" t="s">
        <v>37</v>
      </c>
      <c r="AX4272" s="15" t="s">
        <v>85</v>
      </c>
      <c r="AY4272" s="268" t="s">
        <v>401</v>
      </c>
    </row>
    <row r="4273" s="2" customFormat="1" ht="16.5" customHeight="1">
      <c r="A4273" s="40"/>
      <c r="B4273" s="41"/>
      <c r="C4273" s="280" t="s">
        <v>3650</v>
      </c>
      <c r="D4273" s="280" t="s">
        <v>808</v>
      </c>
      <c r="E4273" s="281" t="s">
        <v>3651</v>
      </c>
      <c r="F4273" s="282" t="s">
        <v>3652</v>
      </c>
      <c r="G4273" s="283" t="s">
        <v>178</v>
      </c>
      <c r="H4273" s="284">
        <v>792.38599999999997</v>
      </c>
      <c r="I4273" s="285"/>
      <c r="J4273" s="286">
        <f>ROUND(I4273*H4273,2)</f>
        <v>0</v>
      </c>
      <c r="K4273" s="282" t="s">
        <v>406</v>
      </c>
      <c r="L4273" s="287"/>
      <c r="M4273" s="288" t="s">
        <v>19</v>
      </c>
      <c r="N4273" s="289" t="s">
        <v>49</v>
      </c>
      <c r="O4273" s="86"/>
      <c r="P4273" s="227">
        <f>O4273*H4273</f>
        <v>0</v>
      </c>
      <c r="Q4273" s="227">
        <v>0.0126</v>
      </c>
      <c r="R4273" s="227">
        <f>Q4273*H4273</f>
        <v>9.9840635999999989</v>
      </c>
      <c r="S4273" s="227">
        <v>0</v>
      </c>
      <c r="T4273" s="228">
        <f>S4273*H4273</f>
        <v>0</v>
      </c>
      <c r="U4273" s="40"/>
      <c r="V4273" s="40"/>
      <c r="W4273" s="40"/>
      <c r="X4273" s="40"/>
      <c r="Y4273" s="40"/>
      <c r="Z4273" s="40"/>
      <c r="AA4273" s="40"/>
      <c r="AB4273" s="40"/>
      <c r="AC4273" s="40"/>
      <c r="AD4273" s="40"/>
      <c r="AE4273" s="40"/>
      <c r="AR4273" s="229" t="s">
        <v>664</v>
      </c>
      <c r="AT4273" s="229" t="s">
        <v>808</v>
      </c>
      <c r="AU4273" s="229" t="s">
        <v>87</v>
      </c>
      <c r="AY4273" s="19" t="s">
        <v>401</v>
      </c>
      <c r="BE4273" s="230">
        <f>IF(N4273="základní",J4273,0)</f>
        <v>0</v>
      </c>
      <c r="BF4273" s="230">
        <f>IF(N4273="snížená",J4273,0)</f>
        <v>0</v>
      </c>
      <c r="BG4273" s="230">
        <f>IF(N4273="zákl. přenesená",J4273,0)</f>
        <v>0</v>
      </c>
      <c r="BH4273" s="230">
        <f>IF(N4273="sníž. přenesená",J4273,0)</f>
        <v>0</v>
      </c>
      <c r="BI4273" s="230">
        <f>IF(N4273="nulová",J4273,0)</f>
        <v>0</v>
      </c>
      <c r="BJ4273" s="19" t="s">
        <v>85</v>
      </c>
      <c r="BK4273" s="230">
        <f>ROUND(I4273*H4273,2)</f>
        <v>0</v>
      </c>
      <c r="BL4273" s="19" t="s">
        <v>545</v>
      </c>
      <c r="BM4273" s="229" t="s">
        <v>3653</v>
      </c>
    </row>
    <row r="4274" s="14" customFormat="1">
      <c r="A4274" s="14"/>
      <c r="B4274" s="247"/>
      <c r="C4274" s="248"/>
      <c r="D4274" s="238" t="s">
        <v>410</v>
      </c>
      <c r="E4274" s="249" t="s">
        <v>19</v>
      </c>
      <c r="F4274" s="250" t="s">
        <v>3654</v>
      </c>
      <c r="G4274" s="248"/>
      <c r="H4274" s="251">
        <v>792.38599999999997</v>
      </c>
      <c r="I4274" s="252"/>
      <c r="J4274" s="248"/>
      <c r="K4274" s="248"/>
      <c r="L4274" s="253"/>
      <c r="M4274" s="254"/>
      <c r="N4274" s="255"/>
      <c r="O4274" s="255"/>
      <c r="P4274" s="255"/>
      <c r="Q4274" s="255"/>
      <c r="R4274" s="255"/>
      <c r="S4274" s="255"/>
      <c r="T4274" s="256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7" t="s">
        <v>410</v>
      </c>
      <c r="AU4274" s="257" t="s">
        <v>87</v>
      </c>
      <c r="AV4274" s="14" t="s">
        <v>87</v>
      </c>
      <c r="AW4274" s="14" t="s">
        <v>37</v>
      </c>
      <c r="AX4274" s="14" t="s">
        <v>85</v>
      </c>
      <c r="AY4274" s="257" t="s">
        <v>401</v>
      </c>
    </row>
    <row r="4275" s="2" customFormat="1" ht="33" customHeight="1">
      <c r="A4275" s="40"/>
      <c r="B4275" s="41"/>
      <c r="C4275" s="218" t="s">
        <v>3655</v>
      </c>
      <c r="D4275" s="218" t="s">
        <v>403</v>
      </c>
      <c r="E4275" s="219" t="s">
        <v>3656</v>
      </c>
      <c r="F4275" s="220" t="s">
        <v>3657</v>
      </c>
      <c r="G4275" s="221" t="s">
        <v>178</v>
      </c>
      <c r="H4275" s="222">
        <v>34.805</v>
      </c>
      <c r="I4275" s="223"/>
      <c r="J4275" s="224">
        <f>ROUND(I4275*H4275,2)</f>
        <v>0</v>
      </c>
      <c r="K4275" s="220" t="s">
        <v>406</v>
      </c>
      <c r="L4275" s="46"/>
      <c r="M4275" s="225" t="s">
        <v>19</v>
      </c>
      <c r="N4275" s="226" t="s">
        <v>49</v>
      </c>
      <c r="O4275" s="86"/>
      <c r="P4275" s="227">
        <f>O4275*H4275</f>
        <v>0</v>
      </c>
      <c r="Q4275" s="227">
        <v>0</v>
      </c>
      <c r="R4275" s="227">
        <f>Q4275*H4275</f>
        <v>0</v>
      </c>
      <c r="S4275" s="227">
        <v>0</v>
      </c>
      <c r="T4275" s="228">
        <f>S4275*H4275</f>
        <v>0</v>
      </c>
      <c r="U4275" s="40"/>
      <c r="V4275" s="40"/>
      <c r="W4275" s="40"/>
      <c r="X4275" s="40"/>
      <c r="Y4275" s="40"/>
      <c r="Z4275" s="40"/>
      <c r="AA4275" s="40"/>
      <c r="AB4275" s="40"/>
      <c r="AC4275" s="40"/>
      <c r="AD4275" s="40"/>
      <c r="AE4275" s="40"/>
      <c r="AR4275" s="229" t="s">
        <v>545</v>
      </c>
      <c r="AT4275" s="229" t="s">
        <v>403</v>
      </c>
      <c r="AU4275" s="229" t="s">
        <v>87</v>
      </c>
      <c r="AY4275" s="19" t="s">
        <v>401</v>
      </c>
      <c r="BE4275" s="230">
        <f>IF(N4275="základní",J4275,0)</f>
        <v>0</v>
      </c>
      <c r="BF4275" s="230">
        <f>IF(N4275="snížená",J4275,0)</f>
        <v>0</v>
      </c>
      <c r="BG4275" s="230">
        <f>IF(N4275="zákl. přenesená",J4275,0)</f>
        <v>0</v>
      </c>
      <c r="BH4275" s="230">
        <f>IF(N4275="sníž. přenesená",J4275,0)</f>
        <v>0</v>
      </c>
      <c r="BI4275" s="230">
        <f>IF(N4275="nulová",J4275,0)</f>
        <v>0</v>
      </c>
      <c r="BJ4275" s="19" t="s">
        <v>85</v>
      </c>
      <c r="BK4275" s="230">
        <f>ROUND(I4275*H4275,2)</f>
        <v>0</v>
      </c>
      <c r="BL4275" s="19" t="s">
        <v>545</v>
      </c>
      <c r="BM4275" s="229" t="s">
        <v>3658</v>
      </c>
    </row>
    <row r="4276" s="2" customFormat="1">
      <c r="A4276" s="40"/>
      <c r="B4276" s="41"/>
      <c r="C4276" s="42"/>
      <c r="D4276" s="231" t="s">
        <v>408</v>
      </c>
      <c r="E4276" s="42"/>
      <c r="F4276" s="232" t="s">
        <v>3659</v>
      </c>
      <c r="G4276" s="42"/>
      <c r="H4276" s="42"/>
      <c r="I4276" s="233"/>
      <c r="J4276" s="42"/>
      <c r="K4276" s="42"/>
      <c r="L4276" s="46"/>
      <c r="M4276" s="234"/>
      <c r="N4276" s="235"/>
      <c r="O4276" s="86"/>
      <c r="P4276" s="86"/>
      <c r="Q4276" s="86"/>
      <c r="R4276" s="86"/>
      <c r="S4276" s="86"/>
      <c r="T4276" s="87"/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T4276" s="19" t="s">
        <v>408</v>
      </c>
      <c r="AU4276" s="19" t="s">
        <v>87</v>
      </c>
    </row>
    <row r="4277" s="13" customFormat="1">
      <c r="A4277" s="13"/>
      <c r="B4277" s="236"/>
      <c r="C4277" s="237"/>
      <c r="D4277" s="238" t="s">
        <v>410</v>
      </c>
      <c r="E4277" s="239" t="s">
        <v>19</v>
      </c>
      <c r="F4277" s="240" t="s">
        <v>634</v>
      </c>
      <c r="G4277" s="237"/>
      <c r="H4277" s="239" t="s">
        <v>19</v>
      </c>
      <c r="I4277" s="241"/>
      <c r="J4277" s="237"/>
      <c r="K4277" s="237"/>
      <c r="L4277" s="242"/>
      <c r="M4277" s="243"/>
      <c r="N4277" s="244"/>
      <c r="O4277" s="244"/>
      <c r="P4277" s="244"/>
      <c r="Q4277" s="244"/>
      <c r="R4277" s="244"/>
      <c r="S4277" s="244"/>
      <c r="T4277" s="245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6" t="s">
        <v>410</v>
      </c>
      <c r="AU4277" s="246" t="s">
        <v>87</v>
      </c>
      <c r="AV4277" s="13" t="s">
        <v>85</v>
      </c>
      <c r="AW4277" s="13" t="s">
        <v>37</v>
      </c>
      <c r="AX4277" s="13" t="s">
        <v>78</v>
      </c>
      <c r="AY4277" s="246" t="s">
        <v>401</v>
      </c>
    </row>
    <row r="4278" s="13" customFormat="1">
      <c r="A4278" s="13"/>
      <c r="B4278" s="236"/>
      <c r="C4278" s="237"/>
      <c r="D4278" s="238" t="s">
        <v>410</v>
      </c>
      <c r="E4278" s="239" t="s">
        <v>19</v>
      </c>
      <c r="F4278" s="240" t="s">
        <v>741</v>
      </c>
      <c r="G4278" s="237"/>
      <c r="H4278" s="239" t="s">
        <v>19</v>
      </c>
      <c r="I4278" s="241"/>
      <c r="J4278" s="237"/>
      <c r="K4278" s="237"/>
      <c r="L4278" s="242"/>
      <c r="M4278" s="243"/>
      <c r="N4278" s="244"/>
      <c r="O4278" s="244"/>
      <c r="P4278" s="244"/>
      <c r="Q4278" s="244"/>
      <c r="R4278" s="244"/>
      <c r="S4278" s="244"/>
      <c r="T4278" s="245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6" t="s">
        <v>410</v>
      </c>
      <c r="AU4278" s="246" t="s">
        <v>87</v>
      </c>
      <c r="AV4278" s="13" t="s">
        <v>85</v>
      </c>
      <c r="AW4278" s="13" t="s">
        <v>37</v>
      </c>
      <c r="AX4278" s="13" t="s">
        <v>78</v>
      </c>
      <c r="AY4278" s="246" t="s">
        <v>401</v>
      </c>
    </row>
    <row r="4279" s="14" customFormat="1">
      <c r="A4279" s="14"/>
      <c r="B4279" s="247"/>
      <c r="C4279" s="248"/>
      <c r="D4279" s="238" t="s">
        <v>410</v>
      </c>
      <c r="E4279" s="249" t="s">
        <v>19</v>
      </c>
      <c r="F4279" s="250" t="s">
        <v>3586</v>
      </c>
      <c r="G4279" s="248"/>
      <c r="H4279" s="251">
        <v>6.4349999999999996</v>
      </c>
      <c r="I4279" s="252"/>
      <c r="J4279" s="248"/>
      <c r="K4279" s="248"/>
      <c r="L4279" s="253"/>
      <c r="M4279" s="254"/>
      <c r="N4279" s="255"/>
      <c r="O4279" s="255"/>
      <c r="P4279" s="255"/>
      <c r="Q4279" s="255"/>
      <c r="R4279" s="255"/>
      <c r="S4279" s="255"/>
      <c r="T4279" s="256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7" t="s">
        <v>410</v>
      </c>
      <c r="AU4279" s="257" t="s">
        <v>87</v>
      </c>
      <c r="AV4279" s="14" t="s">
        <v>87</v>
      </c>
      <c r="AW4279" s="14" t="s">
        <v>37</v>
      </c>
      <c r="AX4279" s="14" t="s">
        <v>78</v>
      </c>
      <c r="AY4279" s="257" t="s">
        <v>401</v>
      </c>
    </row>
    <row r="4280" s="14" customFormat="1">
      <c r="A4280" s="14"/>
      <c r="B4280" s="247"/>
      <c r="C4280" s="248"/>
      <c r="D4280" s="238" t="s">
        <v>410</v>
      </c>
      <c r="E4280" s="249" t="s">
        <v>19</v>
      </c>
      <c r="F4280" s="250" t="s">
        <v>3590</v>
      </c>
      <c r="G4280" s="248"/>
      <c r="H4280" s="251">
        <v>3.52</v>
      </c>
      <c r="I4280" s="252"/>
      <c r="J4280" s="248"/>
      <c r="K4280" s="248"/>
      <c r="L4280" s="253"/>
      <c r="M4280" s="254"/>
      <c r="N4280" s="255"/>
      <c r="O4280" s="255"/>
      <c r="P4280" s="255"/>
      <c r="Q4280" s="255"/>
      <c r="R4280" s="255"/>
      <c r="S4280" s="255"/>
      <c r="T4280" s="256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7" t="s">
        <v>410</v>
      </c>
      <c r="AU4280" s="257" t="s">
        <v>87</v>
      </c>
      <c r="AV4280" s="14" t="s">
        <v>87</v>
      </c>
      <c r="AW4280" s="14" t="s">
        <v>37</v>
      </c>
      <c r="AX4280" s="14" t="s">
        <v>78</v>
      </c>
      <c r="AY4280" s="257" t="s">
        <v>401</v>
      </c>
    </row>
    <row r="4281" s="14" customFormat="1">
      <c r="A4281" s="14"/>
      <c r="B4281" s="247"/>
      <c r="C4281" s="248"/>
      <c r="D4281" s="238" t="s">
        <v>410</v>
      </c>
      <c r="E4281" s="249" t="s">
        <v>19</v>
      </c>
      <c r="F4281" s="250" t="s">
        <v>3660</v>
      </c>
      <c r="G4281" s="248"/>
      <c r="H4281" s="251">
        <v>6.7149999999999999</v>
      </c>
      <c r="I4281" s="252"/>
      <c r="J4281" s="248"/>
      <c r="K4281" s="248"/>
      <c r="L4281" s="253"/>
      <c r="M4281" s="254"/>
      <c r="N4281" s="255"/>
      <c r="O4281" s="255"/>
      <c r="P4281" s="255"/>
      <c r="Q4281" s="255"/>
      <c r="R4281" s="255"/>
      <c r="S4281" s="255"/>
      <c r="T4281" s="256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7" t="s">
        <v>410</v>
      </c>
      <c r="AU4281" s="257" t="s">
        <v>87</v>
      </c>
      <c r="AV4281" s="14" t="s">
        <v>87</v>
      </c>
      <c r="AW4281" s="14" t="s">
        <v>37</v>
      </c>
      <c r="AX4281" s="14" t="s">
        <v>78</v>
      </c>
      <c r="AY4281" s="257" t="s">
        <v>401</v>
      </c>
    </row>
    <row r="4282" s="14" customFormat="1">
      <c r="A4282" s="14"/>
      <c r="B4282" s="247"/>
      <c r="C4282" s="248"/>
      <c r="D4282" s="238" t="s">
        <v>410</v>
      </c>
      <c r="E4282" s="249" t="s">
        <v>19</v>
      </c>
      <c r="F4282" s="250" t="s">
        <v>3600</v>
      </c>
      <c r="G4282" s="248"/>
      <c r="H4282" s="251">
        <v>6.7149999999999999</v>
      </c>
      <c r="I4282" s="252"/>
      <c r="J4282" s="248"/>
      <c r="K4282" s="248"/>
      <c r="L4282" s="253"/>
      <c r="M4282" s="254"/>
      <c r="N4282" s="255"/>
      <c r="O4282" s="255"/>
      <c r="P4282" s="255"/>
      <c r="Q4282" s="255"/>
      <c r="R4282" s="255"/>
      <c r="S4282" s="255"/>
      <c r="T4282" s="256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7" t="s">
        <v>410</v>
      </c>
      <c r="AU4282" s="257" t="s">
        <v>87</v>
      </c>
      <c r="AV4282" s="14" t="s">
        <v>87</v>
      </c>
      <c r="AW4282" s="14" t="s">
        <v>37</v>
      </c>
      <c r="AX4282" s="14" t="s">
        <v>78</v>
      </c>
      <c r="AY4282" s="257" t="s">
        <v>401</v>
      </c>
    </row>
    <row r="4283" s="14" customFormat="1">
      <c r="A4283" s="14"/>
      <c r="B4283" s="247"/>
      <c r="C4283" s="248"/>
      <c r="D4283" s="238" t="s">
        <v>410</v>
      </c>
      <c r="E4283" s="249" t="s">
        <v>19</v>
      </c>
      <c r="F4283" s="250" t="s">
        <v>3603</v>
      </c>
      <c r="G4283" s="248"/>
      <c r="H4283" s="251">
        <v>3.0800000000000001</v>
      </c>
      <c r="I4283" s="252"/>
      <c r="J4283" s="248"/>
      <c r="K4283" s="248"/>
      <c r="L4283" s="253"/>
      <c r="M4283" s="254"/>
      <c r="N4283" s="255"/>
      <c r="O4283" s="255"/>
      <c r="P4283" s="255"/>
      <c r="Q4283" s="255"/>
      <c r="R4283" s="255"/>
      <c r="S4283" s="255"/>
      <c r="T4283" s="256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7" t="s">
        <v>410</v>
      </c>
      <c r="AU4283" s="257" t="s">
        <v>87</v>
      </c>
      <c r="AV4283" s="14" t="s">
        <v>87</v>
      </c>
      <c r="AW4283" s="14" t="s">
        <v>37</v>
      </c>
      <c r="AX4283" s="14" t="s">
        <v>78</v>
      </c>
      <c r="AY4283" s="257" t="s">
        <v>401</v>
      </c>
    </row>
    <row r="4284" s="16" customFormat="1">
      <c r="A4284" s="16"/>
      <c r="B4284" s="269"/>
      <c r="C4284" s="270"/>
      <c r="D4284" s="238" t="s">
        <v>410</v>
      </c>
      <c r="E4284" s="271" t="s">
        <v>19</v>
      </c>
      <c r="F4284" s="272" t="s">
        <v>440</v>
      </c>
      <c r="G4284" s="270"/>
      <c r="H4284" s="273">
        <v>26.465000000000003</v>
      </c>
      <c r="I4284" s="274"/>
      <c r="J4284" s="270"/>
      <c r="K4284" s="270"/>
      <c r="L4284" s="275"/>
      <c r="M4284" s="276"/>
      <c r="N4284" s="277"/>
      <c r="O4284" s="277"/>
      <c r="P4284" s="277"/>
      <c r="Q4284" s="277"/>
      <c r="R4284" s="277"/>
      <c r="S4284" s="277"/>
      <c r="T4284" s="278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T4284" s="279" t="s">
        <v>410</v>
      </c>
      <c r="AU4284" s="279" t="s">
        <v>87</v>
      </c>
      <c r="AV4284" s="16" t="s">
        <v>95</v>
      </c>
      <c r="AW4284" s="16" t="s">
        <v>37</v>
      </c>
      <c r="AX4284" s="16" t="s">
        <v>78</v>
      </c>
      <c r="AY4284" s="279" t="s">
        <v>401</v>
      </c>
    </row>
    <row r="4285" s="13" customFormat="1">
      <c r="A4285" s="13"/>
      <c r="B4285" s="236"/>
      <c r="C4285" s="237"/>
      <c r="D4285" s="238" t="s">
        <v>410</v>
      </c>
      <c r="E4285" s="239" t="s">
        <v>19</v>
      </c>
      <c r="F4285" s="240" t="s">
        <v>745</v>
      </c>
      <c r="G4285" s="237"/>
      <c r="H4285" s="239" t="s">
        <v>19</v>
      </c>
      <c r="I4285" s="241"/>
      <c r="J4285" s="237"/>
      <c r="K4285" s="237"/>
      <c r="L4285" s="242"/>
      <c r="M4285" s="243"/>
      <c r="N4285" s="244"/>
      <c r="O4285" s="244"/>
      <c r="P4285" s="244"/>
      <c r="Q4285" s="244"/>
      <c r="R4285" s="244"/>
      <c r="S4285" s="244"/>
      <c r="T4285" s="245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6" t="s">
        <v>410</v>
      </c>
      <c r="AU4285" s="246" t="s">
        <v>87</v>
      </c>
      <c r="AV4285" s="13" t="s">
        <v>85</v>
      </c>
      <c r="AW4285" s="13" t="s">
        <v>37</v>
      </c>
      <c r="AX4285" s="13" t="s">
        <v>78</v>
      </c>
      <c r="AY4285" s="246" t="s">
        <v>401</v>
      </c>
    </row>
    <row r="4286" s="14" customFormat="1">
      <c r="A4286" s="14"/>
      <c r="B4286" s="247"/>
      <c r="C4286" s="248"/>
      <c r="D4286" s="238" t="s">
        <v>410</v>
      </c>
      <c r="E4286" s="249" t="s">
        <v>19</v>
      </c>
      <c r="F4286" s="250" t="s">
        <v>3616</v>
      </c>
      <c r="G4286" s="248"/>
      <c r="H4286" s="251">
        <v>8.3399999999999999</v>
      </c>
      <c r="I4286" s="252"/>
      <c r="J4286" s="248"/>
      <c r="K4286" s="248"/>
      <c r="L4286" s="253"/>
      <c r="M4286" s="254"/>
      <c r="N4286" s="255"/>
      <c r="O4286" s="255"/>
      <c r="P4286" s="255"/>
      <c r="Q4286" s="255"/>
      <c r="R4286" s="255"/>
      <c r="S4286" s="255"/>
      <c r="T4286" s="256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7" t="s">
        <v>410</v>
      </c>
      <c r="AU4286" s="257" t="s">
        <v>87</v>
      </c>
      <c r="AV4286" s="14" t="s">
        <v>87</v>
      </c>
      <c r="AW4286" s="14" t="s">
        <v>37</v>
      </c>
      <c r="AX4286" s="14" t="s">
        <v>78</v>
      </c>
      <c r="AY4286" s="257" t="s">
        <v>401</v>
      </c>
    </row>
    <row r="4287" s="16" customFormat="1">
      <c r="A4287" s="16"/>
      <c r="B4287" s="269"/>
      <c r="C4287" s="270"/>
      <c r="D4287" s="238" t="s">
        <v>410</v>
      </c>
      <c r="E4287" s="271" t="s">
        <v>19</v>
      </c>
      <c r="F4287" s="272" t="s">
        <v>440</v>
      </c>
      <c r="G4287" s="270"/>
      <c r="H4287" s="273">
        <v>8.3399999999999999</v>
      </c>
      <c r="I4287" s="274"/>
      <c r="J4287" s="270"/>
      <c r="K4287" s="270"/>
      <c r="L4287" s="275"/>
      <c r="M4287" s="276"/>
      <c r="N4287" s="277"/>
      <c r="O4287" s="277"/>
      <c r="P4287" s="277"/>
      <c r="Q4287" s="277"/>
      <c r="R4287" s="277"/>
      <c r="S4287" s="277"/>
      <c r="T4287" s="278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T4287" s="279" t="s">
        <v>410</v>
      </c>
      <c r="AU4287" s="279" t="s">
        <v>87</v>
      </c>
      <c r="AV4287" s="16" t="s">
        <v>95</v>
      </c>
      <c r="AW4287" s="16" t="s">
        <v>37</v>
      </c>
      <c r="AX4287" s="16" t="s">
        <v>78</v>
      </c>
      <c r="AY4287" s="279" t="s">
        <v>401</v>
      </c>
    </row>
    <row r="4288" s="15" customFormat="1">
      <c r="A4288" s="15"/>
      <c r="B4288" s="258"/>
      <c r="C4288" s="259"/>
      <c r="D4288" s="238" t="s">
        <v>410</v>
      </c>
      <c r="E4288" s="260" t="s">
        <v>19</v>
      </c>
      <c r="F4288" s="261" t="s">
        <v>414</v>
      </c>
      <c r="G4288" s="259"/>
      <c r="H4288" s="262">
        <v>34.805000000000007</v>
      </c>
      <c r="I4288" s="263"/>
      <c r="J4288" s="259"/>
      <c r="K4288" s="259"/>
      <c r="L4288" s="264"/>
      <c r="M4288" s="265"/>
      <c r="N4288" s="266"/>
      <c r="O4288" s="266"/>
      <c r="P4288" s="266"/>
      <c r="Q4288" s="266"/>
      <c r="R4288" s="266"/>
      <c r="S4288" s="266"/>
      <c r="T4288" s="267"/>
      <c r="U4288" s="15"/>
      <c r="V4288" s="15"/>
      <c r="W4288" s="15"/>
      <c r="X4288" s="15"/>
      <c r="Y4288" s="15"/>
      <c r="Z4288" s="15"/>
      <c r="AA4288" s="15"/>
      <c r="AB4288" s="15"/>
      <c r="AC4288" s="15"/>
      <c r="AD4288" s="15"/>
      <c r="AE4288" s="15"/>
      <c r="AT4288" s="268" t="s">
        <v>410</v>
      </c>
      <c r="AU4288" s="268" t="s">
        <v>87</v>
      </c>
      <c r="AV4288" s="15" t="s">
        <v>102</v>
      </c>
      <c r="AW4288" s="15" t="s">
        <v>37</v>
      </c>
      <c r="AX4288" s="15" t="s">
        <v>85</v>
      </c>
      <c r="AY4288" s="268" t="s">
        <v>401</v>
      </c>
    </row>
    <row r="4289" s="2" customFormat="1" ht="24.15" customHeight="1">
      <c r="A4289" s="40"/>
      <c r="B4289" s="41"/>
      <c r="C4289" s="218" t="s">
        <v>3661</v>
      </c>
      <c r="D4289" s="218" t="s">
        <v>403</v>
      </c>
      <c r="E4289" s="219" t="s">
        <v>3662</v>
      </c>
      <c r="F4289" s="220" t="s">
        <v>3663</v>
      </c>
      <c r="G4289" s="221" t="s">
        <v>228</v>
      </c>
      <c r="H4289" s="222">
        <v>425</v>
      </c>
      <c r="I4289" s="223"/>
      <c r="J4289" s="224">
        <f>ROUND(I4289*H4289,2)</f>
        <v>0</v>
      </c>
      <c r="K4289" s="220" t="s">
        <v>19</v>
      </c>
      <c r="L4289" s="46"/>
      <c r="M4289" s="225" t="s">
        <v>19</v>
      </c>
      <c r="N4289" s="226" t="s">
        <v>49</v>
      </c>
      <c r="O4289" s="86"/>
      <c r="P4289" s="227">
        <f>O4289*H4289</f>
        <v>0</v>
      </c>
      <c r="Q4289" s="227">
        <v>0.00050000000000000001</v>
      </c>
      <c r="R4289" s="227">
        <f>Q4289*H4289</f>
        <v>0.21249999999999999</v>
      </c>
      <c r="S4289" s="227">
        <v>0</v>
      </c>
      <c r="T4289" s="228">
        <f>S4289*H4289</f>
        <v>0</v>
      </c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R4289" s="229" t="s">
        <v>545</v>
      </c>
      <c r="AT4289" s="229" t="s">
        <v>403</v>
      </c>
      <c r="AU4289" s="229" t="s">
        <v>87</v>
      </c>
      <c r="AY4289" s="19" t="s">
        <v>401</v>
      </c>
      <c r="BE4289" s="230">
        <f>IF(N4289="základní",J4289,0)</f>
        <v>0</v>
      </c>
      <c r="BF4289" s="230">
        <f>IF(N4289="snížená",J4289,0)</f>
        <v>0</v>
      </c>
      <c r="BG4289" s="230">
        <f>IF(N4289="zákl. přenesená",J4289,0)</f>
        <v>0</v>
      </c>
      <c r="BH4289" s="230">
        <f>IF(N4289="sníž. přenesená",J4289,0)</f>
        <v>0</v>
      </c>
      <c r="BI4289" s="230">
        <f>IF(N4289="nulová",J4289,0)</f>
        <v>0</v>
      </c>
      <c r="BJ4289" s="19" t="s">
        <v>85</v>
      </c>
      <c r="BK4289" s="230">
        <f>ROUND(I4289*H4289,2)</f>
        <v>0</v>
      </c>
      <c r="BL4289" s="19" t="s">
        <v>545</v>
      </c>
      <c r="BM4289" s="229" t="s">
        <v>3664</v>
      </c>
    </row>
    <row r="4290" s="2" customFormat="1" ht="24.15" customHeight="1">
      <c r="A4290" s="40"/>
      <c r="B4290" s="41"/>
      <c r="C4290" s="218" t="s">
        <v>3665</v>
      </c>
      <c r="D4290" s="218" t="s">
        <v>403</v>
      </c>
      <c r="E4290" s="219" t="s">
        <v>3666</v>
      </c>
      <c r="F4290" s="220" t="s">
        <v>3667</v>
      </c>
      <c r="G4290" s="221" t="s">
        <v>228</v>
      </c>
      <c r="H4290" s="222">
        <v>865</v>
      </c>
      <c r="I4290" s="223"/>
      <c r="J4290" s="224">
        <f>ROUND(I4290*H4290,2)</f>
        <v>0</v>
      </c>
      <c r="K4290" s="220" t="s">
        <v>406</v>
      </c>
      <c r="L4290" s="46"/>
      <c r="M4290" s="225" t="s">
        <v>19</v>
      </c>
      <c r="N4290" s="226" t="s">
        <v>49</v>
      </c>
      <c r="O4290" s="86"/>
      <c r="P4290" s="227">
        <f>O4290*H4290</f>
        <v>0</v>
      </c>
      <c r="Q4290" s="227">
        <v>3.0000000000000001E-05</v>
      </c>
      <c r="R4290" s="227">
        <f>Q4290*H4290</f>
        <v>0.025950000000000001</v>
      </c>
      <c r="S4290" s="227">
        <v>0</v>
      </c>
      <c r="T4290" s="228">
        <f>S4290*H4290</f>
        <v>0</v>
      </c>
      <c r="U4290" s="40"/>
      <c r="V4290" s="40"/>
      <c r="W4290" s="40"/>
      <c r="X4290" s="40"/>
      <c r="Y4290" s="40"/>
      <c r="Z4290" s="40"/>
      <c r="AA4290" s="40"/>
      <c r="AB4290" s="40"/>
      <c r="AC4290" s="40"/>
      <c r="AD4290" s="40"/>
      <c r="AE4290" s="40"/>
      <c r="AR4290" s="229" t="s">
        <v>545</v>
      </c>
      <c r="AT4290" s="229" t="s">
        <v>403</v>
      </c>
      <c r="AU4290" s="229" t="s">
        <v>87</v>
      </c>
      <c r="AY4290" s="19" t="s">
        <v>401</v>
      </c>
      <c r="BE4290" s="230">
        <f>IF(N4290="základní",J4290,0)</f>
        <v>0</v>
      </c>
      <c r="BF4290" s="230">
        <f>IF(N4290="snížená",J4290,0)</f>
        <v>0</v>
      </c>
      <c r="BG4290" s="230">
        <f>IF(N4290="zákl. přenesená",J4290,0)</f>
        <v>0</v>
      </c>
      <c r="BH4290" s="230">
        <f>IF(N4290="sníž. přenesená",J4290,0)</f>
        <v>0</v>
      </c>
      <c r="BI4290" s="230">
        <f>IF(N4290="nulová",J4290,0)</f>
        <v>0</v>
      </c>
      <c r="BJ4290" s="19" t="s">
        <v>85</v>
      </c>
      <c r="BK4290" s="230">
        <f>ROUND(I4290*H4290,2)</f>
        <v>0</v>
      </c>
      <c r="BL4290" s="19" t="s">
        <v>545</v>
      </c>
      <c r="BM4290" s="229" t="s">
        <v>3668</v>
      </c>
    </row>
    <row r="4291" s="2" customFormat="1">
      <c r="A4291" s="40"/>
      <c r="B4291" s="41"/>
      <c r="C4291" s="42"/>
      <c r="D4291" s="231" t="s">
        <v>408</v>
      </c>
      <c r="E4291" s="42"/>
      <c r="F4291" s="232" t="s">
        <v>3669</v>
      </c>
      <c r="G4291" s="42"/>
      <c r="H4291" s="42"/>
      <c r="I4291" s="233"/>
      <c r="J4291" s="42"/>
      <c r="K4291" s="42"/>
      <c r="L4291" s="46"/>
      <c r="M4291" s="234"/>
      <c r="N4291" s="235"/>
      <c r="O4291" s="86"/>
      <c r="P4291" s="86"/>
      <c r="Q4291" s="86"/>
      <c r="R4291" s="86"/>
      <c r="S4291" s="86"/>
      <c r="T4291" s="87"/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T4291" s="19" t="s">
        <v>408</v>
      </c>
      <c r="AU4291" s="19" t="s">
        <v>87</v>
      </c>
    </row>
    <row r="4292" s="2" customFormat="1" ht="24.15" customHeight="1">
      <c r="A4292" s="40"/>
      <c r="B4292" s="41"/>
      <c r="C4292" s="218" t="s">
        <v>3670</v>
      </c>
      <c r="D4292" s="218" t="s">
        <v>403</v>
      </c>
      <c r="E4292" s="219" t="s">
        <v>3671</v>
      </c>
      <c r="F4292" s="220" t="s">
        <v>3672</v>
      </c>
      <c r="G4292" s="221" t="s">
        <v>653</v>
      </c>
      <c r="H4292" s="222">
        <v>60</v>
      </c>
      <c r="I4292" s="223"/>
      <c r="J4292" s="224">
        <f>ROUND(I4292*H4292,2)</f>
        <v>0</v>
      </c>
      <c r="K4292" s="220" t="s">
        <v>406</v>
      </c>
      <c r="L4292" s="46"/>
      <c r="M4292" s="225" t="s">
        <v>19</v>
      </c>
      <c r="N4292" s="226" t="s">
        <v>49</v>
      </c>
      <c r="O4292" s="86"/>
      <c r="P4292" s="227">
        <f>O4292*H4292</f>
        <v>0</v>
      </c>
      <c r="Q4292" s="227">
        <v>0</v>
      </c>
      <c r="R4292" s="227">
        <f>Q4292*H4292</f>
        <v>0</v>
      </c>
      <c r="S4292" s="227">
        <v>0</v>
      </c>
      <c r="T4292" s="228">
        <f>S4292*H4292</f>
        <v>0</v>
      </c>
      <c r="U4292" s="40"/>
      <c r="V4292" s="40"/>
      <c r="W4292" s="40"/>
      <c r="X4292" s="40"/>
      <c r="Y4292" s="40"/>
      <c r="Z4292" s="40"/>
      <c r="AA4292" s="40"/>
      <c r="AB4292" s="40"/>
      <c r="AC4292" s="40"/>
      <c r="AD4292" s="40"/>
      <c r="AE4292" s="40"/>
      <c r="AR4292" s="229" t="s">
        <v>545</v>
      </c>
      <c r="AT4292" s="229" t="s">
        <v>403</v>
      </c>
      <c r="AU4292" s="229" t="s">
        <v>87</v>
      </c>
      <c r="AY4292" s="19" t="s">
        <v>401</v>
      </c>
      <c r="BE4292" s="230">
        <f>IF(N4292="základní",J4292,0)</f>
        <v>0</v>
      </c>
      <c r="BF4292" s="230">
        <f>IF(N4292="snížená",J4292,0)</f>
        <v>0</v>
      </c>
      <c r="BG4292" s="230">
        <f>IF(N4292="zákl. přenesená",J4292,0)</f>
        <v>0</v>
      </c>
      <c r="BH4292" s="230">
        <f>IF(N4292="sníž. přenesená",J4292,0)</f>
        <v>0</v>
      </c>
      <c r="BI4292" s="230">
        <f>IF(N4292="nulová",J4292,0)</f>
        <v>0</v>
      </c>
      <c r="BJ4292" s="19" t="s">
        <v>85</v>
      </c>
      <c r="BK4292" s="230">
        <f>ROUND(I4292*H4292,2)</f>
        <v>0</v>
      </c>
      <c r="BL4292" s="19" t="s">
        <v>545</v>
      </c>
      <c r="BM4292" s="229" t="s">
        <v>3673</v>
      </c>
    </row>
    <row r="4293" s="2" customFormat="1">
      <c r="A4293" s="40"/>
      <c r="B4293" s="41"/>
      <c r="C4293" s="42"/>
      <c r="D4293" s="231" t="s">
        <v>408</v>
      </c>
      <c r="E4293" s="42"/>
      <c r="F4293" s="232" t="s">
        <v>3674</v>
      </c>
      <c r="G4293" s="42"/>
      <c r="H4293" s="42"/>
      <c r="I4293" s="233"/>
      <c r="J4293" s="42"/>
      <c r="K4293" s="42"/>
      <c r="L4293" s="46"/>
      <c r="M4293" s="234"/>
      <c r="N4293" s="235"/>
      <c r="O4293" s="86"/>
      <c r="P4293" s="86"/>
      <c r="Q4293" s="86"/>
      <c r="R4293" s="86"/>
      <c r="S4293" s="86"/>
      <c r="T4293" s="87"/>
      <c r="U4293" s="40"/>
      <c r="V4293" s="40"/>
      <c r="W4293" s="40"/>
      <c r="X4293" s="40"/>
      <c r="Y4293" s="40"/>
      <c r="Z4293" s="40"/>
      <c r="AA4293" s="40"/>
      <c r="AB4293" s="40"/>
      <c r="AC4293" s="40"/>
      <c r="AD4293" s="40"/>
      <c r="AE4293" s="40"/>
      <c r="AT4293" s="19" t="s">
        <v>408</v>
      </c>
      <c r="AU4293" s="19" t="s">
        <v>87</v>
      </c>
    </row>
    <row r="4294" s="2" customFormat="1" ht="24.15" customHeight="1">
      <c r="A4294" s="40"/>
      <c r="B4294" s="41"/>
      <c r="C4294" s="218" t="s">
        <v>3675</v>
      </c>
      <c r="D4294" s="218" t="s">
        <v>403</v>
      </c>
      <c r="E4294" s="219" t="s">
        <v>3676</v>
      </c>
      <c r="F4294" s="220" t="s">
        <v>3677</v>
      </c>
      <c r="G4294" s="221" t="s">
        <v>653</v>
      </c>
      <c r="H4294" s="222">
        <v>36</v>
      </c>
      <c r="I4294" s="223"/>
      <c r="J4294" s="224">
        <f>ROUND(I4294*H4294,2)</f>
        <v>0</v>
      </c>
      <c r="K4294" s="220" t="s">
        <v>406</v>
      </c>
      <c r="L4294" s="46"/>
      <c r="M4294" s="225" t="s">
        <v>19</v>
      </c>
      <c r="N4294" s="226" t="s">
        <v>49</v>
      </c>
      <c r="O4294" s="86"/>
      <c r="P4294" s="227">
        <f>O4294*H4294</f>
        <v>0</v>
      </c>
      <c r="Q4294" s="227">
        <v>0</v>
      </c>
      <c r="R4294" s="227">
        <f>Q4294*H4294</f>
        <v>0</v>
      </c>
      <c r="S4294" s="227">
        <v>0</v>
      </c>
      <c r="T4294" s="228">
        <f>S4294*H4294</f>
        <v>0</v>
      </c>
      <c r="U4294" s="40"/>
      <c r="V4294" s="40"/>
      <c r="W4294" s="40"/>
      <c r="X4294" s="40"/>
      <c r="Y4294" s="40"/>
      <c r="Z4294" s="40"/>
      <c r="AA4294" s="40"/>
      <c r="AB4294" s="40"/>
      <c r="AC4294" s="40"/>
      <c r="AD4294" s="40"/>
      <c r="AE4294" s="40"/>
      <c r="AR4294" s="229" t="s">
        <v>545</v>
      </c>
      <c r="AT4294" s="229" t="s">
        <v>403</v>
      </c>
      <c r="AU4294" s="229" t="s">
        <v>87</v>
      </c>
      <c r="AY4294" s="19" t="s">
        <v>401</v>
      </c>
      <c r="BE4294" s="230">
        <f>IF(N4294="základní",J4294,0)</f>
        <v>0</v>
      </c>
      <c r="BF4294" s="230">
        <f>IF(N4294="snížená",J4294,0)</f>
        <v>0</v>
      </c>
      <c r="BG4294" s="230">
        <f>IF(N4294="zákl. přenesená",J4294,0)</f>
        <v>0</v>
      </c>
      <c r="BH4294" s="230">
        <f>IF(N4294="sníž. přenesená",J4294,0)</f>
        <v>0</v>
      </c>
      <c r="BI4294" s="230">
        <f>IF(N4294="nulová",J4294,0)</f>
        <v>0</v>
      </c>
      <c r="BJ4294" s="19" t="s">
        <v>85</v>
      </c>
      <c r="BK4294" s="230">
        <f>ROUND(I4294*H4294,2)</f>
        <v>0</v>
      </c>
      <c r="BL4294" s="19" t="s">
        <v>545</v>
      </c>
      <c r="BM4294" s="229" t="s">
        <v>3678</v>
      </c>
    </row>
    <row r="4295" s="2" customFormat="1">
      <c r="A4295" s="40"/>
      <c r="B4295" s="41"/>
      <c r="C4295" s="42"/>
      <c r="D4295" s="231" t="s">
        <v>408</v>
      </c>
      <c r="E4295" s="42"/>
      <c r="F4295" s="232" t="s">
        <v>3679</v>
      </c>
      <c r="G4295" s="42"/>
      <c r="H4295" s="42"/>
      <c r="I4295" s="233"/>
      <c r="J4295" s="42"/>
      <c r="K4295" s="42"/>
      <c r="L4295" s="46"/>
      <c r="M4295" s="234"/>
      <c r="N4295" s="235"/>
      <c r="O4295" s="86"/>
      <c r="P4295" s="86"/>
      <c r="Q4295" s="86"/>
      <c r="R4295" s="86"/>
      <c r="S4295" s="86"/>
      <c r="T4295" s="87"/>
      <c r="U4295" s="40"/>
      <c r="V4295" s="40"/>
      <c r="W4295" s="40"/>
      <c r="X4295" s="40"/>
      <c r="Y4295" s="40"/>
      <c r="Z4295" s="40"/>
      <c r="AA4295" s="40"/>
      <c r="AB4295" s="40"/>
      <c r="AC4295" s="40"/>
      <c r="AD4295" s="40"/>
      <c r="AE4295" s="40"/>
      <c r="AT4295" s="19" t="s">
        <v>408</v>
      </c>
      <c r="AU4295" s="19" t="s">
        <v>87</v>
      </c>
    </row>
    <row r="4296" s="2" customFormat="1" ht="44.25" customHeight="1">
      <c r="A4296" s="40"/>
      <c r="B4296" s="41"/>
      <c r="C4296" s="218" t="s">
        <v>3680</v>
      </c>
      <c r="D4296" s="218" t="s">
        <v>403</v>
      </c>
      <c r="E4296" s="219" t="s">
        <v>3681</v>
      </c>
      <c r="F4296" s="220" t="s">
        <v>3682</v>
      </c>
      <c r="G4296" s="221" t="s">
        <v>1909</v>
      </c>
      <c r="H4296" s="290"/>
      <c r="I4296" s="223"/>
      <c r="J4296" s="224">
        <f>ROUND(I4296*H4296,2)</f>
        <v>0</v>
      </c>
      <c r="K4296" s="220" t="s">
        <v>406</v>
      </c>
      <c r="L4296" s="46"/>
      <c r="M4296" s="225" t="s">
        <v>19</v>
      </c>
      <c r="N4296" s="226" t="s">
        <v>49</v>
      </c>
      <c r="O4296" s="86"/>
      <c r="P4296" s="227">
        <f>O4296*H4296</f>
        <v>0</v>
      </c>
      <c r="Q4296" s="227">
        <v>0</v>
      </c>
      <c r="R4296" s="227">
        <f>Q4296*H4296</f>
        <v>0</v>
      </c>
      <c r="S4296" s="227">
        <v>0</v>
      </c>
      <c r="T4296" s="228">
        <f>S4296*H4296</f>
        <v>0</v>
      </c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R4296" s="229" t="s">
        <v>545</v>
      </c>
      <c r="AT4296" s="229" t="s">
        <v>403</v>
      </c>
      <c r="AU4296" s="229" t="s">
        <v>87</v>
      </c>
      <c r="AY4296" s="19" t="s">
        <v>401</v>
      </c>
      <c r="BE4296" s="230">
        <f>IF(N4296="základní",J4296,0)</f>
        <v>0</v>
      </c>
      <c r="BF4296" s="230">
        <f>IF(N4296="snížená",J4296,0)</f>
        <v>0</v>
      </c>
      <c r="BG4296" s="230">
        <f>IF(N4296="zákl. přenesená",J4296,0)</f>
        <v>0</v>
      </c>
      <c r="BH4296" s="230">
        <f>IF(N4296="sníž. přenesená",J4296,0)</f>
        <v>0</v>
      </c>
      <c r="BI4296" s="230">
        <f>IF(N4296="nulová",J4296,0)</f>
        <v>0</v>
      </c>
      <c r="BJ4296" s="19" t="s">
        <v>85</v>
      </c>
      <c r="BK4296" s="230">
        <f>ROUND(I4296*H4296,2)</f>
        <v>0</v>
      </c>
      <c r="BL4296" s="19" t="s">
        <v>545</v>
      </c>
      <c r="BM4296" s="229" t="s">
        <v>3683</v>
      </c>
    </row>
    <row r="4297" s="2" customFormat="1">
      <c r="A4297" s="40"/>
      <c r="B4297" s="41"/>
      <c r="C4297" s="42"/>
      <c r="D4297" s="231" t="s">
        <v>408</v>
      </c>
      <c r="E4297" s="42"/>
      <c r="F4297" s="232" t="s">
        <v>3684</v>
      </c>
      <c r="G4297" s="42"/>
      <c r="H4297" s="42"/>
      <c r="I4297" s="233"/>
      <c r="J4297" s="42"/>
      <c r="K4297" s="42"/>
      <c r="L4297" s="46"/>
      <c r="M4297" s="234"/>
      <c r="N4297" s="235"/>
      <c r="O4297" s="86"/>
      <c r="P4297" s="86"/>
      <c r="Q4297" s="86"/>
      <c r="R4297" s="86"/>
      <c r="S4297" s="86"/>
      <c r="T4297" s="87"/>
      <c r="U4297" s="40"/>
      <c r="V4297" s="40"/>
      <c r="W4297" s="40"/>
      <c r="X4297" s="40"/>
      <c r="Y4297" s="40"/>
      <c r="Z4297" s="40"/>
      <c r="AA4297" s="40"/>
      <c r="AB4297" s="40"/>
      <c r="AC4297" s="40"/>
      <c r="AD4297" s="40"/>
      <c r="AE4297" s="40"/>
      <c r="AT4297" s="19" t="s">
        <v>408</v>
      </c>
      <c r="AU4297" s="19" t="s">
        <v>87</v>
      </c>
    </row>
    <row r="4298" s="12" customFormat="1" ht="22.8" customHeight="1">
      <c r="A4298" s="12"/>
      <c r="B4298" s="202"/>
      <c r="C4298" s="203"/>
      <c r="D4298" s="204" t="s">
        <v>77</v>
      </c>
      <c r="E4298" s="216" t="s">
        <v>3685</v>
      </c>
      <c r="F4298" s="216" t="s">
        <v>3686</v>
      </c>
      <c r="G4298" s="203"/>
      <c r="H4298" s="203"/>
      <c r="I4298" s="206"/>
      <c r="J4298" s="217">
        <f>BK4298</f>
        <v>0</v>
      </c>
      <c r="K4298" s="203"/>
      <c r="L4298" s="208"/>
      <c r="M4298" s="209"/>
      <c r="N4298" s="210"/>
      <c r="O4298" s="210"/>
      <c r="P4298" s="211">
        <f>SUM(P4299:P4379)</f>
        <v>0</v>
      </c>
      <c r="Q4298" s="210"/>
      <c r="R4298" s="211">
        <f>SUM(R4299:R4379)</f>
        <v>0.078047837699999997</v>
      </c>
      <c r="S4298" s="210"/>
      <c r="T4298" s="212">
        <f>SUM(T4299:T4379)</f>
        <v>0</v>
      </c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R4298" s="213" t="s">
        <v>87</v>
      </c>
      <c r="AT4298" s="214" t="s">
        <v>77</v>
      </c>
      <c r="AU4298" s="214" t="s">
        <v>85</v>
      </c>
      <c r="AY4298" s="213" t="s">
        <v>401</v>
      </c>
      <c r="BK4298" s="215">
        <f>SUM(BK4299:BK4379)</f>
        <v>0</v>
      </c>
    </row>
    <row r="4299" s="2" customFormat="1" ht="24.15" customHeight="1">
      <c r="A4299" s="40"/>
      <c r="B4299" s="41"/>
      <c r="C4299" s="218" t="s">
        <v>3687</v>
      </c>
      <c r="D4299" s="218" t="s">
        <v>403</v>
      </c>
      <c r="E4299" s="219" t="s">
        <v>3688</v>
      </c>
      <c r="F4299" s="220" t="s">
        <v>3689</v>
      </c>
      <c r="G4299" s="221" t="s">
        <v>228</v>
      </c>
      <c r="H4299" s="222">
        <v>6</v>
      </c>
      <c r="I4299" s="223"/>
      <c r="J4299" s="224">
        <f>ROUND(I4299*H4299,2)</f>
        <v>0</v>
      </c>
      <c r="K4299" s="220" t="s">
        <v>406</v>
      </c>
      <c r="L4299" s="46"/>
      <c r="M4299" s="225" t="s">
        <v>19</v>
      </c>
      <c r="N4299" s="226" t="s">
        <v>49</v>
      </c>
      <c r="O4299" s="86"/>
      <c r="P4299" s="227">
        <f>O4299*H4299</f>
        <v>0</v>
      </c>
      <c r="Q4299" s="227">
        <v>0.000214</v>
      </c>
      <c r="R4299" s="227">
        <f>Q4299*H4299</f>
        <v>0.001284</v>
      </c>
      <c r="S4299" s="227">
        <v>0</v>
      </c>
      <c r="T4299" s="228">
        <f>S4299*H4299</f>
        <v>0</v>
      </c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  <c r="AR4299" s="229" t="s">
        <v>545</v>
      </c>
      <c r="AT4299" s="229" t="s">
        <v>403</v>
      </c>
      <c r="AU4299" s="229" t="s">
        <v>87</v>
      </c>
      <c r="AY4299" s="19" t="s">
        <v>401</v>
      </c>
      <c r="BE4299" s="230">
        <f>IF(N4299="základní",J4299,0)</f>
        <v>0</v>
      </c>
      <c r="BF4299" s="230">
        <f>IF(N4299="snížená",J4299,0)</f>
        <v>0</v>
      </c>
      <c r="BG4299" s="230">
        <f>IF(N4299="zákl. přenesená",J4299,0)</f>
        <v>0</v>
      </c>
      <c r="BH4299" s="230">
        <f>IF(N4299="sníž. přenesená",J4299,0)</f>
        <v>0</v>
      </c>
      <c r="BI4299" s="230">
        <f>IF(N4299="nulová",J4299,0)</f>
        <v>0</v>
      </c>
      <c r="BJ4299" s="19" t="s">
        <v>85</v>
      </c>
      <c r="BK4299" s="230">
        <f>ROUND(I4299*H4299,2)</f>
        <v>0</v>
      </c>
      <c r="BL4299" s="19" t="s">
        <v>545</v>
      </c>
      <c r="BM4299" s="229" t="s">
        <v>3690</v>
      </c>
    </row>
    <row r="4300" s="2" customFormat="1">
      <c r="A4300" s="40"/>
      <c r="B4300" s="41"/>
      <c r="C4300" s="42"/>
      <c r="D4300" s="231" t="s">
        <v>408</v>
      </c>
      <c r="E4300" s="42"/>
      <c r="F4300" s="232" t="s">
        <v>3691</v>
      </c>
      <c r="G4300" s="42"/>
      <c r="H4300" s="42"/>
      <c r="I4300" s="233"/>
      <c r="J4300" s="42"/>
      <c r="K4300" s="42"/>
      <c r="L4300" s="46"/>
      <c r="M4300" s="234"/>
      <c r="N4300" s="235"/>
      <c r="O4300" s="86"/>
      <c r="P4300" s="86"/>
      <c r="Q4300" s="86"/>
      <c r="R4300" s="86"/>
      <c r="S4300" s="86"/>
      <c r="T4300" s="87"/>
      <c r="U4300" s="40"/>
      <c r="V4300" s="40"/>
      <c r="W4300" s="40"/>
      <c r="X4300" s="40"/>
      <c r="Y4300" s="40"/>
      <c r="Z4300" s="40"/>
      <c r="AA4300" s="40"/>
      <c r="AB4300" s="40"/>
      <c r="AC4300" s="40"/>
      <c r="AD4300" s="40"/>
      <c r="AE4300" s="40"/>
      <c r="AT4300" s="19" t="s">
        <v>408</v>
      </c>
      <c r="AU4300" s="19" t="s">
        <v>87</v>
      </c>
    </row>
    <row r="4301" s="13" customFormat="1">
      <c r="A4301" s="13"/>
      <c r="B4301" s="236"/>
      <c r="C4301" s="237"/>
      <c r="D4301" s="238" t="s">
        <v>410</v>
      </c>
      <c r="E4301" s="239" t="s">
        <v>19</v>
      </c>
      <c r="F4301" s="240" t="s">
        <v>1696</v>
      </c>
      <c r="G4301" s="237"/>
      <c r="H4301" s="239" t="s">
        <v>19</v>
      </c>
      <c r="I4301" s="241"/>
      <c r="J4301" s="237"/>
      <c r="K4301" s="237"/>
      <c r="L4301" s="242"/>
      <c r="M4301" s="243"/>
      <c r="N4301" s="244"/>
      <c r="O4301" s="244"/>
      <c r="P4301" s="244"/>
      <c r="Q4301" s="244"/>
      <c r="R4301" s="244"/>
      <c r="S4301" s="244"/>
      <c r="T4301" s="245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6" t="s">
        <v>410</v>
      </c>
      <c r="AU4301" s="246" t="s">
        <v>87</v>
      </c>
      <c r="AV4301" s="13" t="s">
        <v>85</v>
      </c>
      <c r="AW4301" s="13" t="s">
        <v>37</v>
      </c>
      <c r="AX4301" s="13" t="s">
        <v>78</v>
      </c>
      <c r="AY4301" s="246" t="s">
        <v>401</v>
      </c>
    </row>
    <row r="4302" s="14" customFormat="1">
      <c r="A4302" s="14"/>
      <c r="B4302" s="247"/>
      <c r="C4302" s="248"/>
      <c r="D4302" s="238" t="s">
        <v>410</v>
      </c>
      <c r="E4302" s="249" t="s">
        <v>19</v>
      </c>
      <c r="F4302" s="250" t="s">
        <v>3692</v>
      </c>
      <c r="G4302" s="248"/>
      <c r="H4302" s="251">
        <v>6</v>
      </c>
      <c r="I4302" s="252"/>
      <c r="J4302" s="248"/>
      <c r="K4302" s="248"/>
      <c r="L4302" s="253"/>
      <c r="M4302" s="254"/>
      <c r="N4302" s="255"/>
      <c r="O4302" s="255"/>
      <c r="P4302" s="255"/>
      <c r="Q4302" s="255"/>
      <c r="R4302" s="255"/>
      <c r="S4302" s="255"/>
      <c r="T4302" s="256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7" t="s">
        <v>410</v>
      </c>
      <c r="AU4302" s="257" t="s">
        <v>87</v>
      </c>
      <c r="AV4302" s="14" t="s">
        <v>87</v>
      </c>
      <c r="AW4302" s="14" t="s">
        <v>37</v>
      </c>
      <c r="AX4302" s="14" t="s">
        <v>78</v>
      </c>
      <c r="AY4302" s="257" t="s">
        <v>401</v>
      </c>
    </row>
    <row r="4303" s="15" customFormat="1">
      <c r="A4303" s="15"/>
      <c r="B4303" s="258"/>
      <c r="C4303" s="259"/>
      <c r="D4303" s="238" t="s">
        <v>410</v>
      </c>
      <c r="E4303" s="260" t="s">
        <v>19</v>
      </c>
      <c r="F4303" s="261" t="s">
        <v>414</v>
      </c>
      <c r="G4303" s="259"/>
      <c r="H4303" s="262">
        <v>6</v>
      </c>
      <c r="I4303" s="263"/>
      <c r="J4303" s="259"/>
      <c r="K4303" s="259"/>
      <c r="L4303" s="264"/>
      <c r="M4303" s="265"/>
      <c r="N4303" s="266"/>
      <c r="O4303" s="266"/>
      <c r="P4303" s="266"/>
      <c r="Q4303" s="266"/>
      <c r="R4303" s="266"/>
      <c r="S4303" s="266"/>
      <c r="T4303" s="267"/>
      <c r="U4303" s="15"/>
      <c r="V4303" s="15"/>
      <c r="W4303" s="15"/>
      <c r="X4303" s="15"/>
      <c r="Y4303" s="15"/>
      <c r="Z4303" s="15"/>
      <c r="AA4303" s="15"/>
      <c r="AB4303" s="15"/>
      <c r="AC4303" s="15"/>
      <c r="AD4303" s="15"/>
      <c r="AE4303" s="15"/>
      <c r="AT4303" s="268" t="s">
        <v>410</v>
      </c>
      <c r="AU4303" s="268" t="s">
        <v>87</v>
      </c>
      <c r="AV4303" s="15" t="s">
        <v>102</v>
      </c>
      <c r="AW4303" s="15" t="s">
        <v>37</v>
      </c>
      <c r="AX4303" s="15" t="s">
        <v>85</v>
      </c>
      <c r="AY4303" s="268" t="s">
        <v>401</v>
      </c>
    </row>
    <row r="4304" s="2" customFormat="1" ht="37.8" customHeight="1">
      <c r="A4304" s="40"/>
      <c r="B4304" s="41"/>
      <c r="C4304" s="218" t="s">
        <v>3693</v>
      </c>
      <c r="D4304" s="218" t="s">
        <v>403</v>
      </c>
      <c r="E4304" s="219" t="s">
        <v>3694</v>
      </c>
      <c r="F4304" s="220" t="s">
        <v>3695</v>
      </c>
      <c r="G4304" s="221" t="s">
        <v>178</v>
      </c>
      <c r="H4304" s="222">
        <v>79.200000000000003</v>
      </c>
      <c r="I4304" s="223"/>
      <c r="J4304" s="224">
        <f>ROUND(I4304*H4304,2)</f>
        <v>0</v>
      </c>
      <c r="K4304" s="220" t="s">
        <v>406</v>
      </c>
      <c r="L4304" s="46"/>
      <c r="M4304" s="225" t="s">
        <v>19</v>
      </c>
      <c r="N4304" s="226" t="s">
        <v>49</v>
      </c>
      <c r="O4304" s="86"/>
      <c r="P4304" s="227">
        <f>O4304*H4304</f>
        <v>0</v>
      </c>
      <c r="Q4304" s="227">
        <v>2.2785E-05</v>
      </c>
      <c r="R4304" s="227">
        <f>Q4304*H4304</f>
        <v>0.001804572</v>
      </c>
      <c r="S4304" s="227">
        <v>0</v>
      </c>
      <c r="T4304" s="228">
        <f>S4304*H4304</f>
        <v>0</v>
      </c>
      <c r="U4304" s="40"/>
      <c r="V4304" s="40"/>
      <c r="W4304" s="40"/>
      <c r="X4304" s="40"/>
      <c r="Y4304" s="40"/>
      <c r="Z4304" s="40"/>
      <c r="AA4304" s="40"/>
      <c r="AB4304" s="40"/>
      <c r="AC4304" s="40"/>
      <c r="AD4304" s="40"/>
      <c r="AE4304" s="40"/>
      <c r="AR4304" s="229" t="s">
        <v>545</v>
      </c>
      <c r="AT4304" s="229" t="s">
        <v>403</v>
      </c>
      <c r="AU4304" s="229" t="s">
        <v>87</v>
      </c>
      <c r="AY4304" s="19" t="s">
        <v>401</v>
      </c>
      <c r="BE4304" s="230">
        <f>IF(N4304="základní",J4304,0)</f>
        <v>0</v>
      </c>
      <c r="BF4304" s="230">
        <f>IF(N4304="snížená",J4304,0)</f>
        <v>0</v>
      </c>
      <c r="BG4304" s="230">
        <f>IF(N4304="zákl. přenesená",J4304,0)</f>
        <v>0</v>
      </c>
      <c r="BH4304" s="230">
        <f>IF(N4304="sníž. přenesená",J4304,0)</f>
        <v>0</v>
      </c>
      <c r="BI4304" s="230">
        <f>IF(N4304="nulová",J4304,0)</f>
        <v>0</v>
      </c>
      <c r="BJ4304" s="19" t="s">
        <v>85</v>
      </c>
      <c r="BK4304" s="230">
        <f>ROUND(I4304*H4304,2)</f>
        <v>0</v>
      </c>
      <c r="BL4304" s="19" t="s">
        <v>545</v>
      </c>
      <c r="BM4304" s="229" t="s">
        <v>3696</v>
      </c>
    </row>
    <row r="4305" s="2" customFormat="1">
      <c r="A4305" s="40"/>
      <c r="B4305" s="41"/>
      <c r="C4305" s="42"/>
      <c r="D4305" s="231" t="s">
        <v>408</v>
      </c>
      <c r="E4305" s="42"/>
      <c r="F4305" s="232" t="s">
        <v>3697</v>
      </c>
      <c r="G4305" s="42"/>
      <c r="H4305" s="42"/>
      <c r="I4305" s="233"/>
      <c r="J4305" s="42"/>
      <c r="K4305" s="42"/>
      <c r="L4305" s="46"/>
      <c r="M4305" s="234"/>
      <c r="N4305" s="235"/>
      <c r="O4305" s="86"/>
      <c r="P4305" s="86"/>
      <c r="Q4305" s="86"/>
      <c r="R4305" s="86"/>
      <c r="S4305" s="86"/>
      <c r="T4305" s="87"/>
      <c r="U4305" s="40"/>
      <c r="V4305" s="40"/>
      <c r="W4305" s="40"/>
      <c r="X4305" s="40"/>
      <c r="Y4305" s="40"/>
      <c r="Z4305" s="40"/>
      <c r="AA4305" s="40"/>
      <c r="AB4305" s="40"/>
      <c r="AC4305" s="40"/>
      <c r="AD4305" s="40"/>
      <c r="AE4305" s="40"/>
      <c r="AT4305" s="19" t="s">
        <v>408</v>
      </c>
      <c r="AU4305" s="19" t="s">
        <v>87</v>
      </c>
    </row>
    <row r="4306" s="13" customFormat="1">
      <c r="A4306" s="13"/>
      <c r="B4306" s="236"/>
      <c r="C4306" s="237"/>
      <c r="D4306" s="238" t="s">
        <v>410</v>
      </c>
      <c r="E4306" s="239" t="s">
        <v>19</v>
      </c>
      <c r="F4306" s="240" t="s">
        <v>634</v>
      </c>
      <c r="G4306" s="237"/>
      <c r="H4306" s="239" t="s">
        <v>19</v>
      </c>
      <c r="I4306" s="241"/>
      <c r="J4306" s="237"/>
      <c r="K4306" s="237"/>
      <c r="L4306" s="242"/>
      <c r="M4306" s="243"/>
      <c r="N4306" s="244"/>
      <c r="O4306" s="244"/>
      <c r="P4306" s="244"/>
      <c r="Q4306" s="244"/>
      <c r="R4306" s="244"/>
      <c r="S4306" s="244"/>
      <c r="T4306" s="245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6" t="s">
        <v>410</v>
      </c>
      <c r="AU4306" s="246" t="s">
        <v>87</v>
      </c>
      <c r="AV4306" s="13" t="s">
        <v>85</v>
      </c>
      <c r="AW4306" s="13" t="s">
        <v>37</v>
      </c>
      <c r="AX4306" s="13" t="s">
        <v>78</v>
      </c>
      <c r="AY4306" s="246" t="s">
        <v>401</v>
      </c>
    </row>
    <row r="4307" s="13" customFormat="1">
      <c r="A4307" s="13"/>
      <c r="B4307" s="236"/>
      <c r="C4307" s="237"/>
      <c r="D4307" s="238" t="s">
        <v>410</v>
      </c>
      <c r="E4307" s="239" t="s">
        <v>19</v>
      </c>
      <c r="F4307" s="240" t="s">
        <v>1591</v>
      </c>
      <c r="G4307" s="237"/>
      <c r="H4307" s="239" t="s">
        <v>19</v>
      </c>
      <c r="I4307" s="241"/>
      <c r="J4307" s="237"/>
      <c r="K4307" s="237"/>
      <c r="L4307" s="242"/>
      <c r="M4307" s="243"/>
      <c r="N4307" s="244"/>
      <c r="O4307" s="244"/>
      <c r="P4307" s="244"/>
      <c r="Q4307" s="244"/>
      <c r="R4307" s="244"/>
      <c r="S4307" s="244"/>
      <c r="T4307" s="24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6" t="s">
        <v>410</v>
      </c>
      <c r="AU4307" s="246" t="s">
        <v>87</v>
      </c>
      <c r="AV4307" s="13" t="s">
        <v>85</v>
      </c>
      <c r="AW4307" s="13" t="s">
        <v>37</v>
      </c>
      <c r="AX4307" s="13" t="s">
        <v>78</v>
      </c>
      <c r="AY4307" s="246" t="s">
        <v>401</v>
      </c>
    </row>
    <row r="4308" s="13" customFormat="1">
      <c r="A4308" s="13"/>
      <c r="B4308" s="236"/>
      <c r="C4308" s="237"/>
      <c r="D4308" s="238" t="s">
        <v>410</v>
      </c>
      <c r="E4308" s="239" t="s">
        <v>19</v>
      </c>
      <c r="F4308" s="240" t="s">
        <v>1790</v>
      </c>
      <c r="G4308" s="237"/>
      <c r="H4308" s="239" t="s">
        <v>19</v>
      </c>
      <c r="I4308" s="241"/>
      <c r="J4308" s="237"/>
      <c r="K4308" s="237"/>
      <c r="L4308" s="242"/>
      <c r="M4308" s="243"/>
      <c r="N4308" s="244"/>
      <c r="O4308" s="244"/>
      <c r="P4308" s="244"/>
      <c r="Q4308" s="244"/>
      <c r="R4308" s="244"/>
      <c r="S4308" s="244"/>
      <c r="T4308" s="24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6" t="s">
        <v>410</v>
      </c>
      <c r="AU4308" s="246" t="s">
        <v>87</v>
      </c>
      <c r="AV4308" s="13" t="s">
        <v>85</v>
      </c>
      <c r="AW4308" s="13" t="s">
        <v>37</v>
      </c>
      <c r="AX4308" s="13" t="s">
        <v>78</v>
      </c>
      <c r="AY4308" s="246" t="s">
        <v>401</v>
      </c>
    </row>
    <row r="4309" s="14" customFormat="1">
      <c r="A4309" s="14"/>
      <c r="B4309" s="247"/>
      <c r="C4309" s="248"/>
      <c r="D4309" s="238" t="s">
        <v>410</v>
      </c>
      <c r="E4309" s="249" t="s">
        <v>19</v>
      </c>
      <c r="F4309" s="250" t="s">
        <v>3698</v>
      </c>
      <c r="G4309" s="248"/>
      <c r="H4309" s="251">
        <v>79.200000000000003</v>
      </c>
      <c r="I4309" s="252"/>
      <c r="J4309" s="248"/>
      <c r="K4309" s="248"/>
      <c r="L4309" s="253"/>
      <c r="M4309" s="254"/>
      <c r="N4309" s="255"/>
      <c r="O4309" s="255"/>
      <c r="P4309" s="255"/>
      <c r="Q4309" s="255"/>
      <c r="R4309" s="255"/>
      <c r="S4309" s="255"/>
      <c r="T4309" s="256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7" t="s">
        <v>410</v>
      </c>
      <c r="AU4309" s="257" t="s">
        <v>87</v>
      </c>
      <c r="AV4309" s="14" t="s">
        <v>87</v>
      </c>
      <c r="AW4309" s="14" t="s">
        <v>37</v>
      </c>
      <c r="AX4309" s="14" t="s">
        <v>78</v>
      </c>
      <c r="AY4309" s="257" t="s">
        <v>401</v>
      </c>
    </row>
    <row r="4310" s="15" customFormat="1">
      <c r="A4310" s="15"/>
      <c r="B4310" s="258"/>
      <c r="C4310" s="259"/>
      <c r="D4310" s="238" t="s">
        <v>410</v>
      </c>
      <c r="E4310" s="260" t="s">
        <v>19</v>
      </c>
      <c r="F4310" s="261" t="s">
        <v>414</v>
      </c>
      <c r="G4310" s="259"/>
      <c r="H4310" s="262">
        <v>79.200000000000003</v>
      </c>
      <c r="I4310" s="263"/>
      <c r="J4310" s="259"/>
      <c r="K4310" s="259"/>
      <c r="L4310" s="264"/>
      <c r="M4310" s="265"/>
      <c r="N4310" s="266"/>
      <c r="O4310" s="266"/>
      <c r="P4310" s="266"/>
      <c r="Q4310" s="266"/>
      <c r="R4310" s="266"/>
      <c r="S4310" s="266"/>
      <c r="T4310" s="267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8" t="s">
        <v>410</v>
      </c>
      <c r="AU4310" s="268" t="s">
        <v>87</v>
      </c>
      <c r="AV4310" s="15" t="s">
        <v>102</v>
      </c>
      <c r="AW4310" s="15" t="s">
        <v>37</v>
      </c>
      <c r="AX4310" s="15" t="s">
        <v>85</v>
      </c>
      <c r="AY4310" s="268" t="s">
        <v>401</v>
      </c>
    </row>
    <row r="4311" s="2" customFormat="1" ht="24.15" customHeight="1">
      <c r="A4311" s="40"/>
      <c r="B4311" s="41"/>
      <c r="C4311" s="218" t="s">
        <v>3699</v>
      </c>
      <c r="D4311" s="218" t="s">
        <v>403</v>
      </c>
      <c r="E4311" s="219" t="s">
        <v>3700</v>
      </c>
      <c r="F4311" s="220" t="s">
        <v>3701</v>
      </c>
      <c r="G4311" s="221" t="s">
        <v>178</v>
      </c>
      <c r="H4311" s="222">
        <v>79.200000000000003</v>
      </c>
      <c r="I4311" s="223"/>
      <c r="J4311" s="224">
        <f>ROUND(I4311*H4311,2)</f>
        <v>0</v>
      </c>
      <c r="K4311" s="220" t="s">
        <v>406</v>
      </c>
      <c r="L4311" s="46"/>
      <c r="M4311" s="225" t="s">
        <v>19</v>
      </c>
      <c r="N4311" s="226" t="s">
        <v>49</v>
      </c>
      <c r="O4311" s="86"/>
      <c r="P4311" s="227">
        <f>O4311*H4311</f>
        <v>0</v>
      </c>
      <c r="Q4311" s="227">
        <v>0.00012375</v>
      </c>
      <c r="R4311" s="227">
        <f>Q4311*H4311</f>
        <v>0.0098010000000000007</v>
      </c>
      <c r="S4311" s="227">
        <v>0</v>
      </c>
      <c r="T4311" s="228">
        <f>S4311*H4311</f>
        <v>0</v>
      </c>
      <c r="U4311" s="40"/>
      <c r="V4311" s="40"/>
      <c r="W4311" s="40"/>
      <c r="X4311" s="40"/>
      <c r="Y4311" s="40"/>
      <c r="Z4311" s="40"/>
      <c r="AA4311" s="40"/>
      <c r="AB4311" s="40"/>
      <c r="AC4311" s="40"/>
      <c r="AD4311" s="40"/>
      <c r="AE4311" s="40"/>
      <c r="AR4311" s="229" t="s">
        <v>545</v>
      </c>
      <c r="AT4311" s="229" t="s">
        <v>403</v>
      </c>
      <c r="AU4311" s="229" t="s">
        <v>87</v>
      </c>
      <c r="AY4311" s="19" t="s">
        <v>401</v>
      </c>
      <c r="BE4311" s="230">
        <f>IF(N4311="základní",J4311,0)</f>
        <v>0</v>
      </c>
      <c r="BF4311" s="230">
        <f>IF(N4311="snížená",J4311,0)</f>
        <v>0</v>
      </c>
      <c r="BG4311" s="230">
        <f>IF(N4311="zákl. přenesená",J4311,0)</f>
        <v>0</v>
      </c>
      <c r="BH4311" s="230">
        <f>IF(N4311="sníž. přenesená",J4311,0)</f>
        <v>0</v>
      </c>
      <c r="BI4311" s="230">
        <f>IF(N4311="nulová",J4311,0)</f>
        <v>0</v>
      </c>
      <c r="BJ4311" s="19" t="s">
        <v>85</v>
      </c>
      <c r="BK4311" s="230">
        <f>ROUND(I4311*H4311,2)</f>
        <v>0</v>
      </c>
      <c r="BL4311" s="19" t="s">
        <v>545</v>
      </c>
      <c r="BM4311" s="229" t="s">
        <v>3702</v>
      </c>
    </row>
    <row r="4312" s="2" customFormat="1">
      <c r="A4312" s="40"/>
      <c r="B4312" s="41"/>
      <c r="C4312" s="42"/>
      <c r="D4312" s="231" t="s">
        <v>408</v>
      </c>
      <c r="E4312" s="42"/>
      <c r="F4312" s="232" t="s">
        <v>3703</v>
      </c>
      <c r="G4312" s="42"/>
      <c r="H4312" s="42"/>
      <c r="I4312" s="233"/>
      <c r="J4312" s="42"/>
      <c r="K4312" s="42"/>
      <c r="L4312" s="46"/>
      <c r="M4312" s="234"/>
      <c r="N4312" s="235"/>
      <c r="O4312" s="86"/>
      <c r="P4312" s="86"/>
      <c r="Q4312" s="86"/>
      <c r="R4312" s="86"/>
      <c r="S4312" s="86"/>
      <c r="T4312" s="87"/>
      <c r="U4312" s="40"/>
      <c r="V4312" s="40"/>
      <c r="W4312" s="40"/>
      <c r="X4312" s="40"/>
      <c r="Y4312" s="40"/>
      <c r="Z4312" s="40"/>
      <c r="AA4312" s="40"/>
      <c r="AB4312" s="40"/>
      <c r="AC4312" s="40"/>
      <c r="AD4312" s="40"/>
      <c r="AE4312" s="40"/>
      <c r="AT4312" s="19" t="s">
        <v>408</v>
      </c>
      <c r="AU4312" s="19" t="s">
        <v>87</v>
      </c>
    </row>
    <row r="4313" s="13" customFormat="1">
      <c r="A4313" s="13"/>
      <c r="B4313" s="236"/>
      <c r="C4313" s="237"/>
      <c r="D4313" s="238" t="s">
        <v>410</v>
      </c>
      <c r="E4313" s="239" t="s">
        <v>19</v>
      </c>
      <c r="F4313" s="240" t="s">
        <v>634</v>
      </c>
      <c r="G4313" s="237"/>
      <c r="H4313" s="239" t="s">
        <v>19</v>
      </c>
      <c r="I4313" s="241"/>
      <c r="J4313" s="237"/>
      <c r="K4313" s="237"/>
      <c r="L4313" s="242"/>
      <c r="M4313" s="243"/>
      <c r="N4313" s="244"/>
      <c r="O4313" s="244"/>
      <c r="P4313" s="244"/>
      <c r="Q4313" s="244"/>
      <c r="R4313" s="244"/>
      <c r="S4313" s="244"/>
      <c r="T4313" s="245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6" t="s">
        <v>410</v>
      </c>
      <c r="AU4313" s="246" t="s">
        <v>87</v>
      </c>
      <c r="AV4313" s="13" t="s">
        <v>85</v>
      </c>
      <c r="AW4313" s="13" t="s">
        <v>37</v>
      </c>
      <c r="AX4313" s="13" t="s">
        <v>78</v>
      </c>
      <c r="AY4313" s="246" t="s">
        <v>401</v>
      </c>
    </row>
    <row r="4314" s="13" customFormat="1">
      <c r="A4314" s="13"/>
      <c r="B4314" s="236"/>
      <c r="C4314" s="237"/>
      <c r="D4314" s="238" t="s">
        <v>410</v>
      </c>
      <c r="E4314" s="239" t="s">
        <v>19</v>
      </c>
      <c r="F4314" s="240" t="s">
        <v>1591</v>
      </c>
      <c r="G4314" s="237"/>
      <c r="H4314" s="239" t="s">
        <v>19</v>
      </c>
      <c r="I4314" s="241"/>
      <c r="J4314" s="237"/>
      <c r="K4314" s="237"/>
      <c r="L4314" s="242"/>
      <c r="M4314" s="243"/>
      <c r="N4314" s="244"/>
      <c r="O4314" s="244"/>
      <c r="P4314" s="244"/>
      <c r="Q4314" s="244"/>
      <c r="R4314" s="244"/>
      <c r="S4314" s="244"/>
      <c r="T4314" s="24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6" t="s">
        <v>410</v>
      </c>
      <c r="AU4314" s="246" t="s">
        <v>87</v>
      </c>
      <c r="AV4314" s="13" t="s">
        <v>85</v>
      </c>
      <c r="AW4314" s="13" t="s">
        <v>37</v>
      </c>
      <c r="AX4314" s="13" t="s">
        <v>78</v>
      </c>
      <c r="AY4314" s="246" t="s">
        <v>401</v>
      </c>
    </row>
    <row r="4315" s="13" customFormat="1">
      <c r="A4315" s="13"/>
      <c r="B4315" s="236"/>
      <c r="C4315" s="237"/>
      <c r="D4315" s="238" t="s">
        <v>410</v>
      </c>
      <c r="E4315" s="239" t="s">
        <v>19</v>
      </c>
      <c r="F4315" s="240" t="s">
        <v>1790</v>
      </c>
      <c r="G4315" s="237"/>
      <c r="H4315" s="239" t="s">
        <v>19</v>
      </c>
      <c r="I4315" s="241"/>
      <c r="J4315" s="237"/>
      <c r="K4315" s="237"/>
      <c r="L4315" s="242"/>
      <c r="M4315" s="243"/>
      <c r="N4315" s="244"/>
      <c r="O4315" s="244"/>
      <c r="P4315" s="244"/>
      <c r="Q4315" s="244"/>
      <c r="R4315" s="244"/>
      <c r="S4315" s="244"/>
      <c r="T4315" s="245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6" t="s">
        <v>410</v>
      </c>
      <c r="AU4315" s="246" t="s">
        <v>87</v>
      </c>
      <c r="AV4315" s="13" t="s">
        <v>85</v>
      </c>
      <c r="AW4315" s="13" t="s">
        <v>37</v>
      </c>
      <c r="AX4315" s="13" t="s">
        <v>78</v>
      </c>
      <c r="AY4315" s="246" t="s">
        <v>401</v>
      </c>
    </row>
    <row r="4316" s="14" customFormat="1">
      <c r="A4316" s="14"/>
      <c r="B4316" s="247"/>
      <c r="C4316" s="248"/>
      <c r="D4316" s="238" t="s">
        <v>410</v>
      </c>
      <c r="E4316" s="249" t="s">
        <v>19</v>
      </c>
      <c r="F4316" s="250" t="s">
        <v>3698</v>
      </c>
      <c r="G4316" s="248"/>
      <c r="H4316" s="251">
        <v>79.200000000000003</v>
      </c>
      <c r="I4316" s="252"/>
      <c r="J4316" s="248"/>
      <c r="K4316" s="248"/>
      <c r="L4316" s="253"/>
      <c r="M4316" s="254"/>
      <c r="N4316" s="255"/>
      <c r="O4316" s="255"/>
      <c r="P4316" s="255"/>
      <c r="Q4316" s="255"/>
      <c r="R4316" s="255"/>
      <c r="S4316" s="255"/>
      <c r="T4316" s="256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7" t="s">
        <v>410</v>
      </c>
      <c r="AU4316" s="257" t="s">
        <v>87</v>
      </c>
      <c r="AV4316" s="14" t="s">
        <v>87</v>
      </c>
      <c r="AW4316" s="14" t="s">
        <v>37</v>
      </c>
      <c r="AX4316" s="14" t="s">
        <v>78</v>
      </c>
      <c r="AY4316" s="257" t="s">
        <v>401</v>
      </c>
    </row>
    <row r="4317" s="15" customFormat="1">
      <c r="A4317" s="15"/>
      <c r="B4317" s="258"/>
      <c r="C4317" s="259"/>
      <c r="D4317" s="238" t="s">
        <v>410</v>
      </c>
      <c r="E4317" s="260" t="s">
        <v>19</v>
      </c>
      <c r="F4317" s="261" t="s">
        <v>414</v>
      </c>
      <c r="G4317" s="259"/>
      <c r="H4317" s="262">
        <v>79.200000000000003</v>
      </c>
      <c r="I4317" s="263"/>
      <c r="J4317" s="259"/>
      <c r="K4317" s="259"/>
      <c r="L4317" s="264"/>
      <c r="M4317" s="265"/>
      <c r="N4317" s="266"/>
      <c r="O4317" s="266"/>
      <c r="P4317" s="266"/>
      <c r="Q4317" s="266"/>
      <c r="R4317" s="266"/>
      <c r="S4317" s="266"/>
      <c r="T4317" s="267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5"/>
      <c r="AE4317" s="15"/>
      <c r="AT4317" s="268" t="s">
        <v>410</v>
      </c>
      <c r="AU4317" s="268" t="s">
        <v>87</v>
      </c>
      <c r="AV4317" s="15" t="s">
        <v>102</v>
      </c>
      <c r="AW4317" s="15" t="s">
        <v>37</v>
      </c>
      <c r="AX4317" s="15" t="s">
        <v>85</v>
      </c>
      <c r="AY4317" s="268" t="s">
        <v>401</v>
      </c>
    </row>
    <row r="4318" s="2" customFormat="1" ht="21.75" customHeight="1">
      <c r="A4318" s="40"/>
      <c r="B4318" s="41"/>
      <c r="C4318" s="218" t="s">
        <v>3704</v>
      </c>
      <c r="D4318" s="218" t="s">
        <v>403</v>
      </c>
      <c r="E4318" s="219" t="s">
        <v>3705</v>
      </c>
      <c r="F4318" s="220" t="s">
        <v>3706</v>
      </c>
      <c r="G4318" s="221" t="s">
        <v>178</v>
      </c>
      <c r="H4318" s="222">
        <v>79.200000000000003</v>
      </c>
      <c r="I4318" s="223"/>
      <c r="J4318" s="224">
        <f>ROUND(I4318*H4318,2)</f>
        <v>0</v>
      </c>
      <c r="K4318" s="220" t="s">
        <v>19</v>
      </c>
      <c r="L4318" s="46"/>
      <c r="M4318" s="225" t="s">
        <v>19</v>
      </c>
      <c r="N4318" s="226" t="s">
        <v>49</v>
      </c>
      <c r="O4318" s="86"/>
      <c r="P4318" s="227">
        <f>O4318*H4318</f>
        <v>0</v>
      </c>
      <c r="Q4318" s="227">
        <v>0.00012</v>
      </c>
      <c r="R4318" s="227">
        <f>Q4318*H4318</f>
        <v>0.0095040000000000003</v>
      </c>
      <c r="S4318" s="227">
        <v>0</v>
      </c>
      <c r="T4318" s="228">
        <f>S4318*H4318</f>
        <v>0</v>
      </c>
      <c r="U4318" s="40"/>
      <c r="V4318" s="40"/>
      <c r="W4318" s="40"/>
      <c r="X4318" s="40"/>
      <c r="Y4318" s="40"/>
      <c r="Z4318" s="40"/>
      <c r="AA4318" s="40"/>
      <c r="AB4318" s="40"/>
      <c r="AC4318" s="40"/>
      <c r="AD4318" s="40"/>
      <c r="AE4318" s="40"/>
      <c r="AR4318" s="229" t="s">
        <v>545</v>
      </c>
      <c r="AT4318" s="229" t="s">
        <v>403</v>
      </c>
      <c r="AU4318" s="229" t="s">
        <v>87</v>
      </c>
      <c r="AY4318" s="19" t="s">
        <v>401</v>
      </c>
      <c r="BE4318" s="230">
        <f>IF(N4318="základní",J4318,0)</f>
        <v>0</v>
      </c>
      <c r="BF4318" s="230">
        <f>IF(N4318="snížená",J4318,0)</f>
        <v>0</v>
      </c>
      <c r="BG4318" s="230">
        <f>IF(N4318="zákl. přenesená",J4318,0)</f>
        <v>0</v>
      </c>
      <c r="BH4318" s="230">
        <f>IF(N4318="sníž. přenesená",J4318,0)</f>
        <v>0</v>
      </c>
      <c r="BI4318" s="230">
        <f>IF(N4318="nulová",J4318,0)</f>
        <v>0</v>
      </c>
      <c r="BJ4318" s="19" t="s">
        <v>85</v>
      </c>
      <c r="BK4318" s="230">
        <f>ROUND(I4318*H4318,2)</f>
        <v>0</v>
      </c>
      <c r="BL4318" s="19" t="s">
        <v>545</v>
      </c>
      <c r="BM4318" s="229" t="s">
        <v>3707</v>
      </c>
    </row>
    <row r="4319" s="13" customFormat="1">
      <c r="A4319" s="13"/>
      <c r="B4319" s="236"/>
      <c r="C4319" s="237"/>
      <c r="D4319" s="238" t="s">
        <v>410</v>
      </c>
      <c r="E4319" s="239" t="s">
        <v>19</v>
      </c>
      <c r="F4319" s="240" t="s">
        <v>634</v>
      </c>
      <c r="G4319" s="237"/>
      <c r="H4319" s="239" t="s">
        <v>19</v>
      </c>
      <c r="I4319" s="241"/>
      <c r="J4319" s="237"/>
      <c r="K4319" s="237"/>
      <c r="L4319" s="242"/>
      <c r="M4319" s="243"/>
      <c r="N4319" s="244"/>
      <c r="O4319" s="244"/>
      <c r="P4319" s="244"/>
      <c r="Q4319" s="244"/>
      <c r="R4319" s="244"/>
      <c r="S4319" s="244"/>
      <c r="T4319" s="245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6" t="s">
        <v>410</v>
      </c>
      <c r="AU4319" s="246" t="s">
        <v>87</v>
      </c>
      <c r="AV4319" s="13" t="s">
        <v>85</v>
      </c>
      <c r="AW4319" s="13" t="s">
        <v>37</v>
      </c>
      <c r="AX4319" s="13" t="s">
        <v>78</v>
      </c>
      <c r="AY4319" s="246" t="s">
        <v>401</v>
      </c>
    </row>
    <row r="4320" s="13" customFormat="1">
      <c r="A4320" s="13"/>
      <c r="B4320" s="236"/>
      <c r="C4320" s="237"/>
      <c r="D4320" s="238" t="s">
        <v>410</v>
      </c>
      <c r="E4320" s="239" t="s">
        <v>19</v>
      </c>
      <c r="F4320" s="240" t="s">
        <v>1591</v>
      </c>
      <c r="G4320" s="237"/>
      <c r="H4320" s="239" t="s">
        <v>19</v>
      </c>
      <c r="I4320" s="241"/>
      <c r="J4320" s="237"/>
      <c r="K4320" s="237"/>
      <c r="L4320" s="242"/>
      <c r="M4320" s="243"/>
      <c r="N4320" s="244"/>
      <c r="O4320" s="244"/>
      <c r="P4320" s="244"/>
      <c r="Q4320" s="244"/>
      <c r="R4320" s="244"/>
      <c r="S4320" s="244"/>
      <c r="T4320" s="245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6" t="s">
        <v>410</v>
      </c>
      <c r="AU4320" s="246" t="s">
        <v>87</v>
      </c>
      <c r="AV4320" s="13" t="s">
        <v>85</v>
      </c>
      <c r="AW4320" s="13" t="s">
        <v>37</v>
      </c>
      <c r="AX4320" s="13" t="s">
        <v>78</v>
      </c>
      <c r="AY4320" s="246" t="s">
        <v>401</v>
      </c>
    </row>
    <row r="4321" s="13" customFormat="1">
      <c r="A4321" s="13"/>
      <c r="B4321" s="236"/>
      <c r="C4321" s="237"/>
      <c r="D4321" s="238" t="s">
        <v>410</v>
      </c>
      <c r="E4321" s="239" t="s">
        <v>19</v>
      </c>
      <c r="F4321" s="240" t="s">
        <v>1790</v>
      </c>
      <c r="G4321" s="237"/>
      <c r="H4321" s="239" t="s">
        <v>19</v>
      </c>
      <c r="I4321" s="241"/>
      <c r="J4321" s="237"/>
      <c r="K4321" s="237"/>
      <c r="L4321" s="242"/>
      <c r="M4321" s="243"/>
      <c r="N4321" s="244"/>
      <c r="O4321" s="244"/>
      <c r="P4321" s="244"/>
      <c r="Q4321" s="244"/>
      <c r="R4321" s="244"/>
      <c r="S4321" s="244"/>
      <c r="T4321" s="245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6" t="s">
        <v>410</v>
      </c>
      <c r="AU4321" s="246" t="s">
        <v>87</v>
      </c>
      <c r="AV4321" s="13" t="s">
        <v>85</v>
      </c>
      <c r="AW4321" s="13" t="s">
        <v>37</v>
      </c>
      <c r="AX4321" s="13" t="s">
        <v>78</v>
      </c>
      <c r="AY4321" s="246" t="s">
        <v>401</v>
      </c>
    </row>
    <row r="4322" s="14" customFormat="1">
      <c r="A4322" s="14"/>
      <c r="B4322" s="247"/>
      <c r="C4322" s="248"/>
      <c r="D4322" s="238" t="s">
        <v>410</v>
      </c>
      <c r="E4322" s="249" t="s">
        <v>19</v>
      </c>
      <c r="F4322" s="250" t="s">
        <v>3698</v>
      </c>
      <c r="G4322" s="248"/>
      <c r="H4322" s="251">
        <v>79.200000000000003</v>
      </c>
      <c r="I4322" s="252"/>
      <c r="J4322" s="248"/>
      <c r="K4322" s="248"/>
      <c r="L4322" s="253"/>
      <c r="M4322" s="254"/>
      <c r="N4322" s="255"/>
      <c r="O4322" s="255"/>
      <c r="P4322" s="255"/>
      <c r="Q4322" s="255"/>
      <c r="R4322" s="255"/>
      <c r="S4322" s="255"/>
      <c r="T4322" s="256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7" t="s">
        <v>410</v>
      </c>
      <c r="AU4322" s="257" t="s">
        <v>87</v>
      </c>
      <c r="AV4322" s="14" t="s">
        <v>87</v>
      </c>
      <c r="AW4322" s="14" t="s">
        <v>37</v>
      </c>
      <c r="AX4322" s="14" t="s">
        <v>78</v>
      </c>
      <c r="AY4322" s="257" t="s">
        <v>401</v>
      </c>
    </row>
    <row r="4323" s="15" customFormat="1">
      <c r="A4323" s="15"/>
      <c r="B4323" s="258"/>
      <c r="C4323" s="259"/>
      <c r="D4323" s="238" t="s">
        <v>410</v>
      </c>
      <c r="E4323" s="260" t="s">
        <v>19</v>
      </c>
      <c r="F4323" s="261" t="s">
        <v>414</v>
      </c>
      <c r="G4323" s="259"/>
      <c r="H4323" s="262">
        <v>79.200000000000003</v>
      </c>
      <c r="I4323" s="263"/>
      <c r="J4323" s="259"/>
      <c r="K4323" s="259"/>
      <c r="L4323" s="264"/>
      <c r="M4323" s="265"/>
      <c r="N4323" s="266"/>
      <c r="O4323" s="266"/>
      <c r="P4323" s="266"/>
      <c r="Q4323" s="266"/>
      <c r="R4323" s="266"/>
      <c r="S4323" s="266"/>
      <c r="T4323" s="267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68" t="s">
        <v>410</v>
      </c>
      <c r="AU4323" s="268" t="s">
        <v>87</v>
      </c>
      <c r="AV4323" s="15" t="s">
        <v>102</v>
      </c>
      <c r="AW4323" s="15" t="s">
        <v>37</v>
      </c>
      <c r="AX4323" s="15" t="s">
        <v>85</v>
      </c>
      <c r="AY4323" s="268" t="s">
        <v>401</v>
      </c>
    </row>
    <row r="4324" s="2" customFormat="1" ht="37.8" customHeight="1">
      <c r="A4324" s="40"/>
      <c r="B4324" s="41"/>
      <c r="C4324" s="218" t="s">
        <v>3708</v>
      </c>
      <c r="D4324" s="218" t="s">
        <v>403</v>
      </c>
      <c r="E4324" s="219" t="s">
        <v>3709</v>
      </c>
      <c r="F4324" s="220" t="s">
        <v>3710</v>
      </c>
      <c r="G4324" s="221" t="s">
        <v>178</v>
      </c>
      <c r="H4324" s="222">
        <v>8.3219999999999992</v>
      </c>
      <c r="I4324" s="223"/>
      <c r="J4324" s="224">
        <f>ROUND(I4324*H4324,2)</f>
        <v>0</v>
      </c>
      <c r="K4324" s="220" t="s">
        <v>406</v>
      </c>
      <c r="L4324" s="46"/>
      <c r="M4324" s="225" t="s">
        <v>19</v>
      </c>
      <c r="N4324" s="226" t="s">
        <v>49</v>
      </c>
      <c r="O4324" s="86"/>
      <c r="P4324" s="227">
        <f>O4324*H4324</f>
        <v>0</v>
      </c>
      <c r="Q4324" s="227">
        <v>6.7000000000000002E-05</v>
      </c>
      <c r="R4324" s="227">
        <f>Q4324*H4324</f>
        <v>0.00055757399999999992</v>
      </c>
      <c r="S4324" s="227">
        <v>0</v>
      </c>
      <c r="T4324" s="228">
        <f>S4324*H4324</f>
        <v>0</v>
      </c>
      <c r="U4324" s="40"/>
      <c r="V4324" s="40"/>
      <c r="W4324" s="40"/>
      <c r="X4324" s="40"/>
      <c r="Y4324" s="40"/>
      <c r="Z4324" s="40"/>
      <c r="AA4324" s="40"/>
      <c r="AB4324" s="40"/>
      <c r="AC4324" s="40"/>
      <c r="AD4324" s="40"/>
      <c r="AE4324" s="40"/>
      <c r="AR4324" s="229" t="s">
        <v>545</v>
      </c>
      <c r="AT4324" s="229" t="s">
        <v>403</v>
      </c>
      <c r="AU4324" s="229" t="s">
        <v>87</v>
      </c>
      <c r="AY4324" s="19" t="s">
        <v>401</v>
      </c>
      <c r="BE4324" s="230">
        <f>IF(N4324="základní",J4324,0)</f>
        <v>0</v>
      </c>
      <c r="BF4324" s="230">
        <f>IF(N4324="snížená",J4324,0)</f>
        <v>0</v>
      </c>
      <c r="BG4324" s="230">
        <f>IF(N4324="zákl. přenesená",J4324,0)</f>
        <v>0</v>
      </c>
      <c r="BH4324" s="230">
        <f>IF(N4324="sníž. přenesená",J4324,0)</f>
        <v>0</v>
      </c>
      <c r="BI4324" s="230">
        <f>IF(N4324="nulová",J4324,0)</f>
        <v>0</v>
      </c>
      <c r="BJ4324" s="19" t="s">
        <v>85</v>
      </c>
      <c r="BK4324" s="230">
        <f>ROUND(I4324*H4324,2)</f>
        <v>0</v>
      </c>
      <c r="BL4324" s="19" t="s">
        <v>545</v>
      </c>
      <c r="BM4324" s="229" t="s">
        <v>3711</v>
      </c>
    </row>
    <row r="4325" s="2" customFormat="1">
      <c r="A4325" s="40"/>
      <c r="B4325" s="41"/>
      <c r="C4325" s="42"/>
      <c r="D4325" s="231" t="s">
        <v>408</v>
      </c>
      <c r="E4325" s="42"/>
      <c r="F4325" s="232" t="s">
        <v>3712</v>
      </c>
      <c r="G4325" s="42"/>
      <c r="H4325" s="42"/>
      <c r="I4325" s="233"/>
      <c r="J4325" s="42"/>
      <c r="K4325" s="42"/>
      <c r="L4325" s="46"/>
      <c r="M4325" s="234"/>
      <c r="N4325" s="235"/>
      <c r="O4325" s="86"/>
      <c r="P4325" s="86"/>
      <c r="Q4325" s="86"/>
      <c r="R4325" s="86"/>
      <c r="S4325" s="86"/>
      <c r="T4325" s="87"/>
      <c r="U4325" s="40"/>
      <c r="V4325" s="40"/>
      <c r="W4325" s="40"/>
      <c r="X4325" s="40"/>
      <c r="Y4325" s="40"/>
      <c r="Z4325" s="40"/>
      <c r="AA4325" s="40"/>
      <c r="AB4325" s="40"/>
      <c r="AC4325" s="40"/>
      <c r="AD4325" s="40"/>
      <c r="AE4325" s="40"/>
      <c r="AT4325" s="19" t="s">
        <v>408</v>
      </c>
      <c r="AU4325" s="19" t="s">
        <v>87</v>
      </c>
    </row>
    <row r="4326" s="13" customFormat="1">
      <c r="A4326" s="13"/>
      <c r="B4326" s="236"/>
      <c r="C4326" s="237"/>
      <c r="D4326" s="238" t="s">
        <v>410</v>
      </c>
      <c r="E4326" s="239" t="s">
        <v>19</v>
      </c>
      <c r="F4326" s="240" t="s">
        <v>634</v>
      </c>
      <c r="G4326" s="237"/>
      <c r="H4326" s="239" t="s">
        <v>19</v>
      </c>
      <c r="I4326" s="241"/>
      <c r="J4326" s="237"/>
      <c r="K4326" s="237"/>
      <c r="L4326" s="242"/>
      <c r="M4326" s="243"/>
      <c r="N4326" s="244"/>
      <c r="O4326" s="244"/>
      <c r="P4326" s="244"/>
      <c r="Q4326" s="244"/>
      <c r="R4326" s="244"/>
      <c r="S4326" s="244"/>
      <c r="T4326" s="245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6" t="s">
        <v>410</v>
      </c>
      <c r="AU4326" s="246" t="s">
        <v>87</v>
      </c>
      <c r="AV4326" s="13" t="s">
        <v>85</v>
      </c>
      <c r="AW4326" s="13" t="s">
        <v>37</v>
      </c>
      <c r="AX4326" s="13" t="s">
        <v>78</v>
      </c>
      <c r="AY4326" s="246" t="s">
        <v>401</v>
      </c>
    </row>
    <row r="4327" s="13" customFormat="1">
      <c r="A4327" s="13"/>
      <c r="B4327" s="236"/>
      <c r="C4327" s="237"/>
      <c r="D4327" s="238" t="s">
        <v>410</v>
      </c>
      <c r="E4327" s="239" t="s">
        <v>19</v>
      </c>
      <c r="F4327" s="240" t="s">
        <v>1591</v>
      </c>
      <c r="G4327" s="237"/>
      <c r="H4327" s="239" t="s">
        <v>19</v>
      </c>
      <c r="I4327" s="241"/>
      <c r="J4327" s="237"/>
      <c r="K4327" s="237"/>
      <c r="L4327" s="242"/>
      <c r="M4327" s="243"/>
      <c r="N4327" s="244"/>
      <c r="O4327" s="244"/>
      <c r="P4327" s="244"/>
      <c r="Q4327" s="244"/>
      <c r="R4327" s="244"/>
      <c r="S4327" s="244"/>
      <c r="T4327" s="245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6" t="s">
        <v>410</v>
      </c>
      <c r="AU4327" s="246" t="s">
        <v>87</v>
      </c>
      <c r="AV4327" s="13" t="s">
        <v>85</v>
      </c>
      <c r="AW4327" s="13" t="s">
        <v>37</v>
      </c>
      <c r="AX4327" s="13" t="s">
        <v>78</v>
      </c>
      <c r="AY4327" s="246" t="s">
        <v>401</v>
      </c>
    </row>
    <row r="4328" s="13" customFormat="1">
      <c r="A4328" s="13"/>
      <c r="B4328" s="236"/>
      <c r="C4328" s="237"/>
      <c r="D4328" s="238" t="s">
        <v>410</v>
      </c>
      <c r="E4328" s="239" t="s">
        <v>19</v>
      </c>
      <c r="F4328" s="240" t="s">
        <v>1790</v>
      </c>
      <c r="G4328" s="237"/>
      <c r="H4328" s="239" t="s">
        <v>19</v>
      </c>
      <c r="I4328" s="241"/>
      <c r="J4328" s="237"/>
      <c r="K4328" s="237"/>
      <c r="L4328" s="242"/>
      <c r="M4328" s="243"/>
      <c r="N4328" s="244"/>
      <c r="O4328" s="244"/>
      <c r="P4328" s="244"/>
      <c r="Q4328" s="244"/>
      <c r="R4328" s="244"/>
      <c r="S4328" s="244"/>
      <c r="T4328" s="245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6" t="s">
        <v>410</v>
      </c>
      <c r="AU4328" s="246" t="s">
        <v>87</v>
      </c>
      <c r="AV4328" s="13" t="s">
        <v>85</v>
      </c>
      <c r="AW4328" s="13" t="s">
        <v>37</v>
      </c>
      <c r="AX4328" s="13" t="s">
        <v>78</v>
      </c>
      <c r="AY4328" s="246" t="s">
        <v>401</v>
      </c>
    </row>
    <row r="4329" s="14" customFormat="1">
      <c r="A4329" s="14"/>
      <c r="B4329" s="247"/>
      <c r="C4329" s="248"/>
      <c r="D4329" s="238" t="s">
        <v>410</v>
      </c>
      <c r="E4329" s="249" t="s">
        <v>19</v>
      </c>
      <c r="F4329" s="250" t="s">
        <v>3713</v>
      </c>
      <c r="G4329" s="248"/>
      <c r="H4329" s="251">
        <v>1.98</v>
      </c>
      <c r="I4329" s="252"/>
      <c r="J4329" s="248"/>
      <c r="K4329" s="248"/>
      <c r="L4329" s="253"/>
      <c r="M4329" s="254"/>
      <c r="N4329" s="255"/>
      <c r="O4329" s="255"/>
      <c r="P4329" s="255"/>
      <c r="Q4329" s="255"/>
      <c r="R4329" s="255"/>
      <c r="S4329" s="255"/>
      <c r="T4329" s="256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7" t="s">
        <v>410</v>
      </c>
      <c r="AU4329" s="257" t="s">
        <v>87</v>
      </c>
      <c r="AV4329" s="14" t="s">
        <v>87</v>
      </c>
      <c r="AW4329" s="14" t="s">
        <v>37</v>
      </c>
      <c r="AX4329" s="14" t="s">
        <v>78</v>
      </c>
      <c r="AY4329" s="257" t="s">
        <v>401</v>
      </c>
    </row>
    <row r="4330" s="16" customFormat="1">
      <c r="A4330" s="16"/>
      <c r="B4330" s="269"/>
      <c r="C4330" s="270"/>
      <c r="D4330" s="238" t="s">
        <v>410</v>
      </c>
      <c r="E4330" s="271" t="s">
        <v>19</v>
      </c>
      <c r="F4330" s="272" t="s">
        <v>440</v>
      </c>
      <c r="G4330" s="270"/>
      <c r="H4330" s="273">
        <v>1.98</v>
      </c>
      <c r="I4330" s="274"/>
      <c r="J4330" s="270"/>
      <c r="K4330" s="270"/>
      <c r="L4330" s="275"/>
      <c r="M4330" s="276"/>
      <c r="N4330" s="277"/>
      <c r="O4330" s="277"/>
      <c r="P4330" s="277"/>
      <c r="Q4330" s="277"/>
      <c r="R4330" s="277"/>
      <c r="S4330" s="277"/>
      <c r="T4330" s="278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T4330" s="279" t="s">
        <v>410</v>
      </c>
      <c r="AU4330" s="279" t="s">
        <v>87</v>
      </c>
      <c r="AV4330" s="16" t="s">
        <v>95</v>
      </c>
      <c r="AW4330" s="16" t="s">
        <v>37</v>
      </c>
      <c r="AX4330" s="16" t="s">
        <v>78</v>
      </c>
      <c r="AY4330" s="279" t="s">
        <v>401</v>
      </c>
    </row>
    <row r="4331" s="13" customFormat="1">
      <c r="A4331" s="13"/>
      <c r="B4331" s="236"/>
      <c r="C4331" s="237"/>
      <c r="D4331" s="238" t="s">
        <v>410</v>
      </c>
      <c r="E4331" s="239" t="s">
        <v>19</v>
      </c>
      <c r="F4331" s="240" t="s">
        <v>741</v>
      </c>
      <c r="G4331" s="237"/>
      <c r="H4331" s="239" t="s">
        <v>19</v>
      </c>
      <c r="I4331" s="241"/>
      <c r="J4331" s="237"/>
      <c r="K4331" s="237"/>
      <c r="L4331" s="242"/>
      <c r="M4331" s="243"/>
      <c r="N4331" s="244"/>
      <c r="O4331" s="244"/>
      <c r="P4331" s="244"/>
      <c r="Q4331" s="244"/>
      <c r="R4331" s="244"/>
      <c r="S4331" s="244"/>
      <c r="T4331" s="24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6" t="s">
        <v>410</v>
      </c>
      <c r="AU4331" s="246" t="s">
        <v>87</v>
      </c>
      <c r="AV4331" s="13" t="s">
        <v>85</v>
      </c>
      <c r="AW4331" s="13" t="s">
        <v>37</v>
      </c>
      <c r="AX4331" s="13" t="s">
        <v>78</v>
      </c>
      <c r="AY4331" s="246" t="s">
        <v>401</v>
      </c>
    </row>
    <row r="4332" s="14" customFormat="1">
      <c r="A4332" s="14"/>
      <c r="B4332" s="247"/>
      <c r="C4332" s="248"/>
      <c r="D4332" s="238" t="s">
        <v>410</v>
      </c>
      <c r="E4332" s="249" t="s">
        <v>19</v>
      </c>
      <c r="F4332" s="250" t="s">
        <v>3714</v>
      </c>
      <c r="G4332" s="248"/>
      <c r="H4332" s="251">
        <v>6.3419999999999996</v>
      </c>
      <c r="I4332" s="252"/>
      <c r="J4332" s="248"/>
      <c r="K4332" s="248"/>
      <c r="L4332" s="253"/>
      <c r="M4332" s="254"/>
      <c r="N4332" s="255"/>
      <c r="O4332" s="255"/>
      <c r="P4332" s="255"/>
      <c r="Q4332" s="255"/>
      <c r="R4332" s="255"/>
      <c r="S4332" s="255"/>
      <c r="T4332" s="256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7" t="s">
        <v>410</v>
      </c>
      <c r="AU4332" s="257" t="s">
        <v>87</v>
      </c>
      <c r="AV4332" s="14" t="s">
        <v>87</v>
      </c>
      <c r="AW4332" s="14" t="s">
        <v>37</v>
      </c>
      <c r="AX4332" s="14" t="s">
        <v>78</v>
      </c>
      <c r="AY4332" s="257" t="s">
        <v>401</v>
      </c>
    </row>
    <row r="4333" s="16" customFormat="1">
      <c r="A4333" s="16"/>
      <c r="B4333" s="269"/>
      <c r="C4333" s="270"/>
      <c r="D4333" s="238" t="s">
        <v>410</v>
      </c>
      <c r="E4333" s="271" t="s">
        <v>19</v>
      </c>
      <c r="F4333" s="272" t="s">
        <v>440</v>
      </c>
      <c r="G4333" s="270"/>
      <c r="H4333" s="273">
        <v>6.3419999999999996</v>
      </c>
      <c r="I4333" s="274"/>
      <c r="J4333" s="270"/>
      <c r="K4333" s="270"/>
      <c r="L4333" s="275"/>
      <c r="M4333" s="276"/>
      <c r="N4333" s="277"/>
      <c r="O4333" s="277"/>
      <c r="P4333" s="277"/>
      <c r="Q4333" s="277"/>
      <c r="R4333" s="277"/>
      <c r="S4333" s="277"/>
      <c r="T4333" s="278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T4333" s="279" t="s">
        <v>410</v>
      </c>
      <c r="AU4333" s="279" t="s">
        <v>87</v>
      </c>
      <c r="AV4333" s="16" t="s">
        <v>95</v>
      </c>
      <c r="AW4333" s="16" t="s">
        <v>37</v>
      </c>
      <c r="AX4333" s="16" t="s">
        <v>78</v>
      </c>
      <c r="AY4333" s="279" t="s">
        <v>401</v>
      </c>
    </row>
    <row r="4334" s="15" customFormat="1">
      <c r="A4334" s="15"/>
      <c r="B4334" s="258"/>
      <c r="C4334" s="259"/>
      <c r="D4334" s="238" t="s">
        <v>410</v>
      </c>
      <c r="E4334" s="260" t="s">
        <v>19</v>
      </c>
      <c r="F4334" s="261" t="s">
        <v>414</v>
      </c>
      <c r="G4334" s="259"/>
      <c r="H4334" s="262">
        <v>8.3219999999999992</v>
      </c>
      <c r="I4334" s="263"/>
      <c r="J4334" s="259"/>
      <c r="K4334" s="259"/>
      <c r="L4334" s="264"/>
      <c r="M4334" s="265"/>
      <c r="N4334" s="266"/>
      <c r="O4334" s="266"/>
      <c r="P4334" s="266"/>
      <c r="Q4334" s="266"/>
      <c r="R4334" s="266"/>
      <c r="S4334" s="266"/>
      <c r="T4334" s="267"/>
      <c r="U4334" s="15"/>
      <c r="V4334" s="15"/>
      <c r="W4334" s="15"/>
      <c r="X4334" s="15"/>
      <c r="Y4334" s="15"/>
      <c r="Z4334" s="15"/>
      <c r="AA4334" s="15"/>
      <c r="AB4334" s="15"/>
      <c r="AC4334" s="15"/>
      <c r="AD4334" s="15"/>
      <c r="AE4334" s="15"/>
      <c r="AT4334" s="268" t="s">
        <v>410</v>
      </c>
      <c r="AU4334" s="268" t="s">
        <v>87</v>
      </c>
      <c r="AV4334" s="15" t="s">
        <v>102</v>
      </c>
      <c r="AW4334" s="15" t="s">
        <v>37</v>
      </c>
      <c r="AX4334" s="15" t="s">
        <v>85</v>
      </c>
      <c r="AY4334" s="268" t="s">
        <v>401</v>
      </c>
    </row>
    <row r="4335" s="2" customFormat="1" ht="24.15" customHeight="1">
      <c r="A4335" s="40"/>
      <c r="B4335" s="41"/>
      <c r="C4335" s="218" t="s">
        <v>3715</v>
      </c>
      <c r="D4335" s="218" t="s">
        <v>403</v>
      </c>
      <c r="E4335" s="219" t="s">
        <v>3716</v>
      </c>
      <c r="F4335" s="220" t="s">
        <v>3717</v>
      </c>
      <c r="G4335" s="221" t="s">
        <v>178</v>
      </c>
      <c r="H4335" s="222">
        <v>8.3219999999999992</v>
      </c>
      <c r="I4335" s="223"/>
      <c r="J4335" s="224">
        <f>ROUND(I4335*H4335,2)</f>
        <v>0</v>
      </c>
      <c r="K4335" s="220" t="s">
        <v>406</v>
      </c>
      <c r="L4335" s="46"/>
      <c r="M4335" s="225" t="s">
        <v>19</v>
      </c>
      <c r="N4335" s="226" t="s">
        <v>49</v>
      </c>
      <c r="O4335" s="86"/>
      <c r="P4335" s="227">
        <f>O4335*H4335</f>
        <v>0</v>
      </c>
      <c r="Q4335" s="227">
        <v>0.00016875000000000001</v>
      </c>
      <c r="R4335" s="227">
        <f>Q4335*H4335</f>
        <v>0.0014043375</v>
      </c>
      <c r="S4335" s="227">
        <v>0</v>
      </c>
      <c r="T4335" s="228">
        <f>S4335*H4335</f>
        <v>0</v>
      </c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R4335" s="229" t="s">
        <v>545</v>
      </c>
      <c r="AT4335" s="229" t="s">
        <v>403</v>
      </c>
      <c r="AU4335" s="229" t="s">
        <v>87</v>
      </c>
      <c r="AY4335" s="19" t="s">
        <v>401</v>
      </c>
      <c r="BE4335" s="230">
        <f>IF(N4335="základní",J4335,0)</f>
        <v>0</v>
      </c>
      <c r="BF4335" s="230">
        <f>IF(N4335="snížená",J4335,0)</f>
        <v>0</v>
      </c>
      <c r="BG4335" s="230">
        <f>IF(N4335="zákl. přenesená",J4335,0)</f>
        <v>0</v>
      </c>
      <c r="BH4335" s="230">
        <f>IF(N4335="sníž. přenesená",J4335,0)</f>
        <v>0</v>
      </c>
      <c r="BI4335" s="230">
        <f>IF(N4335="nulová",J4335,0)</f>
        <v>0</v>
      </c>
      <c r="BJ4335" s="19" t="s">
        <v>85</v>
      </c>
      <c r="BK4335" s="230">
        <f>ROUND(I4335*H4335,2)</f>
        <v>0</v>
      </c>
      <c r="BL4335" s="19" t="s">
        <v>545</v>
      </c>
      <c r="BM4335" s="229" t="s">
        <v>3718</v>
      </c>
    </row>
    <row r="4336" s="2" customFormat="1">
      <c r="A4336" s="40"/>
      <c r="B4336" s="41"/>
      <c r="C4336" s="42"/>
      <c r="D4336" s="231" t="s">
        <v>408</v>
      </c>
      <c r="E4336" s="42"/>
      <c r="F4336" s="232" t="s">
        <v>3719</v>
      </c>
      <c r="G4336" s="42"/>
      <c r="H4336" s="42"/>
      <c r="I4336" s="233"/>
      <c r="J4336" s="42"/>
      <c r="K4336" s="42"/>
      <c r="L4336" s="46"/>
      <c r="M4336" s="234"/>
      <c r="N4336" s="235"/>
      <c r="O4336" s="86"/>
      <c r="P4336" s="86"/>
      <c r="Q4336" s="86"/>
      <c r="R4336" s="86"/>
      <c r="S4336" s="86"/>
      <c r="T4336" s="87"/>
      <c r="U4336" s="40"/>
      <c r="V4336" s="40"/>
      <c r="W4336" s="40"/>
      <c r="X4336" s="40"/>
      <c r="Y4336" s="40"/>
      <c r="Z4336" s="40"/>
      <c r="AA4336" s="40"/>
      <c r="AB4336" s="40"/>
      <c r="AC4336" s="40"/>
      <c r="AD4336" s="40"/>
      <c r="AE4336" s="40"/>
      <c r="AT4336" s="19" t="s">
        <v>408</v>
      </c>
      <c r="AU4336" s="19" t="s">
        <v>87</v>
      </c>
    </row>
    <row r="4337" s="13" customFormat="1">
      <c r="A4337" s="13"/>
      <c r="B4337" s="236"/>
      <c r="C4337" s="237"/>
      <c r="D4337" s="238" t="s">
        <v>410</v>
      </c>
      <c r="E4337" s="239" t="s">
        <v>19</v>
      </c>
      <c r="F4337" s="240" t="s">
        <v>634</v>
      </c>
      <c r="G4337" s="237"/>
      <c r="H4337" s="239" t="s">
        <v>19</v>
      </c>
      <c r="I4337" s="241"/>
      <c r="J4337" s="237"/>
      <c r="K4337" s="237"/>
      <c r="L4337" s="242"/>
      <c r="M4337" s="243"/>
      <c r="N4337" s="244"/>
      <c r="O4337" s="244"/>
      <c r="P4337" s="244"/>
      <c r="Q4337" s="244"/>
      <c r="R4337" s="244"/>
      <c r="S4337" s="244"/>
      <c r="T4337" s="24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6" t="s">
        <v>410</v>
      </c>
      <c r="AU4337" s="246" t="s">
        <v>87</v>
      </c>
      <c r="AV4337" s="13" t="s">
        <v>85</v>
      </c>
      <c r="AW4337" s="13" t="s">
        <v>37</v>
      </c>
      <c r="AX4337" s="13" t="s">
        <v>78</v>
      </c>
      <c r="AY4337" s="246" t="s">
        <v>401</v>
      </c>
    </row>
    <row r="4338" s="13" customFormat="1">
      <c r="A4338" s="13"/>
      <c r="B4338" s="236"/>
      <c r="C4338" s="237"/>
      <c r="D4338" s="238" t="s">
        <v>410</v>
      </c>
      <c r="E4338" s="239" t="s">
        <v>19</v>
      </c>
      <c r="F4338" s="240" t="s">
        <v>1591</v>
      </c>
      <c r="G4338" s="237"/>
      <c r="H4338" s="239" t="s">
        <v>19</v>
      </c>
      <c r="I4338" s="241"/>
      <c r="J4338" s="237"/>
      <c r="K4338" s="237"/>
      <c r="L4338" s="242"/>
      <c r="M4338" s="243"/>
      <c r="N4338" s="244"/>
      <c r="O4338" s="244"/>
      <c r="P4338" s="244"/>
      <c r="Q4338" s="244"/>
      <c r="R4338" s="244"/>
      <c r="S4338" s="244"/>
      <c r="T4338" s="24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6" t="s">
        <v>410</v>
      </c>
      <c r="AU4338" s="246" t="s">
        <v>87</v>
      </c>
      <c r="AV4338" s="13" t="s">
        <v>85</v>
      </c>
      <c r="AW4338" s="13" t="s">
        <v>37</v>
      </c>
      <c r="AX4338" s="13" t="s">
        <v>78</v>
      </c>
      <c r="AY4338" s="246" t="s">
        <v>401</v>
      </c>
    </row>
    <row r="4339" s="13" customFormat="1">
      <c r="A4339" s="13"/>
      <c r="B4339" s="236"/>
      <c r="C4339" s="237"/>
      <c r="D4339" s="238" t="s">
        <v>410</v>
      </c>
      <c r="E4339" s="239" t="s">
        <v>19</v>
      </c>
      <c r="F4339" s="240" t="s">
        <v>1790</v>
      </c>
      <c r="G4339" s="237"/>
      <c r="H4339" s="239" t="s">
        <v>19</v>
      </c>
      <c r="I4339" s="241"/>
      <c r="J4339" s="237"/>
      <c r="K4339" s="237"/>
      <c r="L4339" s="242"/>
      <c r="M4339" s="243"/>
      <c r="N4339" s="244"/>
      <c r="O4339" s="244"/>
      <c r="P4339" s="244"/>
      <c r="Q4339" s="244"/>
      <c r="R4339" s="244"/>
      <c r="S4339" s="244"/>
      <c r="T4339" s="24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6" t="s">
        <v>410</v>
      </c>
      <c r="AU4339" s="246" t="s">
        <v>87</v>
      </c>
      <c r="AV4339" s="13" t="s">
        <v>85</v>
      </c>
      <c r="AW4339" s="13" t="s">
        <v>37</v>
      </c>
      <c r="AX4339" s="13" t="s">
        <v>78</v>
      </c>
      <c r="AY4339" s="246" t="s">
        <v>401</v>
      </c>
    </row>
    <row r="4340" s="14" customFormat="1">
      <c r="A4340" s="14"/>
      <c r="B4340" s="247"/>
      <c r="C4340" s="248"/>
      <c r="D4340" s="238" t="s">
        <v>410</v>
      </c>
      <c r="E4340" s="249" t="s">
        <v>19</v>
      </c>
      <c r="F4340" s="250" t="s">
        <v>3713</v>
      </c>
      <c r="G4340" s="248"/>
      <c r="H4340" s="251">
        <v>1.98</v>
      </c>
      <c r="I4340" s="252"/>
      <c r="J4340" s="248"/>
      <c r="K4340" s="248"/>
      <c r="L4340" s="253"/>
      <c r="M4340" s="254"/>
      <c r="N4340" s="255"/>
      <c r="O4340" s="255"/>
      <c r="P4340" s="255"/>
      <c r="Q4340" s="255"/>
      <c r="R4340" s="255"/>
      <c r="S4340" s="255"/>
      <c r="T4340" s="256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7" t="s">
        <v>410</v>
      </c>
      <c r="AU4340" s="257" t="s">
        <v>87</v>
      </c>
      <c r="AV4340" s="14" t="s">
        <v>87</v>
      </c>
      <c r="AW4340" s="14" t="s">
        <v>37</v>
      </c>
      <c r="AX4340" s="14" t="s">
        <v>78</v>
      </c>
      <c r="AY4340" s="257" t="s">
        <v>401</v>
      </c>
    </row>
    <row r="4341" s="16" customFormat="1">
      <c r="A4341" s="16"/>
      <c r="B4341" s="269"/>
      <c r="C4341" s="270"/>
      <c r="D4341" s="238" t="s">
        <v>410</v>
      </c>
      <c r="E4341" s="271" t="s">
        <v>19</v>
      </c>
      <c r="F4341" s="272" t="s">
        <v>440</v>
      </c>
      <c r="G4341" s="270"/>
      <c r="H4341" s="273">
        <v>1.98</v>
      </c>
      <c r="I4341" s="274"/>
      <c r="J4341" s="270"/>
      <c r="K4341" s="270"/>
      <c r="L4341" s="275"/>
      <c r="M4341" s="276"/>
      <c r="N4341" s="277"/>
      <c r="O4341" s="277"/>
      <c r="P4341" s="277"/>
      <c r="Q4341" s="277"/>
      <c r="R4341" s="277"/>
      <c r="S4341" s="277"/>
      <c r="T4341" s="278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T4341" s="279" t="s">
        <v>410</v>
      </c>
      <c r="AU4341" s="279" t="s">
        <v>87</v>
      </c>
      <c r="AV4341" s="16" t="s">
        <v>95</v>
      </c>
      <c r="AW4341" s="16" t="s">
        <v>37</v>
      </c>
      <c r="AX4341" s="16" t="s">
        <v>78</v>
      </c>
      <c r="AY4341" s="279" t="s">
        <v>401</v>
      </c>
    </row>
    <row r="4342" s="13" customFormat="1">
      <c r="A4342" s="13"/>
      <c r="B4342" s="236"/>
      <c r="C4342" s="237"/>
      <c r="D4342" s="238" t="s">
        <v>410</v>
      </c>
      <c r="E4342" s="239" t="s">
        <v>19</v>
      </c>
      <c r="F4342" s="240" t="s">
        <v>741</v>
      </c>
      <c r="G4342" s="237"/>
      <c r="H4342" s="239" t="s">
        <v>19</v>
      </c>
      <c r="I4342" s="241"/>
      <c r="J4342" s="237"/>
      <c r="K4342" s="237"/>
      <c r="L4342" s="242"/>
      <c r="M4342" s="243"/>
      <c r="N4342" s="244"/>
      <c r="O4342" s="244"/>
      <c r="P4342" s="244"/>
      <c r="Q4342" s="244"/>
      <c r="R4342" s="244"/>
      <c r="S4342" s="244"/>
      <c r="T4342" s="24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6" t="s">
        <v>410</v>
      </c>
      <c r="AU4342" s="246" t="s">
        <v>87</v>
      </c>
      <c r="AV4342" s="13" t="s">
        <v>85</v>
      </c>
      <c r="AW4342" s="13" t="s">
        <v>37</v>
      </c>
      <c r="AX4342" s="13" t="s">
        <v>78</v>
      </c>
      <c r="AY4342" s="246" t="s">
        <v>401</v>
      </c>
    </row>
    <row r="4343" s="14" customFormat="1">
      <c r="A4343" s="14"/>
      <c r="B4343" s="247"/>
      <c r="C4343" s="248"/>
      <c r="D4343" s="238" t="s">
        <v>410</v>
      </c>
      <c r="E4343" s="249" t="s">
        <v>19</v>
      </c>
      <c r="F4343" s="250" t="s">
        <v>3714</v>
      </c>
      <c r="G4343" s="248"/>
      <c r="H4343" s="251">
        <v>6.3419999999999996</v>
      </c>
      <c r="I4343" s="252"/>
      <c r="J4343" s="248"/>
      <c r="K4343" s="248"/>
      <c r="L4343" s="253"/>
      <c r="M4343" s="254"/>
      <c r="N4343" s="255"/>
      <c r="O4343" s="255"/>
      <c r="P4343" s="255"/>
      <c r="Q4343" s="255"/>
      <c r="R4343" s="255"/>
      <c r="S4343" s="255"/>
      <c r="T4343" s="256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7" t="s">
        <v>410</v>
      </c>
      <c r="AU4343" s="257" t="s">
        <v>87</v>
      </c>
      <c r="AV4343" s="14" t="s">
        <v>87</v>
      </c>
      <c r="AW4343" s="14" t="s">
        <v>37</v>
      </c>
      <c r="AX4343" s="14" t="s">
        <v>78</v>
      </c>
      <c r="AY4343" s="257" t="s">
        <v>401</v>
      </c>
    </row>
    <row r="4344" s="16" customFormat="1">
      <c r="A4344" s="16"/>
      <c r="B4344" s="269"/>
      <c r="C4344" s="270"/>
      <c r="D4344" s="238" t="s">
        <v>410</v>
      </c>
      <c r="E4344" s="271" t="s">
        <v>19</v>
      </c>
      <c r="F4344" s="272" t="s">
        <v>440</v>
      </c>
      <c r="G4344" s="270"/>
      <c r="H4344" s="273">
        <v>6.3419999999999996</v>
      </c>
      <c r="I4344" s="274"/>
      <c r="J4344" s="270"/>
      <c r="K4344" s="270"/>
      <c r="L4344" s="275"/>
      <c r="M4344" s="276"/>
      <c r="N4344" s="277"/>
      <c r="O4344" s="277"/>
      <c r="P4344" s="277"/>
      <c r="Q4344" s="277"/>
      <c r="R4344" s="277"/>
      <c r="S4344" s="277"/>
      <c r="T4344" s="278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T4344" s="279" t="s">
        <v>410</v>
      </c>
      <c r="AU4344" s="279" t="s">
        <v>87</v>
      </c>
      <c r="AV4344" s="16" t="s">
        <v>95</v>
      </c>
      <c r="AW4344" s="16" t="s">
        <v>37</v>
      </c>
      <c r="AX4344" s="16" t="s">
        <v>78</v>
      </c>
      <c r="AY4344" s="279" t="s">
        <v>401</v>
      </c>
    </row>
    <row r="4345" s="15" customFormat="1">
      <c r="A4345" s="15"/>
      <c r="B4345" s="258"/>
      <c r="C4345" s="259"/>
      <c r="D4345" s="238" t="s">
        <v>410</v>
      </c>
      <c r="E4345" s="260" t="s">
        <v>19</v>
      </c>
      <c r="F4345" s="261" t="s">
        <v>414</v>
      </c>
      <c r="G4345" s="259"/>
      <c r="H4345" s="262">
        <v>8.3219999999999992</v>
      </c>
      <c r="I4345" s="263"/>
      <c r="J4345" s="259"/>
      <c r="K4345" s="259"/>
      <c r="L4345" s="264"/>
      <c r="M4345" s="265"/>
      <c r="N4345" s="266"/>
      <c r="O4345" s="266"/>
      <c r="P4345" s="266"/>
      <c r="Q4345" s="266"/>
      <c r="R4345" s="266"/>
      <c r="S4345" s="266"/>
      <c r="T4345" s="267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8" t="s">
        <v>410</v>
      </c>
      <c r="AU4345" s="268" t="s">
        <v>87</v>
      </c>
      <c r="AV4345" s="15" t="s">
        <v>102</v>
      </c>
      <c r="AW4345" s="15" t="s">
        <v>37</v>
      </c>
      <c r="AX4345" s="15" t="s">
        <v>85</v>
      </c>
      <c r="AY4345" s="268" t="s">
        <v>401</v>
      </c>
    </row>
    <row r="4346" s="2" customFormat="1" ht="24.15" customHeight="1">
      <c r="A4346" s="40"/>
      <c r="B4346" s="41"/>
      <c r="C4346" s="218" t="s">
        <v>3720</v>
      </c>
      <c r="D4346" s="218" t="s">
        <v>403</v>
      </c>
      <c r="E4346" s="219" t="s">
        <v>3721</v>
      </c>
      <c r="F4346" s="220" t="s">
        <v>3722</v>
      </c>
      <c r="G4346" s="221" t="s">
        <v>178</v>
      </c>
      <c r="H4346" s="222">
        <v>8.3219999999999992</v>
      </c>
      <c r="I4346" s="223"/>
      <c r="J4346" s="224">
        <f>ROUND(I4346*H4346,2)</f>
        <v>0</v>
      </c>
      <c r="K4346" s="220" t="s">
        <v>406</v>
      </c>
      <c r="L4346" s="46"/>
      <c r="M4346" s="225" t="s">
        <v>19</v>
      </c>
      <c r="N4346" s="226" t="s">
        <v>49</v>
      </c>
      <c r="O4346" s="86"/>
      <c r="P4346" s="227">
        <f>O4346*H4346</f>
        <v>0</v>
      </c>
      <c r="Q4346" s="227">
        <v>0.00012305000000000001</v>
      </c>
      <c r="R4346" s="227">
        <f>Q4346*H4346</f>
        <v>0.0010240220999999999</v>
      </c>
      <c r="S4346" s="227">
        <v>0</v>
      </c>
      <c r="T4346" s="228">
        <f>S4346*H4346</f>
        <v>0</v>
      </c>
      <c r="U4346" s="40"/>
      <c r="V4346" s="40"/>
      <c r="W4346" s="40"/>
      <c r="X4346" s="40"/>
      <c r="Y4346" s="40"/>
      <c r="Z4346" s="40"/>
      <c r="AA4346" s="40"/>
      <c r="AB4346" s="40"/>
      <c r="AC4346" s="40"/>
      <c r="AD4346" s="40"/>
      <c r="AE4346" s="40"/>
      <c r="AR4346" s="229" t="s">
        <v>545</v>
      </c>
      <c r="AT4346" s="229" t="s">
        <v>403</v>
      </c>
      <c r="AU4346" s="229" t="s">
        <v>87</v>
      </c>
      <c r="AY4346" s="19" t="s">
        <v>401</v>
      </c>
      <c r="BE4346" s="230">
        <f>IF(N4346="základní",J4346,0)</f>
        <v>0</v>
      </c>
      <c r="BF4346" s="230">
        <f>IF(N4346="snížená",J4346,0)</f>
        <v>0</v>
      </c>
      <c r="BG4346" s="230">
        <f>IF(N4346="zákl. přenesená",J4346,0)</f>
        <v>0</v>
      </c>
      <c r="BH4346" s="230">
        <f>IF(N4346="sníž. přenesená",J4346,0)</f>
        <v>0</v>
      </c>
      <c r="BI4346" s="230">
        <f>IF(N4346="nulová",J4346,0)</f>
        <v>0</v>
      </c>
      <c r="BJ4346" s="19" t="s">
        <v>85</v>
      </c>
      <c r="BK4346" s="230">
        <f>ROUND(I4346*H4346,2)</f>
        <v>0</v>
      </c>
      <c r="BL4346" s="19" t="s">
        <v>545</v>
      </c>
      <c r="BM4346" s="229" t="s">
        <v>3723</v>
      </c>
    </row>
    <row r="4347" s="2" customFormat="1">
      <c r="A4347" s="40"/>
      <c r="B4347" s="41"/>
      <c r="C4347" s="42"/>
      <c r="D4347" s="231" t="s">
        <v>408</v>
      </c>
      <c r="E4347" s="42"/>
      <c r="F4347" s="232" t="s">
        <v>3724</v>
      </c>
      <c r="G4347" s="42"/>
      <c r="H4347" s="42"/>
      <c r="I4347" s="233"/>
      <c r="J4347" s="42"/>
      <c r="K4347" s="42"/>
      <c r="L4347" s="46"/>
      <c r="M4347" s="234"/>
      <c r="N4347" s="235"/>
      <c r="O4347" s="86"/>
      <c r="P4347" s="86"/>
      <c r="Q4347" s="86"/>
      <c r="R4347" s="86"/>
      <c r="S4347" s="86"/>
      <c r="T4347" s="87"/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T4347" s="19" t="s">
        <v>408</v>
      </c>
      <c r="AU4347" s="19" t="s">
        <v>87</v>
      </c>
    </row>
    <row r="4348" s="13" customFormat="1">
      <c r="A4348" s="13"/>
      <c r="B4348" s="236"/>
      <c r="C4348" s="237"/>
      <c r="D4348" s="238" t="s">
        <v>410</v>
      </c>
      <c r="E4348" s="239" t="s">
        <v>19</v>
      </c>
      <c r="F4348" s="240" t="s">
        <v>634</v>
      </c>
      <c r="G4348" s="237"/>
      <c r="H4348" s="239" t="s">
        <v>19</v>
      </c>
      <c r="I4348" s="241"/>
      <c r="J4348" s="237"/>
      <c r="K4348" s="237"/>
      <c r="L4348" s="242"/>
      <c r="M4348" s="243"/>
      <c r="N4348" s="244"/>
      <c r="O4348" s="244"/>
      <c r="P4348" s="244"/>
      <c r="Q4348" s="244"/>
      <c r="R4348" s="244"/>
      <c r="S4348" s="244"/>
      <c r="T4348" s="24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6" t="s">
        <v>410</v>
      </c>
      <c r="AU4348" s="246" t="s">
        <v>87</v>
      </c>
      <c r="AV4348" s="13" t="s">
        <v>85</v>
      </c>
      <c r="AW4348" s="13" t="s">
        <v>37</v>
      </c>
      <c r="AX4348" s="13" t="s">
        <v>78</v>
      </c>
      <c r="AY4348" s="246" t="s">
        <v>401</v>
      </c>
    </row>
    <row r="4349" s="13" customFormat="1">
      <c r="A4349" s="13"/>
      <c r="B4349" s="236"/>
      <c r="C4349" s="237"/>
      <c r="D4349" s="238" t="s">
        <v>410</v>
      </c>
      <c r="E4349" s="239" t="s">
        <v>19</v>
      </c>
      <c r="F4349" s="240" t="s">
        <v>1591</v>
      </c>
      <c r="G4349" s="237"/>
      <c r="H4349" s="239" t="s">
        <v>19</v>
      </c>
      <c r="I4349" s="241"/>
      <c r="J4349" s="237"/>
      <c r="K4349" s="237"/>
      <c r="L4349" s="242"/>
      <c r="M4349" s="243"/>
      <c r="N4349" s="244"/>
      <c r="O4349" s="244"/>
      <c r="P4349" s="244"/>
      <c r="Q4349" s="244"/>
      <c r="R4349" s="244"/>
      <c r="S4349" s="244"/>
      <c r="T4349" s="245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6" t="s">
        <v>410</v>
      </c>
      <c r="AU4349" s="246" t="s">
        <v>87</v>
      </c>
      <c r="AV4349" s="13" t="s">
        <v>85</v>
      </c>
      <c r="AW4349" s="13" t="s">
        <v>37</v>
      </c>
      <c r="AX4349" s="13" t="s">
        <v>78</v>
      </c>
      <c r="AY4349" s="246" t="s">
        <v>401</v>
      </c>
    </row>
    <row r="4350" s="13" customFormat="1">
      <c r="A4350" s="13"/>
      <c r="B4350" s="236"/>
      <c r="C4350" s="237"/>
      <c r="D4350" s="238" t="s">
        <v>410</v>
      </c>
      <c r="E4350" s="239" t="s">
        <v>19</v>
      </c>
      <c r="F4350" s="240" t="s">
        <v>1790</v>
      </c>
      <c r="G4350" s="237"/>
      <c r="H4350" s="239" t="s">
        <v>19</v>
      </c>
      <c r="I4350" s="241"/>
      <c r="J4350" s="237"/>
      <c r="K4350" s="237"/>
      <c r="L4350" s="242"/>
      <c r="M4350" s="243"/>
      <c r="N4350" s="244"/>
      <c r="O4350" s="244"/>
      <c r="P4350" s="244"/>
      <c r="Q4350" s="244"/>
      <c r="R4350" s="244"/>
      <c r="S4350" s="244"/>
      <c r="T4350" s="245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6" t="s">
        <v>410</v>
      </c>
      <c r="AU4350" s="246" t="s">
        <v>87</v>
      </c>
      <c r="AV4350" s="13" t="s">
        <v>85</v>
      </c>
      <c r="AW4350" s="13" t="s">
        <v>37</v>
      </c>
      <c r="AX4350" s="13" t="s">
        <v>78</v>
      </c>
      <c r="AY4350" s="246" t="s">
        <v>401</v>
      </c>
    </row>
    <row r="4351" s="14" customFormat="1">
      <c r="A4351" s="14"/>
      <c r="B4351" s="247"/>
      <c r="C4351" s="248"/>
      <c r="D4351" s="238" t="s">
        <v>410</v>
      </c>
      <c r="E4351" s="249" t="s">
        <v>19</v>
      </c>
      <c r="F4351" s="250" t="s">
        <v>3713</v>
      </c>
      <c r="G4351" s="248"/>
      <c r="H4351" s="251">
        <v>1.98</v>
      </c>
      <c r="I4351" s="252"/>
      <c r="J4351" s="248"/>
      <c r="K4351" s="248"/>
      <c r="L4351" s="253"/>
      <c r="M4351" s="254"/>
      <c r="N4351" s="255"/>
      <c r="O4351" s="255"/>
      <c r="P4351" s="255"/>
      <c r="Q4351" s="255"/>
      <c r="R4351" s="255"/>
      <c r="S4351" s="255"/>
      <c r="T4351" s="256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7" t="s">
        <v>410</v>
      </c>
      <c r="AU4351" s="257" t="s">
        <v>87</v>
      </c>
      <c r="AV4351" s="14" t="s">
        <v>87</v>
      </c>
      <c r="AW4351" s="14" t="s">
        <v>37</v>
      </c>
      <c r="AX4351" s="14" t="s">
        <v>78</v>
      </c>
      <c r="AY4351" s="257" t="s">
        <v>401</v>
      </c>
    </row>
    <row r="4352" s="16" customFormat="1">
      <c r="A4352" s="16"/>
      <c r="B4352" s="269"/>
      <c r="C4352" s="270"/>
      <c r="D4352" s="238" t="s">
        <v>410</v>
      </c>
      <c r="E4352" s="271" t="s">
        <v>19</v>
      </c>
      <c r="F4352" s="272" t="s">
        <v>440</v>
      </c>
      <c r="G4352" s="270"/>
      <c r="H4352" s="273">
        <v>1.98</v>
      </c>
      <c r="I4352" s="274"/>
      <c r="J4352" s="270"/>
      <c r="K4352" s="270"/>
      <c r="L4352" s="275"/>
      <c r="M4352" s="276"/>
      <c r="N4352" s="277"/>
      <c r="O4352" s="277"/>
      <c r="P4352" s="277"/>
      <c r="Q4352" s="277"/>
      <c r="R4352" s="277"/>
      <c r="S4352" s="277"/>
      <c r="T4352" s="278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T4352" s="279" t="s">
        <v>410</v>
      </c>
      <c r="AU4352" s="279" t="s">
        <v>87</v>
      </c>
      <c r="AV4352" s="16" t="s">
        <v>95</v>
      </c>
      <c r="AW4352" s="16" t="s">
        <v>37</v>
      </c>
      <c r="AX4352" s="16" t="s">
        <v>78</v>
      </c>
      <c r="AY4352" s="279" t="s">
        <v>401</v>
      </c>
    </row>
    <row r="4353" s="13" customFormat="1">
      <c r="A4353" s="13"/>
      <c r="B4353" s="236"/>
      <c r="C4353" s="237"/>
      <c r="D4353" s="238" t="s">
        <v>410</v>
      </c>
      <c r="E4353" s="239" t="s">
        <v>19</v>
      </c>
      <c r="F4353" s="240" t="s">
        <v>741</v>
      </c>
      <c r="G4353" s="237"/>
      <c r="H4353" s="239" t="s">
        <v>19</v>
      </c>
      <c r="I4353" s="241"/>
      <c r="J4353" s="237"/>
      <c r="K4353" s="237"/>
      <c r="L4353" s="242"/>
      <c r="M4353" s="243"/>
      <c r="N4353" s="244"/>
      <c r="O4353" s="244"/>
      <c r="P4353" s="244"/>
      <c r="Q4353" s="244"/>
      <c r="R4353" s="244"/>
      <c r="S4353" s="244"/>
      <c r="T4353" s="245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6" t="s">
        <v>410</v>
      </c>
      <c r="AU4353" s="246" t="s">
        <v>87</v>
      </c>
      <c r="AV4353" s="13" t="s">
        <v>85</v>
      </c>
      <c r="AW4353" s="13" t="s">
        <v>37</v>
      </c>
      <c r="AX4353" s="13" t="s">
        <v>78</v>
      </c>
      <c r="AY4353" s="246" t="s">
        <v>401</v>
      </c>
    </row>
    <row r="4354" s="14" customFormat="1">
      <c r="A4354" s="14"/>
      <c r="B4354" s="247"/>
      <c r="C4354" s="248"/>
      <c r="D4354" s="238" t="s">
        <v>410</v>
      </c>
      <c r="E4354" s="249" t="s">
        <v>19</v>
      </c>
      <c r="F4354" s="250" t="s">
        <v>3714</v>
      </c>
      <c r="G4354" s="248"/>
      <c r="H4354" s="251">
        <v>6.3419999999999996</v>
      </c>
      <c r="I4354" s="252"/>
      <c r="J4354" s="248"/>
      <c r="K4354" s="248"/>
      <c r="L4354" s="253"/>
      <c r="M4354" s="254"/>
      <c r="N4354" s="255"/>
      <c r="O4354" s="255"/>
      <c r="P4354" s="255"/>
      <c r="Q4354" s="255"/>
      <c r="R4354" s="255"/>
      <c r="S4354" s="255"/>
      <c r="T4354" s="256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7" t="s">
        <v>410</v>
      </c>
      <c r="AU4354" s="257" t="s">
        <v>87</v>
      </c>
      <c r="AV4354" s="14" t="s">
        <v>87</v>
      </c>
      <c r="AW4354" s="14" t="s">
        <v>37</v>
      </c>
      <c r="AX4354" s="14" t="s">
        <v>78</v>
      </c>
      <c r="AY4354" s="257" t="s">
        <v>401</v>
      </c>
    </row>
    <row r="4355" s="16" customFormat="1">
      <c r="A4355" s="16"/>
      <c r="B4355" s="269"/>
      <c r="C4355" s="270"/>
      <c r="D4355" s="238" t="s">
        <v>410</v>
      </c>
      <c r="E4355" s="271" t="s">
        <v>19</v>
      </c>
      <c r="F4355" s="272" t="s">
        <v>440</v>
      </c>
      <c r="G4355" s="270"/>
      <c r="H4355" s="273">
        <v>6.3419999999999996</v>
      </c>
      <c r="I4355" s="274"/>
      <c r="J4355" s="270"/>
      <c r="K4355" s="270"/>
      <c r="L4355" s="275"/>
      <c r="M4355" s="276"/>
      <c r="N4355" s="277"/>
      <c r="O4355" s="277"/>
      <c r="P4355" s="277"/>
      <c r="Q4355" s="277"/>
      <c r="R4355" s="277"/>
      <c r="S4355" s="277"/>
      <c r="T4355" s="278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T4355" s="279" t="s">
        <v>410</v>
      </c>
      <c r="AU4355" s="279" t="s">
        <v>87</v>
      </c>
      <c r="AV4355" s="16" t="s">
        <v>95</v>
      </c>
      <c r="AW4355" s="16" t="s">
        <v>37</v>
      </c>
      <c r="AX4355" s="16" t="s">
        <v>78</v>
      </c>
      <c r="AY4355" s="279" t="s">
        <v>401</v>
      </c>
    </row>
    <row r="4356" s="15" customFormat="1">
      <c r="A4356" s="15"/>
      <c r="B4356" s="258"/>
      <c r="C4356" s="259"/>
      <c r="D4356" s="238" t="s">
        <v>410</v>
      </c>
      <c r="E4356" s="260" t="s">
        <v>19</v>
      </c>
      <c r="F4356" s="261" t="s">
        <v>414</v>
      </c>
      <c r="G4356" s="259"/>
      <c r="H4356" s="262">
        <v>8.3219999999999992</v>
      </c>
      <c r="I4356" s="263"/>
      <c r="J4356" s="259"/>
      <c r="K4356" s="259"/>
      <c r="L4356" s="264"/>
      <c r="M4356" s="265"/>
      <c r="N4356" s="266"/>
      <c r="O4356" s="266"/>
      <c r="P4356" s="266"/>
      <c r="Q4356" s="266"/>
      <c r="R4356" s="266"/>
      <c r="S4356" s="266"/>
      <c r="T4356" s="267"/>
      <c r="U4356" s="15"/>
      <c r="V4356" s="15"/>
      <c r="W4356" s="15"/>
      <c r="X4356" s="15"/>
      <c r="Y4356" s="15"/>
      <c r="Z4356" s="15"/>
      <c r="AA4356" s="15"/>
      <c r="AB4356" s="15"/>
      <c r="AC4356" s="15"/>
      <c r="AD4356" s="15"/>
      <c r="AE4356" s="15"/>
      <c r="AT4356" s="268" t="s">
        <v>410</v>
      </c>
      <c r="AU4356" s="268" t="s">
        <v>87</v>
      </c>
      <c r="AV4356" s="15" t="s">
        <v>102</v>
      </c>
      <c r="AW4356" s="15" t="s">
        <v>37</v>
      </c>
      <c r="AX4356" s="15" t="s">
        <v>85</v>
      </c>
      <c r="AY4356" s="268" t="s">
        <v>401</v>
      </c>
    </row>
    <row r="4357" s="2" customFormat="1" ht="24.15" customHeight="1">
      <c r="A4357" s="40"/>
      <c r="B4357" s="41"/>
      <c r="C4357" s="218" t="s">
        <v>3725</v>
      </c>
      <c r="D4357" s="218" t="s">
        <v>403</v>
      </c>
      <c r="E4357" s="219" t="s">
        <v>3726</v>
      </c>
      <c r="F4357" s="220" t="s">
        <v>3727</v>
      </c>
      <c r="G4357" s="221" t="s">
        <v>178</v>
      </c>
      <c r="H4357" s="222">
        <v>8.3219999999999992</v>
      </c>
      <c r="I4357" s="223"/>
      <c r="J4357" s="224">
        <f>ROUND(I4357*H4357,2)</f>
        <v>0</v>
      </c>
      <c r="K4357" s="220" t="s">
        <v>406</v>
      </c>
      <c r="L4357" s="46"/>
      <c r="M4357" s="225" t="s">
        <v>19</v>
      </c>
      <c r="N4357" s="226" t="s">
        <v>49</v>
      </c>
      <c r="O4357" s="86"/>
      <c r="P4357" s="227">
        <f>O4357*H4357</f>
        <v>0</v>
      </c>
      <c r="Q4357" s="227">
        <v>0.00012305000000000001</v>
      </c>
      <c r="R4357" s="227">
        <f>Q4357*H4357</f>
        <v>0.0010240220999999999</v>
      </c>
      <c r="S4357" s="227">
        <v>0</v>
      </c>
      <c r="T4357" s="228">
        <f>S4357*H4357</f>
        <v>0</v>
      </c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R4357" s="229" t="s">
        <v>545</v>
      </c>
      <c r="AT4357" s="229" t="s">
        <v>403</v>
      </c>
      <c r="AU4357" s="229" t="s">
        <v>87</v>
      </c>
      <c r="AY4357" s="19" t="s">
        <v>401</v>
      </c>
      <c r="BE4357" s="230">
        <f>IF(N4357="základní",J4357,0)</f>
        <v>0</v>
      </c>
      <c r="BF4357" s="230">
        <f>IF(N4357="snížená",J4357,0)</f>
        <v>0</v>
      </c>
      <c r="BG4357" s="230">
        <f>IF(N4357="zákl. přenesená",J4357,0)</f>
        <v>0</v>
      </c>
      <c r="BH4357" s="230">
        <f>IF(N4357="sníž. přenesená",J4357,0)</f>
        <v>0</v>
      </c>
      <c r="BI4357" s="230">
        <f>IF(N4357="nulová",J4357,0)</f>
        <v>0</v>
      </c>
      <c r="BJ4357" s="19" t="s">
        <v>85</v>
      </c>
      <c r="BK4357" s="230">
        <f>ROUND(I4357*H4357,2)</f>
        <v>0</v>
      </c>
      <c r="BL4357" s="19" t="s">
        <v>545</v>
      </c>
      <c r="BM4357" s="229" t="s">
        <v>3728</v>
      </c>
    </row>
    <row r="4358" s="2" customFormat="1">
      <c r="A4358" s="40"/>
      <c r="B4358" s="41"/>
      <c r="C4358" s="42"/>
      <c r="D4358" s="231" t="s">
        <v>408</v>
      </c>
      <c r="E4358" s="42"/>
      <c r="F4358" s="232" t="s">
        <v>3729</v>
      </c>
      <c r="G4358" s="42"/>
      <c r="H4358" s="42"/>
      <c r="I4358" s="233"/>
      <c r="J4358" s="42"/>
      <c r="K4358" s="42"/>
      <c r="L4358" s="46"/>
      <c r="M4358" s="234"/>
      <c r="N4358" s="235"/>
      <c r="O4358" s="86"/>
      <c r="P4358" s="86"/>
      <c r="Q4358" s="86"/>
      <c r="R4358" s="86"/>
      <c r="S4358" s="86"/>
      <c r="T4358" s="87"/>
      <c r="U4358" s="40"/>
      <c r="V4358" s="40"/>
      <c r="W4358" s="40"/>
      <c r="X4358" s="40"/>
      <c r="Y4358" s="40"/>
      <c r="Z4358" s="40"/>
      <c r="AA4358" s="40"/>
      <c r="AB4358" s="40"/>
      <c r="AC4358" s="40"/>
      <c r="AD4358" s="40"/>
      <c r="AE4358" s="40"/>
      <c r="AT4358" s="19" t="s">
        <v>408</v>
      </c>
      <c r="AU4358" s="19" t="s">
        <v>87</v>
      </c>
    </row>
    <row r="4359" s="13" customFormat="1">
      <c r="A4359" s="13"/>
      <c r="B4359" s="236"/>
      <c r="C4359" s="237"/>
      <c r="D4359" s="238" t="s">
        <v>410</v>
      </c>
      <c r="E4359" s="239" t="s">
        <v>19</v>
      </c>
      <c r="F4359" s="240" t="s">
        <v>634</v>
      </c>
      <c r="G4359" s="237"/>
      <c r="H4359" s="239" t="s">
        <v>19</v>
      </c>
      <c r="I4359" s="241"/>
      <c r="J4359" s="237"/>
      <c r="K4359" s="237"/>
      <c r="L4359" s="242"/>
      <c r="M4359" s="243"/>
      <c r="N4359" s="244"/>
      <c r="O4359" s="244"/>
      <c r="P4359" s="244"/>
      <c r="Q4359" s="244"/>
      <c r="R4359" s="244"/>
      <c r="S4359" s="244"/>
      <c r="T4359" s="24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6" t="s">
        <v>410</v>
      </c>
      <c r="AU4359" s="246" t="s">
        <v>87</v>
      </c>
      <c r="AV4359" s="13" t="s">
        <v>85</v>
      </c>
      <c r="AW4359" s="13" t="s">
        <v>37</v>
      </c>
      <c r="AX4359" s="13" t="s">
        <v>78</v>
      </c>
      <c r="AY4359" s="246" t="s">
        <v>401</v>
      </c>
    </row>
    <row r="4360" s="13" customFormat="1">
      <c r="A4360" s="13"/>
      <c r="B4360" s="236"/>
      <c r="C4360" s="237"/>
      <c r="D4360" s="238" t="s">
        <v>410</v>
      </c>
      <c r="E4360" s="239" t="s">
        <v>19</v>
      </c>
      <c r="F4360" s="240" t="s">
        <v>1591</v>
      </c>
      <c r="G4360" s="237"/>
      <c r="H4360" s="239" t="s">
        <v>19</v>
      </c>
      <c r="I4360" s="241"/>
      <c r="J4360" s="237"/>
      <c r="K4360" s="237"/>
      <c r="L4360" s="242"/>
      <c r="M4360" s="243"/>
      <c r="N4360" s="244"/>
      <c r="O4360" s="244"/>
      <c r="P4360" s="244"/>
      <c r="Q4360" s="244"/>
      <c r="R4360" s="244"/>
      <c r="S4360" s="244"/>
      <c r="T4360" s="24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6" t="s">
        <v>410</v>
      </c>
      <c r="AU4360" s="246" t="s">
        <v>87</v>
      </c>
      <c r="AV4360" s="13" t="s">
        <v>85</v>
      </c>
      <c r="AW4360" s="13" t="s">
        <v>37</v>
      </c>
      <c r="AX4360" s="13" t="s">
        <v>78</v>
      </c>
      <c r="AY4360" s="246" t="s">
        <v>401</v>
      </c>
    </row>
    <row r="4361" s="13" customFormat="1">
      <c r="A4361" s="13"/>
      <c r="B4361" s="236"/>
      <c r="C4361" s="237"/>
      <c r="D4361" s="238" t="s">
        <v>410</v>
      </c>
      <c r="E4361" s="239" t="s">
        <v>19</v>
      </c>
      <c r="F4361" s="240" t="s">
        <v>1790</v>
      </c>
      <c r="G4361" s="237"/>
      <c r="H4361" s="239" t="s">
        <v>19</v>
      </c>
      <c r="I4361" s="241"/>
      <c r="J4361" s="237"/>
      <c r="K4361" s="237"/>
      <c r="L4361" s="242"/>
      <c r="M4361" s="243"/>
      <c r="N4361" s="244"/>
      <c r="O4361" s="244"/>
      <c r="P4361" s="244"/>
      <c r="Q4361" s="244"/>
      <c r="R4361" s="244"/>
      <c r="S4361" s="244"/>
      <c r="T4361" s="24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6" t="s">
        <v>410</v>
      </c>
      <c r="AU4361" s="246" t="s">
        <v>87</v>
      </c>
      <c r="AV4361" s="13" t="s">
        <v>85</v>
      </c>
      <c r="AW4361" s="13" t="s">
        <v>37</v>
      </c>
      <c r="AX4361" s="13" t="s">
        <v>78</v>
      </c>
      <c r="AY4361" s="246" t="s">
        <v>401</v>
      </c>
    </row>
    <row r="4362" s="14" customFormat="1">
      <c r="A4362" s="14"/>
      <c r="B4362" s="247"/>
      <c r="C4362" s="248"/>
      <c r="D4362" s="238" t="s">
        <v>410</v>
      </c>
      <c r="E4362" s="249" t="s">
        <v>19</v>
      </c>
      <c r="F4362" s="250" t="s">
        <v>3713</v>
      </c>
      <c r="G4362" s="248"/>
      <c r="H4362" s="251">
        <v>1.98</v>
      </c>
      <c r="I4362" s="252"/>
      <c r="J4362" s="248"/>
      <c r="K4362" s="248"/>
      <c r="L4362" s="253"/>
      <c r="M4362" s="254"/>
      <c r="N4362" s="255"/>
      <c r="O4362" s="255"/>
      <c r="P4362" s="255"/>
      <c r="Q4362" s="255"/>
      <c r="R4362" s="255"/>
      <c r="S4362" s="255"/>
      <c r="T4362" s="256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7" t="s">
        <v>410</v>
      </c>
      <c r="AU4362" s="257" t="s">
        <v>87</v>
      </c>
      <c r="AV4362" s="14" t="s">
        <v>87</v>
      </c>
      <c r="AW4362" s="14" t="s">
        <v>37</v>
      </c>
      <c r="AX4362" s="14" t="s">
        <v>78</v>
      </c>
      <c r="AY4362" s="257" t="s">
        <v>401</v>
      </c>
    </row>
    <row r="4363" s="16" customFormat="1">
      <c r="A4363" s="16"/>
      <c r="B4363" s="269"/>
      <c r="C4363" s="270"/>
      <c r="D4363" s="238" t="s">
        <v>410</v>
      </c>
      <c r="E4363" s="271" t="s">
        <v>19</v>
      </c>
      <c r="F4363" s="272" t="s">
        <v>440</v>
      </c>
      <c r="G4363" s="270"/>
      <c r="H4363" s="273">
        <v>1.98</v>
      </c>
      <c r="I4363" s="274"/>
      <c r="J4363" s="270"/>
      <c r="K4363" s="270"/>
      <c r="L4363" s="275"/>
      <c r="M4363" s="276"/>
      <c r="N4363" s="277"/>
      <c r="O4363" s="277"/>
      <c r="P4363" s="277"/>
      <c r="Q4363" s="277"/>
      <c r="R4363" s="277"/>
      <c r="S4363" s="277"/>
      <c r="T4363" s="278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T4363" s="279" t="s">
        <v>410</v>
      </c>
      <c r="AU4363" s="279" t="s">
        <v>87</v>
      </c>
      <c r="AV4363" s="16" t="s">
        <v>95</v>
      </c>
      <c r="AW4363" s="16" t="s">
        <v>37</v>
      </c>
      <c r="AX4363" s="16" t="s">
        <v>78</v>
      </c>
      <c r="AY4363" s="279" t="s">
        <v>401</v>
      </c>
    </row>
    <row r="4364" s="13" customFormat="1">
      <c r="A4364" s="13"/>
      <c r="B4364" s="236"/>
      <c r="C4364" s="237"/>
      <c r="D4364" s="238" t="s">
        <v>410</v>
      </c>
      <c r="E4364" s="239" t="s">
        <v>19</v>
      </c>
      <c r="F4364" s="240" t="s">
        <v>741</v>
      </c>
      <c r="G4364" s="237"/>
      <c r="H4364" s="239" t="s">
        <v>19</v>
      </c>
      <c r="I4364" s="241"/>
      <c r="J4364" s="237"/>
      <c r="K4364" s="237"/>
      <c r="L4364" s="242"/>
      <c r="M4364" s="243"/>
      <c r="N4364" s="244"/>
      <c r="O4364" s="244"/>
      <c r="P4364" s="244"/>
      <c r="Q4364" s="244"/>
      <c r="R4364" s="244"/>
      <c r="S4364" s="244"/>
      <c r="T4364" s="245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6" t="s">
        <v>410</v>
      </c>
      <c r="AU4364" s="246" t="s">
        <v>87</v>
      </c>
      <c r="AV4364" s="13" t="s">
        <v>85</v>
      </c>
      <c r="AW4364" s="13" t="s">
        <v>37</v>
      </c>
      <c r="AX4364" s="13" t="s">
        <v>78</v>
      </c>
      <c r="AY4364" s="246" t="s">
        <v>401</v>
      </c>
    </row>
    <row r="4365" s="14" customFormat="1">
      <c r="A4365" s="14"/>
      <c r="B4365" s="247"/>
      <c r="C4365" s="248"/>
      <c r="D4365" s="238" t="s">
        <v>410</v>
      </c>
      <c r="E4365" s="249" t="s">
        <v>19</v>
      </c>
      <c r="F4365" s="250" t="s">
        <v>3714</v>
      </c>
      <c r="G4365" s="248"/>
      <c r="H4365" s="251">
        <v>6.3419999999999996</v>
      </c>
      <c r="I4365" s="252"/>
      <c r="J4365" s="248"/>
      <c r="K4365" s="248"/>
      <c r="L4365" s="253"/>
      <c r="M4365" s="254"/>
      <c r="N4365" s="255"/>
      <c r="O4365" s="255"/>
      <c r="P4365" s="255"/>
      <c r="Q4365" s="255"/>
      <c r="R4365" s="255"/>
      <c r="S4365" s="255"/>
      <c r="T4365" s="256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7" t="s">
        <v>410</v>
      </c>
      <c r="AU4365" s="257" t="s">
        <v>87</v>
      </c>
      <c r="AV4365" s="14" t="s">
        <v>87</v>
      </c>
      <c r="AW4365" s="14" t="s">
        <v>37</v>
      </c>
      <c r="AX4365" s="14" t="s">
        <v>78</v>
      </c>
      <c r="AY4365" s="257" t="s">
        <v>401</v>
      </c>
    </row>
    <row r="4366" s="16" customFormat="1">
      <c r="A4366" s="16"/>
      <c r="B4366" s="269"/>
      <c r="C4366" s="270"/>
      <c r="D4366" s="238" t="s">
        <v>410</v>
      </c>
      <c r="E4366" s="271" t="s">
        <v>19</v>
      </c>
      <c r="F4366" s="272" t="s">
        <v>440</v>
      </c>
      <c r="G4366" s="270"/>
      <c r="H4366" s="273">
        <v>6.3419999999999996</v>
      </c>
      <c r="I4366" s="274"/>
      <c r="J4366" s="270"/>
      <c r="K4366" s="270"/>
      <c r="L4366" s="275"/>
      <c r="M4366" s="276"/>
      <c r="N4366" s="277"/>
      <c r="O4366" s="277"/>
      <c r="P4366" s="277"/>
      <c r="Q4366" s="277"/>
      <c r="R4366" s="277"/>
      <c r="S4366" s="277"/>
      <c r="T4366" s="278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T4366" s="279" t="s">
        <v>410</v>
      </c>
      <c r="AU4366" s="279" t="s">
        <v>87</v>
      </c>
      <c r="AV4366" s="16" t="s">
        <v>95</v>
      </c>
      <c r="AW4366" s="16" t="s">
        <v>37</v>
      </c>
      <c r="AX4366" s="16" t="s">
        <v>78</v>
      </c>
      <c r="AY4366" s="279" t="s">
        <v>401</v>
      </c>
    </row>
    <row r="4367" s="15" customFormat="1">
      <c r="A4367" s="15"/>
      <c r="B4367" s="258"/>
      <c r="C4367" s="259"/>
      <c r="D4367" s="238" t="s">
        <v>410</v>
      </c>
      <c r="E4367" s="260" t="s">
        <v>19</v>
      </c>
      <c r="F4367" s="261" t="s">
        <v>414</v>
      </c>
      <c r="G4367" s="259"/>
      <c r="H4367" s="262">
        <v>8.3219999999999992</v>
      </c>
      <c r="I4367" s="263"/>
      <c r="J4367" s="259"/>
      <c r="K4367" s="259"/>
      <c r="L4367" s="264"/>
      <c r="M4367" s="265"/>
      <c r="N4367" s="266"/>
      <c r="O4367" s="266"/>
      <c r="P4367" s="266"/>
      <c r="Q4367" s="266"/>
      <c r="R4367" s="266"/>
      <c r="S4367" s="266"/>
      <c r="T4367" s="267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68" t="s">
        <v>410</v>
      </c>
      <c r="AU4367" s="268" t="s">
        <v>87</v>
      </c>
      <c r="AV4367" s="15" t="s">
        <v>102</v>
      </c>
      <c r="AW4367" s="15" t="s">
        <v>37</v>
      </c>
      <c r="AX4367" s="15" t="s">
        <v>85</v>
      </c>
      <c r="AY4367" s="268" t="s">
        <v>401</v>
      </c>
    </row>
    <row r="4368" s="2" customFormat="1" ht="44.25" customHeight="1">
      <c r="A4368" s="40"/>
      <c r="B4368" s="41"/>
      <c r="C4368" s="218" t="s">
        <v>3730</v>
      </c>
      <c r="D4368" s="218" t="s">
        <v>403</v>
      </c>
      <c r="E4368" s="219" t="s">
        <v>3731</v>
      </c>
      <c r="F4368" s="220" t="s">
        <v>3732</v>
      </c>
      <c r="G4368" s="221" t="s">
        <v>178</v>
      </c>
      <c r="H4368" s="222">
        <v>55.606999999999999</v>
      </c>
      <c r="I4368" s="223"/>
      <c r="J4368" s="224">
        <f>ROUND(I4368*H4368,2)</f>
        <v>0</v>
      </c>
      <c r="K4368" s="220" t="s">
        <v>406</v>
      </c>
      <c r="L4368" s="46"/>
      <c r="M4368" s="225" t="s">
        <v>19</v>
      </c>
      <c r="N4368" s="226" t="s">
        <v>49</v>
      </c>
      <c r="O4368" s="86"/>
      <c r="P4368" s="227">
        <f>O4368*H4368</f>
        <v>0</v>
      </c>
      <c r="Q4368" s="227">
        <v>0.00033</v>
      </c>
      <c r="R4368" s="227">
        <f>Q4368*H4368</f>
        <v>0.018350309999999998</v>
      </c>
      <c r="S4368" s="227">
        <v>0</v>
      </c>
      <c r="T4368" s="228">
        <f>S4368*H4368</f>
        <v>0</v>
      </c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R4368" s="229" t="s">
        <v>545</v>
      </c>
      <c r="AT4368" s="229" t="s">
        <v>403</v>
      </c>
      <c r="AU4368" s="229" t="s">
        <v>87</v>
      </c>
      <c r="AY4368" s="19" t="s">
        <v>401</v>
      </c>
      <c r="BE4368" s="230">
        <f>IF(N4368="základní",J4368,0)</f>
        <v>0</v>
      </c>
      <c r="BF4368" s="230">
        <f>IF(N4368="snížená",J4368,0)</f>
        <v>0</v>
      </c>
      <c r="BG4368" s="230">
        <f>IF(N4368="zákl. přenesená",J4368,0)</f>
        <v>0</v>
      </c>
      <c r="BH4368" s="230">
        <f>IF(N4368="sníž. přenesená",J4368,0)</f>
        <v>0</v>
      </c>
      <c r="BI4368" s="230">
        <f>IF(N4368="nulová",J4368,0)</f>
        <v>0</v>
      </c>
      <c r="BJ4368" s="19" t="s">
        <v>85</v>
      </c>
      <c r="BK4368" s="230">
        <f>ROUND(I4368*H4368,2)</f>
        <v>0</v>
      </c>
      <c r="BL4368" s="19" t="s">
        <v>545</v>
      </c>
      <c r="BM4368" s="229" t="s">
        <v>3733</v>
      </c>
    </row>
    <row r="4369" s="2" customFormat="1">
      <c r="A4369" s="40"/>
      <c r="B4369" s="41"/>
      <c r="C4369" s="42"/>
      <c r="D4369" s="231" t="s">
        <v>408</v>
      </c>
      <c r="E4369" s="42"/>
      <c r="F4369" s="232" t="s">
        <v>3734</v>
      </c>
      <c r="G4369" s="42"/>
      <c r="H4369" s="42"/>
      <c r="I4369" s="233"/>
      <c r="J4369" s="42"/>
      <c r="K4369" s="42"/>
      <c r="L4369" s="46"/>
      <c r="M4369" s="234"/>
      <c r="N4369" s="235"/>
      <c r="O4369" s="86"/>
      <c r="P4369" s="86"/>
      <c r="Q4369" s="86"/>
      <c r="R4369" s="86"/>
      <c r="S4369" s="86"/>
      <c r="T4369" s="87"/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T4369" s="19" t="s">
        <v>408</v>
      </c>
      <c r="AU4369" s="19" t="s">
        <v>87</v>
      </c>
    </row>
    <row r="4370" s="13" customFormat="1">
      <c r="A4370" s="13"/>
      <c r="B4370" s="236"/>
      <c r="C4370" s="237"/>
      <c r="D4370" s="238" t="s">
        <v>410</v>
      </c>
      <c r="E4370" s="239" t="s">
        <v>19</v>
      </c>
      <c r="F4370" s="240" t="s">
        <v>906</v>
      </c>
      <c r="G4370" s="237"/>
      <c r="H4370" s="239" t="s">
        <v>19</v>
      </c>
      <c r="I4370" s="241"/>
      <c r="J4370" s="237"/>
      <c r="K4370" s="237"/>
      <c r="L4370" s="242"/>
      <c r="M4370" s="243"/>
      <c r="N4370" s="244"/>
      <c r="O4370" s="244"/>
      <c r="P4370" s="244"/>
      <c r="Q4370" s="244"/>
      <c r="R4370" s="244"/>
      <c r="S4370" s="244"/>
      <c r="T4370" s="245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6" t="s">
        <v>410</v>
      </c>
      <c r="AU4370" s="246" t="s">
        <v>87</v>
      </c>
      <c r="AV4370" s="13" t="s">
        <v>85</v>
      </c>
      <c r="AW4370" s="13" t="s">
        <v>37</v>
      </c>
      <c r="AX4370" s="13" t="s">
        <v>78</v>
      </c>
      <c r="AY4370" s="246" t="s">
        <v>401</v>
      </c>
    </row>
    <row r="4371" s="13" customFormat="1">
      <c r="A4371" s="13"/>
      <c r="B4371" s="236"/>
      <c r="C4371" s="237"/>
      <c r="D4371" s="238" t="s">
        <v>410</v>
      </c>
      <c r="E4371" s="239" t="s">
        <v>19</v>
      </c>
      <c r="F4371" s="240" t="s">
        <v>594</v>
      </c>
      <c r="G4371" s="237"/>
      <c r="H4371" s="239" t="s">
        <v>19</v>
      </c>
      <c r="I4371" s="241"/>
      <c r="J4371" s="237"/>
      <c r="K4371" s="237"/>
      <c r="L4371" s="242"/>
      <c r="M4371" s="243"/>
      <c r="N4371" s="244"/>
      <c r="O4371" s="244"/>
      <c r="P4371" s="244"/>
      <c r="Q4371" s="244"/>
      <c r="R4371" s="244"/>
      <c r="S4371" s="244"/>
      <c r="T4371" s="245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6" t="s">
        <v>410</v>
      </c>
      <c r="AU4371" s="246" t="s">
        <v>87</v>
      </c>
      <c r="AV4371" s="13" t="s">
        <v>85</v>
      </c>
      <c r="AW4371" s="13" t="s">
        <v>37</v>
      </c>
      <c r="AX4371" s="13" t="s">
        <v>78</v>
      </c>
      <c r="AY4371" s="246" t="s">
        <v>401</v>
      </c>
    </row>
    <row r="4372" s="14" customFormat="1">
      <c r="A4372" s="14"/>
      <c r="B4372" s="247"/>
      <c r="C4372" s="248"/>
      <c r="D4372" s="238" t="s">
        <v>410</v>
      </c>
      <c r="E4372" s="249" t="s">
        <v>19</v>
      </c>
      <c r="F4372" s="250" t="s">
        <v>3735</v>
      </c>
      <c r="G4372" s="248"/>
      <c r="H4372" s="251">
        <v>2.9399999999999999</v>
      </c>
      <c r="I4372" s="252"/>
      <c r="J4372" s="248"/>
      <c r="K4372" s="248"/>
      <c r="L4372" s="253"/>
      <c r="M4372" s="254"/>
      <c r="N4372" s="255"/>
      <c r="O4372" s="255"/>
      <c r="P4372" s="255"/>
      <c r="Q4372" s="255"/>
      <c r="R4372" s="255"/>
      <c r="S4372" s="255"/>
      <c r="T4372" s="256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7" t="s">
        <v>410</v>
      </c>
      <c r="AU4372" s="257" t="s">
        <v>87</v>
      </c>
      <c r="AV4372" s="14" t="s">
        <v>87</v>
      </c>
      <c r="AW4372" s="14" t="s">
        <v>37</v>
      </c>
      <c r="AX4372" s="14" t="s">
        <v>78</v>
      </c>
      <c r="AY4372" s="257" t="s">
        <v>401</v>
      </c>
    </row>
    <row r="4373" s="14" customFormat="1">
      <c r="A4373" s="14"/>
      <c r="B4373" s="247"/>
      <c r="C4373" s="248"/>
      <c r="D4373" s="238" t="s">
        <v>410</v>
      </c>
      <c r="E4373" s="249" t="s">
        <v>19</v>
      </c>
      <c r="F4373" s="250" t="s">
        <v>3736</v>
      </c>
      <c r="G4373" s="248"/>
      <c r="H4373" s="251">
        <v>2.9300000000000002</v>
      </c>
      <c r="I4373" s="252"/>
      <c r="J4373" s="248"/>
      <c r="K4373" s="248"/>
      <c r="L4373" s="253"/>
      <c r="M4373" s="254"/>
      <c r="N4373" s="255"/>
      <c r="O4373" s="255"/>
      <c r="P4373" s="255"/>
      <c r="Q4373" s="255"/>
      <c r="R4373" s="255"/>
      <c r="S4373" s="255"/>
      <c r="T4373" s="256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7" t="s">
        <v>410</v>
      </c>
      <c r="AU4373" s="257" t="s">
        <v>87</v>
      </c>
      <c r="AV4373" s="14" t="s">
        <v>87</v>
      </c>
      <c r="AW4373" s="14" t="s">
        <v>37</v>
      </c>
      <c r="AX4373" s="14" t="s">
        <v>78</v>
      </c>
      <c r="AY4373" s="257" t="s">
        <v>401</v>
      </c>
    </row>
    <row r="4374" s="14" customFormat="1">
      <c r="A4374" s="14"/>
      <c r="B4374" s="247"/>
      <c r="C4374" s="248"/>
      <c r="D4374" s="238" t="s">
        <v>410</v>
      </c>
      <c r="E4374" s="249" t="s">
        <v>19</v>
      </c>
      <c r="F4374" s="250" t="s">
        <v>3737</v>
      </c>
      <c r="G4374" s="248"/>
      <c r="H4374" s="251">
        <v>49.737000000000002</v>
      </c>
      <c r="I4374" s="252"/>
      <c r="J4374" s="248"/>
      <c r="K4374" s="248"/>
      <c r="L4374" s="253"/>
      <c r="M4374" s="254"/>
      <c r="N4374" s="255"/>
      <c r="O4374" s="255"/>
      <c r="P4374" s="255"/>
      <c r="Q4374" s="255"/>
      <c r="R4374" s="255"/>
      <c r="S4374" s="255"/>
      <c r="T4374" s="256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7" t="s">
        <v>410</v>
      </c>
      <c r="AU4374" s="257" t="s">
        <v>87</v>
      </c>
      <c r="AV4374" s="14" t="s">
        <v>87</v>
      </c>
      <c r="AW4374" s="14" t="s">
        <v>37</v>
      </c>
      <c r="AX4374" s="14" t="s">
        <v>78</v>
      </c>
      <c r="AY4374" s="257" t="s">
        <v>401</v>
      </c>
    </row>
    <row r="4375" s="15" customFormat="1">
      <c r="A4375" s="15"/>
      <c r="B4375" s="258"/>
      <c r="C4375" s="259"/>
      <c r="D4375" s="238" t="s">
        <v>410</v>
      </c>
      <c r="E4375" s="260" t="s">
        <v>19</v>
      </c>
      <c r="F4375" s="261" t="s">
        <v>414</v>
      </c>
      <c r="G4375" s="259"/>
      <c r="H4375" s="262">
        <v>55.606999999999999</v>
      </c>
      <c r="I4375" s="263"/>
      <c r="J4375" s="259"/>
      <c r="K4375" s="259"/>
      <c r="L4375" s="264"/>
      <c r="M4375" s="265"/>
      <c r="N4375" s="266"/>
      <c r="O4375" s="266"/>
      <c r="P4375" s="266"/>
      <c r="Q4375" s="266"/>
      <c r="R4375" s="266"/>
      <c r="S4375" s="266"/>
      <c r="T4375" s="267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8" t="s">
        <v>410</v>
      </c>
      <c r="AU4375" s="268" t="s">
        <v>87</v>
      </c>
      <c r="AV4375" s="15" t="s">
        <v>102</v>
      </c>
      <c r="AW4375" s="15" t="s">
        <v>37</v>
      </c>
      <c r="AX4375" s="15" t="s">
        <v>85</v>
      </c>
      <c r="AY4375" s="268" t="s">
        <v>401</v>
      </c>
    </row>
    <row r="4376" s="2" customFormat="1" ht="44.25" customHeight="1">
      <c r="A4376" s="40"/>
      <c r="B4376" s="41"/>
      <c r="C4376" s="218" t="s">
        <v>3738</v>
      </c>
      <c r="D4376" s="218" t="s">
        <v>403</v>
      </c>
      <c r="E4376" s="219" t="s">
        <v>3739</v>
      </c>
      <c r="F4376" s="220" t="s">
        <v>3740</v>
      </c>
      <c r="G4376" s="221" t="s">
        <v>178</v>
      </c>
      <c r="H4376" s="222">
        <v>166.47</v>
      </c>
      <c r="I4376" s="223"/>
      <c r="J4376" s="224">
        <f>ROUND(I4376*H4376,2)</f>
        <v>0</v>
      </c>
      <c r="K4376" s="220" t="s">
        <v>406</v>
      </c>
      <c r="L4376" s="46"/>
      <c r="M4376" s="225" t="s">
        <v>19</v>
      </c>
      <c r="N4376" s="226" t="s">
        <v>49</v>
      </c>
      <c r="O4376" s="86"/>
      <c r="P4376" s="227">
        <f>O4376*H4376</f>
        <v>0</v>
      </c>
      <c r="Q4376" s="227">
        <v>0.00020000000000000001</v>
      </c>
      <c r="R4376" s="227">
        <f>Q4376*H4376</f>
        <v>0.033294000000000004</v>
      </c>
      <c r="S4376" s="227">
        <v>0</v>
      </c>
      <c r="T4376" s="228">
        <f>S4376*H4376</f>
        <v>0</v>
      </c>
      <c r="U4376" s="40"/>
      <c r="V4376" s="40"/>
      <c r="W4376" s="40"/>
      <c r="X4376" s="40"/>
      <c r="Y4376" s="40"/>
      <c r="Z4376" s="40"/>
      <c r="AA4376" s="40"/>
      <c r="AB4376" s="40"/>
      <c r="AC4376" s="40"/>
      <c r="AD4376" s="40"/>
      <c r="AE4376" s="40"/>
      <c r="AR4376" s="229" t="s">
        <v>545</v>
      </c>
      <c r="AT4376" s="229" t="s">
        <v>403</v>
      </c>
      <c r="AU4376" s="229" t="s">
        <v>87</v>
      </c>
      <c r="AY4376" s="19" t="s">
        <v>401</v>
      </c>
      <c r="BE4376" s="230">
        <f>IF(N4376="základní",J4376,0)</f>
        <v>0</v>
      </c>
      <c r="BF4376" s="230">
        <f>IF(N4376="snížená",J4376,0)</f>
        <v>0</v>
      </c>
      <c r="BG4376" s="230">
        <f>IF(N4376="zákl. přenesená",J4376,0)</f>
        <v>0</v>
      </c>
      <c r="BH4376" s="230">
        <f>IF(N4376="sníž. přenesená",J4376,0)</f>
        <v>0</v>
      </c>
      <c r="BI4376" s="230">
        <f>IF(N4376="nulová",J4376,0)</f>
        <v>0</v>
      </c>
      <c r="BJ4376" s="19" t="s">
        <v>85</v>
      </c>
      <c r="BK4376" s="230">
        <f>ROUND(I4376*H4376,2)</f>
        <v>0</v>
      </c>
      <c r="BL4376" s="19" t="s">
        <v>545</v>
      </c>
      <c r="BM4376" s="229" t="s">
        <v>3741</v>
      </c>
    </row>
    <row r="4377" s="2" customFormat="1">
      <c r="A4377" s="40"/>
      <c r="B4377" s="41"/>
      <c r="C4377" s="42"/>
      <c r="D4377" s="231" t="s">
        <v>408</v>
      </c>
      <c r="E4377" s="42"/>
      <c r="F4377" s="232" t="s">
        <v>3742</v>
      </c>
      <c r="G4377" s="42"/>
      <c r="H4377" s="42"/>
      <c r="I4377" s="233"/>
      <c r="J4377" s="42"/>
      <c r="K4377" s="42"/>
      <c r="L4377" s="46"/>
      <c r="M4377" s="234"/>
      <c r="N4377" s="235"/>
      <c r="O4377" s="86"/>
      <c r="P4377" s="86"/>
      <c r="Q4377" s="86"/>
      <c r="R4377" s="86"/>
      <c r="S4377" s="86"/>
      <c r="T4377" s="87"/>
      <c r="U4377" s="40"/>
      <c r="V4377" s="40"/>
      <c r="W4377" s="40"/>
      <c r="X4377" s="40"/>
      <c r="Y4377" s="40"/>
      <c r="Z4377" s="40"/>
      <c r="AA4377" s="40"/>
      <c r="AB4377" s="40"/>
      <c r="AC4377" s="40"/>
      <c r="AD4377" s="40"/>
      <c r="AE4377" s="40"/>
      <c r="AT4377" s="19" t="s">
        <v>408</v>
      </c>
      <c r="AU4377" s="19" t="s">
        <v>87</v>
      </c>
    </row>
    <row r="4378" s="14" customFormat="1">
      <c r="A4378" s="14"/>
      <c r="B4378" s="247"/>
      <c r="C4378" s="248"/>
      <c r="D4378" s="238" t="s">
        <v>410</v>
      </c>
      <c r="E4378" s="249" t="s">
        <v>19</v>
      </c>
      <c r="F4378" s="250" t="s">
        <v>336</v>
      </c>
      <c r="G4378" s="248"/>
      <c r="H4378" s="251">
        <v>166.47</v>
      </c>
      <c r="I4378" s="252"/>
      <c r="J4378" s="248"/>
      <c r="K4378" s="248"/>
      <c r="L4378" s="253"/>
      <c r="M4378" s="254"/>
      <c r="N4378" s="255"/>
      <c r="O4378" s="255"/>
      <c r="P4378" s="255"/>
      <c r="Q4378" s="255"/>
      <c r="R4378" s="255"/>
      <c r="S4378" s="255"/>
      <c r="T4378" s="256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7" t="s">
        <v>410</v>
      </c>
      <c r="AU4378" s="257" t="s">
        <v>87</v>
      </c>
      <c r="AV4378" s="14" t="s">
        <v>87</v>
      </c>
      <c r="AW4378" s="14" t="s">
        <v>37</v>
      </c>
      <c r="AX4378" s="14" t="s">
        <v>78</v>
      </c>
      <c r="AY4378" s="257" t="s">
        <v>401</v>
      </c>
    </row>
    <row r="4379" s="15" customFormat="1">
      <c r="A4379" s="15"/>
      <c r="B4379" s="258"/>
      <c r="C4379" s="259"/>
      <c r="D4379" s="238" t="s">
        <v>410</v>
      </c>
      <c r="E4379" s="260" t="s">
        <v>19</v>
      </c>
      <c r="F4379" s="261" t="s">
        <v>414</v>
      </c>
      <c r="G4379" s="259"/>
      <c r="H4379" s="262">
        <v>166.47</v>
      </c>
      <c r="I4379" s="263"/>
      <c r="J4379" s="259"/>
      <c r="K4379" s="259"/>
      <c r="L4379" s="264"/>
      <c r="M4379" s="265"/>
      <c r="N4379" s="266"/>
      <c r="O4379" s="266"/>
      <c r="P4379" s="266"/>
      <c r="Q4379" s="266"/>
      <c r="R4379" s="266"/>
      <c r="S4379" s="266"/>
      <c r="T4379" s="267"/>
      <c r="U4379" s="15"/>
      <c r="V4379" s="15"/>
      <c r="W4379" s="15"/>
      <c r="X4379" s="15"/>
      <c r="Y4379" s="15"/>
      <c r="Z4379" s="15"/>
      <c r="AA4379" s="15"/>
      <c r="AB4379" s="15"/>
      <c r="AC4379" s="15"/>
      <c r="AD4379" s="15"/>
      <c r="AE4379" s="15"/>
      <c r="AT4379" s="268" t="s">
        <v>410</v>
      </c>
      <c r="AU4379" s="268" t="s">
        <v>87</v>
      </c>
      <c r="AV4379" s="15" t="s">
        <v>102</v>
      </c>
      <c r="AW4379" s="15" t="s">
        <v>37</v>
      </c>
      <c r="AX4379" s="15" t="s">
        <v>85</v>
      </c>
      <c r="AY4379" s="268" t="s">
        <v>401</v>
      </c>
    </row>
    <row r="4380" s="12" customFormat="1" ht="22.8" customHeight="1">
      <c r="A4380" s="12"/>
      <c r="B4380" s="202"/>
      <c r="C4380" s="203"/>
      <c r="D4380" s="204" t="s">
        <v>77</v>
      </c>
      <c r="E4380" s="216" t="s">
        <v>3743</v>
      </c>
      <c r="F4380" s="216" t="s">
        <v>3744</v>
      </c>
      <c r="G4380" s="203"/>
      <c r="H4380" s="203"/>
      <c r="I4380" s="206"/>
      <c r="J4380" s="217">
        <f>BK4380</f>
        <v>0</v>
      </c>
      <c r="K4380" s="203"/>
      <c r="L4380" s="208"/>
      <c r="M4380" s="209"/>
      <c r="N4380" s="210"/>
      <c r="O4380" s="210"/>
      <c r="P4380" s="211">
        <f>SUM(P4381:P4400)</f>
        <v>0</v>
      </c>
      <c r="Q4380" s="210"/>
      <c r="R4380" s="211">
        <f>SUM(R4381:R4400)</f>
        <v>1.7407525368000001</v>
      </c>
      <c r="S4380" s="210"/>
      <c r="T4380" s="212">
        <f>SUM(T4381:T4400)</f>
        <v>0</v>
      </c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R4380" s="213" t="s">
        <v>87</v>
      </c>
      <c r="AT4380" s="214" t="s">
        <v>77</v>
      </c>
      <c r="AU4380" s="214" t="s">
        <v>85</v>
      </c>
      <c r="AY4380" s="213" t="s">
        <v>401</v>
      </c>
      <c r="BK4380" s="215">
        <f>SUM(BK4381:BK4400)</f>
        <v>0</v>
      </c>
    </row>
    <row r="4381" s="2" customFormat="1" ht="24.15" customHeight="1">
      <c r="A4381" s="40"/>
      <c r="B4381" s="41"/>
      <c r="C4381" s="218" t="s">
        <v>3745</v>
      </c>
      <c r="D4381" s="218" t="s">
        <v>403</v>
      </c>
      <c r="E4381" s="219" t="s">
        <v>3746</v>
      </c>
      <c r="F4381" s="220" t="s">
        <v>3747</v>
      </c>
      <c r="G4381" s="221" t="s">
        <v>178</v>
      </c>
      <c r="H4381" s="222">
        <v>3795.6129999999998</v>
      </c>
      <c r="I4381" s="223"/>
      <c r="J4381" s="224">
        <f>ROUND(I4381*H4381,2)</f>
        <v>0</v>
      </c>
      <c r="K4381" s="220" t="s">
        <v>406</v>
      </c>
      <c r="L4381" s="46"/>
      <c r="M4381" s="225" t="s">
        <v>19</v>
      </c>
      <c r="N4381" s="226" t="s">
        <v>49</v>
      </c>
      <c r="O4381" s="86"/>
      <c r="P4381" s="227">
        <f>O4381*H4381</f>
        <v>0</v>
      </c>
      <c r="Q4381" s="227">
        <v>0</v>
      </c>
      <c r="R4381" s="227">
        <f>Q4381*H4381</f>
        <v>0</v>
      </c>
      <c r="S4381" s="227">
        <v>0</v>
      </c>
      <c r="T4381" s="228">
        <f>S4381*H4381</f>
        <v>0</v>
      </c>
      <c r="U4381" s="40"/>
      <c r="V4381" s="40"/>
      <c r="W4381" s="40"/>
      <c r="X4381" s="40"/>
      <c r="Y4381" s="40"/>
      <c r="Z4381" s="40"/>
      <c r="AA4381" s="40"/>
      <c r="AB4381" s="40"/>
      <c r="AC4381" s="40"/>
      <c r="AD4381" s="40"/>
      <c r="AE4381" s="40"/>
      <c r="AR4381" s="229" t="s">
        <v>545</v>
      </c>
      <c r="AT4381" s="229" t="s">
        <v>403</v>
      </c>
      <c r="AU4381" s="229" t="s">
        <v>87</v>
      </c>
      <c r="AY4381" s="19" t="s">
        <v>401</v>
      </c>
      <c r="BE4381" s="230">
        <f>IF(N4381="základní",J4381,0)</f>
        <v>0</v>
      </c>
      <c r="BF4381" s="230">
        <f>IF(N4381="snížená",J4381,0)</f>
        <v>0</v>
      </c>
      <c r="BG4381" s="230">
        <f>IF(N4381="zákl. přenesená",J4381,0)</f>
        <v>0</v>
      </c>
      <c r="BH4381" s="230">
        <f>IF(N4381="sníž. přenesená",J4381,0)</f>
        <v>0</v>
      </c>
      <c r="BI4381" s="230">
        <f>IF(N4381="nulová",J4381,0)</f>
        <v>0</v>
      </c>
      <c r="BJ4381" s="19" t="s">
        <v>85</v>
      </c>
      <c r="BK4381" s="230">
        <f>ROUND(I4381*H4381,2)</f>
        <v>0</v>
      </c>
      <c r="BL4381" s="19" t="s">
        <v>545</v>
      </c>
      <c r="BM4381" s="229" t="s">
        <v>3748</v>
      </c>
    </row>
    <row r="4382" s="2" customFormat="1">
      <c r="A4382" s="40"/>
      <c r="B4382" s="41"/>
      <c r="C4382" s="42"/>
      <c r="D4382" s="231" t="s">
        <v>408</v>
      </c>
      <c r="E4382" s="42"/>
      <c r="F4382" s="232" t="s">
        <v>3749</v>
      </c>
      <c r="G4382" s="42"/>
      <c r="H4382" s="42"/>
      <c r="I4382" s="233"/>
      <c r="J4382" s="42"/>
      <c r="K4382" s="42"/>
      <c r="L4382" s="46"/>
      <c r="M4382" s="234"/>
      <c r="N4382" s="235"/>
      <c r="O4382" s="86"/>
      <c r="P4382" s="86"/>
      <c r="Q4382" s="86"/>
      <c r="R4382" s="86"/>
      <c r="S4382" s="86"/>
      <c r="T4382" s="87"/>
      <c r="U4382" s="40"/>
      <c r="V4382" s="40"/>
      <c r="W4382" s="40"/>
      <c r="X4382" s="40"/>
      <c r="Y4382" s="40"/>
      <c r="Z4382" s="40"/>
      <c r="AA4382" s="40"/>
      <c r="AB4382" s="40"/>
      <c r="AC4382" s="40"/>
      <c r="AD4382" s="40"/>
      <c r="AE4382" s="40"/>
      <c r="AT4382" s="19" t="s">
        <v>408</v>
      </c>
      <c r="AU4382" s="19" t="s">
        <v>87</v>
      </c>
    </row>
    <row r="4383" s="14" customFormat="1">
      <c r="A4383" s="14"/>
      <c r="B4383" s="247"/>
      <c r="C4383" s="248"/>
      <c r="D4383" s="238" t="s">
        <v>410</v>
      </c>
      <c r="E4383" s="249" t="s">
        <v>19</v>
      </c>
      <c r="F4383" s="250" t="s">
        <v>342</v>
      </c>
      <c r="G4383" s="248"/>
      <c r="H4383" s="251">
        <v>3069.9169999999999</v>
      </c>
      <c r="I4383" s="252"/>
      <c r="J4383" s="248"/>
      <c r="K4383" s="248"/>
      <c r="L4383" s="253"/>
      <c r="M4383" s="254"/>
      <c r="N4383" s="255"/>
      <c r="O4383" s="255"/>
      <c r="P4383" s="255"/>
      <c r="Q4383" s="255"/>
      <c r="R4383" s="255"/>
      <c r="S4383" s="255"/>
      <c r="T4383" s="256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7" t="s">
        <v>410</v>
      </c>
      <c r="AU4383" s="257" t="s">
        <v>87</v>
      </c>
      <c r="AV4383" s="14" t="s">
        <v>87</v>
      </c>
      <c r="AW4383" s="14" t="s">
        <v>37</v>
      </c>
      <c r="AX4383" s="14" t="s">
        <v>78</v>
      </c>
      <c r="AY4383" s="257" t="s">
        <v>401</v>
      </c>
    </row>
    <row r="4384" s="14" customFormat="1">
      <c r="A4384" s="14"/>
      <c r="B4384" s="247"/>
      <c r="C4384" s="248"/>
      <c r="D4384" s="238" t="s">
        <v>410</v>
      </c>
      <c r="E4384" s="249" t="s">
        <v>19</v>
      </c>
      <c r="F4384" s="250" t="s">
        <v>347</v>
      </c>
      <c r="G4384" s="248"/>
      <c r="H4384" s="251">
        <v>22.890000000000001</v>
      </c>
      <c r="I4384" s="252"/>
      <c r="J4384" s="248"/>
      <c r="K4384" s="248"/>
      <c r="L4384" s="253"/>
      <c r="M4384" s="254"/>
      <c r="N4384" s="255"/>
      <c r="O4384" s="255"/>
      <c r="P4384" s="255"/>
      <c r="Q4384" s="255"/>
      <c r="R4384" s="255"/>
      <c r="S4384" s="255"/>
      <c r="T4384" s="256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7" t="s">
        <v>410</v>
      </c>
      <c r="AU4384" s="257" t="s">
        <v>87</v>
      </c>
      <c r="AV4384" s="14" t="s">
        <v>87</v>
      </c>
      <c r="AW4384" s="14" t="s">
        <v>37</v>
      </c>
      <c r="AX4384" s="14" t="s">
        <v>78</v>
      </c>
      <c r="AY4384" s="257" t="s">
        <v>401</v>
      </c>
    </row>
    <row r="4385" s="14" customFormat="1">
      <c r="A4385" s="14"/>
      <c r="B4385" s="247"/>
      <c r="C4385" s="248"/>
      <c r="D4385" s="238" t="s">
        <v>410</v>
      </c>
      <c r="E4385" s="249" t="s">
        <v>19</v>
      </c>
      <c r="F4385" s="250" t="s">
        <v>285</v>
      </c>
      <c r="G4385" s="248"/>
      <c r="H4385" s="251">
        <v>572.49699999999996</v>
      </c>
      <c r="I4385" s="252"/>
      <c r="J4385" s="248"/>
      <c r="K4385" s="248"/>
      <c r="L4385" s="253"/>
      <c r="M4385" s="254"/>
      <c r="N4385" s="255"/>
      <c r="O4385" s="255"/>
      <c r="P4385" s="255"/>
      <c r="Q4385" s="255"/>
      <c r="R4385" s="255"/>
      <c r="S4385" s="255"/>
      <c r="T4385" s="256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7" t="s">
        <v>410</v>
      </c>
      <c r="AU4385" s="257" t="s">
        <v>87</v>
      </c>
      <c r="AV4385" s="14" t="s">
        <v>87</v>
      </c>
      <c r="AW4385" s="14" t="s">
        <v>37</v>
      </c>
      <c r="AX4385" s="14" t="s">
        <v>78</v>
      </c>
      <c r="AY4385" s="257" t="s">
        <v>401</v>
      </c>
    </row>
    <row r="4386" s="14" customFormat="1">
      <c r="A4386" s="14"/>
      <c r="B4386" s="247"/>
      <c r="C4386" s="248"/>
      <c r="D4386" s="238" t="s">
        <v>410</v>
      </c>
      <c r="E4386" s="249" t="s">
        <v>19</v>
      </c>
      <c r="F4386" s="250" t="s">
        <v>288</v>
      </c>
      <c r="G4386" s="248"/>
      <c r="H4386" s="251">
        <v>91.560000000000002</v>
      </c>
      <c r="I4386" s="252"/>
      <c r="J4386" s="248"/>
      <c r="K4386" s="248"/>
      <c r="L4386" s="253"/>
      <c r="M4386" s="254"/>
      <c r="N4386" s="255"/>
      <c r="O4386" s="255"/>
      <c r="P4386" s="255"/>
      <c r="Q4386" s="255"/>
      <c r="R4386" s="255"/>
      <c r="S4386" s="255"/>
      <c r="T4386" s="256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7" t="s">
        <v>410</v>
      </c>
      <c r="AU4386" s="257" t="s">
        <v>87</v>
      </c>
      <c r="AV4386" s="14" t="s">
        <v>87</v>
      </c>
      <c r="AW4386" s="14" t="s">
        <v>37</v>
      </c>
      <c r="AX4386" s="14" t="s">
        <v>78</v>
      </c>
      <c r="AY4386" s="257" t="s">
        <v>401</v>
      </c>
    </row>
    <row r="4387" s="14" customFormat="1">
      <c r="A4387" s="14"/>
      <c r="B4387" s="247"/>
      <c r="C4387" s="248"/>
      <c r="D4387" s="238" t="s">
        <v>410</v>
      </c>
      <c r="E4387" s="249" t="s">
        <v>19</v>
      </c>
      <c r="F4387" s="250" t="s">
        <v>3750</v>
      </c>
      <c r="G4387" s="248"/>
      <c r="H4387" s="251">
        <v>38.749000000000002</v>
      </c>
      <c r="I4387" s="252"/>
      <c r="J4387" s="248"/>
      <c r="K4387" s="248"/>
      <c r="L4387" s="253"/>
      <c r="M4387" s="254"/>
      <c r="N4387" s="255"/>
      <c r="O4387" s="255"/>
      <c r="P4387" s="255"/>
      <c r="Q4387" s="255"/>
      <c r="R4387" s="255"/>
      <c r="S4387" s="255"/>
      <c r="T4387" s="256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7" t="s">
        <v>410</v>
      </c>
      <c r="AU4387" s="257" t="s">
        <v>87</v>
      </c>
      <c r="AV4387" s="14" t="s">
        <v>87</v>
      </c>
      <c r="AW4387" s="14" t="s">
        <v>37</v>
      </c>
      <c r="AX4387" s="14" t="s">
        <v>78</v>
      </c>
      <c r="AY4387" s="257" t="s">
        <v>401</v>
      </c>
    </row>
    <row r="4388" s="15" customFormat="1">
      <c r="A4388" s="15"/>
      <c r="B4388" s="258"/>
      <c r="C4388" s="259"/>
      <c r="D4388" s="238" t="s">
        <v>410</v>
      </c>
      <c r="E4388" s="260" t="s">
        <v>250</v>
      </c>
      <c r="F4388" s="261" t="s">
        <v>414</v>
      </c>
      <c r="G4388" s="259"/>
      <c r="H4388" s="262">
        <v>3795.6129999999994</v>
      </c>
      <c r="I4388" s="263"/>
      <c r="J4388" s="259"/>
      <c r="K4388" s="259"/>
      <c r="L4388" s="264"/>
      <c r="M4388" s="265"/>
      <c r="N4388" s="266"/>
      <c r="O4388" s="266"/>
      <c r="P4388" s="266"/>
      <c r="Q4388" s="266"/>
      <c r="R4388" s="266"/>
      <c r="S4388" s="266"/>
      <c r="T4388" s="267"/>
      <c r="U4388" s="15"/>
      <c r="V4388" s="15"/>
      <c r="W4388" s="15"/>
      <c r="X4388" s="15"/>
      <c r="Y4388" s="15"/>
      <c r="Z4388" s="15"/>
      <c r="AA4388" s="15"/>
      <c r="AB4388" s="15"/>
      <c r="AC4388" s="15"/>
      <c r="AD4388" s="15"/>
      <c r="AE4388" s="15"/>
      <c r="AT4388" s="268" t="s">
        <v>410</v>
      </c>
      <c r="AU4388" s="268" t="s">
        <v>87</v>
      </c>
      <c r="AV4388" s="15" t="s">
        <v>102</v>
      </c>
      <c r="AW4388" s="15" t="s">
        <v>37</v>
      </c>
      <c r="AX4388" s="15" t="s">
        <v>85</v>
      </c>
      <c r="AY4388" s="268" t="s">
        <v>401</v>
      </c>
    </row>
    <row r="4389" s="2" customFormat="1" ht="33" customHeight="1">
      <c r="A4389" s="40"/>
      <c r="B4389" s="41"/>
      <c r="C4389" s="218" t="s">
        <v>3751</v>
      </c>
      <c r="D4389" s="218" t="s">
        <v>403</v>
      </c>
      <c r="E4389" s="219" t="s">
        <v>3752</v>
      </c>
      <c r="F4389" s="220" t="s">
        <v>3753</v>
      </c>
      <c r="G4389" s="221" t="s">
        <v>178</v>
      </c>
      <c r="H4389" s="222">
        <v>3795.6129999999998</v>
      </c>
      <c r="I4389" s="223"/>
      <c r="J4389" s="224">
        <f>ROUND(I4389*H4389,2)</f>
        <v>0</v>
      </c>
      <c r="K4389" s="220" t="s">
        <v>406</v>
      </c>
      <c r="L4389" s="46"/>
      <c r="M4389" s="225" t="s">
        <v>19</v>
      </c>
      <c r="N4389" s="226" t="s">
        <v>49</v>
      </c>
      <c r="O4389" s="86"/>
      <c r="P4389" s="227">
        <f>O4389*H4389</f>
        <v>0</v>
      </c>
      <c r="Q4389" s="227">
        <v>0.00020000000000000001</v>
      </c>
      <c r="R4389" s="227">
        <f>Q4389*H4389</f>
        <v>0.75912259999999998</v>
      </c>
      <c r="S4389" s="227">
        <v>0</v>
      </c>
      <c r="T4389" s="228">
        <f>S4389*H4389</f>
        <v>0</v>
      </c>
      <c r="U4389" s="40"/>
      <c r="V4389" s="40"/>
      <c r="W4389" s="40"/>
      <c r="X4389" s="40"/>
      <c r="Y4389" s="40"/>
      <c r="Z4389" s="40"/>
      <c r="AA4389" s="40"/>
      <c r="AB4389" s="40"/>
      <c r="AC4389" s="40"/>
      <c r="AD4389" s="40"/>
      <c r="AE4389" s="40"/>
      <c r="AR4389" s="229" t="s">
        <v>545</v>
      </c>
      <c r="AT4389" s="229" t="s">
        <v>403</v>
      </c>
      <c r="AU4389" s="229" t="s">
        <v>87</v>
      </c>
      <c r="AY4389" s="19" t="s">
        <v>401</v>
      </c>
      <c r="BE4389" s="230">
        <f>IF(N4389="základní",J4389,0)</f>
        <v>0</v>
      </c>
      <c r="BF4389" s="230">
        <f>IF(N4389="snížená",J4389,0)</f>
        <v>0</v>
      </c>
      <c r="BG4389" s="230">
        <f>IF(N4389="zákl. přenesená",J4389,0)</f>
        <v>0</v>
      </c>
      <c r="BH4389" s="230">
        <f>IF(N4389="sníž. přenesená",J4389,0)</f>
        <v>0</v>
      </c>
      <c r="BI4389" s="230">
        <f>IF(N4389="nulová",J4389,0)</f>
        <v>0</v>
      </c>
      <c r="BJ4389" s="19" t="s">
        <v>85</v>
      </c>
      <c r="BK4389" s="230">
        <f>ROUND(I4389*H4389,2)</f>
        <v>0</v>
      </c>
      <c r="BL4389" s="19" t="s">
        <v>545</v>
      </c>
      <c r="BM4389" s="229" t="s">
        <v>3754</v>
      </c>
    </row>
    <row r="4390" s="2" customFormat="1">
      <c r="A4390" s="40"/>
      <c r="B4390" s="41"/>
      <c r="C4390" s="42"/>
      <c r="D4390" s="231" t="s">
        <v>408</v>
      </c>
      <c r="E4390" s="42"/>
      <c r="F4390" s="232" t="s">
        <v>3755</v>
      </c>
      <c r="G4390" s="42"/>
      <c r="H4390" s="42"/>
      <c r="I4390" s="233"/>
      <c r="J4390" s="42"/>
      <c r="K4390" s="42"/>
      <c r="L4390" s="46"/>
      <c r="M4390" s="234"/>
      <c r="N4390" s="235"/>
      <c r="O4390" s="86"/>
      <c r="P4390" s="86"/>
      <c r="Q4390" s="86"/>
      <c r="R4390" s="86"/>
      <c r="S4390" s="86"/>
      <c r="T4390" s="87"/>
      <c r="U4390" s="40"/>
      <c r="V4390" s="40"/>
      <c r="W4390" s="40"/>
      <c r="X4390" s="40"/>
      <c r="Y4390" s="40"/>
      <c r="Z4390" s="40"/>
      <c r="AA4390" s="40"/>
      <c r="AB4390" s="40"/>
      <c r="AC4390" s="40"/>
      <c r="AD4390" s="40"/>
      <c r="AE4390" s="40"/>
      <c r="AT4390" s="19" t="s">
        <v>408</v>
      </c>
      <c r="AU4390" s="19" t="s">
        <v>87</v>
      </c>
    </row>
    <row r="4391" s="14" customFormat="1">
      <c r="A4391" s="14"/>
      <c r="B4391" s="247"/>
      <c r="C4391" s="248"/>
      <c r="D4391" s="238" t="s">
        <v>410</v>
      </c>
      <c r="E4391" s="249" t="s">
        <v>19</v>
      </c>
      <c r="F4391" s="250" t="s">
        <v>250</v>
      </c>
      <c r="G4391" s="248"/>
      <c r="H4391" s="251">
        <v>3795.6129999999998</v>
      </c>
      <c r="I4391" s="252"/>
      <c r="J4391" s="248"/>
      <c r="K4391" s="248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7" t="s">
        <v>410</v>
      </c>
      <c r="AU4391" s="257" t="s">
        <v>87</v>
      </c>
      <c r="AV4391" s="14" t="s">
        <v>87</v>
      </c>
      <c r="AW4391" s="14" t="s">
        <v>37</v>
      </c>
      <c r="AX4391" s="14" t="s">
        <v>78</v>
      </c>
      <c r="AY4391" s="257" t="s">
        <v>401</v>
      </c>
    </row>
    <row r="4392" s="15" customFormat="1">
      <c r="A4392" s="15"/>
      <c r="B4392" s="258"/>
      <c r="C4392" s="259"/>
      <c r="D4392" s="238" t="s">
        <v>410</v>
      </c>
      <c r="E4392" s="260" t="s">
        <v>19</v>
      </c>
      <c r="F4392" s="261" t="s">
        <v>414</v>
      </c>
      <c r="G4392" s="259"/>
      <c r="H4392" s="262">
        <v>3795.6129999999998</v>
      </c>
      <c r="I4392" s="263"/>
      <c r="J4392" s="259"/>
      <c r="K4392" s="259"/>
      <c r="L4392" s="264"/>
      <c r="M4392" s="265"/>
      <c r="N4392" s="266"/>
      <c r="O4392" s="266"/>
      <c r="P4392" s="266"/>
      <c r="Q4392" s="266"/>
      <c r="R4392" s="266"/>
      <c r="S4392" s="266"/>
      <c r="T4392" s="267"/>
      <c r="U4392" s="15"/>
      <c r="V4392" s="15"/>
      <c r="W4392" s="15"/>
      <c r="X4392" s="15"/>
      <c r="Y4392" s="15"/>
      <c r="Z4392" s="15"/>
      <c r="AA4392" s="15"/>
      <c r="AB4392" s="15"/>
      <c r="AC4392" s="15"/>
      <c r="AD4392" s="15"/>
      <c r="AE4392" s="15"/>
      <c r="AT4392" s="268" t="s">
        <v>410</v>
      </c>
      <c r="AU4392" s="268" t="s">
        <v>87</v>
      </c>
      <c r="AV4392" s="15" t="s">
        <v>102</v>
      </c>
      <c r="AW4392" s="15" t="s">
        <v>37</v>
      </c>
      <c r="AX4392" s="15" t="s">
        <v>85</v>
      </c>
      <c r="AY4392" s="268" t="s">
        <v>401</v>
      </c>
    </row>
    <row r="4393" s="2" customFormat="1" ht="37.8" customHeight="1">
      <c r="A4393" s="40"/>
      <c r="B4393" s="41"/>
      <c r="C4393" s="218" t="s">
        <v>3756</v>
      </c>
      <c r="D4393" s="218" t="s">
        <v>403</v>
      </c>
      <c r="E4393" s="219" t="s">
        <v>3757</v>
      </c>
      <c r="F4393" s="220" t="s">
        <v>3758</v>
      </c>
      <c r="G4393" s="221" t="s">
        <v>178</v>
      </c>
      <c r="H4393" s="222">
        <v>3268.402</v>
      </c>
      <c r="I4393" s="223"/>
      <c r="J4393" s="224">
        <f>ROUND(I4393*H4393,2)</f>
        <v>0</v>
      </c>
      <c r="K4393" s="220" t="s">
        <v>406</v>
      </c>
      <c r="L4393" s="46"/>
      <c r="M4393" s="225" t="s">
        <v>19</v>
      </c>
      <c r="N4393" s="226" t="s">
        <v>49</v>
      </c>
      <c r="O4393" s="86"/>
      <c r="P4393" s="227">
        <f>O4393*H4393</f>
        <v>0</v>
      </c>
      <c r="Q4393" s="227">
        <v>0.00025839999999999999</v>
      </c>
      <c r="R4393" s="227">
        <f>Q4393*H4393</f>
        <v>0.84455507679999997</v>
      </c>
      <c r="S4393" s="227">
        <v>0</v>
      </c>
      <c r="T4393" s="228">
        <f>S4393*H4393</f>
        <v>0</v>
      </c>
      <c r="U4393" s="40"/>
      <c r="V4393" s="40"/>
      <c r="W4393" s="40"/>
      <c r="X4393" s="40"/>
      <c r="Y4393" s="40"/>
      <c r="Z4393" s="40"/>
      <c r="AA4393" s="40"/>
      <c r="AB4393" s="40"/>
      <c r="AC4393" s="40"/>
      <c r="AD4393" s="40"/>
      <c r="AE4393" s="40"/>
      <c r="AR4393" s="229" t="s">
        <v>545</v>
      </c>
      <c r="AT4393" s="229" t="s">
        <v>403</v>
      </c>
      <c r="AU4393" s="229" t="s">
        <v>87</v>
      </c>
      <c r="AY4393" s="19" t="s">
        <v>401</v>
      </c>
      <c r="BE4393" s="230">
        <f>IF(N4393="základní",J4393,0)</f>
        <v>0</v>
      </c>
      <c r="BF4393" s="230">
        <f>IF(N4393="snížená",J4393,0)</f>
        <v>0</v>
      </c>
      <c r="BG4393" s="230">
        <f>IF(N4393="zákl. přenesená",J4393,0)</f>
        <v>0</v>
      </c>
      <c r="BH4393" s="230">
        <f>IF(N4393="sníž. přenesená",J4393,0)</f>
        <v>0</v>
      </c>
      <c r="BI4393" s="230">
        <f>IF(N4393="nulová",J4393,0)</f>
        <v>0</v>
      </c>
      <c r="BJ4393" s="19" t="s">
        <v>85</v>
      </c>
      <c r="BK4393" s="230">
        <f>ROUND(I4393*H4393,2)</f>
        <v>0</v>
      </c>
      <c r="BL4393" s="19" t="s">
        <v>545</v>
      </c>
      <c r="BM4393" s="229" t="s">
        <v>3759</v>
      </c>
    </row>
    <row r="4394" s="2" customFormat="1">
      <c r="A4394" s="40"/>
      <c r="B4394" s="41"/>
      <c r="C4394" s="42"/>
      <c r="D4394" s="231" t="s">
        <v>408</v>
      </c>
      <c r="E4394" s="42"/>
      <c r="F4394" s="232" t="s">
        <v>3760</v>
      </c>
      <c r="G4394" s="42"/>
      <c r="H4394" s="42"/>
      <c r="I4394" s="233"/>
      <c r="J4394" s="42"/>
      <c r="K4394" s="42"/>
      <c r="L4394" s="46"/>
      <c r="M4394" s="234"/>
      <c r="N4394" s="235"/>
      <c r="O4394" s="86"/>
      <c r="P4394" s="86"/>
      <c r="Q4394" s="86"/>
      <c r="R4394" s="86"/>
      <c r="S4394" s="86"/>
      <c r="T4394" s="87"/>
      <c r="U4394" s="40"/>
      <c r="V4394" s="40"/>
      <c r="W4394" s="40"/>
      <c r="X4394" s="40"/>
      <c r="Y4394" s="40"/>
      <c r="Z4394" s="40"/>
      <c r="AA4394" s="40"/>
      <c r="AB4394" s="40"/>
      <c r="AC4394" s="40"/>
      <c r="AD4394" s="40"/>
      <c r="AE4394" s="40"/>
      <c r="AT4394" s="19" t="s">
        <v>408</v>
      </c>
      <c r="AU4394" s="19" t="s">
        <v>87</v>
      </c>
    </row>
    <row r="4395" s="14" customFormat="1">
      <c r="A4395" s="14"/>
      <c r="B4395" s="247"/>
      <c r="C4395" s="248"/>
      <c r="D4395" s="238" t="s">
        <v>410</v>
      </c>
      <c r="E4395" s="249" t="s">
        <v>19</v>
      </c>
      <c r="F4395" s="250" t="s">
        <v>250</v>
      </c>
      <c r="G4395" s="248"/>
      <c r="H4395" s="251">
        <v>3795.6129999999998</v>
      </c>
      <c r="I4395" s="252"/>
      <c r="J4395" s="248"/>
      <c r="K4395" s="248"/>
      <c r="L4395" s="253"/>
      <c r="M4395" s="254"/>
      <c r="N4395" s="255"/>
      <c r="O4395" s="255"/>
      <c r="P4395" s="255"/>
      <c r="Q4395" s="255"/>
      <c r="R4395" s="255"/>
      <c r="S4395" s="255"/>
      <c r="T4395" s="256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7" t="s">
        <v>410</v>
      </c>
      <c r="AU4395" s="257" t="s">
        <v>87</v>
      </c>
      <c r="AV4395" s="14" t="s">
        <v>87</v>
      </c>
      <c r="AW4395" s="14" t="s">
        <v>37</v>
      </c>
      <c r="AX4395" s="14" t="s">
        <v>78</v>
      </c>
      <c r="AY4395" s="257" t="s">
        <v>401</v>
      </c>
    </row>
    <row r="4396" s="14" customFormat="1">
      <c r="A4396" s="14"/>
      <c r="B4396" s="247"/>
      <c r="C4396" s="248"/>
      <c r="D4396" s="238" t="s">
        <v>410</v>
      </c>
      <c r="E4396" s="249" t="s">
        <v>19</v>
      </c>
      <c r="F4396" s="250" t="s">
        <v>3761</v>
      </c>
      <c r="G4396" s="248"/>
      <c r="H4396" s="251">
        <v>-527.21100000000001</v>
      </c>
      <c r="I4396" s="252"/>
      <c r="J4396" s="248"/>
      <c r="K4396" s="248"/>
      <c r="L4396" s="253"/>
      <c r="M4396" s="254"/>
      <c r="N4396" s="255"/>
      <c r="O4396" s="255"/>
      <c r="P4396" s="255"/>
      <c r="Q4396" s="255"/>
      <c r="R4396" s="255"/>
      <c r="S4396" s="255"/>
      <c r="T4396" s="256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7" t="s">
        <v>410</v>
      </c>
      <c r="AU4396" s="257" t="s">
        <v>87</v>
      </c>
      <c r="AV4396" s="14" t="s">
        <v>87</v>
      </c>
      <c r="AW4396" s="14" t="s">
        <v>37</v>
      </c>
      <c r="AX4396" s="14" t="s">
        <v>78</v>
      </c>
      <c r="AY4396" s="257" t="s">
        <v>401</v>
      </c>
    </row>
    <row r="4397" s="15" customFormat="1">
      <c r="A4397" s="15"/>
      <c r="B4397" s="258"/>
      <c r="C4397" s="259"/>
      <c r="D4397" s="238" t="s">
        <v>410</v>
      </c>
      <c r="E4397" s="260" t="s">
        <v>19</v>
      </c>
      <c r="F4397" s="261" t="s">
        <v>414</v>
      </c>
      <c r="G4397" s="259"/>
      <c r="H4397" s="262">
        <v>3268.402</v>
      </c>
      <c r="I4397" s="263"/>
      <c r="J4397" s="259"/>
      <c r="K4397" s="259"/>
      <c r="L4397" s="264"/>
      <c r="M4397" s="265"/>
      <c r="N4397" s="266"/>
      <c r="O4397" s="266"/>
      <c r="P4397" s="266"/>
      <c r="Q4397" s="266"/>
      <c r="R4397" s="266"/>
      <c r="S4397" s="266"/>
      <c r="T4397" s="267"/>
      <c r="U4397" s="15"/>
      <c r="V4397" s="15"/>
      <c r="W4397" s="15"/>
      <c r="X4397" s="15"/>
      <c r="Y4397" s="15"/>
      <c r="Z4397" s="15"/>
      <c r="AA4397" s="15"/>
      <c r="AB4397" s="15"/>
      <c r="AC4397" s="15"/>
      <c r="AD4397" s="15"/>
      <c r="AE4397" s="15"/>
      <c r="AT4397" s="268" t="s">
        <v>410</v>
      </c>
      <c r="AU4397" s="268" t="s">
        <v>87</v>
      </c>
      <c r="AV4397" s="15" t="s">
        <v>102</v>
      </c>
      <c r="AW4397" s="15" t="s">
        <v>37</v>
      </c>
      <c r="AX4397" s="15" t="s">
        <v>85</v>
      </c>
      <c r="AY4397" s="268" t="s">
        <v>401</v>
      </c>
    </row>
    <row r="4398" s="2" customFormat="1" ht="24.15" customHeight="1">
      <c r="A4398" s="40"/>
      <c r="B4398" s="41"/>
      <c r="C4398" s="218" t="s">
        <v>3762</v>
      </c>
      <c r="D4398" s="218" t="s">
        <v>403</v>
      </c>
      <c r="E4398" s="219" t="s">
        <v>3763</v>
      </c>
      <c r="F4398" s="220" t="s">
        <v>3764</v>
      </c>
      <c r="G4398" s="221" t="s">
        <v>178</v>
      </c>
      <c r="H4398" s="222">
        <v>527.21100000000001</v>
      </c>
      <c r="I4398" s="223"/>
      <c r="J4398" s="224">
        <f>ROUND(I4398*H4398,2)</f>
        <v>0</v>
      </c>
      <c r="K4398" s="220" t="s">
        <v>19</v>
      </c>
      <c r="L4398" s="46"/>
      <c r="M4398" s="225" t="s">
        <v>19</v>
      </c>
      <c r="N4398" s="226" t="s">
        <v>49</v>
      </c>
      <c r="O4398" s="86"/>
      <c r="P4398" s="227">
        <f>O4398*H4398</f>
        <v>0</v>
      </c>
      <c r="Q4398" s="227">
        <v>0.00025999999999999998</v>
      </c>
      <c r="R4398" s="227">
        <f>Q4398*H4398</f>
        <v>0.13707485999999999</v>
      </c>
      <c r="S4398" s="227">
        <v>0</v>
      </c>
      <c r="T4398" s="228">
        <f>S4398*H4398</f>
        <v>0</v>
      </c>
      <c r="U4398" s="40"/>
      <c r="V4398" s="40"/>
      <c r="W4398" s="40"/>
      <c r="X4398" s="40"/>
      <c r="Y4398" s="40"/>
      <c r="Z4398" s="40"/>
      <c r="AA4398" s="40"/>
      <c r="AB4398" s="40"/>
      <c r="AC4398" s="40"/>
      <c r="AD4398" s="40"/>
      <c r="AE4398" s="40"/>
      <c r="AR4398" s="229" t="s">
        <v>545</v>
      </c>
      <c r="AT4398" s="229" t="s">
        <v>403</v>
      </c>
      <c r="AU4398" s="229" t="s">
        <v>87</v>
      </c>
      <c r="AY4398" s="19" t="s">
        <v>401</v>
      </c>
      <c r="BE4398" s="230">
        <f>IF(N4398="základní",J4398,0)</f>
        <v>0</v>
      </c>
      <c r="BF4398" s="230">
        <f>IF(N4398="snížená",J4398,0)</f>
        <v>0</v>
      </c>
      <c r="BG4398" s="230">
        <f>IF(N4398="zákl. přenesená",J4398,0)</f>
        <v>0</v>
      </c>
      <c r="BH4398" s="230">
        <f>IF(N4398="sníž. přenesená",J4398,0)</f>
        <v>0</v>
      </c>
      <c r="BI4398" s="230">
        <f>IF(N4398="nulová",J4398,0)</f>
        <v>0</v>
      </c>
      <c r="BJ4398" s="19" t="s">
        <v>85</v>
      </c>
      <c r="BK4398" s="230">
        <f>ROUND(I4398*H4398,2)</f>
        <v>0</v>
      </c>
      <c r="BL4398" s="19" t="s">
        <v>545</v>
      </c>
      <c r="BM4398" s="229" t="s">
        <v>3765</v>
      </c>
    </row>
    <row r="4399" s="14" customFormat="1">
      <c r="A4399" s="14"/>
      <c r="B4399" s="247"/>
      <c r="C4399" s="248"/>
      <c r="D4399" s="238" t="s">
        <v>410</v>
      </c>
      <c r="E4399" s="249" t="s">
        <v>19</v>
      </c>
      <c r="F4399" s="250" t="s">
        <v>3766</v>
      </c>
      <c r="G4399" s="248"/>
      <c r="H4399" s="251">
        <v>527.21100000000001</v>
      </c>
      <c r="I4399" s="252"/>
      <c r="J4399" s="248"/>
      <c r="K4399" s="248"/>
      <c r="L4399" s="253"/>
      <c r="M4399" s="254"/>
      <c r="N4399" s="255"/>
      <c r="O4399" s="255"/>
      <c r="P4399" s="255"/>
      <c r="Q4399" s="255"/>
      <c r="R4399" s="255"/>
      <c r="S4399" s="255"/>
      <c r="T4399" s="256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7" t="s">
        <v>410</v>
      </c>
      <c r="AU4399" s="257" t="s">
        <v>87</v>
      </c>
      <c r="AV4399" s="14" t="s">
        <v>87</v>
      </c>
      <c r="AW4399" s="14" t="s">
        <v>37</v>
      </c>
      <c r="AX4399" s="14" t="s">
        <v>78</v>
      </c>
      <c r="AY4399" s="257" t="s">
        <v>401</v>
      </c>
    </row>
    <row r="4400" s="15" customFormat="1">
      <c r="A4400" s="15"/>
      <c r="B4400" s="258"/>
      <c r="C4400" s="259"/>
      <c r="D4400" s="238" t="s">
        <v>410</v>
      </c>
      <c r="E4400" s="260" t="s">
        <v>255</v>
      </c>
      <c r="F4400" s="261" t="s">
        <v>414</v>
      </c>
      <c r="G4400" s="259"/>
      <c r="H4400" s="262">
        <v>527.21100000000001</v>
      </c>
      <c r="I4400" s="263"/>
      <c r="J4400" s="259"/>
      <c r="K4400" s="259"/>
      <c r="L4400" s="264"/>
      <c r="M4400" s="265"/>
      <c r="N4400" s="266"/>
      <c r="O4400" s="266"/>
      <c r="P4400" s="266"/>
      <c r="Q4400" s="266"/>
      <c r="R4400" s="266"/>
      <c r="S4400" s="266"/>
      <c r="T4400" s="267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68" t="s">
        <v>410</v>
      </c>
      <c r="AU4400" s="268" t="s">
        <v>87</v>
      </c>
      <c r="AV4400" s="15" t="s">
        <v>102</v>
      </c>
      <c r="AW4400" s="15" t="s">
        <v>37</v>
      </c>
      <c r="AX4400" s="15" t="s">
        <v>85</v>
      </c>
      <c r="AY4400" s="268" t="s">
        <v>401</v>
      </c>
    </row>
    <row r="4401" s="12" customFormat="1" ht="22.8" customHeight="1">
      <c r="A4401" s="12"/>
      <c r="B4401" s="202"/>
      <c r="C4401" s="203"/>
      <c r="D4401" s="204" t="s">
        <v>77</v>
      </c>
      <c r="E4401" s="216" t="s">
        <v>3767</v>
      </c>
      <c r="F4401" s="216" t="s">
        <v>3768</v>
      </c>
      <c r="G4401" s="203"/>
      <c r="H4401" s="203"/>
      <c r="I4401" s="206"/>
      <c r="J4401" s="217">
        <f>BK4401</f>
        <v>0</v>
      </c>
      <c r="K4401" s="203"/>
      <c r="L4401" s="208"/>
      <c r="M4401" s="209"/>
      <c r="N4401" s="210"/>
      <c r="O4401" s="210"/>
      <c r="P4401" s="211">
        <f>SUM(P4402:P4507)</f>
        <v>0</v>
      </c>
      <c r="Q4401" s="210"/>
      <c r="R4401" s="211">
        <f>SUM(R4402:R4507)</f>
        <v>0.058000000000000003</v>
      </c>
      <c r="S4401" s="210"/>
      <c r="T4401" s="212">
        <f>SUM(T4402:T4507)</f>
        <v>0</v>
      </c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R4401" s="213" t="s">
        <v>87</v>
      </c>
      <c r="AT4401" s="214" t="s">
        <v>77</v>
      </c>
      <c r="AU4401" s="214" t="s">
        <v>85</v>
      </c>
      <c r="AY4401" s="213" t="s">
        <v>401</v>
      </c>
      <c r="BK4401" s="215">
        <f>SUM(BK4402:BK4507)</f>
        <v>0</v>
      </c>
    </row>
    <row r="4402" s="2" customFormat="1" ht="44.25" customHeight="1">
      <c r="A4402" s="40"/>
      <c r="B4402" s="41"/>
      <c r="C4402" s="218" t="s">
        <v>3769</v>
      </c>
      <c r="D4402" s="218" t="s">
        <v>403</v>
      </c>
      <c r="E4402" s="219" t="s">
        <v>3770</v>
      </c>
      <c r="F4402" s="220" t="s">
        <v>3771</v>
      </c>
      <c r="G4402" s="221" t="s">
        <v>653</v>
      </c>
      <c r="H4402" s="222">
        <v>1</v>
      </c>
      <c r="I4402" s="223"/>
      <c r="J4402" s="224">
        <f>ROUND(I4402*H4402,2)</f>
        <v>0</v>
      </c>
      <c r="K4402" s="220" t="s">
        <v>406</v>
      </c>
      <c r="L4402" s="46"/>
      <c r="M4402" s="225" t="s">
        <v>19</v>
      </c>
      <c r="N4402" s="226" t="s">
        <v>49</v>
      </c>
      <c r="O4402" s="86"/>
      <c r="P4402" s="227">
        <f>O4402*H4402</f>
        <v>0</v>
      </c>
      <c r="Q4402" s="227">
        <v>0</v>
      </c>
      <c r="R4402" s="227">
        <f>Q4402*H4402</f>
        <v>0</v>
      </c>
      <c r="S4402" s="227">
        <v>0</v>
      </c>
      <c r="T4402" s="228">
        <f>S4402*H4402</f>
        <v>0</v>
      </c>
      <c r="U4402" s="40"/>
      <c r="V4402" s="40"/>
      <c r="W4402" s="40"/>
      <c r="X4402" s="40"/>
      <c r="Y4402" s="40"/>
      <c r="Z4402" s="40"/>
      <c r="AA4402" s="40"/>
      <c r="AB4402" s="40"/>
      <c r="AC4402" s="40"/>
      <c r="AD4402" s="40"/>
      <c r="AE4402" s="40"/>
      <c r="AR4402" s="229" t="s">
        <v>545</v>
      </c>
      <c r="AT4402" s="229" t="s">
        <v>403</v>
      </c>
      <c r="AU4402" s="229" t="s">
        <v>87</v>
      </c>
      <c r="AY4402" s="19" t="s">
        <v>401</v>
      </c>
      <c r="BE4402" s="230">
        <f>IF(N4402="základní",J4402,0)</f>
        <v>0</v>
      </c>
      <c r="BF4402" s="230">
        <f>IF(N4402="snížená",J4402,0)</f>
        <v>0</v>
      </c>
      <c r="BG4402" s="230">
        <f>IF(N4402="zákl. přenesená",J4402,0)</f>
        <v>0</v>
      </c>
      <c r="BH4402" s="230">
        <f>IF(N4402="sníž. přenesená",J4402,0)</f>
        <v>0</v>
      </c>
      <c r="BI4402" s="230">
        <f>IF(N4402="nulová",J4402,0)</f>
        <v>0</v>
      </c>
      <c r="BJ4402" s="19" t="s">
        <v>85</v>
      </c>
      <c r="BK4402" s="230">
        <f>ROUND(I4402*H4402,2)</f>
        <v>0</v>
      </c>
      <c r="BL4402" s="19" t="s">
        <v>545</v>
      </c>
      <c r="BM4402" s="229" t="s">
        <v>3772</v>
      </c>
    </row>
    <row r="4403" s="2" customFormat="1">
      <c r="A4403" s="40"/>
      <c r="B4403" s="41"/>
      <c r="C4403" s="42"/>
      <c r="D4403" s="231" t="s">
        <v>408</v>
      </c>
      <c r="E4403" s="42"/>
      <c r="F4403" s="232" t="s">
        <v>3773</v>
      </c>
      <c r="G4403" s="42"/>
      <c r="H4403" s="42"/>
      <c r="I4403" s="233"/>
      <c r="J4403" s="42"/>
      <c r="K4403" s="42"/>
      <c r="L4403" s="46"/>
      <c r="M4403" s="234"/>
      <c r="N4403" s="235"/>
      <c r="O4403" s="86"/>
      <c r="P4403" s="86"/>
      <c r="Q4403" s="86"/>
      <c r="R4403" s="86"/>
      <c r="S4403" s="86"/>
      <c r="T4403" s="87"/>
      <c r="U4403" s="40"/>
      <c r="V4403" s="40"/>
      <c r="W4403" s="40"/>
      <c r="X4403" s="40"/>
      <c r="Y4403" s="40"/>
      <c r="Z4403" s="40"/>
      <c r="AA4403" s="40"/>
      <c r="AB4403" s="40"/>
      <c r="AC4403" s="40"/>
      <c r="AD4403" s="40"/>
      <c r="AE4403" s="40"/>
      <c r="AT4403" s="19" t="s">
        <v>408</v>
      </c>
      <c r="AU4403" s="19" t="s">
        <v>87</v>
      </c>
    </row>
    <row r="4404" s="13" customFormat="1">
      <c r="A4404" s="13"/>
      <c r="B4404" s="236"/>
      <c r="C4404" s="237"/>
      <c r="D4404" s="238" t="s">
        <v>410</v>
      </c>
      <c r="E4404" s="239" t="s">
        <v>19</v>
      </c>
      <c r="F4404" s="240" t="s">
        <v>1696</v>
      </c>
      <c r="G4404" s="237"/>
      <c r="H4404" s="239" t="s">
        <v>19</v>
      </c>
      <c r="I4404" s="241"/>
      <c r="J4404" s="237"/>
      <c r="K4404" s="237"/>
      <c r="L4404" s="242"/>
      <c r="M4404" s="243"/>
      <c r="N4404" s="244"/>
      <c r="O4404" s="244"/>
      <c r="P4404" s="244"/>
      <c r="Q4404" s="244"/>
      <c r="R4404" s="244"/>
      <c r="S4404" s="244"/>
      <c r="T4404" s="245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6" t="s">
        <v>410</v>
      </c>
      <c r="AU4404" s="246" t="s">
        <v>87</v>
      </c>
      <c r="AV4404" s="13" t="s">
        <v>85</v>
      </c>
      <c r="AW4404" s="13" t="s">
        <v>37</v>
      </c>
      <c r="AX4404" s="13" t="s">
        <v>78</v>
      </c>
      <c r="AY4404" s="246" t="s">
        <v>401</v>
      </c>
    </row>
    <row r="4405" s="14" customFormat="1">
      <c r="A4405" s="14"/>
      <c r="B4405" s="247"/>
      <c r="C4405" s="248"/>
      <c r="D4405" s="238" t="s">
        <v>410</v>
      </c>
      <c r="E4405" s="249" t="s">
        <v>19</v>
      </c>
      <c r="F4405" s="250" t="s">
        <v>3774</v>
      </c>
      <c r="G4405" s="248"/>
      <c r="H4405" s="251">
        <v>1</v>
      </c>
      <c r="I4405" s="252"/>
      <c r="J4405" s="248"/>
      <c r="K4405" s="248"/>
      <c r="L4405" s="253"/>
      <c r="M4405" s="254"/>
      <c r="N4405" s="255"/>
      <c r="O4405" s="255"/>
      <c r="P4405" s="255"/>
      <c r="Q4405" s="255"/>
      <c r="R4405" s="255"/>
      <c r="S4405" s="255"/>
      <c r="T4405" s="256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7" t="s">
        <v>410</v>
      </c>
      <c r="AU4405" s="257" t="s">
        <v>87</v>
      </c>
      <c r="AV4405" s="14" t="s">
        <v>87</v>
      </c>
      <c r="AW4405" s="14" t="s">
        <v>37</v>
      </c>
      <c r="AX4405" s="14" t="s">
        <v>78</v>
      </c>
      <c r="AY4405" s="257" t="s">
        <v>401</v>
      </c>
    </row>
    <row r="4406" s="15" customFormat="1">
      <c r="A4406" s="15"/>
      <c r="B4406" s="258"/>
      <c r="C4406" s="259"/>
      <c r="D4406" s="238" t="s">
        <v>410</v>
      </c>
      <c r="E4406" s="260" t="s">
        <v>19</v>
      </c>
      <c r="F4406" s="261" t="s">
        <v>414</v>
      </c>
      <c r="G4406" s="259"/>
      <c r="H4406" s="262">
        <v>1</v>
      </c>
      <c r="I4406" s="263"/>
      <c r="J4406" s="259"/>
      <c r="K4406" s="259"/>
      <c r="L4406" s="264"/>
      <c r="M4406" s="265"/>
      <c r="N4406" s="266"/>
      <c r="O4406" s="266"/>
      <c r="P4406" s="266"/>
      <c r="Q4406" s="266"/>
      <c r="R4406" s="266"/>
      <c r="S4406" s="266"/>
      <c r="T4406" s="267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68" t="s">
        <v>410</v>
      </c>
      <c r="AU4406" s="268" t="s">
        <v>87</v>
      </c>
      <c r="AV4406" s="15" t="s">
        <v>102</v>
      </c>
      <c r="AW4406" s="15" t="s">
        <v>37</v>
      </c>
      <c r="AX4406" s="15" t="s">
        <v>85</v>
      </c>
      <c r="AY4406" s="268" t="s">
        <v>401</v>
      </c>
    </row>
    <row r="4407" s="2" customFormat="1" ht="49.05" customHeight="1">
      <c r="A4407" s="40"/>
      <c r="B4407" s="41"/>
      <c r="C4407" s="280" t="s">
        <v>3775</v>
      </c>
      <c r="D4407" s="280" t="s">
        <v>808</v>
      </c>
      <c r="E4407" s="281" t="s">
        <v>3776</v>
      </c>
      <c r="F4407" s="282" t="s">
        <v>3777</v>
      </c>
      <c r="G4407" s="283" t="s">
        <v>653</v>
      </c>
      <c r="H4407" s="284">
        <v>1</v>
      </c>
      <c r="I4407" s="285"/>
      <c r="J4407" s="286">
        <f>ROUND(I4407*H4407,2)</f>
        <v>0</v>
      </c>
      <c r="K4407" s="282" t="s">
        <v>19</v>
      </c>
      <c r="L4407" s="287"/>
      <c r="M4407" s="288" t="s">
        <v>19</v>
      </c>
      <c r="N4407" s="289" t="s">
        <v>49</v>
      </c>
      <c r="O4407" s="86"/>
      <c r="P4407" s="227">
        <f>O4407*H4407</f>
        <v>0</v>
      </c>
      <c r="Q4407" s="227">
        <v>0.001</v>
      </c>
      <c r="R4407" s="227">
        <f>Q4407*H4407</f>
        <v>0.001</v>
      </c>
      <c r="S4407" s="227">
        <v>0</v>
      </c>
      <c r="T4407" s="228">
        <f>S4407*H4407</f>
        <v>0</v>
      </c>
      <c r="U4407" s="40"/>
      <c r="V4407" s="40"/>
      <c r="W4407" s="40"/>
      <c r="X4407" s="40"/>
      <c r="Y4407" s="40"/>
      <c r="Z4407" s="40"/>
      <c r="AA4407" s="40"/>
      <c r="AB4407" s="40"/>
      <c r="AC4407" s="40"/>
      <c r="AD4407" s="40"/>
      <c r="AE4407" s="40"/>
      <c r="AR4407" s="229" t="s">
        <v>664</v>
      </c>
      <c r="AT4407" s="229" t="s">
        <v>808</v>
      </c>
      <c r="AU4407" s="229" t="s">
        <v>87</v>
      </c>
      <c r="AY4407" s="19" t="s">
        <v>401</v>
      </c>
      <c r="BE4407" s="230">
        <f>IF(N4407="základní",J4407,0)</f>
        <v>0</v>
      </c>
      <c r="BF4407" s="230">
        <f>IF(N4407="snížená",J4407,0)</f>
        <v>0</v>
      </c>
      <c r="BG4407" s="230">
        <f>IF(N4407="zákl. přenesená",J4407,0)</f>
        <v>0</v>
      </c>
      <c r="BH4407" s="230">
        <f>IF(N4407="sníž. přenesená",J4407,0)</f>
        <v>0</v>
      </c>
      <c r="BI4407" s="230">
        <f>IF(N4407="nulová",J4407,0)</f>
        <v>0</v>
      </c>
      <c r="BJ4407" s="19" t="s">
        <v>85</v>
      </c>
      <c r="BK4407" s="230">
        <f>ROUND(I4407*H4407,2)</f>
        <v>0</v>
      </c>
      <c r="BL4407" s="19" t="s">
        <v>545</v>
      </c>
      <c r="BM4407" s="229" t="s">
        <v>3778</v>
      </c>
    </row>
    <row r="4408" s="13" customFormat="1">
      <c r="A4408" s="13"/>
      <c r="B4408" s="236"/>
      <c r="C4408" s="237"/>
      <c r="D4408" s="238" t="s">
        <v>410</v>
      </c>
      <c r="E4408" s="239" t="s">
        <v>19</v>
      </c>
      <c r="F4408" s="240" t="s">
        <v>1696</v>
      </c>
      <c r="G4408" s="237"/>
      <c r="H4408" s="239" t="s">
        <v>19</v>
      </c>
      <c r="I4408" s="241"/>
      <c r="J4408" s="237"/>
      <c r="K4408" s="237"/>
      <c r="L4408" s="242"/>
      <c r="M4408" s="243"/>
      <c r="N4408" s="244"/>
      <c r="O4408" s="244"/>
      <c r="P4408" s="244"/>
      <c r="Q4408" s="244"/>
      <c r="R4408" s="244"/>
      <c r="S4408" s="244"/>
      <c r="T4408" s="245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6" t="s">
        <v>410</v>
      </c>
      <c r="AU4408" s="246" t="s">
        <v>87</v>
      </c>
      <c r="AV4408" s="13" t="s">
        <v>85</v>
      </c>
      <c r="AW4408" s="13" t="s">
        <v>37</v>
      </c>
      <c r="AX4408" s="13" t="s">
        <v>78</v>
      </c>
      <c r="AY4408" s="246" t="s">
        <v>401</v>
      </c>
    </row>
    <row r="4409" s="14" customFormat="1">
      <c r="A4409" s="14"/>
      <c r="B4409" s="247"/>
      <c r="C4409" s="248"/>
      <c r="D4409" s="238" t="s">
        <v>410</v>
      </c>
      <c r="E4409" s="249" t="s">
        <v>19</v>
      </c>
      <c r="F4409" s="250" t="s">
        <v>3774</v>
      </c>
      <c r="G4409" s="248"/>
      <c r="H4409" s="251">
        <v>1</v>
      </c>
      <c r="I4409" s="252"/>
      <c r="J4409" s="248"/>
      <c r="K4409" s="248"/>
      <c r="L4409" s="253"/>
      <c r="M4409" s="254"/>
      <c r="N4409" s="255"/>
      <c r="O4409" s="255"/>
      <c r="P4409" s="255"/>
      <c r="Q4409" s="255"/>
      <c r="R4409" s="255"/>
      <c r="S4409" s="255"/>
      <c r="T4409" s="256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7" t="s">
        <v>410</v>
      </c>
      <c r="AU4409" s="257" t="s">
        <v>87</v>
      </c>
      <c r="AV4409" s="14" t="s">
        <v>87</v>
      </c>
      <c r="AW4409" s="14" t="s">
        <v>37</v>
      </c>
      <c r="AX4409" s="14" t="s">
        <v>78</v>
      </c>
      <c r="AY4409" s="257" t="s">
        <v>401</v>
      </c>
    </row>
    <row r="4410" s="15" customFormat="1">
      <c r="A4410" s="15"/>
      <c r="B4410" s="258"/>
      <c r="C4410" s="259"/>
      <c r="D4410" s="238" t="s">
        <v>410</v>
      </c>
      <c r="E4410" s="260" t="s">
        <v>19</v>
      </c>
      <c r="F4410" s="261" t="s">
        <v>414</v>
      </c>
      <c r="G4410" s="259"/>
      <c r="H4410" s="262">
        <v>1</v>
      </c>
      <c r="I4410" s="263"/>
      <c r="J4410" s="259"/>
      <c r="K4410" s="259"/>
      <c r="L4410" s="264"/>
      <c r="M4410" s="265"/>
      <c r="N4410" s="266"/>
      <c r="O4410" s="266"/>
      <c r="P4410" s="266"/>
      <c r="Q4410" s="266"/>
      <c r="R4410" s="266"/>
      <c r="S4410" s="266"/>
      <c r="T4410" s="267"/>
      <c r="U4410" s="15"/>
      <c r="V4410" s="15"/>
      <c r="W4410" s="15"/>
      <c r="X4410" s="15"/>
      <c r="Y4410" s="15"/>
      <c r="Z4410" s="15"/>
      <c r="AA4410" s="15"/>
      <c r="AB4410" s="15"/>
      <c r="AC4410" s="15"/>
      <c r="AD4410" s="15"/>
      <c r="AE4410" s="15"/>
      <c r="AT4410" s="268" t="s">
        <v>410</v>
      </c>
      <c r="AU4410" s="268" t="s">
        <v>87</v>
      </c>
      <c r="AV4410" s="15" t="s">
        <v>102</v>
      </c>
      <c r="AW4410" s="15" t="s">
        <v>37</v>
      </c>
      <c r="AX4410" s="15" t="s">
        <v>85</v>
      </c>
      <c r="AY4410" s="268" t="s">
        <v>401</v>
      </c>
    </row>
    <row r="4411" s="2" customFormat="1" ht="44.25" customHeight="1">
      <c r="A4411" s="40"/>
      <c r="B4411" s="41"/>
      <c r="C4411" s="218" t="s">
        <v>3779</v>
      </c>
      <c r="D4411" s="218" t="s">
        <v>403</v>
      </c>
      <c r="E4411" s="219" t="s">
        <v>3780</v>
      </c>
      <c r="F4411" s="220" t="s">
        <v>3781</v>
      </c>
      <c r="G4411" s="221" t="s">
        <v>653</v>
      </c>
      <c r="H4411" s="222">
        <v>11</v>
      </c>
      <c r="I4411" s="223"/>
      <c r="J4411" s="224">
        <f>ROUND(I4411*H4411,2)</f>
        <v>0</v>
      </c>
      <c r="K4411" s="220" t="s">
        <v>406</v>
      </c>
      <c r="L4411" s="46"/>
      <c r="M4411" s="225" t="s">
        <v>19</v>
      </c>
      <c r="N4411" s="226" t="s">
        <v>49</v>
      </c>
      <c r="O4411" s="86"/>
      <c r="P4411" s="227">
        <f>O4411*H4411</f>
        <v>0</v>
      </c>
      <c r="Q4411" s="227">
        <v>0</v>
      </c>
      <c r="R4411" s="227">
        <f>Q4411*H4411</f>
        <v>0</v>
      </c>
      <c r="S4411" s="227">
        <v>0</v>
      </c>
      <c r="T4411" s="228">
        <f>S4411*H4411</f>
        <v>0</v>
      </c>
      <c r="U4411" s="40"/>
      <c r="V4411" s="40"/>
      <c r="W4411" s="40"/>
      <c r="X4411" s="40"/>
      <c r="Y4411" s="40"/>
      <c r="Z4411" s="40"/>
      <c r="AA4411" s="40"/>
      <c r="AB4411" s="40"/>
      <c r="AC4411" s="40"/>
      <c r="AD4411" s="40"/>
      <c r="AE4411" s="40"/>
      <c r="AR4411" s="229" t="s">
        <v>545</v>
      </c>
      <c r="AT4411" s="229" t="s">
        <v>403</v>
      </c>
      <c r="AU4411" s="229" t="s">
        <v>87</v>
      </c>
      <c r="AY4411" s="19" t="s">
        <v>401</v>
      </c>
      <c r="BE4411" s="230">
        <f>IF(N4411="základní",J4411,0)</f>
        <v>0</v>
      </c>
      <c r="BF4411" s="230">
        <f>IF(N4411="snížená",J4411,0)</f>
        <v>0</v>
      </c>
      <c r="BG4411" s="230">
        <f>IF(N4411="zákl. přenesená",J4411,0)</f>
        <v>0</v>
      </c>
      <c r="BH4411" s="230">
        <f>IF(N4411="sníž. přenesená",J4411,0)</f>
        <v>0</v>
      </c>
      <c r="BI4411" s="230">
        <f>IF(N4411="nulová",J4411,0)</f>
        <v>0</v>
      </c>
      <c r="BJ4411" s="19" t="s">
        <v>85</v>
      </c>
      <c r="BK4411" s="230">
        <f>ROUND(I4411*H4411,2)</f>
        <v>0</v>
      </c>
      <c r="BL4411" s="19" t="s">
        <v>545</v>
      </c>
      <c r="BM4411" s="229" t="s">
        <v>3782</v>
      </c>
    </row>
    <row r="4412" s="2" customFormat="1">
      <c r="A4412" s="40"/>
      <c r="B4412" s="41"/>
      <c r="C4412" s="42"/>
      <c r="D4412" s="231" t="s">
        <v>408</v>
      </c>
      <c r="E4412" s="42"/>
      <c r="F4412" s="232" t="s">
        <v>3783</v>
      </c>
      <c r="G4412" s="42"/>
      <c r="H4412" s="42"/>
      <c r="I4412" s="233"/>
      <c r="J4412" s="42"/>
      <c r="K4412" s="42"/>
      <c r="L4412" s="46"/>
      <c r="M4412" s="234"/>
      <c r="N4412" s="235"/>
      <c r="O4412" s="86"/>
      <c r="P4412" s="86"/>
      <c r="Q4412" s="86"/>
      <c r="R4412" s="86"/>
      <c r="S4412" s="86"/>
      <c r="T4412" s="87"/>
      <c r="U4412" s="40"/>
      <c r="V4412" s="40"/>
      <c r="W4412" s="40"/>
      <c r="X4412" s="40"/>
      <c r="Y4412" s="40"/>
      <c r="Z4412" s="40"/>
      <c r="AA4412" s="40"/>
      <c r="AB4412" s="40"/>
      <c r="AC4412" s="40"/>
      <c r="AD4412" s="40"/>
      <c r="AE4412" s="40"/>
      <c r="AT4412" s="19" t="s">
        <v>408</v>
      </c>
      <c r="AU4412" s="19" t="s">
        <v>87</v>
      </c>
    </row>
    <row r="4413" s="13" customFormat="1">
      <c r="A4413" s="13"/>
      <c r="B4413" s="236"/>
      <c r="C4413" s="237"/>
      <c r="D4413" s="238" t="s">
        <v>410</v>
      </c>
      <c r="E4413" s="239" t="s">
        <v>19</v>
      </c>
      <c r="F4413" s="240" t="s">
        <v>1696</v>
      </c>
      <c r="G4413" s="237"/>
      <c r="H4413" s="239" t="s">
        <v>19</v>
      </c>
      <c r="I4413" s="241"/>
      <c r="J4413" s="237"/>
      <c r="K4413" s="237"/>
      <c r="L4413" s="242"/>
      <c r="M4413" s="243"/>
      <c r="N4413" s="244"/>
      <c r="O4413" s="244"/>
      <c r="P4413" s="244"/>
      <c r="Q4413" s="244"/>
      <c r="R4413" s="244"/>
      <c r="S4413" s="244"/>
      <c r="T4413" s="245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6" t="s">
        <v>410</v>
      </c>
      <c r="AU4413" s="246" t="s">
        <v>87</v>
      </c>
      <c r="AV4413" s="13" t="s">
        <v>85</v>
      </c>
      <c r="AW4413" s="13" t="s">
        <v>37</v>
      </c>
      <c r="AX4413" s="13" t="s">
        <v>78</v>
      </c>
      <c r="AY4413" s="246" t="s">
        <v>401</v>
      </c>
    </row>
    <row r="4414" s="14" customFormat="1">
      <c r="A4414" s="14"/>
      <c r="B4414" s="247"/>
      <c r="C4414" s="248"/>
      <c r="D4414" s="238" t="s">
        <v>410</v>
      </c>
      <c r="E4414" s="249" t="s">
        <v>19</v>
      </c>
      <c r="F4414" s="250" t="s">
        <v>3784</v>
      </c>
      <c r="G4414" s="248"/>
      <c r="H4414" s="251">
        <v>2</v>
      </c>
      <c r="I4414" s="252"/>
      <c r="J4414" s="248"/>
      <c r="K4414" s="248"/>
      <c r="L4414" s="253"/>
      <c r="M4414" s="254"/>
      <c r="N4414" s="255"/>
      <c r="O4414" s="255"/>
      <c r="P4414" s="255"/>
      <c r="Q4414" s="255"/>
      <c r="R4414" s="255"/>
      <c r="S4414" s="255"/>
      <c r="T4414" s="256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7" t="s">
        <v>410</v>
      </c>
      <c r="AU4414" s="257" t="s">
        <v>87</v>
      </c>
      <c r="AV4414" s="14" t="s">
        <v>87</v>
      </c>
      <c r="AW4414" s="14" t="s">
        <v>37</v>
      </c>
      <c r="AX4414" s="14" t="s">
        <v>78</v>
      </c>
      <c r="AY4414" s="257" t="s">
        <v>401</v>
      </c>
    </row>
    <row r="4415" s="14" customFormat="1">
      <c r="A4415" s="14"/>
      <c r="B4415" s="247"/>
      <c r="C4415" s="248"/>
      <c r="D4415" s="238" t="s">
        <v>410</v>
      </c>
      <c r="E4415" s="249" t="s">
        <v>19</v>
      </c>
      <c r="F4415" s="250" t="s">
        <v>3785</v>
      </c>
      <c r="G4415" s="248"/>
      <c r="H4415" s="251">
        <v>1</v>
      </c>
      <c r="I4415" s="252"/>
      <c r="J4415" s="248"/>
      <c r="K4415" s="248"/>
      <c r="L4415" s="253"/>
      <c r="M4415" s="254"/>
      <c r="N4415" s="255"/>
      <c r="O4415" s="255"/>
      <c r="P4415" s="255"/>
      <c r="Q4415" s="255"/>
      <c r="R4415" s="255"/>
      <c r="S4415" s="255"/>
      <c r="T4415" s="256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7" t="s">
        <v>410</v>
      </c>
      <c r="AU4415" s="257" t="s">
        <v>87</v>
      </c>
      <c r="AV4415" s="14" t="s">
        <v>87</v>
      </c>
      <c r="AW4415" s="14" t="s">
        <v>37</v>
      </c>
      <c r="AX4415" s="14" t="s">
        <v>78</v>
      </c>
      <c r="AY4415" s="257" t="s">
        <v>401</v>
      </c>
    </row>
    <row r="4416" s="14" customFormat="1">
      <c r="A4416" s="14"/>
      <c r="B4416" s="247"/>
      <c r="C4416" s="248"/>
      <c r="D4416" s="238" t="s">
        <v>410</v>
      </c>
      <c r="E4416" s="249" t="s">
        <v>19</v>
      </c>
      <c r="F4416" s="250" t="s">
        <v>3786</v>
      </c>
      <c r="G4416" s="248"/>
      <c r="H4416" s="251">
        <v>5</v>
      </c>
      <c r="I4416" s="252"/>
      <c r="J4416" s="248"/>
      <c r="K4416" s="248"/>
      <c r="L4416" s="253"/>
      <c r="M4416" s="254"/>
      <c r="N4416" s="255"/>
      <c r="O4416" s="255"/>
      <c r="P4416" s="255"/>
      <c r="Q4416" s="255"/>
      <c r="R4416" s="255"/>
      <c r="S4416" s="255"/>
      <c r="T4416" s="256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7" t="s">
        <v>410</v>
      </c>
      <c r="AU4416" s="257" t="s">
        <v>87</v>
      </c>
      <c r="AV4416" s="14" t="s">
        <v>87</v>
      </c>
      <c r="AW4416" s="14" t="s">
        <v>37</v>
      </c>
      <c r="AX4416" s="14" t="s">
        <v>78</v>
      </c>
      <c r="AY4416" s="257" t="s">
        <v>401</v>
      </c>
    </row>
    <row r="4417" s="14" customFormat="1">
      <c r="A4417" s="14"/>
      <c r="B4417" s="247"/>
      <c r="C4417" s="248"/>
      <c r="D4417" s="238" t="s">
        <v>410</v>
      </c>
      <c r="E4417" s="249" t="s">
        <v>19</v>
      </c>
      <c r="F4417" s="250" t="s">
        <v>3787</v>
      </c>
      <c r="G4417" s="248"/>
      <c r="H4417" s="251">
        <v>2</v>
      </c>
      <c r="I4417" s="252"/>
      <c r="J4417" s="248"/>
      <c r="K4417" s="248"/>
      <c r="L4417" s="253"/>
      <c r="M4417" s="254"/>
      <c r="N4417" s="255"/>
      <c r="O4417" s="255"/>
      <c r="P4417" s="255"/>
      <c r="Q4417" s="255"/>
      <c r="R4417" s="255"/>
      <c r="S4417" s="255"/>
      <c r="T4417" s="256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7" t="s">
        <v>410</v>
      </c>
      <c r="AU4417" s="257" t="s">
        <v>87</v>
      </c>
      <c r="AV4417" s="14" t="s">
        <v>87</v>
      </c>
      <c r="AW4417" s="14" t="s">
        <v>37</v>
      </c>
      <c r="AX4417" s="14" t="s">
        <v>78</v>
      </c>
      <c r="AY4417" s="257" t="s">
        <v>401</v>
      </c>
    </row>
    <row r="4418" s="14" customFormat="1">
      <c r="A4418" s="14"/>
      <c r="B4418" s="247"/>
      <c r="C4418" s="248"/>
      <c r="D4418" s="238" t="s">
        <v>410</v>
      </c>
      <c r="E4418" s="249" t="s">
        <v>19</v>
      </c>
      <c r="F4418" s="250" t="s">
        <v>3788</v>
      </c>
      <c r="G4418" s="248"/>
      <c r="H4418" s="251">
        <v>1</v>
      </c>
      <c r="I4418" s="252"/>
      <c r="J4418" s="248"/>
      <c r="K4418" s="248"/>
      <c r="L4418" s="253"/>
      <c r="M4418" s="254"/>
      <c r="N4418" s="255"/>
      <c r="O4418" s="255"/>
      <c r="P4418" s="255"/>
      <c r="Q4418" s="255"/>
      <c r="R4418" s="255"/>
      <c r="S4418" s="255"/>
      <c r="T4418" s="256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7" t="s">
        <v>410</v>
      </c>
      <c r="AU4418" s="257" t="s">
        <v>87</v>
      </c>
      <c r="AV4418" s="14" t="s">
        <v>87</v>
      </c>
      <c r="AW4418" s="14" t="s">
        <v>37</v>
      </c>
      <c r="AX4418" s="14" t="s">
        <v>78</v>
      </c>
      <c r="AY4418" s="257" t="s">
        <v>401</v>
      </c>
    </row>
    <row r="4419" s="15" customFormat="1">
      <c r="A4419" s="15"/>
      <c r="B4419" s="258"/>
      <c r="C4419" s="259"/>
      <c r="D4419" s="238" t="s">
        <v>410</v>
      </c>
      <c r="E4419" s="260" t="s">
        <v>19</v>
      </c>
      <c r="F4419" s="261" t="s">
        <v>414</v>
      </c>
      <c r="G4419" s="259"/>
      <c r="H4419" s="262">
        <v>11</v>
      </c>
      <c r="I4419" s="263"/>
      <c r="J4419" s="259"/>
      <c r="K4419" s="259"/>
      <c r="L4419" s="264"/>
      <c r="M4419" s="265"/>
      <c r="N4419" s="266"/>
      <c r="O4419" s="266"/>
      <c r="P4419" s="266"/>
      <c r="Q4419" s="266"/>
      <c r="R4419" s="266"/>
      <c r="S4419" s="266"/>
      <c r="T4419" s="267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8" t="s">
        <v>410</v>
      </c>
      <c r="AU4419" s="268" t="s">
        <v>87</v>
      </c>
      <c r="AV4419" s="15" t="s">
        <v>102</v>
      </c>
      <c r="AW4419" s="15" t="s">
        <v>37</v>
      </c>
      <c r="AX4419" s="15" t="s">
        <v>85</v>
      </c>
      <c r="AY4419" s="268" t="s">
        <v>401</v>
      </c>
    </row>
    <row r="4420" s="2" customFormat="1" ht="49.05" customHeight="1">
      <c r="A4420" s="40"/>
      <c r="B4420" s="41"/>
      <c r="C4420" s="280" t="s">
        <v>3789</v>
      </c>
      <c r="D4420" s="280" t="s">
        <v>808</v>
      </c>
      <c r="E4420" s="281" t="s">
        <v>3790</v>
      </c>
      <c r="F4420" s="282" t="s">
        <v>3791</v>
      </c>
      <c r="G4420" s="283" t="s">
        <v>653</v>
      </c>
      <c r="H4420" s="284">
        <v>1</v>
      </c>
      <c r="I4420" s="285"/>
      <c r="J4420" s="286">
        <f>ROUND(I4420*H4420,2)</f>
        <v>0</v>
      </c>
      <c r="K4420" s="282" t="s">
        <v>19</v>
      </c>
      <c r="L4420" s="287"/>
      <c r="M4420" s="288" t="s">
        <v>19</v>
      </c>
      <c r="N4420" s="289" t="s">
        <v>49</v>
      </c>
      <c r="O4420" s="86"/>
      <c r="P4420" s="227">
        <f>O4420*H4420</f>
        <v>0</v>
      </c>
      <c r="Q4420" s="227">
        <v>0.001</v>
      </c>
      <c r="R4420" s="227">
        <f>Q4420*H4420</f>
        <v>0.001</v>
      </c>
      <c r="S4420" s="227">
        <v>0</v>
      </c>
      <c r="T4420" s="228">
        <f>S4420*H4420</f>
        <v>0</v>
      </c>
      <c r="U4420" s="40"/>
      <c r="V4420" s="40"/>
      <c r="W4420" s="40"/>
      <c r="X4420" s="40"/>
      <c r="Y4420" s="40"/>
      <c r="Z4420" s="40"/>
      <c r="AA4420" s="40"/>
      <c r="AB4420" s="40"/>
      <c r="AC4420" s="40"/>
      <c r="AD4420" s="40"/>
      <c r="AE4420" s="40"/>
      <c r="AR4420" s="229" t="s">
        <v>664</v>
      </c>
      <c r="AT4420" s="229" t="s">
        <v>808</v>
      </c>
      <c r="AU4420" s="229" t="s">
        <v>87</v>
      </c>
      <c r="AY4420" s="19" t="s">
        <v>401</v>
      </c>
      <c r="BE4420" s="230">
        <f>IF(N4420="základní",J4420,0)</f>
        <v>0</v>
      </c>
      <c r="BF4420" s="230">
        <f>IF(N4420="snížená",J4420,0)</f>
        <v>0</v>
      </c>
      <c r="BG4420" s="230">
        <f>IF(N4420="zákl. přenesená",J4420,0)</f>
        <v>0</v>
      </c>
      <c r="BH4420" s="230">
        <f>IF(N4420="sníž. přenesená",J4420,0)</f>
        <v>0</v>
      </c>
      <c r="BI4420" s="230">
        <f>IF(N4420="nulová",J4420,0)</f>
        <v>0</v>
      </c>
      <c r="BJ4420" s="19" t="s">
        <v>85</v>
      </c>
      <c r="BK4420" s="230">
        <f>ROUND(I4420*H4420,2)</f>
        <v>0</v>
      </c>
      <c r="BL4420" s="19" t="s">
        <v>545</v>
      </c>
      <c r="BM4420" s="229" t="s">
        <v>3792</v>
      </c>
    </row>
    <row r="4421" s="13" customFormat="1">
      <c r="A4421" s="13"/>
      <c r="B4421" s="236"/>
      <c r="C4421" s="237"/>
      <c r="D4421" s="238" t="s">
        <v>410</v>
      </c>
      <c r="E4421" s="239" t="s">
        <v>19</v>
      </c>
      <c r="F4421" s="240" t="s">
        <v>1696</v>
      </c>
      <c r="G4421" s="237"/>
      <c r="H4421" s="239" t="s">
        <v>19</v>
      </c>
      <c r="I4421" s="241"/>
      <c r="J4421" s="237"/>
      <c r="K4421" s="237"/>
      <c r="L4421" s="242"/>
      <c r="M4421" s="243"/>
      <c r="N4421" s="244"/>
      <c r="O4421" s="244"/>
      <c r="P4421" s="244"/>
      <c r="Q4421" s="244"/>
      <c r="R4421" s="244"/>
      <c r="S4421" s="244"/>
      <c r="T4421" s="24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6" t="s">
        <v>410</v>
      </c>
      <c r="AU4421" s="246" t="s">
        <v>87</v>
      </c>
      <c r="AV4421" s="13" t="s">
        <v>85</v>
      </c>
      <c r="AW4421" s="13" t="s">
        <v>37</v>
      </c>
      <c r="AX4421" s="13" t="s">
        <v>78</v>
      </c>
      <c r="AY4421" s="246" t="s">
        <v>401</v>
      </c>
    </row>
    <row r="4422" s="14" customFormat="1">
      <c r="A4422" s="14"/>
      <c r="B4422" s="247"/>
      <c r="C4422" s="248"/>
      <c r="D4422" s="238" t="s">
        <v>410</v>
      </c>
      <c r="E4422" s="249" t="s">
        <v>19</v>
      </c>
      <c r="F4422" s="250" t="s">
        <v>3793</v>
      </c>
      <c r="G4422" s="248"/>
      <c r="H4422" s="251">
        <v>1</v>
      </c>
      <c r="I4422" s="252"/>
      <c r="J4422" s="248"/>
      <c r="K4422" s="248"/>
      <c r="L4422" s="253"/>
      <c r="M4422" s="254"/>
      <c r="N4422" s="255"/>
      <c r="O4422" s="255"/>
      <c r="P4422" s="255"/>
      <c r="Q4422" s="255"/>
      <c r="R4422" s="255"/>
      <c r="S4422" s="255"/>
      <c r="T4422" s="256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7" t="s">
        <v>410</v>
      </c>
      <c r="AU4422" s="257" t="s">
        <v>87</v>
      </c>
      <c r="AV4422" s="14" t="s">
        <v>87</v>
      </c>
      <c r="AW4422" s="14" t="s">
        <v>37</v>
      </c>
      <c r="AX4422" s="14" t="s">
        <v>78</v>
      </c>
      <c r="AY4422" s="257" t="s">
        <v>401</v>
      </c>
    </row>
    <row r="4423" s="15" customFormat="1">
      <c r="A4423" s="15"/>
      <c r="B4423" s="258"/>
      <c r="C4423" s="259"/>
      <c r="D4423" s="238" t="s">
        <v>410</v>
      </c>
      <c r="E4423" s="260" t="s">
        <v>19</v>
      </c>
      <c r="F4423" s="261" t="s">
        <v>414</v>
      </c>
      <c r="G4423" s="259"/>
      <c r="H4423" s="262">
        <v>1</v>
      </c>
      <c r="I4423" s="263"/>
      <c r="J4423" s="259"/>
      <c r="K4423" s="259"/>
      <c r="L4423" s="264"/>
      <c r="M4423" s="265"/>
      <c r="N4423" s="266"/>
      <c r="O4423" s="266"/>
      <c r="P4423" s="266"/>
      <c r="Q4423" s="266"/>
      <c r="R4423" s="266"/>
      <c r="S4423" s="266"/>
      <c r="T4423" s="267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T4423" s="268" t="s">
        <v>410</v>
      </c>
      <c r="AU4423" s="268" t="s">
        <v>87</v>
      </c>
      <c r="AV4423" s="15" t="s">
        <v>102</v>
      </c>
      <c r="AW4423" s="15" t="s">
        <v>37</v>
      </c>
      <c r="AX4423" s="15" t="s">
        <v>85</v>
      </c>
      <c r="AY4423" s="268" t="s">
        <v>401</v>
      </c>
    </row>
    <row r="4424" s="2" customFormat="1" ht="49.05" customHeight="1">
      <c r="A4424" s="40"/>
      <c r="B4424" s="41"/>
      <c r="C4424" s="280" t="s">
        <v>3794</v>
      </c>
      <c r="D4424" s="280" t="s">
        <v>808</v>
      </c>
      <c r="E4424" s="281" t="s">
        <v>3795</v>
      </c>
      <c r="F4424" s="282" t="s">
        <v>3796</v>
      </c>
      <c r="G4424" s="283" t="s">
        <v>653</v>
      </c>
      <c r="H4424" s="284">
        <v>1</v>
      </c>
      <c r="I4424" s="285"/>
      <c r="J4424" s="286">
        <f>ROUND(I4424*H4424,2)</f>
        <v>0</v>
      </c>
      <c r="K4424" s="282" t="s">
        <v>19</v>
      </c>
      <c r="L4424" s="287"/>
      <c r="M4424" s="288" t="s">
        <v>19</v>
      </c>
      <c r="N4424" s="289" t="s">
        <v>49</v>
      </c>
      <c r="O4424" s="86"/>
      <c r="P4424" s="227">
        <f>O4424*H4424</f>
        <v>0</v>
      </c>
      <c r="Q4424" s="227">
        <v>0.001</v>
      </c>
      <c r="R4424" s="227">
        <f>Q4424*H4424</f>
        <v>0.001</v>
      </c>
      <c r="S4424" s="227">
        <v>0</v>
      </c>
      <c r="T4424" s="228">
        <f>S4424*H4424</f>
        <v>0</v>
      </c>
      <c r="U4424" s="40"/>
      <c r="V4424" s="40"/>
      <c r="W4424" s="40"/>
      <c r="X4424" s="40"/>
      <c r="Y4424" s="40"/>
      <c r="Z4424" s="40"/>
      <c r="AA4424" s="40"/>
      <c r="AB4424" s="40"/>
      <c r="AC4424" s="40"/>
      <c r="AD4424" s="40"/>
      <c r="AE4424" s="40"/>
      <c r="AR4424" s="229" t="s">
        <v>664</v>
      </c>
      <c r="AT4424" s="229" t="s">
        <v>808</v>
      </c>
      <c r="AU4424" s="229" t="s">
        <v>87</v>
      </c>
      <c r="AY4424" s="19" t="s">
        <v>401</v>
      </c>
      <c r="BE4424" s="230">
        <f>IF(N4424="základní",J4424,0)</f>
        <v>0</v>
      </c>
      <c r="BF4424" s="230">
        <f>IF(N4424="snížená",J4424,0)</f>
        <v>0</v>
      </c>
      <c r="BG4424" s="230">
        <f>IF(N4424="zákl. přenesená",J4424,0)</f>
        <v>0</v>
      </c>
      <c r="BH4424" s="230">
        <f>IF(N4424="sníž. přenesená",J4424,0)</f>
        <v>0</v>
      </c>
      <c r="BI4424" s="230">
        <f>IF(N4424="nulová",J4424,0)</f>
        <v>0</v>
      </c>
      <c r="BJ4424" s="19" t="s">
        <v>85</v>
      </c>
      <c r="BK4424" s="230">
        <f>ROUND(I4424*H4424,2)</f>
        <v>0</v>
      </c>
      <c r="BL4424" s="19" t="s">
        <v>545</v>
      </c>
      <c r="BM4424" s="229" t="s">
        <v>3797</v>
      </c>
    </row>
    <row r="4425" s="13" customFormat="1">
      <c r="A4425" s="13"/>
      <c r="B4425" s="236"/>
      <c r="C4425" s="237"/>
      <c r="D4425" s="238" t="s">
        <v>410</v>
      </c>
      <c r="E4425" s="239" t="s">
        <v>19</v>
      </c>
      <c r="F4425" s="240" t="s">
        <v>1696</v>
      </c>
      <c r="G4425" s="237"/>
      <c r="H4425" s="239" t="s">
        <v>19</v>
      </c>
      <c r="I4425" s="241"/>
      <c r="J4425" s="237"/>
      <c r="K4425" s="237"/>
      <c r="L4425" s="242"/>
      <c r="M4425" s="243"/>
      <c r="N4425" s="244"/>
      <c r="O4425" s="244"/>
      <c r="P4425" s="244"/>
      <c r="Q4425" s="244"/>
      <c r="R4425" s="244"/>
      <c r="S4425" s="244"/>
      <c r="T4425" s="245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6" t="s">
        <v>410</v>
      </c>
      <c r="AU4425" s="246" t="s">
        <v>87</v>
      </c>
      <c r="AV4425" s="13" t="s">
        <v>85</v>
      </c>
      <c r="AW4425" s="13" t="s">
        <v>37</v>
      </c>
      <c r="AX4425" s="13" t="s">
        <v>78</v>
      </c>
      <c r="AY4425" s="246" t="s">
        <v>401</v>
      </c>
    </row>
    <row r="4426" s="14" customFormat="1">
      <c r="A4426" s="14"/>
      <c r="B4426" s="247"/>
      <c r="C4426" s="248"/>
      <c r="D4426" s="238" t="s">
        <v>410</v>
      </c>
      <c r="E4426" s="249" t="s">
        <v>19</v>
      </c>
      <c r="F4426" s="250" t="s">
        <v>3785</v>
      </c>
      <c r="G4426" s="248"/>
      <c r="H4426" s="251">
        <v>1</v>
      </c>
      <c r="I4426" s="252"/>
      <c r="J4426" s="248"/>
      <c r="K4426" s="248"/>
      <c r="L4426" s="253"/>
      <c r="M4426" s="254"/>
      <c r="N4426" s="255"/>
      <c r="O4426" s="255"/>
      <c r="P4426" s="255"/>
      <c r="Q4426" s="255"/>
      <c r="R4426" s="255"/>
      <c r="S4426" s="255"/>
      <c r="T4426" s="256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7" t="s">
        <v>410</v>
      </c>
      <c r="AU4426" s="257" t="s">
        <v>87</v>
      </c>
      <c r="AV4426" s="14" t="s">
        <v>87</v>
      </c>
      <c r="AW4426" s="14" t="s">
        <v>37</v>
      </c>
      <c r="AX4426" s="14" t="s">
        <v>78</v>
      </c>
      <c r="AY4426" s="257" t="s">
        <v>401</v>
      </c>
    </row>
    <row r="4427" s="15" customFormat="1">
      <c r="A4427" s="15"/>
      <c r="B4427" s="258"/>
      <c r="C4427" s="259"/>
      <c r="D4427" s="238" t="s">
        <v>410</v>
      </c>
      <c r="E4427" s="260" t="s">
        <v>19</v>
      </c>
      <c r="F4427" s="261" t="s">
        <v>414</v>
      </c>
      <c r="G4427" s="259"/>
      <c r="H4427" s="262">
        <v>1</v>
      </c>
      <c r="I4427" s="263"/>
      <c r="J4427" s="259"/>
      <c r="K4427" s="259"/>
      <c r="L4427" s="264"/>
      <c r="M4427" s="265"/>
      <c r="N4427" s="266"/>
      <c r="O4427" s="266"/>
      <c r="P4427" s="266"/>
      <c r="Q4427" s="266"/>
      <c r="R4427" s="266"/>
      <c r="S4427" s="266"/>
      <c r="T4427" s="267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68" t="s">
        <v>410</v>
      </c>
      <c r="AU4427" s="268" t="s">
        <v>87</v>
      </c>
      <c r="AV4427" s="15" t="s">
        <v>102</v>
      </c>
      <c r="AW4427" s="15" t="s">
        <v>37</v>
      </c>
      <c r="AX4427" s="15" t="s">
        <v>85</v>
      </c>
      <c r="AY4427" s="268" t="s">
        <v>401</v>
      </c>
    </row>
    <row r="4428" s="2" customFormat="1" ht="49.05" customHeight="1">
      <c r="A4428" s="40"/>
      <c r="B4428" s="41"/>
      <c r="C4428" s="280" t="s">
        <v>3798</v>
      </c>
      <c r="D4428" s="280" t="s">
        <v>808</v>
      </c>
      <c r="E4428" s="281" t="s">
        <v>3799</v>
      </c>
      <c r="F4428" s="282" t="s">
        <v>3800</v>
      </c>
      <c r="G4428" s="283" t="s">
        <v>653</v>
      </c>
      <c r="H4428" s="284">
        <v>5</v>
      </c>
      <c r="I4428" s="285"/>
      <c r="J4428" s="286">
        <f>ROUND(I4428*H4428,2)</f>
        <v>0</v>
      </c>
      <c r="K4428" s="282" t="s">
        <v>19</v>
      </c>
      <c r="L4428" s="287"/>
      <c r="M4428" s="288" t="s">
        <v>19</v>
      </c>
      <c r="N4428" s="289" t="s">
        <v>49</v>
      </c>
      <c r="O4428" s="86"/>
      <c r="P4428" s="227">
        <f>O4428*H4428</f>
        <v>0</v>
      </c>
      <c r="Q4428" s="227">
        <v>0.001</v>
      </c>
      <c r="R4428" s="227">
        <f>Q4428*H4428</f>
        <v>0.0050000000000000001</v>
      </c>
      <c r="S4428" s="227">
        <v>0</v>
      </c>
      <c r="T4428" s="228">
        <f>S4428*H4428</f>
        <v>0</v>
      </c>
      <c r="U4428" s="40"/>
      <c r="V4428" s="40"/>
      <c r="W4428" s="40"/>
      <c r="X4428" s="40"/>
      <c r="Y4428" s="40"/>
      <c r="Z4428" s="40"/>
      <c r="AA4428" s="40"/>
      <c r="AB4428" s="40"/>
      <c r="AC4428" s="40"/>
      <c r="AD4428" s="40"/>
      <c r="AE4428" s="40"/>
      <c r="AR4428" s="229" t="s">
        <v>664</v>
      </c>
      <c r="AT4428" s="229" t="s">
        <v>808</v>
      </c>
      <c r="AU4428" s="229" t="s">
        <v>87</v>
      </c>
      <c r="AY4428" s="19" t="s">
        <v>401</v>
      </c>
      <c r="BE4428" s="230">
        <f>IF(N4428="základní",J4428,0)</f>
        <v>0</v>
      </c>
      <c r="BF4428" s="230">
        <f>IF(N4428="snížená",J4428,0)</f>
        <v>0</v>
      </c>
      <c r="BG4428" s="230">
        <f>IF(N4428="zákl. přenesená",J4428,0)</f>
        <v>0</v>
      </c>
      <c r="BH4428" s="230">
        <f>IF(N4428="sníž. přenesená",J4428,0)</f>
        <v>0</v>
      </c>
      <c r="BI4428" s="230">
        <f>IF(N4428="nulová",J4428,0)</f>
        <v>0</v>
      </c>
      <c r="BJ4428" s="19" t="s">
        <v>85</v>
      </c>
      <c r="BK4428" s="230">
        <f>ROUND(I4428*H4428,2)</f>
        <v>0</v>
      </c>
      <c r="BL4428" s="19" t="s">
        <v>545</v>
      </c>
      <c r="BM4428" s="229" t="s">
        <v>3801</v>
      </c>
    </row>
    <row r="4429" s="13" customFormat="1">
      <c r="A4429" s="13"/>
      <c r="B4429" s="236"/>
      <c r="C4429" s="237"/>
      <c r="D4429" s="238" t="s">
        <v>410</v>
      </c>
      <c r="E4429" s="239" t="s">
        <v>19</v>
      </c>
      <c r="F4429" s="240" t="s">
        <v>1696</v>
      </c>
      <c r="G4429" s="237"/>
      <c r="H4429" s="239" t="s">
        <v>19</v>
      </c>
      <c r="I4429" s="241"/>
      <c r="J4429" s="237"/>
      <c r="K4429" s="237"/>
      <c r="L4429" s="242"/>
      <c r="M4429" s="243"/>
      <c r="N4429" s="244"/>
      <c r="O4429" s="244"/>
      <c r="P4429" s="244"/>
      <c r="Q4429" s="244"/>
      <c r="R4429" s="244"/>
      <c r="S4429" s="244"/>
      <c r="T4429" s="245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6" t="s">
        <v>410</v>
      </c>
      <c r="AU4429" s="246" t="s">
        <v>87</v>
      </c>
      <c r="AV4429" s="13" t="s">
        <v>85</v>
      </c>
      <c r="AW4429" s="13" t="s">
        <v>37</v>
      </c>
      <c r="AX4429" s="13" t="s">
        <v>78</v>
      </c>
      <c r="AY4429" s="246" t="s">
        <v>401</v>
      </c>
    </row>
    <row r="4430" s="14" customFormat="1">
      <c r="A4430" s="14"/>
      <c r="B4430" s="247"/>
      <c r="C4430" s="248"/>
      <c r="D4430" s="238" t="s">
        <v>410</v>
      </c>
      <c r="E4430" s="249" t="s">
        <v>19</v>
      </c>
      <c r="F4430" s="250" t="s">
        <v>3786</v>
      </c>
      <c r="G4430" s="248"/>
      <c r="H4430" s="251">
        <v>5</v>
      </c>
      <c r="I4430" s="252"/>
      <c r="J4430" s="248"/>
      <c r="K4430" s="248"/>
      <c r="L4430" s="253"/>
      <c r="M4430" s="254"/>
      <c r="N4430" s="255"/>
      <c r="O4430" s="255"/>
      <c r="P4430" s="255"/>
      <c r="Q4430" s="255"/>
      <c r="R4430" s="255"/>
      <c r="S4430" s="255"/>
      <c r="T4430" s="256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7" t="s">
        <v>410</v>
      </c>
      <c r="AU4430" s="257" t="s">
        <v>87</v>
      </c>
      <c r="AV4430" s="14" t="s">
        <v>87</v>
      </c>
      <c r="AW4430" s="14" t="s">
        <v>37</v>
      </c>
      <c r="AX4430" s="14" t="s">
        <v>78</v>
      </c>
      <c r="AY4430" s="257" t="s">
        <v>401</v>
      </c>
    </row>
    <row r="4431" s="15" customFormat="1">
      <c r="A4431" s="15"/>
      <c r="B4431" s="258"/>
      <c r="C4431" s="259"/>
      <c r="D4431" s="238" t="s">
        <v>410</v>
      </c>
      <c r="E4431" s="260" t="s">
        <v>19</v>
      </c>
      <c r="F4431" s="261" t="s">
        <v>414</v>
      </c>
      <c r="G4431" s="259"/>
      <c r="H4431" s="262">
        <v>5</v>
      </c>
      <c r="I4431" s="263"/>
      <c r="J4431" s="259"/>
      <c r="K4431" s="259"/>
      <c r="L4431" s="264"/>
      <c r="M4431" s="265"/>
      <c r="N4431" s="266"/>
      <c r="O4431" s="266"/>
      <c r="P4431" s="266"/>
      <c r="Q4431" s="266"/>
      <c r="R4431" s="266"/>
      <c r="S4431" s="266"/>
      <c r="T4431" s="267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T4431" s="268" t="s">
        <v>410</v>
      </c>
      <c r="AU4431" s="268" t="s">
        <v>87</v>
      </c>
      <c r="AV4431" s="15" t="s">
        <v>102</v>
      </c>
      <c r="AW4431" s="15" t="s">
        <v>37</v>
      </c>
      <c r="AX4431" s="15" t="s">
        <v>85</v>
      </c>
      <c r="AY4431" s="268" t="s">
        <v>401</v>
      </c>
    </row>
    <row r="4432" s="2" customFormat="1" ht="49.05" customHeight="1">
      <c r="A4432" s="40"/>
      <c r="B4432" s="41"/>
      <c r="C4432" s="280" t="s">
        <v>3802</v>
      </c>
      <c r="D4432" s="280" t="s">
        <v>808</v>
      </c>
      <c r="E4432" s="281" t="s">
        <v>3803</v>
      </c>
      <c r="F4432" s="282" t="s">
        <v>3804</v>
      </c>
      <c r="G4432" s="283" t="s">
        <v>653</v>
      </c>
      <c r="H4432" s="284">
        <v>2</v>
      </c>
      <c r="I4432" s="285"/>
      <c r="J4432" s="286">
        <f>ROUND(I4432*H4432,2)</f>
        <v>0</v>
      </c>
      <c r="K4432" s="282" t="s">
        <v>19</v>
      </c>
      <c r="L4432" s="287"/>
      <c r="M4432" s="288" t="s">
        <v>19</v>
      </c>
      <c r="N4432" s="289" t="s">
        <v>49</v>
      </c>
      <c r="O4432" s="86"/>
      <c r="P4432" s="227">
        <f>O4432*H4432</f>
        <v>0</v>
      </c>
      <c r="Q4432" s="227">
        <v>0.001</v>
      </c>
      <c r="R4432" s="227">
        <f>Q4432*H4432</f>
        <v>0.002</v>
      </c>
      <c r="S4432" s="227">
        <v>0</v>
      </c>
      <c r="T4432" s="228">
        <f>S4432*H4432</f>
        <v>0</v>
      </c>
      <c r="U4432" s="40"/>
      <c r="V4432" s="40"/>
      <c r="W4432" s="40"/>
      <c r="X4432" s="40"/>
      <c r="Y4432" s="40"/>
      <c r="Z4432" s="40"/>
      <c r="AA4432" s="40"/>
      <c r="AB4432" s="40"/>
      <c r="AC4432" s="40"/>
      <c r="AD4432" s="40"/>
      <c r="AE4432" s="40"/>
      <c r="AR4432" s="229" t="s">
        <v>664</v>
      </c>
      <c r="AT4432" s="229" t="s">
        <v>808</v>
      </c>
      <c r="AU4432" s="229" t="s">
        <v>87</v>
      </c>
      <c r="AY4432" s="19" t="s">
        <v>401</v>
      </c>
      <c r="BE4432" s="230">
        <f>IF(N4432="základní",J4432,0)</f>
        <v>0</v>
      </c>
      <c r="BF4432" s="230">
        <f>IF(N4432="snížená",J4432,0)</f>
        <v>0</v>
      </c>
      <c r="BG4432" s="230">
        <f>IF(N4432="zákl. přenesená",J4432,0)</f>
        <v>0</v>
      </c>
      <c r="BH4432" s="230">
        <f>IF(N4432="sníž. přenesená",J4432,0)</f>
        <v>0</v>
      </c>
      <c r="BI4432" s="230">
        <f>IF(N4432="nulová",J4432,0)</f>
        <v>0</v>
      </c>
      <c r="BJ4432" s="19" t="s">
        <v>85</v>
      </c>
      <c r="BK4432" s="230">
        <f>ROUND(I4432*H4432,2)</f>
        <v>0</v>
      </c>
      <c r="BL4432" s="19" t="s">
        <v>545</v>
      </c>
      <c r="BM4432" s="229" t="s">
        <v>3805</v>
      </c>
    </row>
    <row r="4433" s="13" customFormat="1">
      <c r="A4433" s="13"/>
      <c r="B4433" s="236"/>
      <c r="C4433" s="237"/>
      <c r="D4433" s="238" t="s">
        <v>410</v>
      </c>
      <c r="E4433" s="239" t="s">
        <v>19</v>
      </c>
      <c r="F4433" s="240" t="s">
        <v>1696</v>
      </c>
      <c r="G4433" s="237"/>
      <c r="H4433" s="239" t="s">
        <v>19</v>
      </c>
      <c r="I4433" s="241"/>
      <c r="J4433" s="237"/>
      <c r="K4433" s="237"/>
      <c r="L4433" s="242"/>
      <c r="M4433" s="243"/>
      <c r="N4433" s="244"/>
      <c r="O4433" s="244"/>
      <c r="P4433" s="244"/>
      <c r="Q4433" s="244"/>
      <c r="R4433" s="244"/>
      <c r="S4433" s="244"/>
      <c r="T4433" s="245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6" t="s">
        <v>410</v>
      </c>
      <c r="AU4433" s="246" t="s">
        <v>87</v>
      </c>
      <c r="AV4433" s="13" t="s">
        <v>85</v>
      </c>
      <c r="AW4433" s="13" t="s">
        <v>37</v>
      </c>
      <c r="AX4433" s="13" t="s">
        <v>78</v>
      </c>
      <c r="AY4433" s="246" t="s">
        <v>401</v>
      </c>
    </row>
    <row r="4434" s="14" customFormat="1">
      <c r="A4434" s="14"/>
      <c r="B4434" s="247"/>
      <c r="C4434" s="248"/>
      <c r="D4434" s="238" t="s">
        <v>410</v>
      </c>
      <c r="E4434" s="249" t="s">
        <v>19</v>
      </c>
      <c r="F4434" s="250" t="s">
        <v>3787</v>
      </c>
      <c r="G4434" s="248"/>
      <c r="H4434" s="251">
        <v>2</v>
      </c>
      <c r="I4434" s="252"/>
      <c r="J4434" s="248"/>
      <c r="K4434" s="248"/>
      <c r="L4434" s="253"/>
      <c r="M4434" s="254"/>
      <c r="N4434" s="255"/>
      <c r="O4434" s="255"/>
      <c r="P4434" s="255"/>
      <c r="Q4434" s="255"/>
      <c r="R4434" s="255"/>
      <c r="S4434" s="255"/>
      <c r="T4434" s="256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7" t="s">
        <v>410</v>
      </c>
      <c r="AU4434" s="257" t="s">
        <v>87</v>
      </c>
      <c r="AV4434" s="14" t="s">
        <v>87</v>
      </c>
      <c r="AW4434" s="14" t="s">
        <v>37</v>
      </c>
      <c r="AX4434" s="14" t="s">
        <v>78</v>
      </c>
      <c r="AY4434" s="257" t="s">
        <v>401</v>
      </c>
    </row>
    <row r="4435" s="15" customFormat="1">
      <c r="A4435" s="15"/>
      <c r="B4435" s="258"/>
      <c r="C4435" s="259"/>
      <c r="D4435" s="238" t="s">
        <v>410</v>
      </c>
      <c r="E4435" s="260" t="s">
        <v>19</v>
      </c>
      <c r="F4435" s="261" t="s">
        <v>414</v>
      </c>
      <c r="G4435" s="259"/>
      <c r="H4435" s="262">
        <v>2</v>
      </c>
      <c r="I4435" s="263"/>
      <c r="J4435" s="259"/>
      <c r="K4435" s="259"/>
      <c r="L4435" s="264"/>
      <c r="M4435" s="265"/>
      <c r="N4435" s="266"/>
      <c r="O4435" s="266"/>
      <c r="P4435" s="266"/>
      <c r="Q4435" s="266"/>
      <c r="R4435" s="266"/>
      <c r="S4435" s="266"/>
      <c r="T4435" s="267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68" t="s">
        <v>410</v>
      </c>
      <c r="AU4435" s="268" t="s">
        <v>87</v>
      </c>
      <c r="AV4435" s="15" t="s">
        <v>102</v>
      </c>
      <c r="AW4435" s="15" t="s">
        <v>37</v>
      </c>
      <c r="AX4435" s="15" t="s">
        <v>85</v>
      </c>
      <c r="AY4435" s="268" t="s">
        <v>401</v>
      </c>
    </row>
    <row r="4436" s="2" customFormat="1" ht="49.05" customHeight="1">
      <c r="A4436" s="40"/>
      <c r="B4436" s="41"/>
      <c r="C4436" s="280" t="s">
        <v>3806</v>
      </c>
      <c r="D4436" s="280" t="s">
        <v>808</v>
      </c>
      <c r="E4436" s="281" t="s">
        <v>3807</v>
      </c>
      <c r="F4436" s="282" t="s">
        <v>3808</v>
      </c>
      <c r="G4436" s="283" t="s">
        <v>653</v>
      </c>
      <c r="H4436" s="284">
        <v>1</v>
      </c>
      <c r="I4436" s="285"/>
      <c r="J4436" s="286">
        <f>ROUND(I4436*H4436,2)</f>
        <v>0</v>
      </c>
      <c r="K4436" s="282" t="s">
        <v>19</v>
      </c>
      <c r="L4436" s="287"/>
      <c r="M4436" s="288" t="s">
        <v>19</v>
      </c>
      <c r="N4436" s="289" t="s">
        <v>49</v>
      </c>
      <c r="O4436" s="86"/>
      <c r="P4436" s="227">
        <f>O4436*H4436</f>
        <v>0</v>
      </c>
      <c r="Q4436" s="227">
        <v>0.001</v>
      </c>
      <c r="R4436" s="227">
        <f>Q4436*H4436</f>
        <v>0.001</v>
      </c>
      <c r="S4436" s="227">
        <v>0</v>
      </c>
      <c r="T4436" s="228">
        <f>S4436*H4436</f>
        <v>0</v>
      </c>
      <c r="U4436" s="40"/>
      <c r="V4436" s="40"/>
      <c r="W4436" s="40"/>
      <c r="X4436" s="40"/>
      <c r="Y4436" s="40"/>
      <c r="Z4436" s="40"/>
      <c r="AA4436" s="40"/>
      <c r="AB4436" s="40"/>
      <c r="AC4436" s="40"/>
      <c r="AD4436" s="40"/>
      <c r="AE4436" s="40"/>
      <c r="AR4436" s="229" t="s">
        <v>664</v>
      </c>
      <c r="AT4436" s="229" t="s">
        <v>808</v>
      </c>
      <c r="AU4436" s="229" t="s">
        <v>87</v>
      </c>
      <c r="AY4436" s="19" t="s">
        <v>401</v>
      </c>
      <c r="BE4436" s="230">
        <f>IF(N4436="základní",J4436,0)</f>
        <v>0</v>
      </c>
      <c r="BF4436" s="230">
        <f>IF(N4436="snížená",J4436,0)</f>
        <v>0</v>
      </c>
      <c r="BG4436" s="230">
        <f>IF(N4436="zákl. přenesená",J4436,0)</f>
        <v>0</v>
      </c>
      <c r="BH4436" s="230">
        <f>IF(N4436="sníž. přenesená",J4436,0)</f>
        <v>0</v>
      </c>
      <c r="BI4436" s="230">
        <f>IF(N4436="nulová",J4436,0)</f>
        <v>0</v>
      </c>
      <c r="BJ4436" s="19" t="s">
        <v>85</v>
      </c>
      <c r="BK4436" s="230">
        <f>ROUND(I4436*H4436,2)</f>
        <v>0</v>
      </c>
      <c r="BL4436" s="19" t="s">
        <v>545</v>
      </c>
      <c r="BM4436" s="229" t="s">
        <v>3809</v>
      </c>
    </row>
    <row r="4437" s="13" customFormat="1">
      <c r="A4437" s="13"/>
      <c r="B4437" s="236"/>
      <c r="C4437" s="237"/>
      <c r="D4437" s="238" t="s">
        <v>410</v>
      </c>
      <c r="E4437" s="239" t="s">
        <v>19</v>
      </c>
      <c r="F4437" s="240" t="s">
        <v>1696</v>
      </c>
      <c r="G4437" s="237"/>
      <c r="H4437" s="239" t="s">
        <v>19</v>
      </c>
      <c r="I4437" s="241"/>
      <c r="J4437" s="237"/>
      <c r="K4437" s="237"/>
      <c r="L4437" s="242"/>
      <c r="M4437" s="243"/>
      <c r="N4437" s="244"/>
      <c r="O4437" s="244"/>
      <c r="P4437" s="244"/>
      <c r="Q4437" s="244"/>
      <c r="R4437" s="244"/>
      <c r="S4437" s="244"/>
      <c r="T4437" s="24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6" t="s">
        <v>410</v>
      </c>
      <c r="AU4437" s="246" t="s">
        <v>87</v>
      </c>
      <c r="AV4437" s="13" t="s">
        <v>85</v>
      </c>
      <c r="AW4437" s="13" t="s">
        <v>37</v>
      </c>
      <c r="AX4437" s="13" t="s">
        <v>78</v>
      </c>
      <c r="AY4437" s="246" t="s">
        <v>401</v>
      </c>
    </row>
    <row r="4438" s="14" customFormat="1">
      <c r="A4438" s="14"/>
      <c r="B4438" s="247"/>
      <c r="C4438" s="248"/>
      <c r="D4438" s="238" t="s">
        <v>410</v>
      </c>
      <c r="E4438" s="249" t="s">
        <v>19</v>
      </c>
      <c r="F4438" s="250" t="s">
        <v>3788</v>
      </c>
      <c r="G4438" s="248"/>
      <c r="H4438" s="251">
        <v>1</v>
      </c>
      <c r="I4438" s="252"/>
      <c r="J4438" s="248"/>
      <c r="K4438" s="248"/>
      <c r="L4438" s="253"/>
      <c r="M4438" s="254"/>
      <c r="N4438" s="255"/>
      <c r="O4438" s="255"/>
      <c r="P4438" s="255"/>
      <c r="Q4438" s="255"/>
      <c r="R4438" s="255"/>
      <c r="S4438" s="255"/>
      <c r="T4438" s="256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7" t="s">
        <v>410</v>
      </c>
      <c r="AU4438" s="257" t="s">
        <v>87</v>
      </c>
      <c r="AV4438" s="14" t="s">
        <v>87</v>
      </c>
      <c r="AW4438" s="14" t="s">
        <v>37</v>
      </c>
      <c r="AX4438" s="14" t="s">
        <v>78</v>
      </c>
      <c r="AY4438" s="257" t="s">
        <v>401</v>
      </c>
    </row>
    <row r="4439" s="15" customFormat="1">
      <c r="A4439" s="15"/>
      <c r="B4439" s="258"/>
      <c r="C4439" s="259"/>
      <c r="D4439" s="238" t="s">
        <v>410</v>
      </c>
      <c r="E4439" s="260" t="s">
        <v>19</v>
      </c>
      <c r="F4439" s="261" t="s">
        <v>414</v>
      </c>
      <c r="G4439" s="259"/>
      <c r="H4439" s="262">
        <v>1</v>
      </c>
      <c r="I4439" s="263"/>
      <c r="J4439" s="259"/>
      <c r="K4439" s="259"/>
      <c r="L4439" s="264"/>
      <c r="M4439" s="265"/>
      <c r="N4439" s="266"/>
      <c r="O4439" s="266"/>
      <c r="P4439" s="266"/>
      <c r="Q4439" s="266"/>
      <c r="R4439" s="266"/>
      <c r="S4439" s="266"/>
      <c r="T4439" s="267"/>
      <c r="U4439" s="15"/>
      <c r="V4439" s="15"/>
      <c r="W4439" s="15"/>
      <c r="X4439" s="15"/>
      <c r="Y4439" s="15"/>
      <c r="Z4439" s="15"/>
      <c r="AA4439" s="15"/>
      <c r="AB4439" s="15"/>
      <c r="AC4439" s="15"/>
      <c r="AD4439" s="15"/>
      <c r="AE4439" s="15"/>
      <c r="AT4439" s="268" t="s">
        <v>410</v>
      </c>
      <c r="AU4439" s="268" t="s">
        <v>87</v>
      </c>
      <c r="AV4439" s="15" t="s">
        <v>102</v>
      </c>
      <c r="AW4439" s="15" t="s">
        <v>37</v>
      </c>
      <c r="AX4439" s="15" t="s">
        <v>85</v>
      </c>
      <c r="AY4439" s="268" t="s">
        <v>401</v>
      </c>
    </row>
    <row r="4440" s="2" customFormat="1" ht="44.25" customHeight="1">
      <c r="A4440" s="40"/>
      <c r="B4440" s="41"/>
      <c r="C4440" s="218" t="s">
        <v>3810</v>
      </c>
      <c r="D4440" s="218" t="s">
        <v>403</v>
      </c>
      <c r="E4440" s="219" t="s">
        <v>3811</v>
      </c>
      <c r="F4440" s="220" t="s">
        <v>3812</v>
      </c>
      <c r="G4440" s="221" t="s">
        <v>653</v>
      </c>
      <c r="H4440" s="222">
        <v>20</v>
      </c>
      <c r="I4440" s="223"/>
      <c r="J4440" s="224">
        <f>ROUND(I4440*H4440,2)</f>
        <v>0</v>
      </c>
      <c r="K4440" s="220" t="s">
        <v>406</v>
      </c>
      <c r="L4440" s="46"/>
      <c r="M4440" s="225" t="s">
        <v>19</v>
      </c>
      <c r="N4440" s="226" t="s">
        <v>49</v>
      </c>
      <c r="O4440" s="86"/>
      <c r="P4440" s="227">
        <f>O4440*H4440</f>
        <v>0</v>
      </c>
      <c r="Q4440" s="227">
        <v>0</v>
      </c>
      <c r="R4440" s="227">
        <f>Q4440*H4440</f>
        <v>0</v>
      </c>
      <c r="S4440" s="227">
        <v>0</v>
      </c>
      <c r="T4440" s="228">
        <f>S4440*H4440</f>
        <v>0</v>
      </c>
      <c r="U4440" s="40"/>
      <c r="V4440" s="40"/>
      <c r="W4440" s="40"/>
      <c r="X4440" s="40"/>
      <c r="Y4440" s="40"/>
      <c r="Z4440" s="40"/>
      <c r="AA4440" s="40"/>
      <c r="AB4440" s="40"/>
      <c r="AC4440" s="40"/>
      <c r="AD4440" s="40"/>
      <c r="AE4440" s="40"/>
      <c r="AR4440" s="229" t="s">
        <v>545</v>
      </c>
      <c r="AT4440" s="229" t="s">
        <v>403</v>
      </c>
      <c r="AU4440" s="229" t="s">
        <v>87</v>
      </c>
      <c r="AY4440" s="19" t="s">
        <v>401</v>
      </c>
      <c r="BE4440" s="230">
        <f>IF(N4440="základní",J4440,0)</f>
        <v>0</v>
      </c>
      <c r="BF4440" s="230">
        <f>IF(N4440="snížená",J4440,0)</f>
        <v>0</v>
      </c>
      <c r="BG4440" s="230">
        <f>IF(N4440="zákl. přenesená",J4440,0)</f>
        <v>0</v>
      </c>
      <c r="BH4440" s="230">
        <f>IF(N4440="sníž. přenesená",J4440,0)</f>
        <v>0</v>
      </c>
      <c r="BI4440" s="230">
        <f>IF(N4440="nulová",J4440,0)</f>
        <v>0</v>
      </c>
      <c r="BJ4440" s="19" t="s">
        <v>85</v>
      </c>
      <c r="BK4440" s="230">
        <f>ROUND(I4440*H4440,2)</f>
        <v>0</v>
      </c>
      <c r="BL4440" s="19" t="s">
        <v>545</v>
      </c>
      <c r="BM4440" s="229" t="s">
        <v>3813</v>
      </c>
    </row>
    <row r="4441" s="2" customFormat="1">
      <c r="A4441" s="40"/>
      <c r="B4441" s="41"/>
      <c r="C4441" s="42"/>
      <c r="D4441" s="231" t="s">
        <v>408</v>
      </c>
      <c r="E4441" s="42"/>
      <c r="F4441" s="232" t="s">
        <v>3814</v>
      </c>
      <c r="G4441" s="42"/>
      <c r="H4441" s="42"/>
      <c r="I4441" s="233"/>
      <c r="J4441" s="42"/>
      <c r="K4441" s="42"/>
      <c r="L4441" s="46"/>
      <c r="M4441" s="234"/>
      <c r="N4441" s="235"/>
      <c r="O4441" s="86"/>
      <c r="P4441" s="86"/>
      <c r="Q4441" s="86"/>
      <c r="R4441" s="86"/>
      <c r="S4441" s="86"/>
      <c r="T4441" s="87"/>
      <c r="U4441" s="40"/>
      <c r="V4441" s="40"/>
      <c r="W4441" s="40"/>
      <c r="X4441" s="40"/>
      <c r="Y4441" s="40"/>
      <c r="Z4441" s="40"/>
      <c r="AA4441" s="40"/>
      <c r="AB4441" s="40"/>
      <c r="AC4441" s="40"/>
      <c r="AD4441" s="40"/>
      <c r="AE4441" s="40"/>
      <c r="AT4441" s="19" t="s">
        <v>408</v>
      </c>
      <c r="AU4441" s="19" t="s">
        <v>87</v>
      </c>
    </row>
    <row r="4442" s="13" customFormat="1">
      <c r="A4442" s="13"/>
      <c r="B4442" s="236"/>
      <c r="C4442" s="237"/>
      <c r="D4442" s="238" t="s">
        <v>410</v>
      </c>
      <c r="E4442" s="239" t="s">
        <v>19</v>
      </c>
      <c r="F4442" s="240" t="s">
        <v>1696</v>
      </c>
      <c r="G4442" s="237"/>
      <c r="H4442" s="239" t="s">
        <v>19</v>
      </c>
      <c r="I4442" s="241"/>
      <c r="J4442" s="237"/>
      <c r="K4442" s="237"/>
      <c r="L4442" s="242"/>
      <c r="M4442" s="243"/>
      <c r="N4442" s="244"/>
      <c r="O4442" s="244"/>
      <c r="P4442" s="244"/>
      <c r="Q4442" s="244"/>
      <c r="R4442" s="244"/>
      <c r="S4442" s="244"/>
      <c r="T4442" s="245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6" t="s">
        <v>410</v>
      </c>
      <c r="AU4442" s="246" t="s">
        <v>87</v>
      </c>
      <c r="AV4442" s="13" t="s">
        <v>85</v>
      </c>
      <c r="AW4442" s="13" t="s">
        <v>37</v>
      </c>
      <c r="AX4442" s="13" t="s">
        <v>78</v>
      </c>
      <c r="AY4442" s="246" t="s">
        <v>401</v>
      </c>
    </row>
    <row r="4443" s="14" customFormat="1">
      <c r="A4443" s="14"/>
      <c r="B4443" s="247"/>
      <c r="C4443" s="248"/>
      <c r="D4443" s="238" t="s">
        <v>410</v>
      </c>
      <c r="E4443" s="249" t="s">
        <v>19</v>
      </c>
      <c r="F4443" s="250" t="s">
        <v>3815</v>
      </c>
      <c r="G4443" s="248"/>
      <c r="H4443" s="251">
        <v>4</v>
      </c>
      <c r="I4443" s="252"/>
      <c r="J4443" s="248"/>
      <c r="K4443" s="248"/>
      <c r="L4443" s="253"/>
      <c r="M4443" s="254"/>
      <c r="N4443" s="255"/>
      <c r="O4443" s="255"/>
      <c r="P4443" s="255"/>
      <c r="Q4443" s="255"/>
      <c r="R4443" s="255"/>
      <c r="S4443" s="255"/>
      <c r="T4443" s="256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7" t="s">
        <v>410</v>
      </c>
      <c r="AU4443" s="257" t="s">
        <v>87</v>
      </c>
      <c r="AV4443" s="14" t="s">
        <v>87</v>
      </c>
      <c r="AW4443" s="14" t="s">
        <v>37</v>
      </c>
      <c r="AX4443" s="14" t="s">
        <v>78</v>
      </c>
      <c r="AY4443" s="257" t="s">
        <v>401</v>
      </c>
    </row>
    <row r="4444" s="14" customFormat="1">
      <c r="A4444" s="14"/>
      <c r="B4444" s="247"/>
      <c r="C4444" s="248"/>
      <c r="D4444" s="238" t="s">
        <v>410</v>
      </c>
      <c r="E4444" s="249" t="s">
        <v>19</v>
      </c>
      <c r="F4444" s="250" t="s">
        <v>3816</v>
      </c>
      <c r="G4444" s="248"/>
      <c r="H4444" s="251">
        <v>15</v>
      </c>
      <c r="I4444" s="252"/>
      <c r="J4444" s="248"/>
      <c r="K4444" s="248"/>
      <c r="L4444" s="253"/>
      <c r="M4444" s="254"/>
      <c r="N4444" s="255"/>
      <c r="O4444" s="255"/>
      <c r="P4444" s="255"/>
      <c r="Q4444" s="255"/>
      <c r="R4444" s="255"/>
      <c r="S4444" s="255"/>
      <c r="T4444" s="256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7" t="s">
        <v>410</v>
      </c>
      <c r="AU4444" s="257" t="s">
        <v>87</v>
      </c>
      <c r="AV4444" s="14" t="s">
        <v>87</v>
      </c>
      <c r="AW4444" s="14" t="s">
        <v>37</v>
      </c>
      <c r="AX4444" s="14" t="s">
        <v>78</v>
      </c>
      <c r="AY4444" s="257" t="s">
        <v>401</v>
      </c>
    </row>
    <row r="4445" s="14" customFormat="1">
      <c r="A4445" s="14"/>
      <c r="B4445" s="247"/>
      <c r="C4445" s="248"/>
      <c r="D4445" s="238" t="s">
        <v>410</v>
      </c>
      <c r="E4445" s="249" t="s">
        <v>19</v>
      </c>
      <c r="F4445" s="250" t="s">
        <v>3817</v>
      </c>
      <c r="G4445" s="248"/>
      <c r="H4445" s="251">
        <v>1</v>
      </c>
      <c r="I4445" s="252"/>
      <c r="J4445" s="248"/>
      <c r="K4445" s="248"/>
      <c r="L4445" s="253"/>
      <c r="M4445" s="254"/>
      <c r="N4445" s="255"/>
      <c r="O4445" s="255"/>
      <c r="P4445" s="255"/>
      <c r="Q4445" s="255"/>
      <c r="R4445" s="255"/>
      <c r="S4445" s="255"/>
      <c r="T4445" s="256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7" t="s">
        <v>410</v>
      </c>
      <c r="AU4445" s="257" t="s">
        <v>87</v>
      </c>
      <c r="AV4445" s="14" t="s">
        <v>87</v>
      </c>
      <c r="AW4445" s="14" t="s">
        <v>37</v>
      </c>
      <c r="AX4445" s="14" t="s">
        <v>78</v>
      </c>
      <c r="AY4445" s="257" t="s">
        <v>401</v>
      </c>
    </row>
    <row r="4446" s="15" customFormat="1">
      <c r="A4446" s="15"/>
      <c r="B4446" s="258"/>
      <c r="C4446" s="259"/>
      <c r="D4446" s="238" t="s">
        <v>410</v>
      </c>
      <c r="E4446" s="260" t="s">
        <v>19</v>
      </c>
      <c r="F4446" s="261" t="s">
        <v>414</v>
      </c>
      <c r="G4446" s="259"/>
      <c r="H4446" s="262">
        <v>20</v>
      </c>
      <c r="I4446" s="263"/>
      <c r="J4446" s="259"/>
      <c r="K4446" s="259"/>
      <c r="L4446" s="264"/>
      <c r="M4446" s="265"/>
      <c r="N4446" s="266"/>
      <c r="O4446" s="266"/>
      <c r="P4446" s="266"/>
      <c r="Q4446" s="266"/>
      <c r="R4446" s="266"/>
      <c r="S4446" s="266"/>
      <c r="T4446" s="267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T4446" s="268" t="s">
        <v>410</v>
      </c>
      <c r="AU4446" s="268" t="s">
        <v>87</v>
      </c>
      <c r="AV4446" s="15" t="s">
        <v>102</v>
      </c>
      <c r="AW4446" s="15" t="s">
        <v>37</v>
      </c>
      <c r="AX4446" s="15" t="s">
        <v>85</v>
      </c>
      <c r="AY4446" s="268" t="s">
        <v>401</v>
      </c>
    </row>
    <row r="4447" s="2" customFormat="1" ht="49.05" customHeight="1">
      <c r="A4447" s="40"/>
      <c r="B4447" s="41"/>
      <c r="C4447" s="280" t="s">
        <v>3818</v>
      </c>
      <c r="D4447" s="280" t="s">
        <v>808</v>
      </c>
      <c r="E4447" s="281" t="s">
        <v>3819</v>
      </c>
      <c r="F4447" s="282" t="s">
        <v>3820</v>
      </c>
      <c r="G4447" s="283" t="s">
        <v>653</v>
      </c>
      <c r="H4447" s="284">
        <v>4</v>
      </c>
      <c r="I4447" s="285"/>
      <c r="J4447" s="286">
        <f>ROUND(I4447*H4447,2)</f>
        <v>0</v>
      </c>
      <c r="K4447" s="282" t="s">
        <v>19</v>
      </c>
      <c r="L4447" s="287"/>
      <c r="M4447" s="288" t="s">
        <v>19</v>
      </c>
      <c r="N4447" s="289" t="s">
        <v>49</v>
      </c>
      <c r="O4447" s="86"/>
      <c r="P4447" s="227">
        <f>O4447*H4447</f>
        <v>0</v>
      </c>
      <c r="Q4447" s="227">
        <v>0.001</v>
      </c>
      <c r="R4447" s="227">
        <f>Q4447*H4447</f>
        <v>0.0040000000000000001</v>
      </c>
      <c r="S4447" s="227">
        <v>0</v>
      </c>
      <c r="T4447" s="228">
        <f>S4447*H4447</f>
        <v>0</v>
      </c>
      <c r="U4447" s="40"/>
      <c r="V4447" s="40"/>
      <c r="W4447" s="40"/>
      <c r="X4447" s="40"/>
      <c r="Y4447" s="40"/>
      <c r="Z4447" s="40"/>
      <c r="AA4447" s="40"/>
      <c r="AB4447" s="40"/>
      <c r="AC4447" s="40"/>
      <c r="AD4447" s="40"/>
      <c r="AE4447" s="40"/>
      <c r="AR4447" s="229" t="s">
        <v>664</v>
      </c>
      <c r="AT4447" s="229" t="s">
        <v>808</v>
      </c>
      <c r="AU4447" s="229" t="s">
        <v>87</v>
      </c>
      <c r="AY4447" s="19" t="s">
        <v>401</v>
      </c>
      <c r="BE4447" s="230">
        <f>IF(N4447="základní",J4447,0)</f>
        <v>0</v>
      </c>
      <c r="BF4447" s="230">
        <f>IF(N4447="snížená",J4447,0)</f>
        <v>0</v>
      </c>
      <c r="BG4447" s="230">
        <f>IF(N4447="zákl. přenesená",J4447,0)</f>
        <v>0</v>
      </c>
      <c r="BH4447" s="230">
        <f>IF(N4447="sníž. přenesená",J4447,0)</f>
        <v>0</v>
      </c>
      <c r="BI4447" s="230">
        <f>IF(N4447="nulová",J4447,0)</f>
        <v>0</v>
      </c>
      <c r="BJ4447" s="19" t="s">
        <v>85</v>
      </c>
      <c r="BK4447" s="230">
        <f>ROUND(I4447*H4447,2)</f>
        <v>0</v>
      </c>
      <c r="BL4447" s="19" t="s">
        <v>545</v>
      </c>
      <c r="BM4447" s="229" t="s">
        <v>3821</v>
      </c>
    </row>
    <row r="4448" s="13" customFormat="1">
      <c r="A4448" s="13"/>
      <c r="B4448" s="236"/>
      <c r="C4448" s="237"/>
      <c r="D4448" s="238" t="s">
        <v>410</v>
      </c>
      <c r="E4448" s="239" t="s">
        <v>19</v>
      </c>
      <c r="F4448" s="240" t="s">
        <v>1696</v>
      </c>
      <c r="G4448" s="237"/>
      <c r="H4448" s="239" t="s">
        <v>19</v>
      </c>
      <c r="I4448" s="241"/>
      <c r="J4448" s="237"/>
      <c r="K4448" s="237"/>
      <c r="L4448" s="242"/>
      <c r="M4448" s="243"/>
      <c r="N4448" s="244"/>
      <c r="O4448" s="244"/>
      <c r="P4448" s="244"/>
      <c r="Q4448" s="244"/>
      <c r="R4448" s="244"/>
      <c r="S4448" s="244"/>
      <c r="T4448" s="245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6" t="s">
        <v>410</v>
      </c>
      <c r="AU4448" s="246" t="s">
        <v>87</v>
      </c>
      <c r="AV4448" s="13" t="s">
        <v>85</v>
      </c>
      <c r="AW4448" s="13" t="s">
        <v>37</v>
      </c>
      <c r="AX4448" s="13" t="s">
        <v>78</v>
      </c>
      <c r="AY4448" s="246" t="s">
        <v>401</v>
      </c>
    </row>
    <row r="4449" s="14" customFormat="1">
      <c r="A4449" s="14"/>
      <c r="B4449" s="247"/>
      <c r="C4449" s="248"/>
      <c r="D4449" s="238" t="s">
        <v>410</v>
      </c>
      <c r="E4449" s="249" t="s">
        <v>19</v>
      </c>
      <c r="F4449" s="250" t="s">
        <v>3815</v>
      </c>
      <c r="G4449" s="248"/>
      <c r="H4449" s="251">
        <v>4</v>
      </c>
      <c r="I4449" s="252"/>
      <c r="J4449" s="248"/>
      <c r="K4449" s="248"/>
      <c r="L4449" s="253"/>
      <c r="M4449" s="254"/>
      <c r="N4449" s="255"/>
      <c r="O4449" s="255"/>
      <c r="P4449" s="255"/>
      <c r="Q4449" s="255"/>
      <c r="R4449" s="255"/>
      <c r="S4449" s="255"/>
      <c r="T4449" s="256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7" t="s">
        <v>410</v>
      </c>
      <c r="AU4449" s="257" t="s">
        <v>87</v>
      </c>
      <c r="AV4449" s="14" t="s">
        <v>87</v>
      </c>
      <c r="AW4449" s="14" t="s">
        <v>37</v>
      </c>
      <c r="AX4449" s="14" t="s">
        <v>78</v>
      </c>
      <c r="AY4449" s="257" t="s">
        <v>401</v>
      </c>
    </row>
    <row r="4450" s="15" customFormat="1">
      <c r="A4450" s="15"/>
      <c r="B4450" s="258"/>
      <c r="C4450" s="259"/>
      <c r="D4450" s="238" t="s">
        <v>410</v>
      </c>
      <c r="E4450" s="260" t="s">
        <v>19</v>
      </c>
      <c r="F4450" s="261" t="s">
        <v>414</v>
      </c>
      <c r="G4450" s="259"/>
      <c r="H4450" s="262">
        <v>4</v>
      </c>
      <c r="I4450" s="263"/>
      <c r="J4450" s="259"/>
      <c r="K4450" s="259"/>
      <c r="L4450" s="264"/>
      <c r="M4450" s="265"/>
      <c r="N4450" s="266"/>
      <c r="O4450" s="266"/>
      <c r="P4450" s="266"/>
      <c r="Q4450" s="266"/>
      <c r="R4450" s="266"/>
      <c r="S4450" s="266"/>
      <c r="T4450" s="267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8" t="s">
        <v>410</v>
      </c>
      <c r="AU4450" s="268" t="s">
        <v>87</v>
      </c>
      <c r="AV4450" s="15" t="s">
        <v>102</v>
      </c>
      <c r="AW4450" s="15" t="s">
        <v>37</v>
      </c>
      <c r="AX4450" s="15" t="s">
        <v>85</v>
      </c>
      <c r="AY4450" s="268" t="s">
        <v>401</v>
      </c>
    </row>
    <row r="4451" s="2" customFormat="1" ht="49.05" customHeight="1">
      <c r="A4451" s="40"/>
      <c r="B4451" s="41"/>
      <c r="C4451" s="280" t="s">
        <v>3822</v>
      </c>
      <c r="D4451" s="280" t="s">
        <v>808</v>
      </c>
      <c r="E4451" s="281" t="s">
        <v>3823</v>
      </c>
      <c r="F4451" s="282" t="s">
        <v>3824</v>
      </c>
      <c r="G4451" s="283" t="s">
        <v>653</v>
      </c>
      <c r="H4451" s="284">
        <v>15</v>
      </c>
      <c r="I4451" s="285"/>
      <c r="J4451" s="286">
        <f>ROUND(I4451*H4451,2)</f>
        <v>0</v>
      </c>
      <c r="K4451" s="282" t="s">
        <v>19</v>
      </c>
      <c r="L4451" s="287"/>
      <c r="M4451" s="288" t="s">
        <v>19</v>
      </c>
      <c r="N4451" s="289" t="s">
        <v>49</v>
      </c>
      <c r="O4451" s="86"/>
      <c r="P4451" s="227">
        <f>O4451*H4451</f>
        <v>0</v>
      </c>
      <c r="Q4451" s="227">
        <v>0.001</v>
      </c>
      <c r="R4451" s="227">
        <f>Q4451*H4451</f>
        <v>0.014999999999999999</v>
      </c>
      <c r="S4451" s="227">
        <v>0</v>
      </c>
      <c r="T4451" s="228">
        <f>S4451*H4451</f>
        <v>0</v>
      </c>
      <c r="U4451" s="40"/>
      <c r="V4451" s="40"/>
      <c r="W4451" s="40"/>
      <c r="X4451" s="40"/>
      <c r="Y4451" s="40"/>
      <c r="Z4451" s="40"/>
      <c r="AA4451" s="40"/>
      <c r="AB4451" s="40"/>
      <c r="AC4451" s="40"/>
      <c r="AD4451" s="40"/>
      <c r="AE4451" s="40"/>
      <c r="AR4451" s="229" t="s">
        <v>664</v>
      </c>
      <c r="AT4451" s="229" t="s">
        <v>808</v>
      </c>
      <c r="AU4451" s="229" t="s">
        <v>87</v>
      </c>
      <c r="AY4451" s="19" t="s">
        <v>401</v>
      </c>
      <c r="BE4451" s="230">
        <f>IF(N4451="základní",J4451,0)</f>
        <v>0</v>
      </c>
      <c r="BF4451" s="230">
        <f>IF(N4451="snížená",J4451,0)</f>
        <v>0</v>
      </c>
      <c r="BG4451" s="230">
        <f>IF(N4451="zákl. přenesená",J4451,0)</f>
        <v>0</v>
      </c>
      <c r="BH4451" s="230">
        <f>IF(N4451="sníž. přenesená",J4451,0)</f>
        <v>0</v>
      </c>
      <c r="BI4451" s="230">
        <f>IF(N4451="nulová",J4451,0)</f>
        <v>0</v>
      </c>
      <c r="BJ4451" s="19" t="s">
        <v>85</v>
      </c>
      <c r="BK4451" s="230">
        <f>ROUND(I4451*H4451,2)</f>
        <v>0</v>
      </c>
      <c r="BL4451" s="19" t="s">
        <v>545</v>
      </c>
      <c r="BM4451" s="229" t="s">
        <v>3825</v>
      </c>
    </row>
    <row r="4452" s="13" customFormat="1">
      <c r="A4452" s="13"/>
      <c r="B4452" s="236"/>
      <c r="C4452" s="237"/>
      <c r="D4452" s="238" t="s">
        <v>410</v>
      </c>
      <c r="E4452" s="239" t="s">
        <v>19</v>
      </c>
      <c r="F4452" s="240" t="s">
        <v>1696</v>
      </c>
      <c r="G4452" s="237"/>
      <c r="H4452" s="239" t="s">
        <v>19</v>
      </c>
      <c r="I4452" s="241"/>
      <c r="J4452" s="237"/>
      <c r="K4452" s="237"/>
      <c r="L4452" s="242"/>
      <c r="M4452" s="243"/>
      <c r="N4452" s="244"/>
      <c r="O4452" s="244"/>
      <c r="P4452" s="244"/>
      <c r="Q4452" s="244"/>
      <c r="R4452" s="244"/>
      <c r="S4452" s="244"/>
      <c r="T4452" s="245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6" t="s">
        <v>410</v>
      </c>
      <c r="AU4452" s="246" t="s">
        <v>87</v>
      </c>
      <c r="AV4452" s="13" t="s">
        <v>85</v>
      </c>
      <c r="AW4452" s="13" t="s">
        <v>37</v>
      </c>
      <c r="AX4452" s="13" t="s">
        <v>78</v>
      </c>
      <c r="AY4452" s="246" t="s">
        <v>401</v>
      </c>
    </row>
    <row r="4453" s="14" customFormat="1">
      <c r="A4453" s="14"/>
      <c r="B4453" s="247"/>
      <c r="C4453" s="248"/>
      <c r="D4453" s="238" t="s">
        <v>410</v>
      </c>
      <c r="E4453" s="249" t="s">
        <v>19</v>
      </c>
      <c r="F4453" s="250" t="s">
        <v>3816</v>
      </c>
      <c r="G4453" s="248"/>
      <c r="H4453" s="251">
        <v>15</v>
      </c>
      <c r="I4453" s="252"/>
      <c r="J4453" s="248"/>
      <c r="K4453" s="248"/>
      <c r="L4453" s="253"/>
      <c r="M4453" s="254"/>
      <c r="N4453" s="255"/>
      <c r="O4453" s="255"/>
      <c r="P4453" s="255"/>
      <c r="Q4453" s="255"/>
      <c r="R4453" s="255"/>
      <c r="S4453" s="255"/>
      <c r="T4453" s="256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7" t="s">
        <v>410</v>
      </c>
      <c r="AU4453" s="257" t="s">
        <v>87</v>
      </c>
      <c r="AV4453" s="14" t="s">
        <v>87</v>
      </c>
      <c r="AW4453" s="14" t="s">
        <v>37</v>
      </c>
      <c r="AX4453" s="14" t="s">
        <v>78</v>
      </c>
      <c r="AY4453" s="257" t="s">
        <v>401</v>
      </c>
    </row>
    <row r="4454" s="15" customFormat="1">
      <c r="A4454" s="15"/>
      <c r="B4454" s="258"/>
      <c r="C4454" s="259"/>
      <c r="D4454" s="238" t="s">
        <v>410</v>
      </c>
      <c r="E4454" s="260" t="s">
        <v>19</v>
      </c>
      <c r="F4454" s="261" t="s">
        <v>414</v>
      </c>
      <c r="G4454" s="259"/>
      <c r="H4454" s="262">
        <v>15</v>
      </c>
      <c r="I4454" s="263"/>
      <c r="J4454" s="259"/>
      <c r="K4454" s="259"/>
      <c r="L4454" s="264"/>
      <c r="M4454" s="265"/>
      <c r="N4454" s="266"/>
      <c r="O4454" s="266"/>
      <c r="P4454" s="266"/>
      <c r="Q4454" s="266"/>
      <c r="R4454" s="266"/>
      <c r="S4454" s="266"/>
      <c r="T4454" s="267"/>
      <c r="U4454" s="15"/>
      <c r="V4454" s="15"/>
      <c r="W4454" s="15"/>
      <c r="X4454" s="15"/>
      <c r="Y4454" s="15"/>
      <c r="Z4454" s="15"/>
      <c r="AA4454" s="15"/>
      <c r="AB4454" s="15"/>
      <c r="AC4454" s="15"/>
      <c r="AD4454" s="15"/>
      <c r="AE4454" s="15"/>
      <c r="AT4454" s="268" t="s">
        <v>410</v>
      </c>
      <c r="AU4454" s="268" t="s">
        <v>87</v>
      </c>
      <c r="AV4454" s="15" t="s">
        <v>102</v>
      </c>
      <c r="AW4454" s="15" t="s">
        <v>37</v>
      </c>
      <c r="AX4454" s="15" t="s">
        <v>85</v>
      </c>
      <c r="AY4454" s="268" t="s">
        <v>401</v>
      </c>
    </row>
    <row r="4455" s="2" customFormat="1" ht="49.05" customHeight="1">
      <c r="A4455" s="40"/>
      <c r="B4455" s="41"/>
      <c r="C4455" s="280" t="s">
        <v>3826</v>
      </c>
      <c r="D4455" s="280" t="s">
        <v>808</v>
      </c>
      <c r="E4455" s="281" t="s">
        <v>3827</v>
      </c>
      <c r="F4455" s="282" t="s">
        <v>3828</v>
      </c>
      <c r="G4455" s="283" t="s">
        <v>653</v>
      </c>
      <c r="H4455" s="284">
        <v>1</v>
      </c>
      <c r="I4455" s="285"/>
      <c r="J4455" s="286">
        <f>ROUND(I4455*H4455,2)</f>
        <v>0</v>
      </c>
      <c r="K4455" s="282" t="s">
        <v>19</v>
      </c>
      <c r="L4455" s="287"/>
      <c r="M4455" s="288" t="s">
        <v>19</v>
      </c>
      <c r="N4455" s="289" t="s">
        <v>49</v>
      </c>
      <c r="O4455" s="86"/>
      <c r="P4455" s="227">
        <f>O4455*H4455</f>
        <v>0</v>
      </c>
      <c r="Q4455" s="227">
        <v>0.001</v>
      </c>
      <c r="R4455" s="227">
        <f>Q4455*H4455</f>
        <v>0.001</v>
      </c>
      <c r="S4455" s="227">
        <v>0</v>
      </c>
      <c r="T4455" s="228">
        <f>S4455*H4455</f>
        <v>0</v>
      </c>
      <c r="U4455" s="40"/>
      <c r="V4455" s="40"/>
      <c r="W4455" s="40"/>
      <c r="X4455" s="40"/>
      <c r="Y4455" s="40"/>
      <c r="Z4455" s="40"/>
      <c r="AA4455" s="40"/>
      <c r="AB4455" s="40"/>
      <c r="AC4455" s="40"/>
      <c r="AD4455" s="40"/>
      <c r="AE4455" s="40"/>
      <c r="AR4455" s="229" t="s">
        <v>664</v>
      </c>
      <c r="AT4455" s="229" t="s">
        <v>808</v>
      </c>
      <c r="AU4455" s="229" t="s">
        <v>87</v>
      </c>
      <c r="AY4455" s="19" t="s">
        <v>401</v>
      </c>
      <c r="BE4455" s="230">
        <f>IF(N4455="základní",J4455,0)</f>
        <v>0</v>
      </c>
      <c r="BF4455" s="230">
        <f>IF(N4455="snížená",J4455,0)</f>
        <v>0</v>
      </c>
      <c r="BG4455" s="230">
        <f>IF(N4455="zákl. přenesená",J4455,0)</f>
        <v>0</v>
      </c>
      <c r="BH4455" s="230">
        <f>IF(N4455="sníž. přenesená",J4455,0)</f>
        <v>0</v>
      </c>
      <c r="BI4455" s="230">
        <f>IF(N4455="nulová",J4455,0)</f>
        <v>0</v>
      </c>
      <c r="BJ4455" s="19" t="s">
        <v>85</v>
      </c>
      <c r="BK4455" s="230">
        <f>ROUND(I4455*H4455,2)</f>
        <v>0</v>
      </c>
      <c r="BL4455" s="19" t="s">
        <v>545</v>
      </c>
      <c r="BM4455" s="229" t="s">
        <v>3829</v>
      </c>
    </row>
    <row r="4456" s="13" customFormat="1">
      <c r="A4456" s="13"/>
      <c r="B4456" s="236"/>
      <c r="C4456" s="237"/>
      <c r="D4456" s="238" t="s">
        <v>410</v>
      </c>
      <c r="E4456" s="239" t="s">
        <v>19</v>
      </c>
      <c r="F4456" s="240" t="s">
        <v>1696</v>
      </c>
      <c r="G4456" s="237"/>
      <c r="H4456" s="239" t="s">
        <v>19</v>
      </c>
      <c r="I4456" s="241"/>
      <c r="J4456" s="237"/>
      <c r="K4456" s="237"/>
      <c r="L4456" s="242"/>
      <c r="M4456" s="243"/>
      <c r="N4456" s="244"/>
      <c r="O4456" s="244"/>
      <c r="P4456" s="244"/>
      <c r="Q4456" s="244"/>
      <c r="R4456" s="244"/>
      <c r="S4456" s="244"/>
      <c r="T4456" s="245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6" t="s">
        <v>410</v>
      </c>
      <c r="AU4456" s="246" t="s">
        <v>87</v>
      </c>
      <c r="AV4456" s="13" t="s">
        <v>85</v>
      </c>
      <c r="AW4456" s="13" t="s">
        <v>37</v>
      </c>
      <c r="AX4456" s="13" t="s">
        <v>78</v>
      </c>
      <c r="AY4456" s="246" t="s">
        <v>401</v>
      </c>
    </row>
    <row r="4457" s="14" customFormat="1">
      <c r="A4457" s="14"/>
      <c r="B4457" s="247"/>
      <c r="C4457" s="248"/>
      <c r="D4457" s="238" t="s">
        <v>410</v>
      </c>
      <c r="E4457" s="249" t="s">
        <v>19</v>
      </c>
      <c r="F4457" s="250" t="s">
        <v>3817</v>
      </c>
      <c r="G4457" s="248"/>
      <c r="H4457" s="251">
        <v>1</v>
      </c>
      <c r="I4457" s="252"/>
      <c r="J4457" s="248"/>
      <c r="K4457" s="248"/>
      <c r="L4457" s="253"/>
      <c r="M4457" s="254"/>
      <c r="N4457" s="255"/>
      <c r="O4457" s="255"/>
      <c r="P4457" s="255"/>
      <c r="Q4457" s="255"/>
      <c r="R4457" s="255"/>
      <c r="S4457" s="255"/>
      <c r="T4457" s="256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7" t="s">
        <v>410</v>
      </c>
      <c r="AU4457" s="257" t="s">
        <v>87</v>
      </c>
      <c r="AV4457" s="14" t="s">
        <v>87</v>
      </c>
      <c r="AW4457" s="14" t="s">
        <v>37</v>
      </c>
      <c r="AX4457" s="14" t="s">
        <v>78</v>
      </c>
      <c r="AY4457" s="257" t="s">
        <v>401</v>
      </c>
    </row>
    <row r="4458" s="15" customFormat="1">
      <c r="A4458" s="15"/>
      <c r="B4458" s="258"/>
      <c r="C4458" s="259"/>
      <c r="D4458" s="238" t="s">
        <v>410</v>
      </c>
      <c r="E4458" s="260" t="s">
        <v>19</v>
      </c>
      <c r="F4458" s="261" t="s">
        <v>414</v>
      </c>
      <c r="G4458" s="259"/>
      <c r="H4458" s="262">
        <v>1</v>
      </c>
      <c r="I4458" s="263"/>
      <c r="J4458" s="259"/>
      <c r="K4458" s="259"/>
      <c r="L4458" s="264"/>
      <c r="M4458" s="265"/>
      <c r="N4458" s="266"/>
      <c r="O4458" s="266"/>
      <c r="P4458" s="266"/>
      <c r="Q4458" s="266"/>
      <c r="R4458" s="266"/>
      <c r="S4458" s="266"/>
      <c r="T4458" s="267"/>
      <c r="U4458" s="15"/>
      <c r="V4458" s="15"/>
      <c r="W4458" s="15"/>
      <c r="X4458" s="15"/>
      <c r="Y4458" s="15"/>
      <c r="Z4458" s="15"/>
      <c r="AA4458" s="15"/>
      <c r="AB4458" s="15"/>
      <c r="AC4458" s="15"/>
      <c r="AD4458" s="15"/>
      <c r="AE4458" s="15"/>
      <c r="AT4458" s="268" t="s">
        <v>410</v>
      </c>
      <c r="AU4458" s="268" t="s">
        <v>87</v>
      </c>
      <c r="AV4458" s="15" t="s">
        <v>102</v>
      </c>
      <c r="AW4458" s="15" t="s">
        <v>37</v>
      </c>
      <c r="AX4458" s="15" t="s">
        <v>85</v>
      </c>
      <c r="AY4458" s="268" t="s">
        <v>401</v>
      </c>
    </row>
    <row r="4459" s="2" customFormat="1" ht="33" customHeight="1">
      <c r="A4459" s="40"/>
      <c r="B4459" s="41"/>
      <c r="C4459" s="218" t="s">
        <v>3830</v>
      </c>
      <c r="D4459" s="218" t="s">
        <v>403</v>
      </c>
      <c r="E4459" s="219" t="s">
        <v>3831</v>
      </c>
      <c r="F4459" s="220" t="s">
        <v>3832</v>
      </c>
      <c r="G4459" s="221" t="s">
        <v>653</v>
      </c>
      <c r="H4459" s="222">
        <v>1</v>
      </c>
      <c r="I4459" s="223"/>
      <c r="J4459" s="224">
        <f>ROUND(I4459*H4459,2)</f>
        <v>0</v>
      </c>
      <c r="K4459" s="220" t="s">
        <v>406</v>
      </c>
      <c r="L4459" s="46"/>
      <c r="M4459" s="225" t="s">
        <v>19</v>
      </c>
      <c r="N4459" s="226" t="s">
        <v>49</v>
      </c>
      <c r="O4459" s="86"/>
      <c r="P4459" s="227">
        <f>O4459*H4459</f>
        <v>0</v>
      </c>
      <c r="Q4459" s="227">
        <v>0</v>
      </c>
      <c r="R4459" s="227">
        <f>Q4459*H4459</f>
        <v>0</v>
      </c>
      <c r="S4459" s="227">
        <v>0</v>
      </c>
      <c r="T4459" s="228">
        <f>S4459*H4459</f>
        <v>0</v>
      </c>
      <c r="U4459" s="40"/>
      <c r="V4459" s="40"/>
      <c r="W4459" s="40"/>
      <c r="X4459" s="40"/>
      <c r="Y4459" s="40"/>
      <c r="Z4459" s="40"/>
      <c r="AA4459" s="40"/>
      <c r="AB4459" s="40"/>
      <c r="AC4459" s="40"/>
      <c r="AD4459" s="40"/>
      <c r="AE4459" s="40"/>
      <c r="AR4459" s="229" t="s">
        <v>545</v>
      </c>
      <c r="AT4459" s="229" t="s">
        <v>403</v>
      </c>
      <c r="AU4459" s="229" t="s">
        <v>87</v>
      </c>
      <c r="AY4459" s="19" t="s">
        <v>401</v>
      </c>
      <c r="BE4459" s="230">
        <f>IF(N4459="základní",J4459,0)</f>
        <v>0</v>
      </c>
      <c r="BF4459" s="230">
        <f>IF(N4459="snížená",J4459,0)</f>
        <v>0</v>
      </c>
      <c r="BG4459" s="230">
        <f>IF(N4459="zákl. přenesená",J4459,0)</f>
        <v>0</v>
      </c>
      <c r="BH4459" s="230">
        <f>IF(N4459="sníž. přenesená",J4459,0)</f>
        <v>0</v>
      </c>
      <c r="BI4459" s="230">
        <f>IF(N4459="nulová",J4459,0)</f>
        <v>0</v>
      </c>
      <c r="BJ4459" s="19" t="s">
        <v>85</v>
      </c>
      <c r="BK4459" s="230">
        <f>ROUND(I4459*H4459,2)</f>
        <v>0</v>
      </c>
      <c r="BL4459" s="19" t="s">
        <v>545</v>
      </c>
      <c r="BM4459" s="229" t="s">
        <v>3833</v>
      </c>
    </row>
    <row r="4460" s="2" customFormat="1">
      <c r="A4460" s="40"/>
      <c r="B4460" s="41"/>
      <c r="C4460" s="42"/>
      <c r="D4460" s="231" t="s">
        <v>408</v>
      </c>
      <c r="E4460" s="42"/>
      <c r="F4460" s="232" t="s">
        <v>3834</v>
      </c>
      <c r="G4460" s="42"/>
      <c r="H4460" s="42"/>
      <c r="I4460" s="233"/>
      <c r="J4460" s="42"/>
      <c r="K4460" s="42"/>
      <c r="L4460" s="46"/>
      <c r="M4460" s="234"/>
      <c r="N4460" s="235"/>
      <c r="O4460" s="86"/>
      <c r="P4460" s="86"/>
      <c r="Q4460" s="86"/>
      <c r="R4460" s="86"/>
      <c r="S4460" s="86"/>
      <c r="T4460" s="87"/>
      <c r="U4460" s="40"/>
      <c r="V4460" s="40"/>
      <c r="W4460" s="40"/>
      <c r="X4460" s="40"/>
      <c r="Y4460" s="40"/>
      <c r="Z4460" s="40"/>
      <c r="AA4460" s="40"/>
      <c r="AB4460" s="40"/>
      <c r="AC4460" s="40"/>
      <c r="AD4460" s="40"/>
      <c r="AE4460" s="40"/>
      <c r="AT4460" s="19" t="s">
        <v>408</v>
      </c>
      <c r="AU4460" s="19" t="s">
        <v>87</v>
      </c>
    </row>
    <row r="4461" s="13" customFormat="1">
      <c r="A4461" s="13"/>
      <c r="B4461" s="236"/>
      <c r="C4461" s="237"/>
      <c r="D4461" s="238" t="s">
        <v>410</v>
      </c>
      <c r="E4461" s="239" t="s">
        <v>19</v>
      </c>
      <c r="F4461" s="240" t="s">
        <v>1696</v>
      </c>
      <c r="G4461" s="237"/>
      <c r="H4461" s="239" t="s">
        <v>19</v>
      </c>
      <c r="I4461" s="241"/>
      <c r="J4461" s="237"/>
      <c r="K4461" s="237"/>
      <c r="L4461" s="242"/>
      <c r="M4461" s="243"/>
      <c r="N4461" s="244"/>
      <c r="O4461" s="244"/>
      <c r="P4461" s="244"/>
      <c r="Q4461" s="244"/>
      <c r="R4461" s="244"/>
      <c r="S4461" s="244"/>
      <c r="T4461" s="245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6" t="s">
        <v>410</v>
      </c>
      <c r="AU4461" s="246" t="s">
        <v>87</v>
      </c>
      <c r="AV4461" s="13" t="s">
        <v>85</v>
      </c>
      <c r="AW4461" s="13" t="s">
        <v>37</v>
      </c>
      <c r="AX4461" s="13" t="s">
        <v>78</v>
      </c>
      <c r="AY4461" s="246" t="s">
        <v>401</v>
      </c>
    </row>
    <row r="4462" s="14" customFormat="1">
      <c r="A4462" s="14"/>
      <c r="B4462" s="247"/>
      <c r="C4462" s="248"/>
      <c r="D4462" s="238" t="s">
        <v>410</v>
      </c>
      <c r="E4462" s="249" t="s">
        <v>19</v>
      </c>
      <c r="F4462" s="250" t="s">
        <v>3835</v>
      </c>
      <c r="G4462" s="248"/>
      <c r="H4462" s="251">
        <v>1</v>
      </c>
      <c r="I4462" s="252"/>
      <c r="J4462" s="248"/>
      <c r="K4462" s="248"/>
      <c r="L4462" s="253"/>
      <c r="M4462" s="254"/>
      <c r="N4462" s="255"/>
      <c r="O4462" s="255"/>
      <c r="P4462" s="255"/>
      <c r="Q4462" s="255"/>
      <c r="R4462" s="255"/>
      <c r="S4462" s="255"/>
      <c r="T4462" s="256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7" t="s">
        <v>410</v>
      </c>
      <c r="AU4462" s="257" t="s">
        <v>87</v>
      </c>
      <c r="AV4462" s="14" t="s">
        <v>87</v>
      </c>
      <c r="AW4462" s="14" t="s">
        <v>37</v>
      </c>
      <c r="AX4462" s="14" t="s">
        <v>78</v>
      </c>
      <c r="AY4462" s="257" t="s">
        <v>401</v>
      </c>
    </row>
    <row r="4463" s="15" customFormat="1">
      <c r="A4463" s="15"/>
      <c r="B4463" s="258"/>
      <c r="C4463" s="259"/>
      <c r="D4463" s="238" t="s">
        <v>410</v>
      </c>
      <c r="E4463" s="260" t="s">
        <v>19</v>
      </c>
      <c r="F4463" s="261" t="s">
        <v>414</v>
      </c>
      <c r="G4463" s="259"/>
      <c r="H4463" s="262">
        <v>1</v>
      </c>
      <c r="I4463" s="263"/>
      <c r="J4463" s="259"/>
      <c r="K4463" s="259"/>
      <c r="L4463" s="264"/>
      <c r="M4463" s="265"/>
      <c r="N4463" s="266"/>
      <c r="O4463" s="266"/>
      <c r="P4463" s="266"/>
      <c r="Q4463" s="266"/>
      <c r="R4463" s="266"/>
      <c r="S4463" s="266"/>
      <c r="T4463" s="267"/>
      <c r="U4463" s="15"/>
      <c r="V4463" s="15"/>
      <c r="W4463" s="15"/>
      <c r="X4463" s="15"/>
      <c r="Y4463" s="15"/>
      <c r="Z4463" s="15"/>
      <c r="AA4463" s="15"/>
      <c r="AB4463" s="15"/>
      <c r="AC4463" s="15"/>
      <c r="AD4463" s="15"/>
      <c r="AE4463" s="15"/>
      <c r="AT4463" s="268" t="s">
        <v>410</v>
      </c>
      <c r="AU4463" s="268" t="s">
        <v>87</v>
      </c>
      <c r="AV4463" s="15" t="s">
        <v>102</v>
      </c>
      <c r="AW4463" s="15" t="s">
        <v>37</v>
      </c>
      <c r="AX4463" s="15" t="s">
        <v>85</v>
      </c>
      <c r="AY4463" s="268" t="s">
        <v>401</v>
      </c>
    </row>
    <row r="4464" s="2" customFormat="1" ht="49.05" customHeight="1">
      <c r="A4464" s="40"/>
      <c r="B4464" s="41"/>
      <c r="C4464" s="280" t="s">
        <v>3836</v>
      </c>
      <c r="D4464" s="280" t="s">
        <v>808</v>
      </c>
      <c r="E4464" s="281" t="s">
        <v>3837</v>
      </c>
      <c r="F4464" s="282" t="s">
        <v>3838</v>
      </c>
      <c r="G4464" s="283" t="s">
        <v>653</v>
      </c>
      <c r="H4464" s="284">
        <v>1</v>
      </c>
      <c r="I4464" s="285"/>
      <c r="J4464" s="286">
        <f>ROUND(I4464*H4464,2)</f>
        <v>0</v>
      </c>
      <c r="K4464" s="282" t="s">
        <v>19</v>
      </c>
      <c r="L4464" s="287"/>
      <c r="M4464" s="288" t="s">
        <v>19</v>
      </c>
      <c r="N4464" s="289" t="s">
        <v>49</v>
      </c>
      <c r="O4464" s="86"/>
      <c r="P4464" s="227">
        <f>O4464*H4464</f>
        <v>0</v>
      </c>
      <c r="Q4464" s="227">
        <v>0.001</v>
      </c>
      <c r="R4464" s="227">
        <f>Q4464*H4464</f>
        <v>0.001</v>
      </c>
      <c r="S4464" s="227">
        <v>0</v>
      </c>
      <c r="T4464" s="228">
        <f>S4464*H4464</f>
        <v>0</v>
      </c>
      <c r="U4464" s="40"/>
      <c r="V4464" s="40"/>
      <c r="W4464" s="40"/>
      <c r="X4464" s="40"/>
      <c r="Y4464" s="40"/>
      <c r="Z4464" s="40"/>
      <c r="AA4464" s="40"/>
      <c r="AB4464" s="40"/>
      <c r="AC4464" s="40"/>
      <c r="AD4464" s="40"/>
      <c r="AE4464" s="40"/>
      <c r="AR4464" s="229" t="s">
        <v>664</v>
      </c>
      <c r="AT4464" s="229" t="s">
        <v>808</v>
      </c>
      <c r="AU4464" s="229" t="s">
        <v>87</v>
      </c>
      <c r="AY4464" s="19" t="s">
        <v>401</v>
      </c>
      <c r="BE4464" s="230">
        <f>IF(N4464="základní",J4464,0)</f>
        <v>0</v>
      </c>
      <c r="BF4464" s="230">
        <f>IF(N4464="snížená",J4464,0)</f>
        <v>0</v>
      </c>
      <c r="BG4464" s="230">
        <f>IF(N4464="zákl. přenesená",J4464,0)</f>
        <v>0</v>
      </c>
      <c r="BH4464" s="230">
        <f>IF(N4464="sníž. přenesená",J4464,0)</f>
        <v>0</v>
      </c>
      <c r="BI4464" s="230">
        <f>IF(N4464="nulová",J4464,0)</f>
        <v>0</v>
      </c>
      <c r="BJ4464" s="19" t="s">
        <v>85</v>
      </c>
      <c r="BK4464" s="230">
        <f>ROUND(I4464*H4464,2)</f>
        <v>0</v>
      </c>
      <c r="BL4464" s="19" t="s">
        <v>545</v>
      </c>
      <c r="BM4464" s="229" t="s">
        <v>3839</v>
      </c>
    </row>
    <row r="4465" s="13" customFormat="1">
      <c r="A4465" s="13"/>
      <c r="B4465" s="236"/>
      <c r="C4465" s="237"/>
      <c r="D4465" s="238" t="s">
        <v>410</v>
      </c>
      <c r="E4465" s="239" t="s">
        <v>19</v>
      </c>
      <c r="F4465" s="240" t="s">
        <v>1696</v>
      </c>
      <c r="G4465" s="237"/>
      <c r="H4465" s="239" t="s">
        <v>19</v>
      </c>
      <c r="I4465" s="241"/>
      <c r="J4465" s="237"/>
      <c r="K4465" s="237"/>
      <c r="L4465" s="242"/>
      <c r="M4465" s="243"/>
      <c r="N4465" s="244"/>
      <c r="O4465" s="244"/>
      <c r="P4465" s="244"/>
      <c r="Q4465" s="244"/>
      <c r="R4465" s="244"/>
      <c r="S4465" s="244"/>
      <c r="T4465" s="24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6" t="s">
        <v>410</v>
      </c>
      <c r="AU4465" s="246" t="s">
        <v>87</v>
      </c>
      <c r="AV4465" s="13" t="s">
        <v>85</v>
      </c>
      <c r="AW4465" s="13" t="s">
        <v>37</v>
      </c>
      <c r="AX4465" s="13" t="s">
        <v>78</v>
      </c>
      <c r="AY4465" s="246" t="s">
        <v>401</v>
      </c>
    </row>
    <row r="4466" s="14" customFormat="1">
      <c r="A4466" s="14"/>
      <c r="B4466" s="247"/>
      <c r="C4466" s="248"/>
      <c r="D4466" s="238" t="s">
        <v>410</v>
      </c>
      <c r="E4466" s="249" t="s">
        <v>19</v>
      </c>
      <c r="F4466" s="250" t="s">
        <v>3835</v>
      </c>
      <c r="G4466" s="248"/>
      <c r="H4466" s="251">
        <v>1</v>
      </c>
      <c r="I4466" s="252"/>
      <c r="J4466" s="248"/>
      <c r="K4466" s="248"/>
      <c r="L4466" s="253"/>
      <c r="M4466" s="254"/>
      <c r="N4466" s="255"/>
      <c r="O4466" s="255"/>
      <c r="P4466" s="255"/>
      <c r="Q4466" s="255"/>
      <c r="R4466" s="255"/>
      <c r="S4466" s="255"/>
      <c r="T4466" s="256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7" t="s">
        <v>410</v>
      </c>
      <c r="AU4466" s="257" t="s">
        <v>87</v>
      </c>
      <c r="AV4466" s="14" t="s">
        <v>87</v>
      </c>
      <c r="AW4466" s="14" t="s">
        <v>37</v>
      </c>
      <c r="AX4466" s="14" t="s">
        <v>78</v>
      </c>
      <c r="AY4466" s="257" t="s">
        <v>401</v>
      </c>
    </row>
    <row r="4467" s="15" customFormat="1">
      <c r="A4467" s="15"/>
      <c r="B4467" s="258"/>
      <c r="C4467" s="259"/>
      <c r="D4467" s="238" t="s">
        <v>410</v>
      </c>
      <c r="E4467" s="260" t="s">
        <v>19</v>
      </c>
      <c r="F4467" s="261" t="s">
        <v>414</v>
      </c>
      <c r="G4467" s="259"/>
      <c r="H4467" s="262">
        <v>1</v>
      </c>
      <c r="I4467" s="263"/>
      <c r="J4467" s="259"/>
      <c r="K4467" s="259"/>
      <c r="L4467" s="264"/>
      <c r="M4467" s="265"/>
      <c r="N4467" s="266"/>
      <c r="O4467" s="266"/>
      <c r="P4467" s="266"/>
      <c r="Q4467" s="266"/>
      <c r="R4467" s="266"/>
      <c r="S4467" s="266"/>
      <c r="T4467" s="267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8" t="s">
        <v>410</v>
      </c>
      <c r="AU4467" s="268" t="s">
        <v>87</v>
      </c>
      <c r="AV4467" s="15" t="s">
        <v>102</v>
      </c>
      <c r="AW4467" s="15" t="s">
        <v>37</v>
      </c>
      <c r="AX4467" s="15" t="s">
        <v>85</v>
      </c>
      <c r="AY4467" s="268" t="s">
        <v>401</v>
      </c>
    </row>
    <row r="4468" s="2" customFormat="1" ht="37.8" customHeight="1">
      <c r="A4468" s="40"/>
      <c r="B4468" s="41"/>
      <c r="C4468" s="218" t="s">
        <v>3840</v>
      </c>
      <c r="D4468" s="218" t="s">
        <v>403</v>
      </c>
      <c r="E4468" s="219" t="s">
        <v>3841</v>
      </c>
      <c r="F4468" s="220" t="s">
        <v>3842</v>
      </c>
      <c r="G4468" s="221" t="s">
        <v>653</v>
      </c>
      <c r="H4468" s="222">
        <v>23</v>
      </c>
      <c r="I4468" s="223"/>
      <c r="J4468" s="224">
        <f>ROUND(I4468*H4468,2)</f>
        <v>0</v>
      </c>
      <c r="K4468" s="220" t="s">
        <v>406</v>
      </c>
      <c r="L4468" s="46"/>
      <c r="M4468" s="225" t="s">
        <v>19</v>
      </c>
      <c r="N4468" s="226" t="s">
        <v>49</v>
      </c>
      <c r="O4468" s="86"/>
      <c r="P4468" s="227">
        <f>O4468*H4468</f>
        <v>0</v>
      </c>
      <c r="Q4468" s="227">
        <v>0</v>
      </c>
      <c r="R4468" s="227">
        <f>Q4468*H4468</f>
        <v>0</v>
      </c>
      <c r="S4468" s="227">
        <v>0</v>
      </c>
      <c r="T4468" s="228">
        <f>S4468*H4468</f>
        <v>0</v>
      </c>
      <c r="U4468" s="40"/>
      <c r="V4468" s="40"/>
      <c r="W4468" s="40"/>
      <c r="X4468" s="40"/>
      <c r="Y4468" s="40"/>
      <c r="Z4468" s="40"/>
      <c r="AA4468" s="40"/>
      <c r="AB4468" s="40"/>
      <c r="AC4468" s="40"/>
      <c r="AD4468" s="40"/>
      <c r="AE4468" s="40"/>
      <c r="AR4468" s="229" t="s">
        <v>545</v>
      </c>
      <c r="AT4468" s="229" t="s">
        <v>403</v>
      </c>
      <c r="AU4468" s="229" t="s">
        <v>87</v>
      </c>
      <c r="AY4468" s="19" t="s">
        <v>401</v>
      </c>
      <c r="BE4468" s="230">
        <f>IF(N4468="základní",J4468,0)</f>
        <v>0</v>
      </c>
      <c r="BF4468" s="230">
        <f>IF(N4468="snížená",J4468,0)</f>
        <v>0</v>
      </c>
      <c r="BG4468" s="230">
        <f>IF(N4468="zákl. přenesená",J4468,0)</f>
        <v>0</v>
      </c>
      <c r="BH4468" s="230">
        <f>IF(N4468="sníž. přenesená",J4468,0)</f>
        <v>0</v>
      </c>
      <c r="BI4468" s="230">
        <f>IF(N4468="nulová",J4468,0)</f>
        <v>0</v>
      </c>
      <c r="BJ4468" s="19" t="s">
        <v>85</v>
      </c>
      <c r="BK4468" s="230">
        <f>ROUND(I4468*H4468,2)</f>
        <v>0</v>
      </c>
      <c r="BL4468" s="19" t="s">
        <v>545</v>
      </c>
      <c r="BM4468" s="229" t="s">
        <v>3843</v>
      </c>
    </row>
    <row r="4469" s="2" customFormat="1">
      <c r="A4469" s="40"/>
      <c r="B4469" s="41"/>
      <c r="C4469" s="42"/>
      <c r="D4469" s="231" t="s">
        <v>408</v>
      </c>
      <c r="E4469" s="42"/>
      <c r="F4469" s="232" t="s">
        <v>3844</v>
      </c>
      <c r="G4469" s="42"/>
      <c r="H4469" s="42"/>
      <c r="I4469" s="233"/>
      <c r="J4469" s="42"/>
      <c r="K4469" s="42"/>
      <c r="L4469" s="46"/>
      <c r="M4469" s="234"/>
      <c r="N4469" s="235"/>
      <c r="O4469" s="86"/>
      <c r="P4469" s="86"/>
      <c r="Q4469" s="86"/>
      <c r="R4469" s="86"/>
      <c r="S4469" s="86"/>
      <c r="T4469" s="87"/>
      <c r="U4469" s="40"/>
      <c r="V4469" s="40"/>
      <c r="W4469" s="40"/>
      <c r="X4469" s="40"/>
      <c r="Y4469" s="40"/>
      <c r="Z4469" s="40"/>
      <c r="AA4469" s="40"/>
      <c r="AB4469" s="40"/>
      <c r="AC4469" s="40"/>
      <c r="AD4469" s="40"/>
      <c r="AE4469" s="40"/>
      <c r="AT4469" s="19" t="s">
        <v>408</v>
      </c>
      <c r="AU4469" s="19" t="s">
        <v>87</v>
      </c>
    </row>
    <row r="4470" s="13" customFormat="1">
      <c r="A4470" s="13"/>
      <c r="B4470" s="236"/>
      <c r="C4470" s="237"/>
      <c r="D4470" s="238" t="s">
        <v>410</v>
      </c>
      <c r="E4470" s="239" t="s">
        <v>19</v>
      </c>
      <c r="F4470" s="240" t="s">
        <v>1696</v>
      </c>
      <c r="G4470" s="237"/>
      <c r="H4470" s="239" t="s">
        <v>19</v>
      </c>
      <c r="I4470" s="241"/>
      <c r="J4470" s="237"/>
      <c r="K4470" s="237"/>
      <c r="L4470" s="242"/>
      <c r="M4470" s="243"/>
      <c r="N4470" s="244"/>
      <c r="O4470" s="244"/>
      <c r="P4470" s="244"/>
      <c r="Q4470" s="244"/>
      <c r="R4470" s="244"/>
      <c r="S4470" s="244"/>
      <c r="T4470" s="24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6" t="s">
        <v>410</v>
      </c>
      <c r="AU4470" s="246" t="s">
        <v>87</v>
      </c>
      <c r="AV4470" s="13" t="s">
        <v>85</v>
      </c>
      <c r="AW4470" s="13" t="s">
        <v>37</v>
      </c>
      <c r="AX4470" s="13" t="s">
        <v>78</v>
      </c>
      <c r="AY4470" s="246" t="s">
        <v>401</v>
      </c>
    </row>
    <row r="4471" s="14" customFormat="1">
      <c r="A4471" s="14"/>
      <c r="B4471" s="247"/>
      <c r="C4471" s="248"/>
      <c r="D4471" s="238" t="s">
        <v>410</v>
      </c>
      <c r="E4471" s="249" t="s">
        <v>19</v>
      </c>
      <c r="F4471" s="250" t="s">
        <v>3845</v>
      </c>
      <c r="G4471" s="248"/>
      <c r="H4471" s="251">
        <v>3</v>
      </c>
      <c r="I4471" s="252"/>
      <c r="J4471" s="248"/>
      <c r="K4471" s="248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7" t="s">
        <v>410</v>
      </c>
      <c r="AU4471" s="257" t="s">
        <v>87</v>
      </c>
      <c r="AV4471" s="14" t="s">
        <v>87</v>
      </c>
      <c r="AW4471" s="14" t="s">
        <v>37</v>
      </c>
      <c r="AX4471" s="14" t="s">
        <v>78</v>
      </c>
      <c r="AY4471" s="257" t="s">
        <v>401</v>
      </c>
    </row>
    <row r="4472" s="14" customFormat="1">
      <c r="A4472" s="14"/>
      <c r="B4472" s="247"/>
      <c r="C4472" s="248"/>
      <c r="D4472" s="238" t="s">
        <v>410</v>
      </c>
      <c r="E4472" s="249" t="s">
        <v>19</v>
      </c>
      <c r="F4472" s="250" t="s">
        <v>3846</v>
      </c>
      <c r="G4472" s="248"/>
      <c r="H4472" s="251">
        <v>15</v>
      </c>
      <c r="I4472" s="252"/>
      <c r="J4472" s="248"/>
      <c r="K4472" s="248"/>
      <c r="L4472" s="253"/>
      <c r="M4472" s="254"/>
      <c r="N4472" s="255"/>
      <c r="O4472" s="255"/>
      <c r="P4472" s="255"/>
      <c r="Q4472" s="255"/>
      <c r="R4472" s="255"/>
      <c r="S4472" s="255"/>
      <c r="T4472" s="256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7" t="s">
        <v>410</v>
      </c>
      <c r="AU4472" s="257" t="s">
        <v>87</v>
      </c>
      <c r="AV4472" s="14" t="s">
        <v>87</v>
      </c>
      <c r="AW4472" s="14" t="s">
        <v>37</v>
      </c>
      <c r="AX4472" s="14" t="s">
        <v>78</v>
      </c>
      <c r="AY4472" s="257" t="s">
        <v>401</v>
      </c>
    </row>
    <row r="4473" s="14" customFormat="1">
      <c r="A4473" s="14"/>
      <c r="B4473" s="247"/>
      <c r="C4473" s="248"/>
      <c r="D4473" s="238" t="s">
        <v>410</v>
      </c>
      <c r="E4473" s="249" t="s">
        <v>19</v>
      </c>
      <c r="F4473" s="250" t="s">
        <v>3847</v>
      </c>
      <c r="G4473" s="248"/>
      <c r="H4473" s="251">
        <v>5</v>
      </c>
      <c r="I4473" s="252"/>
      <c r="J4473" s="248"/>
      <c r="K4473" s="248"/>
      <c r="L4473" s="253"/>
      <c r="M4473" s="254"/>
      <c r="N4473" s="255"/>
      <c r="O4473" s="255"/>
      <c r="P4473" s="255"/>
      <c r="Q4473" s="255"/>
      <c r="R4473" s="255"/>
      <c r="S4473" s="255"/>
      <c r="T4473" s="256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7" t="s">
        <v>410</v>
      </c>
      <c r="AU4473" s="257" t="s">
        <v>87</v>
      </c>
      <c r="AV4473" s="14" t="s">
        <v>87</v>
      </c>
      <c r="AW4473" s="14" t="s">
        <v>37</v>
      </c>
      <c r="AX4473" s="14" t="s">
        <v>78</v>
      </c>
      <c r="AY4473" s="257" t="s">
        <v>401</v>
      </c>
    </row>
    <row r="4474" s="15" customFormat="1">
      <c r="A4474" s="15"/>
      <c r="B4474" s="258"/>
      <c r="C4474" s="259"/>
      <c r="D4474" s="238" t="s">
        <v>410</v>
      </c>
      <c r="E4474" s="260" t="s">
        <v>19</v>
      </c>
      <c r="F4474" s="261" t="s">
        <v>414</v>
      </c>
      <c r="G4474" s="259"/>
      <c r="H4474" s="262">
        <v>23</v>
      </c>
      <c r="I4474" s="263"/>
      <c r="J4474" s="259"/>
      <c r="K4474" s="259"/>
      <c r="L4474" s="264"/>
      <c r="M4474" s="265"/>
      <c r="N4474" s="266"/>
      <c r="O4474" s="266"/>
      <c r="P4474" s="266"/>
      <c r="Q4474" s="266"/>
      <c r="R4474" s="266"/>
      <c r="S4474" s="266"/>
      <c r="T4474" s="267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8" t="s">
        <v>410</v>
      </c>
      <c r="AU4474" s="268" t="s">
        <v>87</v>
      </c>
      <c r="AV4474" s="15" t="s">
        <v>102</v>
      </c>
      <c r="AW4474" s="15" t="s">
        <v>37</v>
      </c>
      <c r="AX4474" s="15" t="s">
        <v>85</v>
      </c>
      <c r="AY4474" s="268" t="s">
        <v>401</v>
      </c>
    </row>
    <row r="4475" s="2" customFormat="1" ht="49.05" customHeight="1">
      <c r="A4475" s="40"/>
      <c r="B4475" s="41"/>
      <c r="C4475" s="280" t="s">
        <v>3848</v>
      </c>
      <c r="D4475" s="280" t="s">
        <v>808</v>
      </c>
      <c r="E4475" s="281" t="s">
        <v>3849</v>
      </c>
      <c r="F4475" s="282" t="s">
        <v>3850</v>
      </c>
      <c r="G4475" s="283" t="s">
        <v>653</v>
      </c>
      <c r="H4475" s="284">
        <v>3</v>
      </c>
      <c r="I4475" s="285"/>
      <c r="J4475" s="286">
        <f>ROUND(I4475*H4475,2)</f>
        <v>0</v>
      </c>
      <c r="K4475" s="282" t="s">
        <v>19</v>
      </c>
      <c r="L4475" s="287"/>
      <c r="M4475" s="288" t="s">
        <v>19</v>
      </c>
      <c r="N4475" s="289" t="s">
        <v>49</v>
      </c>
      <c r="O4475" s="86"/>
      <c r="P4475" s="227">
        <f>O4475*H4475</f>
        <v>0</v>
      </c>
      <c r="Q4475" s="227">
        <v>0.001</v>
      </c>
      <c r="R4475" s="227">
        <f>Q4475*H4475</f>
        <v>0.0030000000000000001</v>
      </c>
      <c r="S4475" s="227">
        <v>0</v>
      </c>
      <c r="T4475" s="228">
        <f>S4475*H4475</f>
        <v>0</v>
      </c>
      <c r="U4475" s="40"/>
      <c r="V4475" s="40"/>
      <c r="W4475" s="40"/>
      <c r="X4475" s="40"/>
      <c r="Y4475" s="40"/>
      <c r="Z4475" s="40"/>
      <c r="AA4475" s="40"/>
      <c r="AB4475" s="40"/>
      <c r="AC4475" s="40"/>
      <c r="AD4475" s="40"/>
      <c r="AE4475" s="40"/>
      <c r="AR4475" s="229" t="s">
        <v>664</v>
      </c>
      <c r="AT4475" s="229" t="s">
        <v>808</v>
      </c>
      <c r="AU4475" s="229" t="s">
        <v>87</v>
      </c>
      <c r="AY4475" s="19" t="s">
        <v>401</v>
      </c>
      <c r="BE4475" s="230">
        <f>IF(N4475="základní",J4475,0)</f>
        <v>0</v>
      </c>
      <c r="BF4475" s="230">
        <f>IF(N4475="snížená",J4475,0)</f>
        <v>0</v>
      </c>
      <c r="BG4475" s="230">
        <f>IF(N4475="zákl. přenesená",J4475,0)</f>
        <v>0</v>
      </c>
      <c r="BH4475" s="230">
        <f>IF(N4475="sníž. přenesená",J4475,0)</f>
        <v>0</v>
      </c>
      <c r="BI4475" s="230">
        <f>IF(N4475="nulová",J4475,0)</f>
        <v>0</v>
      </c>
      <c r="BJ4475" s="19" t="s">
        <v>85</v>
      </c>
      <c r="BK4475" s="230">
        <f>ROUND(I4475*H4475,2)</f>
        <v>0</v>
      </c>
      <c r="BL4475" s="19" t="s">
        <v>545</v>
      </c>
      <c r="BM4475" s="229" t="s">
        <v>3851</v>
      </c>
    </row>
    <row r="4476" s="13" customFormat="1">
      <c r="A4476" s="13"/>
      <c r="B4476" s="236"/>
      <c r="C4476" s="237"/>
      <c r="D4476" s="238" t="s">
        <v>410</v>
      </c>
      <c r="E4476" s="239" t="s">
        <v>19</v>
      </c>
      <c r="F4476" s="240" t="s">
        <v>1696</v>
      </c>
      <c r="G4476" s="237"/>
      <c r="H4476" s="239" t="s">
        <v>19</v>
      </c>
      <c r="I4476" s="241"/>
      <c r="J4476" s="237"/>
      <c r="K4476" s="237"/>
      <c r="L4476" s="242"/>
      <c r="M4476" s="243"/>
      <c r="N4476" s="244"/>
      <c r="O4476" s="244"/>
      <c r="P4476" s="244"/>
      <c r="Q4476" s="244"/>
      <c r="R4476" s="244"/>
      <c r="S4476" s="244"/>
      <c r="T4476" s="245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6" t="s">
        <v>410</v>
      </c>
      <c r="AU4476" s="246" t="s">
        <v>87</v>
      </c>
      <c r="AV4476" s="13" t="s">
        <v>85</v>
      </c>
      <c r="AW4476" s="13" t="s">
        <v>37</v>
      </c>
      <c r="AX4476" s="13" t="s">
        <v>78</v>
      </c>
      <c r="AY4476" s="246" t="s">
        <v>401</v>
      </c>
    </row>
    <row r="4477" s="14" customFormat="1">
      <c r="A4477" s="14"/>
      <c r="B4477" s="247"/>
      <c r="C4477" s="248"/>
      <c r="D4477" s="238" t="s">
        <v>410</v>
      </c>
      <c r="E4477" s="249" t="s">
        <v>19</v>
      </c>
      <c r="F4477" s="250" t="s">
        <v>3845</v>
      </c>
      <c r="G4477" s="248"/>
      <c r="H4477" s="251">
        <v>3</v>
      </c>
      <c r="I4477" s="252"/>
      <c r="J4477" s="248"/>
      <c r="K4477" s="248"/>
      <c r="L4477" s="253"/>
      <c r="M4477" s="254"/>
      <c r="N4477" s="255"/>
      <c r="O4477" s="255"/>
      <c r="P4477" s="255"/>
      <c r="Q4477" s="255"/>
      <c r="R4477" s="255"/>
      <c r="S4477" s="255"/>
      <c r="T4477" s="256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7" t="s">
        <v>410</v>
      </c>
      <c r="AU4477" s="257" t="s">
        <v>87</v>
      </c>
      <c r="AV4477" s="14" t="s">
        <v>87</v>
      </c>
      <c r="AW4477" s="14" t="s">
        <v>37</v>
      </c>
      <c r="AX4477" s="14" t="s">
        <v>78</v>
      </c>
      <c r="AY4477" s="257" t="s">
        <v>401</v>
      </c>
    </row>
    <row r="4478" s="15" customFormat="1">
      <c r="A4478" s="15"/>
      <c r="B4478" s="258"/>
      <c r="C4478" s="259"/>
      <c r="D4478" s="238" t="s">
        <v>410</v>
      </c>
      <c r="E4478" s="260" t="s">
        <v>19</v>
      </c>
      <c r="F4478" s="261" t="s">
        <v>414</v>
      </c>
      <c r="G4478" s="259"/>
      <c r="H4478" s="262">
        <v>3</v>
      </c>
      <c r="I4478" s="263"/>
      <c r="J4478" s="259"/>
      <c r="K4478" s="259"/>
      <c r="L4478" s="264"/>
      <c r="M4478" s="265"/>
      <c r="N4478" s="266"/>
      <c r="O4478" s="266"/>
      <c r="P4478" s="266"/>
      <c r="Q4478" s="266"/>
      <c r="R4478" s="266"/>
      <c r="S4478" s="266"/>
      <c r="T4478" s="267"/>
      <c r="U4478" s="15"/>
      <c r="V4478" s="15"/>
      <c r="W4478" s="15"/>
      <c r="X4478" s="15"/>
      <c r="Y4478" s="15"/>
      <c r="Z4478" s="15"/>
      <c r="AA4478" s="15"/>
      <c r="AB4478" s="15"/>
      <c r="AC4478" s="15"/>
      <c r="AD4478" s="15"/>
      <c r="AE4478" s="15"/>
      <c r="AT4478" s="268" t="s">
        <v>410</v>
      </c>
      <c r="AU4478" s="268" t="s">
        <v>87</v>
      </c>
      <c r="AV4478" s="15" t="s">
        <v>102</v>
      </c>
      <c r="AW4478" s="15" t="s">
        <v>37</v>
      </c>
      <c r="AX4478" s="15" t="s">
        <v>85</v>
      </c>
      <c r="AY4478" s="268" t="s">
        <v>401</v>
      </c>
    </row>
    <row r="4479" s="2" customFormat="1" ht="49.05" customHeight="1">
      <c r="A4479" s="40"/>
      <c r="B4479" s="41"/>
      <c r="C4479" s="280" t="s">
        <v>3852</v>
      </c>
      <c r="D4479" s="280" t="s">
        <v>808</v>
      </c>
      <c r="E4479" s="281" t="s">
        <v>3853</v>
      </c>
      <c r="F4479" s="282" t="s">
        <v>3854</v>
      </c>
      <c r="G4479" s="283" t="s">
        <v>653</v>
      </c>
      <c r="H4479" s="284">
        <v>15</v>
      </c>
      <c r="I4479" s="285"/>
      <c r="J4479" s="286">
        <f>ROUND(I4479*H4479,2)</f>
        <v>0</v>
      </c>
      <c r="K4479" s="282" t="s">
        <v>19</v>
      </c>
      <c r="L4479" s="287"/>
      <c r="M4479" s="288" t="s">
        <v>19</v>
      </c>
      <c r="N4479" s="289" t="s">
        <v>49</v>
      </c>
      <c r="O4479" s="86"/>
      <c r="P4479" s="227">
        <f>O4479*H4479</f>
        <v>0</v>
      </c>
      <c r="Q4479" s="227">
        <v>0.001</v>
      </c>
      <c r="R4479" s="227">
        <f>Q4479*H4479</f>
        <v>0.014999999999999999</v>
      </c>
      <c r="S4479" s="227">
        <v>0</v>
      </c>
      <c r="T4479" s="228">
        <f>S4479*H4479</f>
        <v>0</v>
      </c>
      <c r="U4479" s="40"/>
      <c r="V4479" s="40"/>
      <c r="W4479" s="40"/>
      <c r="X4479" s="40"/>
      <c r="Y4479" s="40"/>
      <c r="Z4479" s="40"/>
      <c r="AA4479" s="40"/>
      <c r="AB4479" s="40"/>
      <c r="AC4479" s="40"/>
      <c r="AD4479" s="40"/>
      <c r="AE4479" s="40"/>
      <c r="AR4479" s="229" t="s">
        <v>664</v>
      </c>
      <c r="AT4479" s="229" t="s">
        <v>808</v>
      </c>
      <c r="AU4479" s="229" t="s">
        <v>87</v>
      </c>
      <c r="AY4479" s="19" t="s">
        <v>401</v>
      </c>
      <c r="BE4479" s="230">
        <f>IF(N4479="základní",J4479,0)</f>
        <v>0</v>
      </c>
      <c r="BF4479" s="230">
        <f>IF(N4479="snížená",J4479,0)</f>
        <v>0</v>
      </c>
      <c r="BG4479" s="230">
        <f>IF(N4479="zákl. přenesená",J4479,0)</f>
        <v>0</v>
      </c>
      <c r="BH4479" s="230">
        <f>IF(N4479="sníž. přenesená",J4479,0)</f>
        <v>0</v>
      </c>
      <c r="BI4479" s="230">
        <f>IF(N4479="nulová",J4479,0)</f>
        <v>0</v>
      </c>
      <c r="BJ4479" s="19" t="s">
        <v>85</v>
      </c>
      <c r="BK4479" s="230">
        <f>ROUND(I4479*H4479,2)</f>
        <v>0</v>
      </c>
      <c r="BL4479" s="19" t="s">
        <v>545</v>
      </c>
      <c r="BM4479" s="229" t="s">
        <v>3855</v>
      </c>
    </row>
    <row r="4480" s="13" customFormat="1">
      <c r="A4480" s="13"/>
      <c r="B4480" s="236"/>
      <c r="C4480" s="237"/>
      <c r="D4480" s="238" t="s">
        <v>410</v>
      </c>
      <c r="E4480" s="239" t="s">
        <v>19</v>
      </c>
      <c r="F4480" s="240" t="s">
        <v>1696</v>
      </c>
      <c r="G4480" s="237"/>
      <c r="H4480" s="239" t="s">
        <v>19</v>
      </c>
      <c r="I4480" s="241"/>
      <c r="J4480" s="237"/>
      <c r="K4480" s="237"/>
      <c r="L4480" s="242"/>
      <c r="M4480" s="243"/>
      <c r="N4480" s="244"/>
      <c r="O4480" s="244"/>
      <c r="P4480" s="244"/>
      <c r="Q4480" s="244"/>
      <c r="R4480" s="244"/>
      <c r="S4480" s="244"/>
      <c r="T4480" s="24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6" t="s">
        <v>410</v>
      </c>
      <c r="AU4480" s="246" t="s">
        <v>87</v>
      </c>
      <c r="AV4480" s="13" t="s">
        <v>85</v>
      </c>
      <c r="AW4480" s="13" t="s">
        <v>37</v>
      </c>
      <c r="AX4480" s="13" t="s">
        <v>78</v>
      </c>
      <c r="AY4480" s="246" t="s">
        <v>401</v>
      </c>
    </row>
    <row r="4481" s="14" customFormat="1">
      <c r="A4481" s="14"/>
      <c r="B4481" s="247"/>
      <c r="C4481" s="248"/>
      <c r="D4481" s="238" t="s">
        <v>410</v>
      </c>
      <c r="E4481" s="249" t="s">
        <v>19</v>
      </c>
      <c r="F4481" s="250" t="s">
        <v>3846</v>
      </c>
      <c r="G4481" s="248"/>
      <c r="H4481" s="251">
        <v>15</v>
      </c>
      <c r="I4481" s="252"/>
      <c r="J4481" s="248"/>
      <c r="K4481" s="248"/>
      <c r="L4481" s="253"/>
      <c r="M4481" s="254"/>
      <c r="N4481" s="255"/>
      <c r="O4481" s="255"/>
      <c r="P4481" s="255"/>
      <c r="Q4481" s="255"/>
      <c r="R4481" s="255"/>
      <c r="S4481" s="255"/>
      <c r="T4481" s="256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7" t="s">
        <v>410</v>
      </c>
      <c r="AU4481" s="257" t="s">
        <v>87</v>
      </c>
      <c r="AV4481" s="14" t="s">
        <v>87</v>
      </c>
      <c r="AW4481" s="14" t="s">
        <v>37</v>
      </c>
      <c r="AX4481" s="14" t="s">
        <v>78</v>
      </c>
      <c r="AY4481" s="257" t="s">
        <v>401</v>
      </c>
    </row>
    <row r="4482" s="15" customFormat="1">
      <c r="A4482" s="15"/>
      <c r="B4482" s="258"/>
      <c r="C4482" s="259"/>
      <c r="D4482" s="238" t="s">
        <v>410</v>
      </c>
      <c r="E4482" s="260" t="s">
        <v>19</v>
      </c>
      <c r="F4482" s="261" t="s">
        <v>414</v>
      </c>
      <c r="G4482" s="259"/>
      <c r="H4482" s="262">
        <v>15</v>
      </c>
      <c r="I4482" s="263"/>
      <c r="J4482" s="259"/>
      <c r="K4482" s="259"/>
      <c r="L4482" s="264"/>
      <c r="M4482" s="265"/>
      <c r="N4482" s="266"/>
      <c r="O4482" s="266"/>
      <c r="P4482" s="266"/>
      <c r="Q4482" s="266"/>
      <c r="R4482" s="266"/>
      <c r="S4482" s="266"/>
      <c r="T4482" s="267"/>
      <c r="U4482" s="15"/>
      <c r="V4482" s="15"/>
      <c r="W4482" s="15"/>
      <c r="X4482" s="15"/>
      <c r="Y4482" s="15"/>
      <c r="Z4482" s="15"/>
      <c r="AA4482" s="15"/>
      <c r="AB4482" s="15"/>
      <c r="AC4482" s="15"/>
      <c r="AD4482" s="15"/>
      <c r="AE4482" s="15"/>
      <c r="AT4482" s="268" t="s">
        <v>410</v>
      </c>
      <c r="AU4482" s="268" t="s">
        <v>87</v>
      </c>
      <c r="AV4482" s="15" t="s">
        <v>102</v>
      </c>
      <c r="AW4482" s="15" t="s">
        <v>37</v>
      </c>
      <c r="AX4482" s="15" t="s">
        <v>85</v>
      </c>
      <c r="AY4482" s="268" t="s">
        <v>401</v>
      </c>
    </row>
    <row r="4483" s="2" customFormat="1" ht="49.05" customHeight="1">
      <c r="A4483" s="40"/>
      <c r="B4483" s="41"/>
      <c r="C4483" s="280" t="s">
        <v>3856</v>
      </c>
      <c r="D4483" s="280" t="s">
        <v>808</v>
      </c>
      <c r="E4483" s="281" t="s">
        <v>3857</v>
      </c>
      <c r="F4483" s="282" t="s">
        <v>3858</v>
      </c>
      <c r="G4483" s="283" t="s">
        <v>653</v>
      </c>
      <c r="H4483" s="284">
        <v>5</v>
      </c>
      <c r="I4483" s="285"/>
      <c r="J4483" s="286">
        <f>ROUND(I4483*H4483,2)</f>
        <v>0</v>
      </c>
      <c r="K4483" s="282" t="s">
        <v>19</v>
      </c>
      <c r="L4483" s="287"/>
      <c r="M4483" s="288" t="s">
        <v>19</v>
      </c>
      <c r="N4483" s="289" t="s">
        <v>49</v>
      </c>
      <c r="O4483" s="86"/>
      <c r="P4483" s="227">
        <f>O4483*H4483</f>
        <v>0</v>
      </c>
      <c r="Q4483" s="227">
        <v>0.001</v>
      </c>
      <c r="R4483" s="227">
        <f>Q4483*H4483</f>
        <v>0.0050000000000000001</v>
      </c>
      <c r="S4483" s="227">
        <v>0</v>
      </c>
      <c r="T4483" s="228">
        <f>S4483*H4483</f>
        <v>0</v>
      </c>
      <c r="U4483" s="40"/>
      <c r="V4483" s="40"/>
      <c r="W4483" s="40"/>
      <c r="X4483" s="40"/>
      <c r="Y4483" s="40"/>
      <c r="Z4483" s="40"/>
      <c r="AA4483" s="40"/>
      <c r="AB4483" s="40"/>
      <c r="AC4483" s="40"/>
      <c r="AD4483" s="40"/>
      <c r="AE4483" s="40"/>
      <c r="AR4483" s="229" t="s">
        <v>664</v>
      </c>
      <c r="AT4483" s="229" t="s">
        <v>808</v>
      </c>
      <c r="AU4483" s="229" t="s">
        <v>87</v>
      </c>
      <c r="AY4483" s="19" t="s">
        <v>401</v>
      </c>
      <c r="BE4483" s="230">
        <f>IF(N4483="základní",J4483,0)</f>
        <v>0</v>
      </c>
      <c r="BF4483" s="230">
        <f>IF(N4483="snížená",J4483,0)</f>
        <v>0</v>
      </c>
      <c r="BG4483" s="230">
        <f>IF(N4483="zákl. přenesená",J4483,0)</f>
        <v>0</v>
      </c>
      <c r="BH4483" s="230">
        <f>IF(N4483="sníž. přenesená",J4483,0)</f>
        <v>0</v>
      </c>
      <c r="BI4483" s="230">
        <f>IF(N4483="nulová",J4483,0)</f>
        <v>0</v>
      </c>
      <c r="BJ4483" s="19" t="s">
        <v>85</v>
      </c>
      <c r="BK4483" s="230">
        <f>ROUND(I4483*H4483,2)</f>
        <v>0</v>
      </c>
      <c r="BL4483" s="19" t="s">
        <v>545</v>
      </c>
      <c r="BM4483" s="229" t="s">
        <v>3859</v>
      </c>
    </row>
    <row r="4484" s="13" customFormat="1">
      <c r="A4484" s="13"/>
      <c r="B4484" s="236"/>
      <c r="C4484" s="237"/>
      <c r="D4484" s="238" t="s">
        <v>410</v>
      </c>
      <c r="E4484" s="239" t="s">
        <v>19</v>
      </c>
      <c r="F4484" s="240" t="s">
        <v>1696</v>
      </c>
      <c r="G4484" s="237"/>
      <c r="H4484" s="239" t="s">
        <v>19</v>
      </c>
      <c r="I4484" s="241"/>
      <c r="J4484" s="237"/>
      <c r="K4484" s="237"/>
      <c r="L4484" s="242"/>
      <c r="M4484" s="243"/>
      <c r="N4484" s="244"/>
      <c r="O4484" s="244"/>
      <c r="P4484" s="244"/>
      <c r="Q4484" s="244"/>
      <c r="R4484" s="244"/>
      <c r="S4484" s="244"/>
      <c r="T4484" s="24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6" t="s">
        <v>410</v>
      </c>
      <c r="AU4484" s="246" t="s">
        <v>87</v>
      </c>
      <c r="AV4484" s="13" t="s">
        <v>85</v>
      </c>
      <c r="AW4484" s="13" t="s">
        <v>37</v>
      </c>
      <c r="AX4484" s="13" t="s">
        <v>78</v>
      </c>
      <c r="AY4484" s="246" t="s">
        <v>401</v>
      </c>
    </row>
    <row r="4485" s="14" customFormat="1">
      <c r="A4485" s="14"/>
      <c r="B4485" s="247"/>
      <c r="C4485" s="248"/>
      <c r="D4485" s="238" t="s">
        <v>410</v>
      </c>
      <c r="E4485" s="249" t="s">
        <v>19</v>
      </c>
      <c r="F4485" s="250" t="s">
        <v>3847</v>
      </c>
      <c r="G4485" s="248"/>
      <c r="H4485" s="251">
        <v>5</v>
      </c>
      <c r="I4485" s="252"/>
      <c r="J4485" s="248"/>
      <c r="K4485" s="248"/>
      <c r="L4485" s="253"/>
      <c r="M4485" s="254"/>
      <c r="N4485" s="255"/>
      <c r="O4485" s="255"/>
      <c r="P4485" s="255"/>
      <c r="Q4485" s="255"/>
      <c r="R4485" s="255"/>
      <c r="S4485" s="255"/>
      <c r="T4485" s="256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7" t="s">
        <v>410</v>
      </c>
      <c r="AU4485" s="257" t="s">
        <v>87</v>
      </c>
      <c r="AV4485" s="14" t="s">
        <v>87</v>
      </c>
      <c r="AW4485" s="14" t="s">
        <v>37</v>
      </c>
      <c r="AX4485" s="14" t="s">
        <v>78</v>
      </c>
      <c r="AY4485" s="257" t="s">
        <v>401</v>
      </c>
    </row>
    <row r="4486" s="15" customFormat="1">
      <c r="A4486" s="15"/>
      <c r="B4486" s="258"/>
      <c r="C4486" s="259"/>
      <c r="D4486" s="238" t="s">
        <v>410</v>
      </c>
      <c r="E4486" s="260" t="s">
        <v>19</v>
      </c>
      <c r="F4486" s="261" t="s">
        <v>414</v>
      </c>
      <c r="G4486" s="259"/>
      <c r="H4486" s="262">
        <v>5</v>
      </c>
      <c r="I4486" s="263"/>
      <c r="J4486" s="259"/>
      <c r="K4486" s="259"/>
      <c r="L4486" s="264"/>
      <c r="M4486" s="265"/>
      <c r="N4486" s="266"/>
      <c r="O4486" s="266"/>
      <c r="P4486" s="266"/>
      <c r="Q4486" s="266"/>
      <c r="R4486" s="266"/>
      <c r="S4486" s="266"/>
      <c r="T4486" s="267"/>
      <c r="U4486" s="15"/>
      <c r="V4486" s="15"/>
      <c r="W4486" s="15"/>
      <c r="X4486" s="15"/>
      <c r="Y4486" s="15"/>
      <c r="Z4486" s="15"/>
      <c r="AA4486" s="15"/>
      <c r="AB4486" s="15"/>
      <c r="AC4486" s="15"/>
      <c r="AD4486" s="15"/>
      <c r="AE4486" s="15"/>
      <c r="AT4486" s="268" t="s">
        <v>410</v>
      </c>
      <c r="AU4486" s="268" t="s">
        <v>87</v>
      </c>
      <c r="AV4486" s="15" t="s">
        <v>102</v>
      </c>
      <c r="AW4486" s="15" t="s">
        <v>37</v>
      </c>
      <c r="AX4486" s="15" t="s">
        <v>85</v>
      </c>
      <c r="AY4486" s="268" t="s">
        <v>401</v>
      </c>
    </row>
    <row r="4487" s="2" customFormat="1" ht="33" customHeight="1">
      <c r="A4487" s="40"/>
      <c r="B4487" s="41"/>
      <c r="C4487" s="218" t="s">
        <v>3860</v>
      </c>
      <c r="D4487" s="218" t="s">
        <v>403</v>
      </c>
      <c r="E4487" s="219" t="s">
        <v>3861</v>
      </c>
      <c r="F4487" s="220" t="s">
        <v>3862</v>
      </c>
      <c r="G4487" s="221" t="s">
        <v>653</v>
      </c>
      <c r="H4487" s="222">
        <v>3</v>
      </c>
      <c r="I4487" s="223"/>
      <c r="J4487" s="224">
        <f>ROUND(I4487*H4487,2)</f>
        <v>0</v>
      </c>
      <c r="K4487" s="220" t="s">
        <v>406</v>
      </c>
      <c r="L4487" s="46"/>
      <c r="M4487" s="225" t="s">
        <v>19</v>
      </c>
      <c r="N4487" s="226" t="s">
        <v>49</v>
      </c>
      <c r="O4487" s="86"/>
      <c r="P4487" s="227">
        <f>O4487*H4487</f>
        <v>0</v>
      </c>
      <c r="Q4487" s="227">
        <v>0</v>
      </c>
      <c r="R4487" s="227">
        <f>Q4487*H4487</f>
        <v>0</v>
      </c>
      <c r="S4487" s="227">
        <v>0</v>
      </c>
      <c r="T4487" s="228">
        <f>S4487*H4487</f>
        <v>0</v>
      </c>
      <c r="U4487" s="40"/>
      <c r="V4487" s="40"/>
      <c r="W4487" s="40"/>
      <c r="X4487" s="40"/>
      <c r="Y4487" s="40"/>
      <c r="Z4487" s="40"/>
      <c r="AA4487" s="40"/>
      <c r="AB4487" s="40"/>
      <c r="AC4487" s="40"/>
      <c r="AD4487" s="40"/>
      <c r="AE4487" s="40"/>
      <c r="AR4487" s="229" t="s">
        <v>545</v>
      </c>
      <c r="AT4487" s="229" t="s">
        <v>403</v>
      </c>
      <c r="AU4487" s="229" t="s">
        <v>87</v>
      </c>
      <c r="AY4487" s="19" t="s">
        <v>401</v>
      </c>
      <c r="BE4487" s="230">
        <f>IF(N4487="základní",J4487,0)</f>
        <v>0</v>
      </c>
      <c r="BF4487" s="230">
        <f>IF(N4487="snížená",J4487,0)</f>
        <v>0</v>
      </c>
      <c r="BG4487" s="230">
        <f>IF(N4487="zákl. přenesená",J4487,0)</f>
        <v>0</v>
      </c>
      <c r="BH4487" s="230">
        <f>IF(N4487="sníž. přenesená",J4487,0)</f>
        <v>0</v>
      </c>
      <c r="BI4487" s="230">
        <f>IF(N4487="nulová",J4487,0)</f>
        <v>0</v>
      </c>
      <c r="BJ4487" s="19" t="s">
        <v>85</v>
      </c>
      <c r="BK4487" s="230">
        <f>ROUND(I4487*H4487,2)</f>
        <v>0</v>
      </c>
      <c r="BL4487" s="19" t="s">
        <v>545</v>
      </c>
      <c r="BM4487" s="229" t="s">
        <v>3863</v>
      </c>
    </row>
    <row r="4488" s="2" customFormat="1">
      <c r="A4488" s="40"/>
      <c r="B4488" s="41"/>
      <c r="C4488" s="42"/>
      <c r="D4488" s="231" t="s">
        <v>408</v>
      </c>
      <c r="E4488" s="42"/>
      <c r="F4488" s="232" t="s">
        <v>3864</v>
      </c>
      <c r="G4488" s="42"/>
      <c r="H4488" s="42"/>
      <c r="I4488" s="233"/>
      <c r="J4488" s="42"/>
      <c r="K4488" s="42"/>
      <c r="L4488" s="46"/>
      <c r="M4488" s="234"/>
      <c r="N4488" s="235"/>
      <c r="O4488" s="86"/>
      <c r="P4488" s="86"/>
      <c r="Q4488" s="86"/>
      <c r="R4488" s="86"/>
      <c r="S4488" s="86"/>
      <c r="T4488" s="87"/>
      <c r="U4488" s="40"/>
      <c r="V4488" s="40"/>
      <c r="W4488" s="40"/>
      <c r="X4488" s="40"/>
      <c r="Y4488" s="40"/>
      <c r="Z4488" s="40"/>
      <c r="AA4488" s="40"/>
      <c r="AB4488" s="40"/>
      <c r="AC4488" s="40"/>
      <c r="AD4488" s="40"/>
      <c r="AE4488" s="40"/>
      <c r="AT4488" s="19" t="s">
        <v>408</v>
      </c>
      <c r="AU4488" s="19" t="s">
        <v>87</v>
      </c>
    </row>
    <row r="4489" s="13" customFormat="1">
      <c r="A4489" s="13"/>
      <c r="B4489" s="236"/>
      <c r="C4489" s="237"/>
      <c r="D4489" s="238" t="s">
        <v>410</v>
      </c>
      <c r="E4489" s="239" t="s">
        <v>19</v>
      </c>
      <c r="F4489" s="240" t="s">
        <v>1696</v>
      </c>
      <c r="G4489" s="237"/>
      <c r="H4489" s="239" t="s">
        <v>19</v>
      </c>
      <c r="I4489" s="241"/>
      <c r="J4489" s="237"/>
      <c r="K4489" s="237"/>
      <c r="L4489" s="242"/>
      <c r="M4489" s="243"/>
      <c r="N4489" s="244"/>
      <c r="O4489" s="244"/>
      <c r="P4489" s="244"/>
      <c r="Q4489" s="244"/>
      <c r="R4489" s="244"/>
      <c r="S4489" s="244"/>
      <c r="T4489" s="24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6" t="s">
        <v>410</v>
      </c>
      <c r="AU4489" s="246" t="s">
        <v>87</v>
      </c>
      <c r="AV4489" s="13" t="s">
        <v>85</v>
      </c>
      <c r="AW4489" s="13" t="s">
        <v>37</v>
      </c>
      <c r="AX4489" s="13" t="s">
        <v>78</v>
      </c>
      <c r="AY4489" s="246" t="s">
        <v>401</v>
      </c>
    </row>
    <row r="4490" s="14" customFormat="1">
      <c r="A4490" s="14"/>
      <c r="B4490" s="247"/>
      <c r="C4490" s="248"/>
      <c r="D4490" s="238" t="s">
        <v>410</v>
      </c>
      <c r="E4490" s="249" t="s">
        <v>19</v>
      </c>
      <c r="F4490" s="250" t="s">
        <v>3865</v>
      </c>
      <c r="G4490" s="248"/>
      <c r="H4490" s="251">
        <v>1</v>
      </c>
      <c r="I4490" s="252"/>
      <c r="J4490" s="248"/>
      <c r="K4490" s="248"/>
      <c r="L4490" s="253"/>
      <c r="M4490" s="254"/>
      <c r="N4490" s="255"/>
      <c r="O4490" s="255"/>
      <c r="P4490" s="255"/>
      <c r="Q4490" s="255"/>
      <c r="R4490" s="255"/>
      <c r="S4490" s="255"/>
      <c r="T4490" s="256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7" t="s">
        <v>410</v>
      </c>
      <c r="AU4490" s="257" t="s">
        <v>87</v>
      </c>
      <c r="AV4490" s="14" t="s">
        <v>87</v>
      </c>
      <c r="AW4490" s="14" t="s">
        <v>37</v>
      </c>
      <c r="AX4490" s="14" t="s">
        <v>78</v>
      </c>
      <c r="AY4490" s="257" t="s">
        <v>401</v>
      </c>
    </row>
    <row r="4491" s="14" customFormat="1">
      <c r="A4491" s="14"/>
      <c r="B4491" s="247"/>
      <c r="C4491" s="248"/>
      <c r="D4491" s="238" t="s">
        <v>410</v>
      </c>
      <c r="E4491" s="249" t="s">
        <v>19</v>
      </c>
      <c r="F4491" s="250" t="s">
        <v>3866</v>
      </c>
      <c r="G4491" s="248"/>
      <c r="H4491" s="251">
        <v>1</v>
      </c>
      <c r="I4491" s="252"/>
      <c r="J4491" s="248"/>
      <c r="K4491" s="248"/>
      <c r="L4491" s="253"/>
      <c r="M4491" s="254"/>
      <c r="N4491" s="255"/>
      <c r="O4491" s="255"/>
      <c r="P4491" s="255"/>
      <c r="Q4491" s="255"/>
      <c r="R4491" s="255"/>
      <c r="S4491" s="255"/>
      <c r="T4491" s="256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7" t="s">
        <v>410</v>
      </c>
      <c r="AU4491" s="257" t="s">
        <v>87</v>
      </c>
      <c r="AV4491" s="14" t="s">
        <v>87</v>
      </c>
      <c r="AW4491" s="14" t="s">
        <v>37</v>
      </c>
      <c r="AX4491" s="14" t="s">
        <v>78</v>
      </c>
      <c r="AY4491" s="257" t="s">
        <v>401</v>
      </c>
    </row>
    <row r="4492" s="14" customFormat="1">
      <c r="A4492" s="14"/>
      <c r="B4492" s="247"/>
      <c r="C4492" s="248"/>
      <c r="D4492" s="238" t="s">
        <v>410</v>
      </c>
      <c r="E4492" s="249" t="s">
        <v>19</v>
      </c>
      <c r="F4492" s="250" t="s">
        <v>3867</v>
      </c>
      <c r="G4492" s="248"/>
      <c r="H4492" s="251">
        <v>1</v>
      </c>
      <c r="I4492" s="252"/>
      <c r="J4492" s="248"/>
      <c r="K4492" s="248"/>
      <c r="L4492" s="253"/>
      <c r="M4492" s="254"/>
      <c r="N4492" s="255"/>
      <c r="O4492" s="255"/>
      <c r="P4492" s="255"/>
      <c r="Q4492" s="255"/>
      <c r="R4492" s="255"/>
      <c r="S4492" s="255"/>
      <c r="T4492" s="256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7" t="s">
        <v>410</v>
      </c>
      <c r="AU4492" s="257" t="s">
        <v>87</v>
      </c>
      <c r="AV4492" s="14" t="s">
        <v>87</v>
      </c>
      <c r="AW4492" s="14" t="s">
        <v>37</v>
      </c>
      <c r="AX4492" s="14" t="s">
        <v>78</v>
      </c>
      <c r="AY4492" s="257" t="s">
        <v>401</v>
      </c>
    </row>
    <row r="4493" s="15" customFormat="1">
      <c r="A4493" s="15"/>
      <c r="B4493" s="258"/>
      <c r="C4493" s="259"/>
      <c r="D4493" s="238" t="s">
        <v>410</v>
      </c>
      <c r="E4493" s="260" t="s">
        <v>19</v>
      </c>
      <c r="F4493" s="261" t="s">
        <v>414</v>
      </c>
      <c r="G4493" s="259"/>
      <c r="H4493" s="262">
        <v>3</v>
      </c>
      <c r="I4493" s="263"/>
      <c r="J4493" s="259"/>
      <c r="K4493" s="259"/>
      <c r="L4493" s="264"/>
      <c r="M4493" s="265"/>
      <c r="N4493" s="266"/>
      <c r="O4493" s="266"/>
      <c r="P4493" s="266"/>
      <c r="Q4493" s="266"/>
      <c r="R4493" s="266"/>
      <c r="S4493" s="266"/>
      <c r="T4493" s="267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T4493" s="268" t="s">
        <v>410</v>
      </c>
      <c r="AU4493" s="268" t="s">
        <v>87</v>
      </c>
      <c r="AV4493" s="15" t="s">
        <v>102</v>
      </c>
      <c r="AW4493" s="15" t="s">
        <v>37</v>
      </c>
      <c r="AX4493" s="15" t="s">
        <v>85</v>
      </c>
      <c r="AY4493" s="268" t="s">
        <v>401</v>
      </c>
    </row>
    <row r="4494" s="2" customFormat="1" ht="49.05" customHeight="1">
      <c r="A4494" s="40"/>
      <c r="B4494" s="41"/>
      <c r="C4494" s="280" t="s">
        <v>3868</v>
      </c>
      <c r="D4494" s="280" t="s">
        <v>808</v>
      </c>
      <c r="E4494" s="281" t="s">
        <v>3869</v>
      </c>
      <c r="F4494" s="282" t="s">
        <v>3870</v>
      </c>
      <c r="G4494" s="283" t="s">
        <v>653</v>
      </c>
      <c r="H4494" s="284">
        <v>1</v>
      </c>
      <c r="I4494" s="285"/>
      <c r="J4494" s="286">
        <f>ROUND(I4494*H4494,2)</f>
        <v>0</v>
      </c>
      <c r="K4494" s="282" t="s">
        <v>19</v>
      </c>
      <c r="L4494" s="287"/>
      <c r="M4494" s="288" t="s">
        <v>19</v>
      </c>
      <c r="N4494" s="289" t="s">
        <v>49</v>
      </c>
      <c r="O4494" s="86"/>
      <c r="P4494" s="227">
        <f>O4494*H4494</f>
        <v>0</v>
      </c>
      <c r="Q4494" s="227">
        <v>0.001</v>
      </c>
      <c r="R4494" s="227">
        <f>Q4494*H4494</f>
        <v>0.001</v>
      </c>
      <c r="S4494" s="227">
        <v>0</v>
      </c>
      <c r="T4494" s="228">
        <f>S4494*H4494</f>
        <v>0</v>
      </c>
      <c r="U4494" s="40"/>
      <c r="V4494" s="40"/>
      <c r="W4494" s="40"/>
      <c r="X4494" s="40"/>
      <c r="Y4494" s="40"/>
      <c r="Z4494" s="40"/>
      <c r="AA4494" s="40"/>
      <c r="AB4494" s="40"/>
      <c r="AC4494" s="40"/>
      <c r="AD4494" s="40"/>
      <c r="AE4494" s="40"/>
      <c r="AR4494" s="229" t="s">
        <v>664</v>
      </c>
      <c r="AT4494" s="229" t="s">
        <v>808</v>
      </c>
      <c r="AU4494" s="229" t="s">
        <v>87</v>
      </c>
      <c r="AY4494" s="19" t="s">
        <v>401</v>
      </c>
      <c r="BE4494" s="230">
        <f>IF(N4494="základní",J4494,0)</f>
        <v>0</v>
      </c>
      <c r="BF4494" s="230">
        <f>IF(N4494="snížená",J4494,0)</f>
        <v>0</v>
      </c>
      <c r="BG4494" s="230">
        <f>IF(N4494="zákl. přenesená",J4494,0)</f>
        <v>0</v>
      </c>
      <c r="BH4494" s="230">
        <f>IF(N4494="sníž. přenesená",J4494,0)</f>
        <v>0</v>
      </c>
      <c r="BI4494" s="230">
        <f>IF(N4494="nulová",J4494,0)</f>
        <v>0</v>
      </c>
      <c r="BJ4494" s="19" t="s">
        <v>85</v>
      </c>
      <c r="BK4494" s="230">
        <f>ROUND(I4494*H4494,2)</f>
        <v>0</v>
      </c>
      <c r="BL4494" s="19" t="s">
        <v>545</v>
      </c>
      <c r="BM4494" s="229" t="s">
        <v>3871</v>
      </c>
    </row>
    <row r="4495" s="13" customFormat="1">
      <c r="A4495" s="13"/>
      <c r="B4495" s="236"/>
      <c r="C4495" s="237"/>
      <c r="D4495" s="238" t="s">
        <v>410</v>
      </c>
      <c r="E4495" s="239" t="s">
        <v>19</v>
      </c>
      <c r="F4495" s="240" t="s">
        <v>1696</v>
      </c>
      <c r="G4495" s="237"/>
      <c r="H4495" s="239" t="s">
        <v>19</v>
      </c>
      <c r="I4495" s="241"/>
      <c r="J4495" s="237"/>
      <c r="K4495" s="237"/>
      <c r="L4495" s="242"/>
      <c r="M4495" s="243"/>
      <c r="N4495" s="244"/>
      <c r="O4495" s="244"/>
      <c r="P4495" s="244"/>
      <c r="Q4495" s="244"/>
      <c r="R4495" s="244"/>
      <c r="S4495" s="244"/>
      <c r="T4495" s="24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6" t="s">
        <v>410</v>
      </c>
      <c r="AU4495" s="246" t="s">
        <v>87</v>
      </c>
      <c r="AV4495" s="13" t="s">
        <v>85</v>
      </c>
      <c r="AW4495" s="13" t="s">
        <v>37</v>
      </c>
      <c r="AX4495" s="13" t="s">
        <v>78</v>
      </c>
      <c r="AY4495" s="246" t="s">
        <v>401</v>
      </c>
    </row>
    <row r="4496" s="14" customFormat="1">
      <c r="A4496" s="14"/>
      <c r="B4496" s="247"/>
      <c r="C4496" s="248"/>
      <c r="D4496" s="238" t="s">
        <v>410</v>
      </c>
      <c r="E4496" s="249" t="s">
        <v>19</v>
      </c>
      <c r="F4496" s="250" t="s">
        <v>3865</v>
      </c>
      <c r="G4496" s="248"/>
      <c r="H4496" s="251">
        <v>1</v>
      </c>
      <c r="I4496" s="252"/>
      <c r="J4496" s="248"/>
      <c r="K4496" s="248"/>
      <c r="L4496" s="253"/>
      <c r="M4496" s="254"/>
      <c r="N4496" s="255"/>
      <c r="O4496" s="255"/>
      <c r="P4496" s="255"/>
      <c r="Q4496" s="255"/>
      <c r="R4496" s="255"/>
      <c r="S4496" s="255"/>
      <c r="T4496" s="256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7" t="s">
        <v>410</v>
      </c>
      <c r="AU4496" s="257" t="s">
        <v>87</v>
      </c>
      <c r="AV4496" s="14" t="s">
        <v>87</v>
      </c>
      <c r="AW4496" s="14" t="s">
        <v>37</v>
      </c>
      <c r="AX4496" s="14" t="s">
        <v>78</v>
      </c>
      <c r="AY4496" s="257" t="s">
        <v>401</v>
      </c>
    </row>
    <row r="4497" s="15" customFormat="1">
      <c r="A4497" s="15"/>
      <c r="B4497" s="258"/>
      <c r="C4497" s="259"/>
      <c r="D4497" s="238" t="s">
        <v>410</v>
      </c>
      <c r="E4497" s="260" t="s">
        <v>19</v>
      </c>
      <c r="F4497" s="261" t="s">
        <v>414</v>
      </c>
      <c r="G4497" s="259"/>
      <c r="H4497" s="262">
        <v>1</v>
      </c>
      <c r="I4497" s="263"/>
      <c r="J4497" s="259"/>
      <c r="K4497" s="259"/>
      <c r="L4497" s="264"/>
      <c r="M4497" s="265"/>
      <c r="N4497" s="266"/>
      <c r="O4497" s="266"/>
      <c r="P4497" s="266"/>
      <c r="Q4497" s="266"/>
      <c r="R4497" s="266"/>
      <c r="S4497" s="266"/>
      <c r="T4497" s="267"/>
      <c r="U4497" s="15"/>
      <c r="V4497" s="15"/>
      <c r="W4497" s="15"/>
      <c r="X4497" s="15"/>
      <c r="Y4497" s="15"/>
      <c r="Z4497" s="15"/>
      <c r="AA4497" s="15"/>
      <c r="AB4497" s="15"/>
      <c r="AC4497" s="15"/>
      <c r="AD4497" s="15"/>
      <c r="AE4497" s="15"/>
      <c r="AT4497" s="268" t="s">
        <v>410</v>
      </c>
      <c r="AU4497" s="268" t="s">
        <v>87</v>
      </c>
      <c r="AV4497" s="15" t="s">
        <v>102</v>
      </c>
      <c r="AW4497" s="15" t="s">
        <v>37</v>
      </c>
      <c r="AX4497" s="15" t="s">
        <v>85</v>
      </c>
      <c r="AY4497" s="268" t="s">
        <v>401</v>
      </c>
    </row>
    <row r="4498" s="2" customFormat="1" ht="49.05" customHeight="1">
      <c r="A4498" s="40"/>
      <c r="B4498" s="41"/>
      <c r="C4498" s="280" t="s">
        <v>3872</v>
      </c>
      <c r="D4498" s="280" t="s">
        <v>808</v>
      </c>
      <c r="E4498" s="281" t="s">
        <v>3873</v>
      </c>
      <c r="F4498" s="282" t="s">
        <v>3874</v>
      </c>
      <c r="G4498" s="283" t="s">
        <v>653</v>
      </c>
      <c r="H4498" s="284">
        <v>1</v>
      </c>
      <c r="I4498" s="285"/>
      <c r="J4498" s="286">
        <f>ROUND(I4498*H4498,2)</f>
        <v>0</v>
      </c>
      <c r="K4498" s="282" t="s">
        <v>19</v>
      </c>
      <c r="L4498" s="287"/>
      <c r="M4498" s="288" t="s">
        <v>19</v>
      </c>
      <c r="N4498" s="289" t="s">
        <v>49</v>
      </c>
      <c r="O4498" s="86"/>
      <c r="P4498" s="227">
        <f>O4498*H4498</f>
        <v>0</v>
      </c>
      <c r="Q4498" s="227">
        <v>0.001</v>
      </c>
      <c r="R4498" s="227">
        <f>Q4498*H4498</f>
        <v>0.001</v>
      </c>
      <c r="S4498" s="227">
        <v>0</v>
      </c>
      <c r="T4498" s="228">
        <f>S4498*H4498</f>
        <v>0</v>
      </c>
      <c r="U4498" s="40"/>
      <c r="V4498" s="40"/>
      <c r="W4498" s="40"/>
      <c r="X4498" s="40"/>
      <c r="Y4498" s="40"/>
      <c r="Z4498" s="40"/>
      <c r="AA4498" s="40"/>
      <c r="AB4498" s="40"/>
      <c r="AC4498" s="40"/>
      <c r="AD4498" s="40"/>
      <c r="AE4498" s="40"/>
      <c r="AR4498" s="229" t="s">
        <v>664</v>
      </c>
      <c r="AT4498" s="229" t="s">
        <v>808</v>
      </c>
      <c r="AU4498" s="229" t="s">
        <v>87</v>
      </c>
      <c r="AY4498" s="19" t="s">
        <v>401</v>
      </c>
      <c r="BE4498" s="230">
        <f>IF(N4498="základní",J4498,0)</f>
        <v>0</v>
      </c>
      <c r="BF4498" s="230">
        <f>IF(N4498="snížená",J4498,0)</f>
        <v>0</v>
      </c>
      <c r="BG4498" s="230">
        <f>IF(N4498="zákl. přenesená",J4498,0)</f>
        <v>0</v>
      </c>
      <c r="BH4498" s="230">
        <f>IF(N4498="sníž. přenesená",J4498,0)</f>
        <v>0</v>
      </c>
      <c r="BI4498" s="230">
        <f>IF(N4498="nulová",J4498,0)</f>
        <v>0</v>
      </c>
      <c r="BJ4498" s="19" t="s">
        <v>85</v>
      </c>
      <c r="BK4498" s="230">
        <f>ROUND(I4498*H4498,2)</f>
        <v>0</v>
      </c>
      <c r="BL4498" s="19" t="s">
        <v>545</v>
      </c>
      <c r="BM4498" s="229" t="s">
        <v>3875</v>
      </c>
    </row>
    <row r="4499" s="13" customFormat="1">
      <c r="A4499" s="13"/>
      <c r="B4499" s="236"/>
      <c r="C4499" s="237"/>
      <c r="D4499" s="238" t="s">
        <v>410</v>
      </c>
      <c r="E4499" s="239" t="s">
        <v>19</v>
      </c>
      <c r="F4499" s="240" t="s">
        <v>1696</v>
      </c>
      <c r="G4499" s="237"/>
      <c r="H4499" s="239" t="s">
        <v>19</v>
      </c>
      <c r="I4499" s="241"/>
      <c r="J4499" s="237"/>
      <c r="K4499" s="237"/>
      <c r="L4499" s="242"/>
      <c r="M4499" s="243"/>
      <c r="N4499" s="244"/>
      <c r="O4499" s="244"/>
      <c r="P4499" s="244"/>
      <c r="Q4499" s="244"/>
      <c r="R4499" s="244"/>
      <c r="S4499" s="244"/>
      <c r="T4499" s="245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6" t="s">
        <v>410</v>
      </c>
      <c r="AU4499" s="246" t="s">
        <v>87</v>
      </c>
      <c r="AV4499" s="13" t="s">
        <v>85</v>
      </c>
      <c r="AW4499" s="13" t="s">
        <v>37</v>
      </c>
      <c r="AX4499" s="13" t="s">
        <v>78</v>
      </c>
      <c r="AY4499" s="246" t="s">
        <v>401</v>
      </c>
    </row>
    <row r="4500" s="14" customFormat="1">
      <c r="A4500" s="14"/>
      <c r="B4500" s="247"/>
      <c r="C4500" s="248"/>
      <c r="D4500" s="238" t="s">
        <v>410</v>
      </c>
      <c r="E4500" s="249" t="s">
        <v>19</v>
      </c>
      <c r="F4500" s="250" t="s">
        <v>3866</v>
      </c>
      <c r="G4500" s="248"/>
      <c r="H4500" s="251">
        <v>1</v>
      </c>
      <c r="I4500" s="252"/>
      <c r="J4500" s="248"/>
      <c r="K4500" s="248"/>
      <c r="L4500" s="253"/>
      <c r="M4500" s="254"/>
      <c r="N4500" s="255"/>
      <c r="O4500" s="255"/>
      <c r="P4500" s="255"/>
      <c r="Q4500" s="255"/>
      <c r="R4500" s="255"/>
      <c r="S4500" s="255"/>
      <c r="T4500" s="256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7" t="s">
        <v>410</v>
      </c>
      <c r="AU4500" s="257" t="s">
        <v>87</v>
      </c>
      <c r="AV4500" s="14" t="s">
        <v>87</v>
      </c>
      <c r="AW4500" s="14" t="s">
        <v>37</v>
      </c>
      <c r="AX4500" s="14" t="s">
        <v>78</v>
      </c>
      <c r="AY4500" s="257" t="s">
        <v>401</v>
      </c>
    </row>
    <row r="4501" s="15" customFormat="1">
      <c r="A4501" s="15"/>
      <c r="B4501" s="258"/>
      <c r="C4501" s="259"/>
      <c r="D4501" s="238" t="s">
        <v>410</v>
      </c>
      <c r="E4501" s="260" t="s">
        <v>19</v>
      </c>
      <c r="F4501" s="261" t="s">
        <v>414</v>
      </c>
      <c r="G4501" s="259"/>
      <c r="H4501" s="262">
        <v>1</v>
      </c>
      <c r="I4501" s="263"/>
      <c r="J4501" s="259"/>
      <c r="K4501" s="259"/>
      <c r="L4501" s="264"/>
      <c r="M4501" s="265"/>
      <c r="N4501" s="266"/>
      <c r="O4501" s="266"/>
      <c r="P4501" s="266"/>
      <c r="Q4501" s="266"/>
      <c r="R4501" s="266"/>
      <c r="S4501" s="266"/>
      <c r="T4501" s="267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T4501" s="268" t="s">
        <v>410</v>
      </c>
      <c r="AU4501" s="268" t="s">
        <v>87</v>
      </c>
      <c r="AV4501" s="15" t="s">
        <v>102</v>
      </c>
      <c r="AW4501" s="15" t="s">
        <v>37</v>
      </c>
      <c r="AX4501" s="15" t="s">
        <v>85</v>
      </c>
      <c r="AY4501" s="268" t="s">
        <v>401</v>
      </c>
    </row>
    <row r="4502" s="2" customFormat="1" ht="49.05" customHeight="1">
      <c r="A4502" s="40"/>
      <c r="B4502" s="41"/>
      <c r="C4502" s="280" t="s">
        <v>3876</v>
      </c>
      <c r="D4502" s="280" t="s">
        <v>808</v>
      </c>
      <c r="E4502" s="281" t="s">
        <v>3877</v>
      </c>
      <c r="F4502" s="282" t="s">
        <v>3878</v>
      </c>
      <c r="G4502" s="283" t="s">
        <v>653</v>
      </c>
      <c r="H4502" s="284">
        <v>1</v>
      </c>
      <c r="I4502" s="285"/>
      <c r="J4502" s="286">
        <f>ROUND(I4502*H4502,2)</f>
        <v>0</v>
      </c>
      <c r="K4502" s="282" t="s">
        <v>19</v>
      </c>
      <c r="L4502" s="287"/>
      <c r="M4502" s="288" t="s">
        <v>19</v>
      </c>
      <c r="N4502" s="289" t="s">
        <v>49</v>
      </c>
      <c r="O4502" s="86"/>
      <c r="P4502" s="227">
        <f>O4502*H4502</f>
        <v>0</v>
      </c>
      <c r="Q4502" s="227">
        <v>0.001</v>
      </c>
      <c r="R4502" s="227">
        <f>Q4502*H4502</f>
        <v>0.001</v>
      </c>
      <c r="S4502" s="227">
        <v>0</v>
      </c>
      <c r="T4502" s="228">
        <f>S4502*H4502</f>
        <v>0</v>
      </c>
      <c r="U4502" s="40"/>
      <c r="V4502" s="40"/>
      <c r="W4502" s="40"/>
      <c r="X4502" s="40"/>
      <c r="Y4502" s="40"/>
      <c r="Z4502" s="40"/>
      <c r="AA4502" s="40"/>
      <c r="AB4502" s="40"/>
      <c r="AC4502" s="40"/>
      <c r="AD4502" s="40"/>
      <c r="AE4502" s="40"/>
      <c r="AR4502" s="229" t="s">
        <v>664</v>
      </c>
      <c r="AT4502" s="229" t="s">
        <v>808</v>
      </c>
      <c r="AU4502" s="229" t="s">
        <v>87</v>
      </c>
      <c r="AY4502" s="19" t="s">
        <v>401</v>
      </c>
      <c r="BE4502" s="230">
        <f>IF(N4502="základní",J4502,0)</f>
        <v>0</v>
      </c>
      <c r="BF4502" s="230">
        <f>IF(N4502="snížená",J4502,0)</f>
        <v>0</v>
      </c>
      <c r="BG4502" s="230">
        <f>IF(N4502="zákl. přenesená",J4502,0)</f>
        <v>0</v>
      </c>
      <c r="BH4502" s="230">
        <f>IF(N4502="sníž. přenesená",J4502,0)</f>
        <v>0</v>
      </c>
      <c r="BI4502" s="230">
        <f>IF(N4502="nulová",J4502,0)</f>
        <v>0</v>
      </c>
      <c r="BJ4502" s="19" t="s">
        <v>85</v>
      </c>
      <c r="BK4502" s="230">
        <f>ROUND(I4502*H4502,2)</f>
        <v>0</v>
      </c>
      <c r="BL4502" s="19" t="s">
        <v>545</v>
      </c>
      <c r="BM4502" s="229" t="s">
        <v>3879</v>
      </c>
    </row>
    <row r="4503" s="13" customFormat="1">
      <c r="A4503" s="13"/>
      <c r="B4503" s="236"/>
      <c r="C4503" s="237"/>
      <c r="D4503" s="238" t="s">
        <v>410</v>
      </c>
      <c r="E4503" s="239" t="s">
        <v>19</v>
      </c>
      <c r="F4503" s="240" t="s">
        <v>1696</v>
      </c>
      <c r="G4503" s="237"/>
      <c r="H4503" s="239" t="s">
        <v>19</v>
      </c>
      <c r="I4503" s="241"/>
      <c r="J4503" s="237"/>
      <c r="K4503" s="237"/>
      <c r="L4503" s="242"/>
      <c r="M4503" s="243"/>
      <c r="N4503" s="244"/>
      <c r="O4503" s="244"/>
      <c r="P4503" s="244"/>
      <c r="Q4503" s="244"/>
      <c r="R4503" s="244"/>
      <c r="S4503" s="244"/>
      <c r="T4503" s="245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6" t="s">
        <v>410</v>
      </c>
      <c r="AU4503" s="246" t="s">
        <v>87</v>
      </c>
      <c r="AV4503" s="13" t="s">
        <v>85</v>
      </c>
      <c r="AW4503" s="13" t="s">
        <v>37</v>
      </c>
      <c r="AX4503" s="13" t="s">
        <v>78</v>
      </c>
      <c r="AY4503" s="246" t="s">
        <v>401</v>
      </c>
    </row>
    <row r="4504" s="14" customFormat="1">
      <c r="A4504" s="14"/>
      <c r="B4504" s="247"/>
      <c r="C4504" s="248"/>
      <c r="D4504" s="238" t="s">
        <v>410</v>
      </c>
      <c r="E4504" s="249" t="s">
        <v>19</v>
      </c>
      <c r="F4504" s="250" t="s">
        <v>3867</v>
      </c>
      <c r="G4504" s="248"/>
      <c r="H4504" s="251">
        <v>1</v>
      </c>
      <c r="I4504" s="252"/>
      <c r="J4504" s="248"/>
      <c r="K4504" s="248"/>
      <c r="L4504" s="253"/>
      <c r="M4504" s="254"/>
      <c r="N4504" s="255"/>
      <c r="O4504" s="255"/>
      <c r="P4504" s="255"/>
      <c r="Q4504" s="255"/>
      <c r="R4504" s="255"/>
      <c r="S4504" s="255"/>
      <c r="T4504" s="256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7" t="s">
        <v>410</v>
      </c>
      <c r="AU4504" s="257" t="s">
        <v>87</v>
      </c>
      <c r="AV4504" s="14" t="s">
        <v>87</v>
      </c>
      <c r="AW4504" s="14" t="s">
        <v>37</v>
      </c>
      <c r="AX4504" s="14" t="s">
        <v>78</v>
      </c>
      <c r="AY4504" s="257" t="s">
        <v>401</v>
      </c>
    </row>
    <row r="4505" s="15" customFormat="1">
      <c r="A4505" s="15"/>
      <c r="B4505" s="258"/>
      <c r="C4505" s="259"/>
      <c r="D4505" s="238" t="s">
        <v>410</v>
      </c>
      <c r="E4505" s="260" t="s">
        <v>19</v>
      </c>
      <c r="F4505" s="261" t="s">
        <v>414</v>
      </c>
      <c r="G4505" s="259"/>
      <c r="H4505" s="262">
        <v>1</v>
      </c>
      <c r="I4505" s="263"/>
      <c r="J4505" s="259"/>
      <c r="K4505" s="259"/>
      <c r="L4505" s="264"/>
      <c r="M4505" s="265"/>
      <c r="N4505" s="266"/>
      <c r="O4505" s="266"/>
      <c r="P4505" s="266"/>
      <c r="Q4505" s="266"/>
      <c r="R4505" s="266"/>
      <c r="S4505" s="266"/>
      <c r="T4505" s="267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T4505" s="268" t="s">
        <v>410</v>
      </c>
      <c r="AU4505" s="268" t="s">
        <v>87</v>
      </c>
      <c r="AV4505" s="15" t="s">
        <v>102</v>
      </c>
      <c r="AW4505" s="15" t="s">
        <v>37</v>
      </c>
      <c r="AX4505" s="15" t="s">
        <v>85</v>
      </c>
      <c r="AY4505" s="268" t="s">
        <v>401</v>
      </c>
    </row>
    <row r="4506" s="2" customFormat="1" ht="44.25" customHeight="1">
      <c r="A4506" s="40"/>
      <c r="B4506" s="41"/>
      <c r="C4506" s="218" t="s">
        <v>3880</v>
      </c>
      <c r="D4506" s="218" t="s">
        <v>403</v>
      </c>
      <c r="E4506" s="219" t="s">
        <v>3881</v>
      </c>
      <c r="F4506" s="220" t="s">
        <v>3882</v>
      </c>
      <c r="G4506" s="221" t="s">
        <v>1909</v>
      </c>
      <c r="H4506" s="290"/>
      <c r="I4506" s="223"/>
      <c r="J4506" s="224">
        <f>ROUND(I4506*H4506,2)</f>
        <v>0</v>
      </c>
      <c r="K4506" s="220" t="s">
        <v>406</v>
      </c>
      <c r="L4506" s="46"/>
      <c r="M4506" s="225" t="s">
        <v>19</v>
      </c>
      <c r="N4506" s="226" t="s">
        <v>49</v>
      </c>
      <c r="O4506" s="86"/>
      <c r="P4506" s="227">
        <f>O4506*H4506</f>
        <v>0</v>
      </c>
      <c r="Q4506" s="227">
        <v>0</v>
      </c>
      <c r="R4506" s="227">
        <f>Q4506*H4506</f>
        <v>0</v>
      </c>
      <c r="S4506" s="227">
        <v>0</v>
      </c>
      <c r="T4506" s="228">
        <f>S4506*H4506</f>
        <v>0</v>
      </c>
      <c r="U4506" s="40"/>
      <c r="V4506" s="40"/>
      <c r="W4506" s="40"/>
      <c r="X4506" s="40"/>
      <c r="Y4506" s="40"/>
      <c r="Z4506" s="40"/>
      <c r="AA4506" s="40"/>
      <c r="AB4506" s="40"/>
      <c r="AC4506" s="40"/>
      <c r="AD4506" s="40"/>
      <c r="AE4506" s="40"/>
      <c r="AR4506" s="229" t="s">
        <v>545</v>
      </c>
      <c r="AT4506" s="229" t="s">
        <v>403</v>
      </c>
      <c r="AU4506" s="229" t="s">
        <v>87</v>
      </c>
      <c r="AY4506" s="19" t="s">
        <v>401</v>
      </c>
      <c r="BE4506" s="230">
        <f>IF(N4506="základní",J4506,0)</f>
        <v>0</v>
      </c>
      <c r="BF4506" s="230">
        <f>IF(N4506="snížená",J4506,0)</f>
        <v>0</v>
      </c>
      <c r="BG4506" s="230">
        <f>IF(N4506="zákl. přenesená",J4506,0)</f>
        <v>0</v>
      </c>
      <c r="BH4506" s="230">
        <f>IF(N4506="sníž. přenesená",J4506,0)</f>
        <v>0</v>
      </c>
      <c r="BI4506" s="230">
        <f>IF(N4506="nulová",J4506,0)</f>
        <v>0</v>
      </c>
      <c r="BJ4506" s="19" t="s">
        <v>85</v>
      </c>
      <c r="BK4506" s="230">
        <f>ROUND(I4506*H4506,2)</f>
        <v>0</v>
      </c>
      <c r="BL4506" s="19" t="s">
        <v>545</v>
      </c>
      <c r="BM4506" s="229" t="s">
        <v>3883</v>
      </c>
    </row>
    <row r="4507" s="2" customFormat="1">
      <c r="A4507" s="40"/>
      <c r="B4507" s="41"/>
      <c r="C4507" s="42"/>
      <c r="D4507" s="231" t="s">
        <v>408</v>
      </c>
      <c r="E4507" s="42"/>
      <c r="F4507" s="232" t="s">
        <v>3884</v>
      </c>
      <c r="G4507" s="42"/>
      <c r="H4507" s="42"/>
      <c r="I4507" s="233"/>
      <c r="J4507" s="42"/>
      <c r="K4507" s="42"/>
      <c r="L4507" s="46"/>
      <c r="M4507" s="234"/>
      <c r="N4507" s="235"/>
      <c r="O4507" s="86"/>
      <c r="P4507" s="86"/>
      <c r="Q4507" s="86"/>
      <c r="R4507" s="86"/>
      <c r="S4507" s="86"/>
      <c r="T4507" s="87"/>
      <c r="U4507" s="40"/>
      <c r="V4507" s="40"/>
      <c r="W4507" s="40"/>
      <c r="X4507" s="40"/>
      <c r="Y4507" s="40"/>
      <c r="Z4507" s="40"/>
      <c r="AA4507" s="40"/>
      <c r="AB4507" s="40"/>
      <c r="AC4507" s="40"/>
      <c r="AD4507" s="40"/>
      <c r="AE4507" s="40"/>
      <c r="AT4507" s="19" t="s">
        <v>408</v>
      </c>
      <c r="AU4507" s="19" t="s">
        <v>87</v>
      </c>
    </row>
    <row r="4508" s="12" customFormat="1" ht="25.92" customHeight="1">
      <c r="A4508" s="12"/>
      <c r="B4508" s="202"/>
      <c r="C4508" s="203"/>
      <c r="D4508" s="204" t="s">
        <v>77</v>
      </c>
      <c r="E4508" s="205" t="s">
        <v>808</v>
      </c>
      <c r="F4508" s="205" t="s">
        <v>3885</v>
      </c>
      <c r="G4508" s="203"/>
      <c r="H4508" s="203"/>
      <c r="I4508" s="206"/>
      <c r="J4508" s="207">
        <f>BK4508</f>
        <v>0</v>
      </c>
      <c r="K4508" s="203"/>
      <c r="L4508" s="208"/>
      <c r="M4508" s="209"/>
      <c r="N4508" s="210"/>
      <c r="O4508" s="210"/>
      <c r="P4508" s="211">
        <f>P4509</f>
        <v>0</v>
      </c>
      <c r="Q4508" s="210"/>
      <c r="R4508" s="211">
        <f>R4509</f>
        <v>0</v>
      </c>
      <c r="S4508" s="210"/>
      <c r="T4508" s="212">
        <f>T4509</f>
        <v>0</v>
      </c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R4508" s="213" t="s">
        <v>95</v>
      </c>
      <c r="AT4508" s="214" t="s">
        <v>77</v>
      </c>
      <c r="AU4508" s="214" t="s">
        <v>78</v>
      </c>
      <c r="AY4508" s="213" t="s">
        <v>401</v>
      </c>
      <c r="BK4508" s="215">
        <f>BK4509</f>
        <v>0</v>
      </c>
    </row>
    <row r="4509" s="12" customFormat="1" ht="22.8" customHeight="1">
      <c r="A4509" s="12"/>
      <c r="B4509" s="202"/>
      <c r="C4509" s="203"/>
      <c r="D4509" s="204" t="s">
        <v>77</v>
      </c>
      <c r="E4509" s="216" t="s">
        <v>3886</v>
      </c>
      <c r="F4509" s="216" t="s">
        <v>3887</v>
      </c>
      <c r="G4509" s="203"/>
      <c r="H4509" s="203"/>
      <c r="I4509" s="206"/>
      <c r="J4509" s="217">
        <f>BK4509</f>
        <v>0</v>
      </c>
      <c r="K4509" s="203"/>
      <c r="L4509" s="208"/>
      <c r="M4509" s="209"/>
      <c r="N4509" s="210"/>
      <c r="O4509" s="210"/>
      <c r="P4509" s="211">
        <f>SUM(P4510:P4514)</f>
        <v>0</v>
      </c>
      <c r="Q4509" s="210"/>
      <c r="R4509" s="211">
        <f>SUM(R4510:R4514)</f>
        <v>0</v>
      </c>
      <c r="S4509" s="210"/>
      <c r="T4509" s="212">
        <f>SUM(T4510:T4514)</f>
        <v>0</v>
      </c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R4509" s="213" t="s">
        <v>95</v>
      </c>
      <c r="AT4509" s="214" t="s">
        <v>77</v>
      </c>
      <c r="AU4509" s="214" t="s">
        <v>85</v>
      </c>
      <c r="AY4509" s="213" t="s">
        <v>401</v>
      </c>
      <c r="BK4509" s="215">
        <f>SUM(BK4510:BK4514)</f>
        <v>0</v>
      </c>
    </row>
    <row r="4510" s="2" customFormat="1" ht="49.05" customHeight="1">
      <c r="A4510" s="40"/>
      <c r="B4510" s="41"/>
      <c r="C4510" s="218" t="s">
        <v>3888</v>
      </c>
      <c r="D4510" s="218" t="s">
        <v>403</v>
      </c>
      <c r="E4510" s="219" t="s">
        <v>3889</v>
      </c>
      <c r="F4510" s="220" t="s">
        <v>3890</v>
      </c>
      <c r="G4510" s="221" t="s">
        <v>653</v>
      </c>
      <c r="H4510" s="222">
        <v>1</v>
      </c>
      <c r="I4510" s="223"/>
      <c r="J4510" s="224">
        <f>ROUND(I4510*H4510,2)</f>
        <v>0</v>
      </c>
      <c r="K4510" s="220" t="s">
        <v>19</v>
      </c>
      <c r="L4510" s="46"/>
      <c r="M4510" s="225" t="s">
        <v>19</v>
      </c>
      <c r="N4510" s="226" t="s">
        <v>49</v>
      </c>
      <c r="O4510" s="86"/>
      <c r="P4510" s="227">
        <f>O4510*H4510</f>
        <v>0</v>
      </c>
      <c r="Q4510" s="227">
        <v>0</v>
      </c>
      <c r="R4510" s="227">
        <f>Q4510*H4510</f>
        <v>0</v>
      </c>
      <c r="S4510" s="227">
        <v>0</v>
      </c>
      <c r="T4510" s="228">
        <f>S4510*H4510</f>
        <v>0</v>
      </c>
      <c r="U4510" s="40"/>
      <c r="V4510" s="40"/>
      <c r="W4510" s="40"/>
      <c r="X4510" s="40"/>
      <c r="Y4510" s="40"/>
      <c r="Z4510" s="40"/>
      <c r="AA4510" s="40"/>
      <c r="AB4510" s="40"/>
      <c r="AC4510" s="40"/>
      <c r="AD4510" s="40"/>
      <c r="AE4510" s="40"/>
      <c r="AR4510" s="229" t="s">
        <v>895</v>
      </c>
      <c r="AT4510" s="229" t="s">
        <v>403</v>
      </c>
      <c r="AU4510" s="229" t="s">
        <v>87</v>
      </c>
      <c r="AY4510" s="19" t="s">
        <v>401</v>
      </c>
      <c r="BE4510" s="230">
        <f>IF(N4510="základní",J4510,0)</f>
        <v>0</v>
      </c>
      <c r="BF4510" s="230">
        <f>IF(N4510="snížená",J4510,0)</f>
        <v>0</v>
      </c>
      <c r="BG4510" s="230">
        <f>IF(N4510="zákl. přenesená",J4510,0)</f>
        <v>0</v>
      </c>
      <c r="BH4510" s="230">
        <f>IF(N4510="sníž. přenesená",J4510,0)</f>
        <v>0</v>
      </c>
      <c r="BI4510" s="230">
        <f>IF(N4510="nulová",J4510,0)</f>
        <v>0</v>
      </c>
      <c r="BJ4510" s="19" t="s">
        <v>85</v>
      </c>
      <c r="BK4510" s="230">
        <f>ROUND(I4510*H4510,2)</f>
        <v>0</v>
      </c>
      <c r="BL4510" s="19" t="s">
        <v>895</v>
      </c>
      <c r="BM4510" s="229" t="s">
        <v>3891</v>
      </c>
    </row>
    <row r="4511" s="13" customFormat="1">
      <c r="A4511" s="13"/>
      <c r="B4511" s="236"/>
      <c r="C4511" s="237"/>
      <c r="D4511" s="238" t="s">
        <v>410</v>
      </c>
      <c r="E4511" s="239" t="s">
        <v>19</v>
      </c>
      <c r="F4511" s="240" t="s">
        <v>906</v>
      </c>
      <c r="G4511" s="237"/>
      <c r="H4511" s="239" t="s">
        <v>19</v>
      </c>
      <c r="I4511" s="241"/>
      <c r="J4511" s="237"/>
      <c r="K4511" s="237"/>
      <c r="L4511" s="242"/>
      <c r="M4511" s="243"/>
      <c r="N4511" s="244"/>
      <c r="O4511" s="244"/>
      <c r="P4511" s="244"/>
      <c r="Q4511" s="244"/>
      <c r="R4511" s="244"/>
      <c r="S4511" s="244"/>
      <c r="T4511" s="24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6" t="s">
        <v>410</v>
      </c>
      <c r="AU4511" s="246" t="s">
        <v>87</v>
      </c>
      <c r="AV4511" s="13" t="s">
        <v>85</v>
      </c>
      <c r="AW4511" s="13" t="s">
        <v>37</v>
      </c>
      <c r="AX4511" s="13" t="s">
        <v>78</v>
      </c>
      <c r="AY4511" s="246" t="s">
        <v>401</v>
      </c>
    </row>
    <row r="4512" s="13" customFormat="1">
      <c r="A4512" s="13"/>
      <c r="B4512" s="236"/>
      <c r="C4512" s="237"/>
      <c r="D4512" s="238" t="s">
        <v>410</v>
      </c>
      <c r="E4512" s="239" t="s">
        <v>19</v>
      </c>
      <c r="F4512" s="240" t="s">
        <v>1696</v>
      </c>
      <c r="G4512" s="237"/>
      <c r="H4512" s="239" t="s">
        <v>19</v>
      </c>
      <c r="I4512" s="241"/>
      <c r="J4512" s="237"/>
      <c r="K4512" s="237"/>
      <c r="L4512" s="242"/>
      <c r="M4512" s="243"/>
      <c r="N4512" s="244"/>
      <c r="O4512" s="244"/>
      <c r="P4512" s="244"/>
      <c r="Q4512" s="244"/>
      <c r="R4512" s="244"/>
      <c r="S4512" s="244"/>
      <c r="T4512" s="24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6" t="s">
        <v>410</v>
      </c>
      <c r="AU4512" s="246" t="s">
        <v>87</v>
      </c>
      <c r="AV4512" s="13" t="s">
        <v>85</v>
      </c>
      <c r="AW4512" s="13" t="s">
        <v>37</v>
      </c>
      <c r="AX4512" s="13" t="s">
        <v>78</v>
      </c>
      <c r="AY4512" s="246" t="s">
        <v>401</v>
      </c>
    </row>
    <row r="4513" s="14" customFormat="1">
      <c r="A4513" s="14"/>
      <c r="B4513" s="247"/>
      <c r="C4513" s="248"/>
      <c r="D4513" s="238" t="s">
        <v>410</v>
      </c>
      <c r="E4513" s="249" t="s">
        <v>19</v>
      </c>
      <c r="F4513" s="250" t="s">
        <v>3892</v>
      </c>
      <c r="G4513" s="248"/>
      <c r="H4513" s="251">
        <v>1</v>
      </c>
      <c r="I4513" s="252"/>
      <c r="J4513" s="248"/>
      <c r="K4513" s="248"/>
      <c r="L4513" s="253"/>
      <c r="M4513" s="254"/>
      <c r="N4513" s="255"/>
      <c r="O4513" s="255"/>
      <c r="P4513" s="255"/>
      <c r="Q4513" s="255"/>
      <c r="R4513" s="255"/>
      <c r="S4513" s="255"/>
      <c r="T4513" s="256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7" t="s">
        <v>410</v>
      </c>
      <c r="AU4513" s="257" t="s">
        <v>87</v>
      </c>
      <c r="AV4513" s="14" t="s">
        <v>87</v>
      </c>
      <c r="AW4513" s="14" t="s">
        <v>37</v>
      </c>
      <c r="AX4513" s="14" t="s">
        <v>78</v>
      </c>
      <c r="AY4513" s="257" t="s">
        <v>401</v>
      </c>
    </row>
    <row r="4514" s="15" customFormat="1">
      <c r="A4514" s="15"/>
      <c r="B4514" s="258"/>
      <c r="C4514" s="259"/>
      <c r="D4514" s="238" t="s">
        <v>410</v>
      </c>
      <c r="E4514" s="260" t="s">
        <v>19</v>
      </c>
      <c r="F4514" s="261" t="s">
        <v>414</v>
      </c>
      <c r="G4514" s="259"/>
      <c r="H4514" s="262">
        <v>1</v>
      </c>
      <c r="I4514" s="263"/>
      <c r="J4514" s="259"/>
      <c r="K4514" s="259"/>
      <c r="L4514" s="264"/>
      <c r="M4514" s="291"/>
      <c r="N4514" s="292"/>
      <c r="O4514" s="292"/>
      <c r="P4514" s="292"/>
      <c r="Q4514" s="292"/>
      <c r="R4514" s="292"/>
      <c r="S4514" s="292"/>
      <c r="T4514" s="293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T4514" s="268" t="s">
        <v>410</v>
      </c>
      <c r="AU4514" s="268" t="s">
        <v>87</v>
      </c>
      <c r="AV4514" s="15" t="s">
        <v>102</v>
      </c>
      <c r="AW4514" s="15" t="s">
        <v>37</v>
      </c>
      <c r="AX4514" s="15" t="s">
        <v>85</v>
      </c>
      <c r="AY4514" s="268" t="s">
        <v>401</v>
      </c>
    </row>
    <row r="4515" s="2" customFormat="1" ht="6.96" customHeight="1">
      <c r="A4515" s="40"/>
      <c r="B4515" s="61"/>
      <c r="C4515" s="62"/>
      <c r="D4515" s="62"/>
      <c r="E4515" s="62"/>
      <c r="F4515" s="62"/>
      <c r="G4515" s="62"/>
      <c r="H4515" s="62"/>
      <c r="I4515" s="62"/>
      <c r="J4515" s="62"/>
      <c r="K4515" s="62"/>
      <c r="L4515" s="46"/>
      <c r="M4515" s="40"/>
      <c r="O4515" s="40"/>
      <c r="P4515" s="40"/>
      <c r="Q4515" s="40"/>
      <c r="R4515" s="40"/>
      <c r="S4515" s="40"/>
      <c r="T4515" s="40"/>
      <c r="U4515" s="40"/>
      <c r="V4515" s="40"/>
      <c r="W4515" s="40"/>
      <c r="X4515" s="40"/>
      <c r="Y4515" s="40"/>
      <c r="Z4515" s="40"/>
      <c r="AA4515" s="40"/>
      <c r="AB4515" s="40"/>
      <c r="AC4515" s="40"/>
      <c r="AD4515" s="40"/>
      <c r="AE4515" s="40"/>
    </row>
  </sheetData>
  <sheetProtection sheet="1" autoFilter="0" formatColumns="0" formatRows="0" objects="1" scenarios="1" spinCount="100000" saltValue="p/lEkcBa/8z865YzjYMkrDPE3hLwvIKq3joIn5PNYTwWveJ9hZJIfJKhxYLpK9kjJOMWznTa9zc1w3XwFYKF1A==" hashValue="xeJeB+Z5A9jgiaOScAdksUcJKEurRoM0K2/OpDgiUz6uK/hltJysDEPa4hFfahCvSztLZ3owqDyxsADce2F0dw==" algorithmName="SHA-512" password="CC35"/>
  <autoFilter ref="C117:K451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4:H104"/>
    <mergeCell ref="E108:H108"/>
    <mergeCell ref="E106:H106"/>
    <mergeCell ref="E110:H110"/>
    <mergeCell ref="L2:V2"/>
  </mergeCells>
  <hyperlinks>
    <hyperlink ref="F122" r:id="rId1" display="https://podminky.urs.cz/item/CS_URS_2023_02/122151105"/>
    <hyperlink ref="F128" r:id="rId2" display="https://podminky.urs.cz/item/CS_URS_2023_02/131251100"/>
    <hyperlink ref="F138" r:id="rId3" display="https://podminky.urs.cz/item/CS_URS_2023_02/131351100"/>
    <hyperlink ref="F148" r:id="rId4" display="https://podminky.urs.cz/item/CS_URS_2023_02/132251104"/>
    <hyperlink ref="F180" r:id="rId5" display="https://podminky.urs.cz/item/CS_URS_2023_02/132251254"/>
    <hyperlink ref="F208" r:id="rId6" display="https://podminky.urs.cz/item/CS_URS_2023_02/132351104"/>
    <hyperlink ref="F240" r:id="rId7" display="https://podminky.urs.cz/item/CS_URS_2023_02/162251102"/>
    <hyperlink ref="F251" r:id="rId8" display="https://podminky.urs.cz/item/CS_URS_2023_02/162251122"/>
    <hyperlink ref="F257" r:id="rId9" display="https://podminky.urs.cz/item/CS_URS_2023_02/162751117"/>
    <hyperlink ref="F265" r:id="rId10" display="https://podminky.urs.cz/item/CS_URS_2023_02/162751119"/>
    <hyperlink ref="F281" r:id="rId11" display="https://podminky.urs.cz/item/CS_URS_2023_02/162751137"/>
    <hyperlink ref="F286" r:id="rId12" display="https://podminky.urs.cz/item/CS_URS_2023_02/162751139"/>
    <hyperlink ref="F296" r:id="rId13" display="https://podminky.urs.cz/item/CS_URS_2023_02/167151102"/>
    <hyperlink ref="F301" r:id="rId14" display="https://podminky.urs.cz/item/CS_URS_2023_02/167151111"/>
    <hyperlink ref="F305" r:id="rId15" display="https://podminky.urs.cz/item/CS_URS_2023_02/167151112"/>
    <hyperlink ref="F324" r:id="rId16" display="https://podminky.urs.cz/item/CS_URS_2023_02/171201231"/>
    <hyperlink ref="F340" r:id="rId17" display="https://podminky.urs.cz/item/CS_URS_2023_02/171251201"/>
    <hyperlink ref="F352" r:id="rId18" display="https://podminky.urs.cz/item/CS_URS_2023_02/174151101"/>
    <hyperlink ref="F359" r:id="rId19" display="https://podminky.urs.cz/item/CS_URS_2023_02/174151102"/>
    <hyperlink ref="F390" r:id="rId20" display="https://podminky.urs.cz/item/CS_URS_2023_02/181951112"/>
    <hyperlink ref="F399" r:id="rId21" display="https://podminky.urs.cz/item/CS_URS_2023_02/218111113"/>
    <hyperlink ref="F406" r:id="rId22" display="https://podminky.urs.cz/item/CS_URS_2023_02/218111121"/>
    <hyperlink ref="F411" r:id="rId23" display="https://podminky.urs.cz/item/CS_URS_2023_02/218121111"/>
    <hyperlink ref="F416" r:id="rId24" display="https://podminky.urs.cz/item/CS_URS_2023_02/271532212"/>
    <hyperlink ref="F429" r:id="rId25" display="https://podminky.urs.cz/item/CS_URS_2023_02/273321511"/>
    <hyperlink ref="F437" r:id="rId26" display="https://podminky.urs.cz/item/CS_URS_2023_02/273351121"/>
    <hyperlink ref="F445" r:id="rId27" display="https://podminky.urs.cz/item/CS_URS_2023_02/273351122"/>
    <hyperlink ref="F449" r:id="rId28" display="https://podminky.urs.cz/item/CS_URS_2023_02/273353111"/>
    <hyperlink ref="F455" r:id="rId29" display="https://podminky.urs.cz/item/CS_URS_2023_02/273361821"/>
    <hyperlink ref="F460" r:id="rId30" display="https://podminky.urs.cz/item/CS_URS_2023_02/273362021"/>
    <hyperlink ref="F465" r:id="rId31" display="https://podminky.urs.cz/item/CS_URS_2023_02/274313611"/>
    <hyperlink ref="F495" r:id="rId32" display="https://podminky.urs.cz/item/CS_URS_2023_02/274353121"/>
    <hyperlink ref="F501" r:id="rId33" display="https://podminky.urs.cz/item/CS_URS_2023_02/274353122"/>
    <hyperlink ref="F507" r:id="rId34" display="https://podminky.urs.cz/item/CS_URS_2023_02/279113154"/>
    <hyperlink ref="F535" r:id="rId35" display="https://podminky.urs.cz/item/CS_URS_2023_02/279321347"/>
    <hyperlink ref="F542" r:id="rId36" display="https://podminky.urs.cz/item/CS_URS_2023_02/279351121"/>
    <hyperlink ref="F549" r:id="rId37" display="https://podminky.urs.cz/item/CS_URS_2023_02/279351122"/>
    <hyperlink ref="F557" r:id="rId38" display="https://podminky.urs.cz/item/CS_URS_2023_02/311113142"/>
    <hyperlink ref="F570" r:id="rId39" display="https://podminky.urs.cz/item/CS_URS_2023_02/311235141"/>
    <hyperlink ref="F584" r:id="rId40" display="https://podminky.urs.cz/item/CS_URS_2023_02/311235161"/>
    <hyperlink ref="F598" r:id="rId41" display="https://podminky.urs.cz/item/CS_URS_2023_02/311236321"/>
    <hyperlink ref="F606" r:id="rId42" display="https://podminky.urs.cz/item/CS_URS_2023_02/311238937"/>
    <hyperlink ref="F616" r:id="rId43" display="https://podminky.urs.cz/item/CS_URS_2023_02/311321411"/>
    <hyperlink ref="F630" r:id="rId44" display="https://podminky.urs.cz/item/CS_URS_2023_02/311351121"/>
    <hyperlink ref="F639" r:id="rId45" display="https://podminky.urs.cz/item/CS_URS_2023_02/311351122"/>
    <hyperlink ref="F643" r:id="rId46" display="https://podminky.urs.cz/item/CS_URS_2023_02/311361821"/>
    <hyperlink ref="F662" r:id="rId47" display="https://podminky.urs.cz/item/CS_URS_2023_02/317121103"/>
    <hyperlink ref="F675" r:id="rId48" display="https://podminky.urs.cz/item/CS_URS_2023_02/317168011"/>
    <hyperlink ref="F682" r:id="rId49" display="https://podminky.urs.cz/item/CS_URS_2023_02/317168012"/>
    <hyperlink ref="F689" r:id="rId50" display="https://podminky.urs.cz/item/CS_URS_2023_02/317168022"/>
    <hyperlink ref="F696" r:id="rId51" display="https://podminky.urs.cz/item/CS_URS_2023_02/317168023"/>
    <hyperlink ref="F703" r:id="rId52" display="https://podminky.urs.cz/item/CS_URS_2023_02/317168024"/>
    <hyperlink ref="F710" r:id="rId53" display="https://podminky.urs.cz/item/CS_URS_2023_02/317168026"/>
    <hyperlink ref="F717" r:id="rId54" display="https://podminky.urs.cz/item/CS_URS_2023_02/317168028"/>
    <hyperlink ref="F724" r:id="rId55" display="https://podminky.urs.cz/item/CS_URS_2023_02/317168051"/>
    <hyperlink ref="F732" r:id="rId56" display="https://podminky.urs.cz/item/CS_URS_2023_02/317168052"/>
    <hyperlink ref="F739" r:id="rId57" display="https://podminky.urs.cz/item/CS_URS_2023_02/317168053"/>
    <hyperlink ref="F747" r:id="rId58" display="https://podminky.urs.cz/item/CS_URS_2023_02/317168054"/>
    <hyperlink ref="F755" r:id="rId59" display="https://podminky.urs.cz/item/CS_URS_2023_02/317168056"/>
    <hyperlink ref="F763" r:id="rId60" display="https://podminky.urs.cz/item/CS_URS_2023_02/317168057"/>
    <hyperlink ref="F772" r:id="rId61" display="https://podminky.urs.cz/item/CS_URS_2023_02/317168059"/>
    <hyperlink ref="F779" r:id="rId62" display="https://podminky.urs.cz/item/CS_URS_2023_02/317321411"/>
    <hyperlink ref="F797" r:id="rId63" display="https://podminky.urs.cz/item/CS_URS_2023_02/317351101"/>
    <hyperlink ref="F818" r:id="rId64" display="https://podminky.urs.cz/item/CS_URS_2023_02/317351102"/>
    <hyperlink ref="F822" r:id="rId65" display="https://podminky.urs.cz/item/CS_URS_2023_02/317361821"/>
    <hyperlink ref="F843" r:id="rId66" display="https://podminky.urs.cz/item/CS_URS_2023_02/317941121"/>
    <hyperlink ref="F865" r:id="rId67" display="https://podminky.urs.cz/item/CS_URS_2023_02/317998111"/>
    <hyperlink ref="F873" r:id="rId68" display="https://podminky.urs.cz/item/CS_URS_2023_02/317998113"/>
    <hyperlink ref="F880" r:id="rId69" display="https://podminky.urs.cz/item/CS_URS_2023_02/317998114"/>
    <hyperlink ref="F889" r:id="rId70" display="https://podminky.urs.cz/item/CS_URS_2023_02/330321410"/>
    <hyperlink ref="F898" r:id="rId71" display="https://podminky.urs.cz/item/CS_URS_2023_02/331351115"/>
    <hyperlink ref="F906" r:id="rId72" display="https://podminky.urs.cz/item/CS_URS_2023_02/331351116"/>
    <hyperlink ref="F910" r:id="rId73" display="https://podminky.urs.cz/item/CS_URS_2023_02/331351125"/>
    <hyperlink ref="F918" r:id="rId74" display="https://podminky.urs.cz/item/CS_URS_2023_02/331351126"/>
    <hyperlink ref="F922" r:id="rId75" display="https://podminky.urs.cz/item/CS_URS_2023_02/331361821"/>
    <hyperlink ref="F929" r:id="rId76" display="https://podminky.urs.cz/item/CS_URS_2023_01/339941112R"/>
    <hyperlink ref="F935" r:id="rId77" display="https://podminky.urs.cz/item/CS_URS_2023_02/342244201"/>
    <hyperlink ref="F945" r:id="rId78" display="https://podminky.urs.cz/item/CS_URS_2023_02/342244211"/>
    <hyperlink ref="F958" r:id="rId79" display="https://podminky.urs.cz/item/CS_URS_2023_02/342244221"/>
    <hyperlink ref="F979" r:id="rId80" display="https://podminky.urs.cz/item/CS_URS_2023_02/348215211"/>
    <hyperlink ref="F995" r:id="rId81" display="https://podminky.urs.cz/item/CS_URS_2023_02/411321414"/>
    <hyperlink ref="F1004" r:id="rId82" display="https://podminky.urs.cz/item/CS_URS_2023_02/411351011"/>
    <hyperlink ref="F1016" r:id="rId83" display="https://podminky.urs.cz/item/CS_URS_2023_02/411351012"/>
    <hyperlink ref="F1021" r:id="rId84" display="https://podminky.urs.cz/item/CS_URS_2023_02/411354313"/>
    <hyperlink ref="F1025" r:id="rId85" display="https://podminky.urs.cz/item/CS_URS_2023_02/411354314"/>
    <hyperlink ref="F1029" r:id="rId86" display="https://podminky.urs.cz/item/CS_URS_2023_02/411361821"/>
    <hyperlink ref="F1036" r:id="rId87" display="https://podminky.urs.cz/item/CS_URS_2023_02/417321515"/>
    <hyperlink ref="F1058" r:id="rId88" display="https://podminky.urs.cz/item/CS_URS_2023_02/417351115"/>
    <hyperlink ref="F1080" r:id="rId89" display="https://podminky.urs.cz/item/CS_URS_2023_02/417351116"/>
    <hyperlink ref="F1084" r:id="rId90" display="https://podminky.urs.cz/item/CS_URS_2023_02/417361821"/>
    <hyperlink ref="F1106" r:id="rId91" display="https://podminky.urs.cz/item/CS_URS_2023_02/430321414"/>
    <hyperlink ref="F1112" r:id="rId92" display="https://podminky.urs.cz/item/CS_URS_2023_02/430361821"/>
    <hyperlink ref="F1119" r:id="rId93" display="https://podminky.urs.cz/item/CS_URS_2023_02/431351121"/>
    <hyperlink ref="F1125" r:id="rId94" display="https://podminky.urs.cz/item/CS_URS_2023_02/431351122"/>
    <hyperlink ref="F1129" r:id="rId95" display="https://podminky.urs.cz/item/CS_URS_2023_02/434351141"/>
    <hyperlink ref="F1135" r:id="rId96" display="https://podminky.urs.cz/item/CS_URS_2023_02/434351142"/>
    <hyperlink ref="F1141" r:id="rId97" display="https://podminky.urs.cz/item/CS_URS_2023_02/465921115"/>
    <hyperlink ref="F1157" r:id="rId98" display="https://podminky.urs.cz/item/CS_URS_2023_02/611131121"/>
    <hyperlink ref="F1165" r:id="rId99" display="https://podminky.urs.cz/item/CS_URS_2023_02/611321141"/>
    <hyperlink ref="F1169" r:id="rId100" display="https://podminky.urs.cz/item/CS_URS_2023_02/612131121"/>
    <hyperlink ref="F1173" r:id="rId101" display="https://podminky.urs.cz/item/CS_URS_2023_02/612142001"/>
    <hyperlink ref="F1185" r:id="rId102" display="https://podminky.urs.cz/item/CS_URS_2023_02/612321121"/>
    <hyperlink ref="F1281" r:id="rId103" display="https://podminky.urs.cz/item/CS_URS_2023_02/612321131"/>
    <hyperlink ref="F1286" r:id="rId104" display="https://podminky.urs.cz/item/CS_URS_2023_02/619991011"/>
    <hyperlink ref="F1299" r:id="rId105" display="https://podminky.urs.cz/item/CS_URS_2023_02/621131111"/>
    <hyperlink ref="F1304" r:id="rId106" display="https://podminky.urs.cz/item/CS_URS_2023_02/621131121"/>
    <hyperlink ref="F1314" r:id="rId107" display="https://podminky.urs.cz/item/CS_URS_2023_02/621151031"/>
    <hyperlink ref="F1319" r:id="rId108" display="https://podminky.urs.cz/item/CS_URS_2023_02/621221001"/>
    <hyperlink ref="F1329" r:id="rId109" display="https://podminky.urs.cz/item/CS_URS_2023_02/621531012"/>
    <hyperlink ref="F1334" r:id="rId110" display="https://podminky.urs.cz/item/CS_URS_2023_02/622131121"/>
    <hyperlink ref="F1359" r:id="rId111" display="https://podminky.urs.cz/item/CS_URS_2023_02/622142001"/>
    <hyperlink ref="F1378" r:id="rId112" display="https://podminky.urs.cz/item/CS_URS_2023_02/622151021"/>
    <hyperlink ref="F1382" r:id="rId113" display="https://podminky.urs.cz/item/CS_URS_2023_02/622151031"/>
    <hyperlink ref="F1389" r:id="rId114" display="https://podminky.urs.cz/item/CS_URS_2023_02/622221041"/>
    <hyperlink ref="F1399" r:id="rId115" display="https://podminky.urs.cz/item/CS_URS_2023_02/622221061"/>
    <hyperlink ref="F1408" r:id="rId116" display="https://podminky.urs.cz/item/CS_URS_2023_02/622222001"/>
    <hyperlink ref="F1415" r:id="rId117" display="https://podminky.urs.cz/item/CS_URS_2023_02/622222051"/>
    <hyperlink ref="F1420" r:id="rId118" display="https://podminky.urs.cz/item/CS_URS_2023_02/622251105"/>
    <hyperlink ref="F1425" r:id="rId119" display="https://podminky.urs.cz/item/CS_URS_2023_02/622252002"/>
    <hyperlink ref="F1452" r:id="rId120" display="https://podminky.urs.cz/item/CS_URS_2023_02/622511112"/>
    <hyperlink ref="F1456" r:id="rId121" display="https://podminky.urs.cz/item/CS_URS_2023_02/622531012"/>
    <hyperlink ref="F1463" r:id="rId122" display="https://podminky.urs.cz/item/CS_URS_2023_02/629991011"/>
    <hyperlink ref="F1476" r:id="rId123" display="https://podminky.urs.cz/item/CS_URS_2023_02/631311114"/>
    <hyperlink ref="F1480" r:id="rId124" display="https://podminky.urs.cz/item/CS_URS_2023_02/631311115"/>
    <hyperlink ref="F1484" r:id="rId125" display="https://podminky.urs.cz/item/CS_URS_2023_02/631319011"/>
    <hyperlink ref="F1489" r:id="rId126" display="https://podminky.urs.cz/item/CS_URS_2023_02/631319171"/>
    <hyperlink ref="F1494" r:id="rId127" display="https://podminky.urs.cz/item/CS_URS_2023_02/631319181"/>
    <hyperlink ref="F1498" r:id="rId128" display="https://podminky.urs.cz/item/CS_URS_2023_02/631319195"/>
    <hyperlink ref="F1502" r:id="rId129" display="https://podminky.urs.cz/item/CS_URS_2023_02/631362021"/>
    <hyperlink ref="F1508" r:id="rId130" display="https://podminky.urs.cz/item/CS_URS_2023_02/632451234"/>
    <hyperlink ref="F1515" r:id="rId131" display="https://podminky.urs.cz/item/CS_URS_2023_02/632451292"/>
    <hyperlink ref="F1522" r:id="rId132" display="https://podminky.urs.cz/item/CS_URS_2023_02/632481213"/>
    <hyperlink ref="F1530" r:id="rId133" display="https://podminky.urs.cz/item/CS_URS_2023_02/634112126"/>
    <hyperlink ref="F1546" r:id="rId134" display="https://podminky.urs.cz/item/CS_URS_2023_02/637121114"/>
    <hyperlink ref="F1553" r:id="rId135" display="https://podminky.urs.cz/item/CS_URS_2023_02/637311131"/>
    <hyperlink ref="F1560" r:id="rId136" display="https://podminky.urs.cz/item/CS_URS_2023_02/642942591"/>
    <hyperlink ref="F1571" r:id="rId137" display="https://podminky.urs.cz/item/CS_URS_2023_02/642944121"/>
    <hyperlink ref="F1665" r:id="rId138" display="https://podminky.urs.cz/item/CS_URS_2023_02/642944221"/>
    <hyperlink ref="F1734" r:id="rId139" display="https://podminky.urs.cz/item/CS_URS_2023_02/644941111"/>
    <hyperlink ref="F1744" r:id="rId140" display="https://podminky.urs.cz/item/CS_URS_2023_02/911111111"/>
    <hyperlink ref="F1764" r:id="rId141" display="https://podminky.urs.cz/item/CS_URS_2023_02/935112111"/>
    <hyperlink ref="F1771" r:id="rId142" display="https://podminky.urs.cz/item/CS_URS_2023_02/941111111"/>
    <hyperlink ref="F1779" r:id="rId143" display="https://podminky.urs.cz/item/CS_URS_2023_02/941111211"/>
    <hyperlink ref="F1784" r:id="rId144" display="https://podminky.urs.cz/item/CS_URS_2023_02/941111811"/>
    <hyperlink ref="F1788" r:id="rId145" display="https://podminky.urs.cz/item/CS_URS_2023_02/949101111"/>
    <hyperlink ref="F1796" r:id="rId146" display="https://podminky.urs.cz/item/CS_URS_2023_02/952901111"/>
    <hyperlink ref="F1804" r:id="rId147" display="https://podminky.urs.cz/item/CS_URS_2023_02/953312113"/>
    <hyperlink ref="F1813" r:id="rId148" display="https://podminky.urs.cz/item/CS_URS_2023_02/953611211"/>
    <hyperlink ref="F1818" r:id="rId149" display="https://podminky.urs.cz/item/CS_URS_2023_02/953921111"/>
    <hyperlink ref="F1827" r:id="rId150" display="https://podminky.urs.cz/item/CS_URS_2023_02/953941211"/>
    <hyperlink ref="F1862" r:id="rId151" display="https://podminky.urs.cz/item/CS_URS_2023_02/998011002"/>
    <hyperlink ref="F1866" r:id="rId152" display="https://podminky.urs.cz/item/CS_URS_2023_02/711111001"/>
    <hyperlink ref="F1879" r:id="rId153" display="https://podminky.urs.cz/item/CS_URS_2023_02/711112001"/>
    <hyperlink ref="F1894" r:id="rId154" display="https://podminky.urs.cz/item/CS_URS_2023_02/711141559"/>
    <hyperlink ref="F1902" r:id="rId155" display="https://podminky.urs.cz/item/CS_URS_2023_02/711142559"/>
    <hyperlink ref="F1910" r:id="rId156" display="https://podminky.urs.cz/item/CS_URS_2023_02/711161212"/>
    <hyperlink ref="F1919" r:id="rId157" display="https://podminky.urs.cz/item/CS_URS_2023_02/711161383"/>
    <hyperlink ref="F1927" r:id="rId158" display="https://podminky.urs.cz/item/CS_URS_2023_02/711161385"/>
    <hyperlink ref="F1929" r:id="rId159" display="https://podminky.urs.cz/item/CS_URS_2023_02/711161386"/>
    <hyperlink ref="F1931" r:id="rId160" display="https://podminky.urs.cz/item/CS_URS_2023_02/711491571"/>
    <hyperlink ref="F1953" r:id="rId161" display="https://podminky.urs.cz/item/CS_URS_2023_02/998711202"/>
    <hyperlink ref="F1956" r:id="rId162" display="https://podminky.urs.cz/item/CS_URS_2023_02/712311101"/>
    <hyperlink ref="F1980" r:id="rId163" display="https://podminky.urs.cz/item/CS_URS_2023_02/712341559"/>
    <hyperlink ref="F2004" r:id="rId164" display="https://podminky.urs.cz/item/CS_URS_2023_02/712341715"/>
    <hyperlink ref="F2023" r:id="rId165" display="https://podminky.urs.cz/item/CS_URS_2023_02/712361701"/>
    <hyperlink ref="F2047" r:id="rId166" display="https://podminky.urs.cz/item/CS_URS_2023_02/712363115"/>
    <hyperlink ref="F2078" r:id="rId167" display="https://podminky.urs.cz/item/CS_URS_2023_02/712363352"/>
    <hyperlink ref="F2085" r:id="rId168" display="https://podminky.urs.cz/item/CS_URS_2023_02/712363353"/>
    <hyperlink ref="F2092" r:id="rId169" display="https://podminky.urs.cz/item/CS_URS_2023_02/712363358"/>
    <hyperlink ref="F2099" r:id="rId170" display="https://podminky.urs.cz/item/CS_URS_2023_02/712391171"/>
    <hyperlink ref="F2123" r:id="rId171" display="https://podminky.urs.cz/item/CS_URS_2023_02/712391172"/>
    <hyperlink ref="F2139" r:id="rId172" display="https://podminky.urs.cz/item/CS_URS_2023_02/712391382"/>
    <hyperlink ref="F2147" r:id="rId173" display="https://podminky.urs.cz/item/CS_URS_2023_02/712391482"/>
    <hyperlink ref="F2163" r:id="rId174" display="https://podminky.urs.cz/item/CS_URS_2023_02/712811101"/>
    <hyperlink ref="F2197" r:id="rId175" display="https://podminky.urs.cz/item/CS_URS_2023_02/712831101"/>
    <hyperlink ref="F2231" r:id="rId176" display="https://podminky.urs.cz/item/CS_URS_2023_02/712841559"/>
    <hyperlink ref="F2265" r:id="rId177" display="https://podminky.urs.cz/item/CS_URS_2023_02/712861705"/>
    <hyperlink ref="F2299" r:id="rId178" display="https://podminky.urs.cz/item/CS_URS_2023_02/712998004"/>
    <hyperlink ref="F2310" r:id="rId179" display="https://podminky.urs.cz/item/CS_URS_2023_02/712998106"/>
    <hyperlink ref="F2323" r:id="rId180" display="https://podminky.urs.cz/item/CS_URS_2023_02/998712202"/>
    <hyperlink ref="F2326" r:id="rId181" display="https://podminky.urs.cz/item/CS_URS_2023_02/713111128"/>
    <hyperlink ref="F2346" r:id="rId182" display="https://podminky.urs.cz/item/CS_URS_2023_02/713121111"/>
    <hyperlink ref="F2358" r:id="rId183" display="https://podminky.urs.cz/item/CS_URS_2023_02/713121121"/>
    <hyperlink ref="F2421" r:id="rId184" display="https://podminky.urs.cz/item/CS_URS_2023_02/713132322"/>
    <hyperlink ref="F2443" r:id="rId185" display="https://podminky.urs.cz/item/CS_URS_2023_02/713141131"/>
    <hyperlink ref="F2469" r:id="rId186" display="https://podminky.urs.cz/item/CS_URS_2023_02/713141152"/>
    <hyperlink ref="F2485" r:id="rId187" display="https://podminky.urs.cz/item/CS_URS_2023_02/713141311"/>
    <hyperlink ref="F2509" r:id="rId188" display="https://podminky.urs.cz/item/CS_URS_2023_02/713141356"/>
    <hyperlink ref="F2527" r:id="rId189" display="https://podminky.urs.cz/item/CS_URS_2023_02/713141396"/>
    <hyperlink ref="F2582" r:id="rId190" display="https://podminky.urs.cz/item/CS_URS_2023_02/998713202"/>
    <hyperlink ref="F2593" r:id="rId191" display="https://podminky.urs.cz/item/CS_URS_2023_02/722259115"/>
    <hyperlink ref="F2598" r:id="rId192" display="https://podminky.urs.cz/item/CS_URS_2023_02/998722202"/>
    <hyperlink ref="F2601" r:id="rId193" display="https://podminky.urs.cz/item/CS_URS_2023_02/751398025"/>
    <hyperlink ref="F2615" r:id="rId194" display="https://podminky.urs.cz/item/CS_URS_2023_02/751514762"/>
    <hyperlink ref="F2624" r:id="rId195" display="https://podminky.urs.cz/item/CS_URS_2023_02/998751201"/>
    <hyperlink ref="F2641" r:id="rId196" display="https://podminky.urs.cz/item/CS_URS_2023_02/762951017"/>
    <hyperlink ref="F2653" r:id="rId197" display="https://podminky.urs.cz/item/CS_URS_2023_02/762952044"/>
    <hyperlink ref="F2661" r:id="rId198" display="https://podminky.urs.cz/item/CS_URS_2023_02/762952111"/>
    <hyperlink ref="F2677" r:id="rId199" display="https://podminky.urs.cz/item/CS_URS_2023_02/998762202"/>
    <hyperlink ref="F2680" r:id="rId200" display="https://podminky.urs.cz/item/CS_URS_2023_02/763121211"/>
    <hyperlink ref="F2688" r:id="rId201" display="https://podminky.urs.cz/item/CS_URS_2023_02/763131411"/>
    <hyperlink ref="F2728" r:id="rId202" display="https://podminky.urs.cz/item/CS_URS_2023_02/763131451"/>
    <hyperlink ref="F2751" r:id="rId203" display="https://podminky.urs.cz/item/CS_URS_2023_02/763131712"/>
    <hyperlink ref="F2763" r:id="rId204" display="https://podminky.urs.cz/item/CS_URS_2023_02/763172322"/>
    <hyperlink ref="F2774" r:id="rId205" display="https://podminky.urs.cz/item/CS_URS_2023_02/763172352"/>
    <hyperlink ref="F2810" r:id="rId206" display="https://podminky.urs.cz/item/CS_URS_2023_02/763331113"/>
    <hyperlink ref="F2825" r:id="rId207" display="https://podminky.urs.cz/item/CS_URS_2023_02/763431001"/>
    <hyperlink ref="F2888" r:id="rId208" display="https://podminky.urs.cz/item/CS_URS_2023_02/763431201"/>
    <hyperlink ref="F2895" r:id="rId209" display="https://podminky.urs.cz/item/CS_URS_2023_02/998763402"/>
    <hyperlink ref="F2920" r:id="rId210" display="https://podminky.urs.cz/item/CS_URS_2023_02/764226465"/>
    <hyperlink ref="F2922" r:id="rId211" display="https://podminky.urs.cz/item/CS_URS_2023_02/764501118"/>
    <hyperlink ref="F2935" r:id="rId212" display="https://podminky.urs.cz/item/CS_URS_2023_02/764528402"/>
    <hyperlink ref="F2950" r:id="rId213" display="https://podminky.urs.cz/item/CS_URS_2023_02/998764202"/>
    <hyperlink ref="F3265" r:id="rId214" display="https://podminky.urs.cz/item/CS_URS_2023_02/766211211"/>
    <hyperlink ref="F3279" r:id="rId215" display="https://podminky.urs.cz/item/CS_URS_2023_02/766211611"/>
    <hyperlink ref="F3293" r:id="rId216" display="https://podminky.urs.cz/item/CS_URS_2023_01/766411212R"/>
    <hyperlink ref="F3313" r:id="rId217" display="https://podminky.urs.cz/item/CS_URS_2023_02/766660731"/>
    <hyperlink ref="F3343" r:id="rId218" display="https://podminky.urs.cz/item/CS_URS_2023_02/766694116"/>
    <hyperlink ref="F3362" r:id="rId219" display="https://podminky.urs.cz/item/CS_URS_2023_02/998766202"/>
    <hyperlink ref="F3576" r:id="rId220" display="https://podminky.urs.cz/item/CS_URS_2023_02/767163101"/>
    <hyperlink ref="F3596" r:id="rId221" display="https://podminky.urs.cz/item/CS_URS_2023_02/767190116"/>
    <hyperlink ref="F3609" r:id="rId222" display="https://podminky.urs.cz/item/CS_URS_2023_02/767220410"/>
    <hyperlink ref="F3622" r:id="rId223" display="https://podminky.urs.cz/item/CS_URS_2023_02/767415290"/>
    <hyperlink ref="F3630" r:id="rId224" display="https://podminky.urs.cz/item/CS_URS_2023_02/767415291"/>
    <hyperlink ref="F3645" r:id="rId225" display="https://podminky.urs.cz/item/CS_URS_2023_02/767428101"/>
    <hyperlink ref="F3671" r:id="rId226" display="https://podminky.urs.cz/item/CS_URS_2023_02/767428132"/>
    <hyperlink ref="F3685" r:id="rId227" display="https://podminky.urs.cz/item/CS_URS_2023_02/767491001"/>
    <hyperlink ref="F3692" r:id="rId228" display="https://podminky.urs.cz/item/CS_URS_2023_02/767531111"/>
    <hyperlink ref="F3709" r:id="rId229" display="https://podminky.urs.cz/item/CS_URS_2023_02/767531121"/>
    <hyperlink ref="F3723" r:id="rId230" display="https://podminky.urs.cz/item/CS_URS_2023_02/767812612"/>
    <hyperlink ref="F3732" r:id="rId231" display="https://podminky.urs.cz/item/CS_URS_2023_02/767821114"/>
    <hyperlink ref="F3739" r:id="rId232" display="https://podminky.urs.cz/item/CS_URS_2023_02/767832102"/>
    <hyperlink ref="F3759" r:id="rId233" display="https://podminky.urs.cz/item/CS_URS_2023_02/767881112"/>
    <hyperlink ref="F3811" r:id="rId234" display="https://podminky.urs.cz/item/CS_URS_2023_02/767881161"/>
    <hyperlink ref="F3827" r:id="rId235" display="https://podminky.urs.cz/item/CS_URS_2023_02/767995111"/>
    <hyperlink ref="F3840" r:id="rId236" display="https://podminky.urs.cz/item/CS_URS_2023_02/998767202"/>
    <hyperlink ref="F3843" r:id="rId237" display="https://podminky.urs.cz/item/CS_URS_2023_02/771111011"/>
    <hyperlink ref="F3894" r:id="rId238" display="https://podminky.urs.cz/item/CS_URS_2023_02/771121011"/>
    <hyperlink ref="F3900" r:id="rId239" display="https://podminky.urs.cz/item/CS_URS_2023_02/771474111"/>
    <hyperlink ref="F3920" r:id="rId240" display="https://podminky.urs.cz/item/CS_URS_2023_01/771574261"/>
    <hyperlink ref="F3933" r:id="rId241" display="https://podminky.urs.cz/item/CS_URS_2023_02/771591112"/>
    <hyperlink ref="F3967" r:id="rId242" display="https://podminky.urs.cz/item/CS_URS_2023_02/771591115"/>
    <hyperlink ref="F3974" r:id="rId243" display="https://podminky.urs.cz/item/CS_URS_2023_02/771591184"/>
    <hyperlink ref="F3978" r:id="rId244" display="https://podminky.urs.cz/item/CS_URS_2023_02/771591241"/>
    <hyperlink ref="F3980" r:id="rId245" display="https://podminky.urs.cz/item/CS_URS_2023_02/771591242"/>
    <hyperlink ref="F3982" r:id="rId246" display="https://podminky.urs.cz/item/CS_URS_2023_02/771591251"/>
    <hyperlink ref="F3984" r:id="rId247" display="https://podminky.urs.cz/item/CS_URS_2023_02/771591264"/>
    <hyperlink ref="F4018" r:id="rId248" display="https://podminky.urs.cz/item/CS_URS_2023_02/771592011"/>
    <hyperlink ref="F4024" r:id="rId249" display="https://podminky.urs.cz/item/CS_URS_2023_02/998771202"/>
    <hyperlink ref="F4027" r:id="rId250" display="https://podminky.urs.cz/item/CS_URS_2023_02/776111112"/>
    <hyperlink ref="F4032" r:id="rId251" display="https://podminky.urs.cz/item/CS_URS_2023_02/776111122"/>
    <hyperlink ref="F4040" r:id="rId252" display="https://podminky.urs.cz/item/CS_URS_2023_02/776111311"/>
    <hyperlink ref="F4095" r:id="rId253" display="https://podminky.urs.cz/item/CS_URS_2023_02/776111323"/>
    <hyperlink ref="F4103" r:id="rId254" display="https://podminky.urs.cz/item/CS_URS_2023_02/776121321"/>
    <hyperlink ref="F4108" r:id="rId255" display="https://podminky.urs.cz/item/CS_URS_2023_02/776121323"/>
    <hyperlink ref="F4116" r:id="rId256" display="https://podminky.urs.cz/item/CS_URS_2023_02/776141121"/>
    <hyperlink ref="F4121" r:id="rId257" display="https://podminky.urs.cz/item/CS_URS_2023_02/776141221"/>
    <hyperlink ref="F4129" r:id="rId258" display="https://podminky.urs.cz/item/CS_URS_2023_02/776143131"/>
    <hyperlink ref="F4137" r:id="rId259" display="https://podminky.urs.cz/item/CS_URS_2023_02/776144111"/>
    <hyperlink ref="F4145" r:id="rId260" display="https://podminky.urs.cz/item/CS_URS_2023_02/776231111"/>
    <hyperlink ref="F4164" r:id="rId261" display="https://podminky.urs.cz/item/CS_URS_2023_02/776321211"/>
    <hyperlink ref="F4172" r:id="rId262" display="https://podminky.urs.cz/item/CS_URS_2023_02/776411112"/>
    <hyperlink ref="F4188" r:id="rId263" display="https://podminky.urs.cz/item/CS_URS_2023_02/776421311"/>
    <hyperlink ref="F4198" r:id="rId264" display="https://podminky.urs.cz/item/CS_URS_2023_02/998776202"/>
    <hyperlink ref="F4201" r:id="rId265" display="https://podminky.urs.cz/item/CS_URS_2023_02/781111011"/>
    <hyperlink ref="F4242" r:id="rId266" display="https://podminky.urs.cz/item/CS_URS_2023_02/781121011"/>
    <hyperlink ref="F4246" r:id="rId267" display="https://podminky.urs.cz/item/CS_URS_2023_02/781131112"/>
    <hyperlink ref="F4264" r:id="rId268" display="https://podminky.urs.cz/item/CS_URS_2023_02/781131241"/>
    <hyperlink ref="F4266" r:id="rId269" display="https://podminky.urs.cz/item/CS_URS_2023_02/781131251"/>
    <hyperlink ref="F4268" r:id="rId270" display="https://podminky.urs.cz/item/CS_URS_2023_02/781131264R"/>
    <hyperlink ref="F4270" r:id="rId271" display="https://podminky.urs.cz/item/CS_URS_2023_02/781474115"/>
    <hyperlink ref="F4276" r:id="rId272" display="https://podminky.urs.cz/item/CS_URS_2023_02/781477111"/>
    <hyperlink ref="F4291" r:id="rId273" display="https://podminky.urs.cz/item/CS_URS_2023_02/781495115"/>
    <hyperlink ref="F4293" r:id="rId274" display="https://podminky.urs.cz/item/CS_URS_2023_02/781495141"/>
    <hyperlink ref="F4295" r:id="rId275" display="https://podminky.urs.cz/item/CS_URS_2023_02/781495142"/>
    <hyperlink ref="F4297" r:id="rId276" display="https://podminky.urs.cz/item/CS_URS_2023_02/998781202"/>
    <hyperlink ref="F4300" r:id="rId277" display="https://podminky.urs.cz/item/CS_URS_2023_02/783009421"/>
    <hyperlink ref="F4305" r:id="rId278" display="https://podminky.urs.cz/item/CS_URS_2023_02/783101203"/>
    <hyperlink ref="F4312" r:id="rId279" display="https://podminky.urs.cz/item/CS_URS_2023_02/783118101"/>
    <hyperlink ref="F4325" r:id="rId280" display="https://podminky.urs.cz/item/CS_URS_2023_02/783301313"/>
    <hyperlink ref="F4336" r:id="rId281" display="https://podminky.urs.cz/item/CS_URS_2023_02/783314201"/>
    <hyperlink ref="F4347" r:id="rId282" display="https://podminky.urs.cz/item/CS_URS_2023_02/783315101"/>
    <hyperlink ref="F4358" r:id="rId283" display="https://podminky.urs.cz/item/CS_URS_2023_02/783317101"/>
    <hyperlink ref="F4369" r:id="rId284" display="https://podminky.urs.cz/item/CS_URS_2023_02/783817401"/>
    <hyperlink ref="F4377" r:id="rId285" display="https://podminky.urs.cz/item/CS_URS_2023_02/783826615"/>
    <hyperlink ref="F4382" r:id="rId286" display="https://podminky.urs.cz/item/CS_URS_2023_02/784111001"/>
    <hyperlink ref="F4390" r:id="rId287" display="https://podminky.urs.cz/item/CS_URS_2023_02/784181121"/>
    <hyperlink ref="F4394" r:id="rId288" display="https://podminky.urs.cz/item/CS_URS_2023_02/784211101"/>
    <hyperlink ref="F4403" r:id="rId289" display="https://podminky.urs.cz/item/CS_URS_2023_02/786623011"/>
    <hyperlink ref="F4412" r:id="rId290" display="https://podminky.urs.cz/item/CS_URS_2023_02/786623013"/>
    <hyperlink ref="F4441" r:id="rId291" display="https://podminky.urs.cz/item/CS_URS_2023_02/786623015"/>
    <hyperlink ref="F4460" r:id="rId292" display="https://podminky.urs.cz/item/CS_URS_2023_02/786623039"/>
    <hyperlink ref="F4469" r:id="rId293" display="https://podminky.urs.cz/item/CS_URS_2023_02/786623043"/>
    <hyperlink ref="F4488" r:id="rId294" display="https://podminky.urs.cz/item/CS_URS_2023_02/786623045"/>
    <hyperlink ref="F4507" r:id="rId295" display="https://podminky.urs.cz/item/CS_URS_2023_02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3894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3895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3895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ROUND((SUM(BE102:BE597)),  2)</f>
        <v>0</v>
      </c>
      <c r="G37" s="40"/>
      <c r="H37" s="40"/>
      <c r="I37" s="162">
        <v>0.20999999999999999</v>
      </c>
      <c r="J37" s="161">
        <f>ROUND(((SUM(BE102:BE597))*I37),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ROUND((SUM(BF102:BF597)),  2)</f>
        <v>0</v>
      </c>
      <c r="G38" s="40"/>
      <c r="H38" s="40"/>
      <c r="I38" s="162">
        <v>0.14999999999999999</v>
      </c>
      <c r="J38" s="161">
        <f>ROUND(((SUM(BF102:BF597))*I38),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ROUND((SUM(BG102:BG597)),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ROUND((SUM(BH102:BH597)),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ROUND((SUM(BI102:BI597)),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D.1.4a - Zdravotně technické informace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Ing. Karel Dovrtěl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Ing. Karel Dovrtěl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J103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J104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363</v>
      </c>
      <c r="E70" s="188"/>
      <c r="F70" s="188"/>
      <c r="G70" s="188"/>
      <c r="H70" s="188"/>
      <c r="I70" s="188"/>
      <c r="J70" s="189">
        <f>J135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J140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3896</v>
      </c>
      <c r="E72" s="188"/>
      <c r="F72" s="188"/>
      <c r="G72" s="188"/>
      <c r="H72" s="188"/>
      <c r="I72" s="188"/>
      <c r="J72" s="189">
        <f>J141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371</v>
      </c>
      <c r="E73" s="188"/>
      <c r="F73" s="188"/>
      <c r="G73" s="188"/>
      <c r="H73" s="188"/>
      <c r="I73" s="188"/>
      <c r="J73" s="189">
        <f>J237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3897</v>
      </c>
      <c r="E74" s="188"/>
      <c r="F74" s="188"/>
      <c r="G74" s="188"/>
      <c r="H74" s="188"/>
      <c r="I74" s="188"/>
      <c r="J74" s="189">
        <f>J375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3898</v>
      </c>
      <c r="E75" s="188"/>
      <c r="F75" s="188"/>
      <c r="G75" s="188"/>
      <c r="H75" s="188"/>
      <c r="I75" s="188"/>
      <c r="J75" s="189">
        <f>J400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3899</v>
      </c>
      <c r="E76" s="188"/>
      <c r="F76" s="188"/>
      <c r="G76" s="188"/>
      <c r="H76" s="188"/>
      <c r="I76" s="188"/>
      <c r="J76" s="189">
        <f>J554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6"/>
      <c r="D77" s="187" t="s">
        <v>3900</v>
      </c>
      <c r="E77" s="188"/>
      <c r="F77" s="188"/>
      <c r="G77" s="188"/>
      <c r="H77" s="188"/>
      <c r="I77" s="188"/>
      <c r="J77" s="189">
        <f>J580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80"/>
      <c r="C78" s="181"/>
      <c r="D78" s="182" t="s">
        <v>3901</v>
      </c>
      <c r="E78" s="183"/>
      <c r="F78" s="183"/>
      <c r="G78" s="183"/>
      <c r="H78" s="183"/>
      <c r="I78" s="183"/>
      <c r="J78" s="184">
        <f>J589</f>
        <v>0</v>
      </c>
      <c r="K78" s="181"/>
      <c r="L78" s="185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386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4" t="str">
        <f>E7</f>
        <v>Výstavba DOZP v Novém Městě nad Metují rev.3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196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4" t="s">
        <v>200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204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5" t="s">
        <v>208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3893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D.1.4a - Zdravotně technické informace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F16</f>
        <v>Nové Město nad Metují</v>
      </c>
      <c r="G96" s="42"/>
      <c r="H96" s="42"/>
      <c r="I96" s="34" t="s">
        <v>23</v>
      </c>
      <c r="J96" s="74" t="str">
        <f>IF(J16="","",J16)</f>
        <v>8. 12. 2023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E19</f>
        <v>Královéhradecký kraj</v>
      </c>
      <c r="G98" s="42"/>
      <c r="H98" s="42"/>
      <c r="I98" s="34" t="s">
        <v>33</v>
      </c>
      <c r="J98" s="38" t="str">
        <f>E25</f>
        <v>Ing. Karel Dovrtěl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31</v>
      </c>
      <c r="D99" s="42"/>
      <c r="E99" s="42"/>
      <c r="F99" s="29" t="str">
        <f>IF(E22="","",E22)</f>
        <v>Vyplň údaj</v>
      </c>
      <c r="G99" s="42"/>
      <c r="H99" s="42"/>
      <c r="I99" s="34" t="s">
        <v>38</v>
      </c>
      <c r="J99" s="38" t="str">
        <f>E28</f>
        <v>Ing. Karel Dovrtěl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1"/>
      <c r="B101" s="192"/>
      <c r="C101" s="193" t="s">
        <v>387</v>
      </c>
      <c r="D101" s="194" t="s">
        <v>63</v>
      </c>
      <c r="E101" s="194" t="s">
        <v>59</v>
      </c>
      <c r="F101" s="194" t="s">
        <v>60</v>
      </c>
      <c r="G101" s="194" t="s">
        <v>388</v>
      </c>
      <c r="H101" s="194" t="s">
        <v>389</v>
      </c>
      <c r="I101" s="194" t="s">
        <v>390</v>
      </c>
      <c r="J101" s="194" t="s">
        <v>357</v>
      </c>
      <c r="K101" s="195" t="s">
        <v>391</v>
      </c>
      <c r="L101" s="196"/>
      <c r="M101" s="94" t="s">
        <v>19</v>
      </c>
      <c r="N101" s="95" t="s">
        <v>48</v>
      </c>
      <c r="O101" s="95" t="s">
        <v>392</v>
      </c>
      <c r="P101" s="95" t="s">
        <v>393</v>
      </c>
      <c r="Q101" s="95" t="s">
        <v>394</v>
      </c>
      <c r="R101" s="95" t="s">
        <v>395</v>
      </c>
      <c r="S101" s="95" t="s">
        <v>396</v>
      </c>
      <c r="T101" s="96" t="s">
        <v>397</v>
      </c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</row>
    <row r="102" s="2" customFormat="1" ht="22.8" customHeight="1">
      <c r="A102" s="40"/>
      <c r="B102" s="41"/>
      <c r="C102" s="101" t="s">
        <v>398</v>
      </c>
      <c r="D102" s="42"/>
      <c r="E102" s="42"/>
      <c r="F102" s="42"/>
      <c r="G102" s="42"/>
      <c r="H102" s="42"/>
      <c r="I102" s="42"/>
      <c r="J102" s="197">
        <f>BK102</f>
        <v>0</v>
      </c>
      <c r="K102" s="42"/>
      <c r="L102" s="46"/>
      <c r="M102" s="97"/>
      <c r="N102" s="198"/>
      <c r="O102" s="98"/>
      <c r="P102" s="199">
        <f>P103+P140+P589</f>
        <v>0</v>
      </c>
      <c r="Q102" s="98"/>
      <c r="R102" s="199">
        <f>R103+R140+R589</f>
        <v>152.502927</v>
      </c>
      <c r="S102" s="98"/>
      <c r="T102" s="200">
        <f>T103+T140+T589</f>
        <v>0.00172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77</v>
      </c>
      <c r="AU102" s="19" t="s">
        <v>358</v>
      </c>
      <c r="BK102" s="201">
        <f>BK103+BK140+BK589</f>
        <v>0</v>
      </c>
    </row>
    <row r="103" s="12" customFormat="1" ht="25.92" customHeight="1">
      <c r="A103" s="12"/>
      <c r="B103" s="202"/>
      <c r="C103" s="203"/>
      <c r="D103" s="204" t="s">
        <v>77</v>
      </c>
      <c r="E103" s="205" t="s">
        <v>399</v>
      </c>
      <c r="F103" s="205" t="s">
        <v>400</v>
      </c>
      <c r="G103" s="203"/>
      <c r="H103" s="203"/>
      <c r="I103" s="206"/>
      <c r="J103" s="207">
        <f>BK103</f>
        <v>0</v>
      </c>
      <c r="K103" s="203"/>
      <c r="L103" s="208"/>
      <c r="M103" s="209"/>
      <c r="N103" s="210"/>
      <c r="O103" s="210"/>
      <c r="P103" s="211">
        <f>P104+P135</f>
        <v>0</v>
      </c>
      <c r="Q103" s="210"/>
      <c r="R103" s="211">
        <f>R104+R135</f>
        <v>148.05500000000001</v>
      </c>
      <c r="S103" s="210"/>
      <c r="T103" s="212">
        <f>T104+T135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85</v>
      </c>
      <c r="AT103" s="214" t="s">
        <v>77</v>
      </c>
      <c r="AU103" s="214" t="s">
        <v>78</v>
      </c>
      <c r="AY103" s="213" t="s">
        <v>401</v>
      </c>
      <c r="BK103" s="215">
        <f>BK104+BK135</f>
        <v>0</v>
      </c>
    </row>
    <row r="104" s="12" customFormat="1" ht="22.8" customHeight="1">
      <c r="A104" s="12"/>
      <c r="B104" s="202"/>
      <c r="C104" s="203"/>
      <c r="D104" s="204" t="s">
        <v>77</v>
      </c>
      <c r="E104" s="216" t="s">
        <v>85</v>
      </c>
      <c r="F104" s="216" t="s">
        <v>402</v>
      </c>
      <c r="G104" s="203"/>
      <c r="H104" s="203"/>
      <c r="I104" s="206"/>
      <c r="J104" s="217">
        <f>BK104</f>
        <v>0</v>
      </c>
      <c r="K104" s="203"/>
      <c r="L104" s="208"/>
      <c r="M104" s="209"/>
      <c r="N104" s="210"/>
      <c r="O104" s="210"/>
      <c r="P104" s="211">
        <f>SUM(P105:P134)</f>
        <v>0</v>
      </c>
      <c r="Q104" s="210"/>
      <c r="R104" s="211">
        <f>SUM(R105:R134)</f>
        <v>148.05500000000001</v>
      </c>
      <c r="S104" s="210"/>
      <c r="T104" s="212">
        <f>SUM(T105:T134)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85</v>
      </c>
      <c r="AY104" s="213" t="s">
        <v>401</v>
      </c>
      <c r="BK104" s="215">
        <f>SUM(BK105:BK134)</f>
        <v>0</v>
      </c>
    </row>
    <row r="105" s="2" customFormat="1" ht="44.25" customHeight="1">
      <c r="A105" s="40"/>
      <c r="B105" s="41"/>
      <c r="C105" s="218" t="s">
        <v>85</v>
      </c>
      <c r="D105" s="218" t="s">
        <v>403</v>
      </c>
      <c r="E105" s="219" t="s">
        <v>428</v>
      </c>
      <c r="F105" s="220" t="s">
        <v>429</v>
      </c>
      <c r="G105" s="221" t="s">
        <v>219</v>
      </c>
      <c r="H105" s="222">
        <v>128.52000000000001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3902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431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3903</v>
      </c>
      <c r="G107" s="248"/>
      <c r="H107" s="251">
        <v>128.52000000000001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128.52000000000001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66.75" customHeight="1">
      <c r="A109" s="40"/>
      <c r="B109" s="41"/>
      <c r="C109" s="218" t="s">
        <v>87</v>
      </c>
      <c r="D109" s="218" t="s">
        <v>403</v>
      </c>
      <c r="E109" s="219" t="s">
        <v>3904</v>
      </c>
      <c r="F109" s="220" t="s">
        <v>3905</v>
      </c>
      <c r="G109" s="221" t="s">
        <v>219</v>
      </c>
      <c r="H109" s="222">
        <v>128.52000000000001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3906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3907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3908</v>
      </c>
      <c r="G111" s="248"/>
      <c r="H111" s="251">
        <v>128.52000000000001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5" customFormat="1">
      <c r="A112" s="15"/>
      <c r="B112" s="258"/>
      <c r="C112" s="259"/>
      <c r="D112" s="238" t="s">
        <v>410</v>
      </c>
      <c r="E112" s="260" t="s">
        <v>19</v>
      </c>
      <c r="F112" s="261" t="s">
        <v>414</v>
      </c>
      <c r="G112" s="259"/>
      <c r="H112" s="262">
        <v>128.52000000000001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410</v>
      </c>
      <c r="AU112" s="268" t="s">
        <v>87</v>
      </c>
      <c r="AV112" s="15" t="s">
        <v>102</v>
      </c>
      <c r="AW112" s="15" t="s">
        <v>37</v>
      </c>
      <c r="AX112" s="15" t="s">
        <v>85</v>
      </c>
      <c r="AY112" s="268" t="s">
        <v>401</v>
      </c>
    </row>
    <row r="113" s="2" customFormat="1" ht="62.7" customHeight="1">
      <c r="A113" s="40"/>
      <c r="B113" s="41"/>
      <c r="C113" s="218" t="s">
        <v>95</v>
      </c>
      <c r="D113" s="218" t="s">
        <v>403</v>
      </c>
      <c r="E113" s="219" t="s">
        <v>493</v>
      </c>
      <c r="F113" s="220" t="s">
        <v>494</v>
      </c>
      <c r="G113" s="221" t="s">
        <v>219</v>
      </c>
      <c r="H113" s="222">
        <v>102.816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3909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496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3910</v>
      </c>
      <c r="G115" s="248"/>
      <c r="H115" s="251">
        <v>18.359999999999999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3911</v>
      </c>
      <c r="G116" s="248"/>
      <c r="H116" s="251">
        <v>78.335999999999999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3912</v>
      </c>
      <c r="G117" s="248"/>
      <c r="H117" s="251">
        <v>6.1200000000000001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102.816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4.25" customHeight="1">
      <c r="A119" s="40"/>
      <c r="B119" s="41"/>
      <c r="C119" s="218" t="s">
        <v>102</v>
      </c>
      <c r="D119" s="218" t="s">
        <v>403</v>
      </c>
      <c r="E119" s="219" t="s">
        <v>553</v>
      </c>
      <c r="F119" s="220" t="s">
        <v>554</v>
      </c>
      <c r="G119" s="221" t="s">
        <v>548</v>
      </c>
      <c r="H119" s="222">
        <v>185.06899999999999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3913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556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3914</v>
      </c>
      <c r="G121" s="248"/>
      <c r="H121" s="251">
        <v>185.06899999999999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185.06899999999999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44.25" customHeight="1">
      <c r="A123" s="40"/>
      <c r="B123" s="41"/>
      <c r="C123" s="218" t="s">
        <v>457</v>
      </c>
      <c r="D123" s="218" t="s">
        <v>403</v>
      </c>
      <c r="E123" s="219" t="s">
        <v>3915</v>
      </c>
      <c r="F123" s="220" t="s">
        <v>3916</v>
      </c>
      <c r="G123" s="221" t="s">
        <v>219</v>
      </c>
      <c r="H123" s="222">
        <v>25.704000000000001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3917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3918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3908</v>
      </c>
      <c r="G125" s="248"/>
      <c r="H125" s="251">
        <v>128.52000000000001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3919</v>
      </c>
      <c r="G126" s="248"/>
      <c r="H126" s="251">
        <v>-102.816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25.704000000000008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66.75" customHeight="1">
      <c r="A128" s="40"/>
      <c r="B128" s="41"/>
      <c r="C128" s="218" t="s">
        <v>474</v>
      </c>
      <c r="D128" s="218" t="s">
        <v>403</v>
      </c>
      <c r="E128" s="219" t="s">
        <v>3920</v>
      </c>
      <c r="F128" s="220" t="s">
        <v>3921</v>
      </c>
      <c r="G128" s="221" t="s">
        <v>219</v>
      </c>
      <c r="H128" s="222">
        <v>78.335999999999999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102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3922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3923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3924</v>
      </c>
      <c r="G130" s="248"/>
      <c r="H130" s="251">
        <v>78.335999999999999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78.335999999999999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16.5" customHeight="1">
      <c r="A132" s="40"/>
      <c r="B132" s="41"/>
      <c r="C132" s="280" t="s">
        <v>480</v>
      </c>
      <c r="D132" s="280" t="s">
        <v>808</v>
      </c>
      <c r="E132" s="281" t="s">
        <v>3925</v>
      </c>
      <c r="F132" s="282" t="s">
        <v>3926</v>
      </c>
      <c r="G132" s="283" t="s">
        <v>548</v>
      </c>
      <c r="H132" s="284">
        <v>148.05500000000001</v>
      </c>
      <c r="I132" s="285"/>
      <c r="J132" s="286">
        <f>ROUND(I132*H132,2)</f>
        <v>0</v>
      </c>
      <c r="K132" s="282" t="s">
        <v>406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1</v>
      </c>
      <c r="R132" s="227">
        <f>Q132*H132</f>
        <v>148.05500000000001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487</v>
      </c>
      <c r="AT132" s="229" t="s">
        <v>808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3927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3928</v>
      </c>
      <c r="G133" s="248"/>
      <c r="H133" s="251">
        <v>148.05500000000001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5" customFormat="1">
      <c r="A134" s="15"/>
      <c r="B134" s="258"/>
      <c r="C134" s="259"/>
      <c r="D134" s="238" t="s">
        <v>410</v>
      </c>
      <c r="E134" s="260" t="s">
        <v>19</v>
      </c>
      <c r="F134" s="261" t="s">
        <v>414</v>
      </c>
      <c r="G134" s="259"/>
      <c r="H134" s="262">
        <v>148.05500000000001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410</v>
      </c>
      <c r="AU134" s="268" t="s">
        <v>87</v>
      </c>
      <c r="AV134" s="15" t="s">
        <v>102</v>
      </c>
      <c r="AW134" s="15" t="s">
        <v>37</v>
      </c>
      <c r="AX134" s="15" t="s">
        <v>85</v>
      </c>
      <c r="AY134" s="268" t="s">
        <v>401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102</v>
      </c>
      <c r="F135" s="216" t="s">
        <v>1091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SUM(P136:P139)</f>
        <v>0</v>
      </c>
      <c r="Q135" s="210"/>
      <c r="R135" s="211">
        <f>SUM(R136:R139)</f>
        <v>0</v>
      </c>
      <c r="S135" s="210"/>
      <c r="T135" s="21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85</v>
      </c>
      <c r="AT135" s="214" t="s">
        <v>77</v>
      </c>
      <c r="AU135" s="214" t="s">
        <v>85</v>
      </c>
      <c r="AY135" s="213" t="s">
        <v>401</v>
      </c>
      <c r="BK135" s="215">
        <f>SUM(BK136:BK139)</f>
        <v>0</v>
      </c>
    </row>
    <row r="136" s="2" customFormat="1" ht="33" customHeight="1">
      <c r="A136" s="40"/>
      <c r="B136" s="41"/>
      <c r="C136" s="218" t="s">
        <v>487</v>
      </c>
      <c r="D136" s="218" t="s">
        <v>403</v>
      </c>
      <c r="E136" s="219" t="s">
        <v>3929</v>
      </c>
      <c r="F136" s="220" t="s">
        <v>3930</v>
      </c>
      <c r="G136" s="221" t="s">
        <v>219</v>
      </c>
      <c r="H136" s="222">
        <v>18.359999999999999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3931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3932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3933</v>
      </c>
      <c r="G138" s="248"/>
      <c r="H138" s="251">
        <v>18.359999999999999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5" customFormat="1">
      <c r="A139" s="15"/>
      <c r="B139" s="258"/>
      <c r="C139" s="259"/>
      <c r="D139" s="238" t="s">
        <v>410</v>
      </c>
      <c r="E139" s="260" t="s">
        <v>19</v>
      </c>
      <c r="F139" s="261" t="s">
        <v>414</v>
      </c>
      <c r="G139" s="259"/>
      <c r="H139" s="262">
        <v>18.359999999999999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410</v>
      </c>
      <c r="AU139" s="268" t="s">
        <v>87</v>
      </c>
      <c r="AV139" s="15" t="s">
        <v>102</v>
      </c>
      <c r="AW139" s="15" t="s">
        <v>37</v>
      </c>
      <c r="AX139" s="15" t="s">
        <v>85</v>
      </c>
      <c r="AY139" s="268" t="s">
        <v>401</v>
      </c>
    </row>
    <row r="140" s="12" customFormat="1" ht="25.92" customHeight="1">
      <c r="A140" s="12"/>
      <c r="B140" s="202"/>
      <c r="C140" s="203"/>
      <c r="D140" s="204" t="s">
        <v>77</v>
      </c>
      <c r="E140" s="205" t="s">
        <v>1823</v>
      </c>
      <c r="F140" s="205" t="s">
        <v>1824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P141+P237+P375+P400+P554+P580</f>
        <v>0</v>
      </c>
      <c r="Q140" s="210"/>
      <c r="R140" s="211">
        <f>R141+R237+R375+R400+R554+R580</f>
        <v>4.447927</v>
      </c>
      <c r="S140" s="210"/>
      <c r="T140" s="212">
        <f>T141+T237+T375+T400+T554+T580</f>
        <v>0.00172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87</v>
      </c>
      <c r="AT140" s="214" t="s">
        <v>77</v>
      </c>
      <c r="AU140" s="214" t="s">
        <v>78</v>
      </c>
      <c r="AY140" s="213" t="s">
        <v>401</v>
      </c>
      <c r="BK140" s="215">
        <f>BK141+BK237+BK375+BK400+BK554+BK580</f>
        <v>0</v>
      </c>
    </row>
    <row r="141" s="12" customFormat="1" ht="22.8" customHeight="1">
      <c r="A141" s="12"/>
      <c r="B141" s="202"/>
      <c r="C141" s="203"/>
      <c r="D141" s="204" t="s">
        <v>77</v>
      </c>
      <c r="E141" s="216" t="s">
        <v>3934</v>
      </c>
      <c r="F141" s="216" t="s">
        <v>3935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SUM(P142:P236)</f>
        <v>0</v>
      </c>
      <c r="Q141" s="210"/>
      <c r="R141" s="211">
        <f>SUM(R142:R236)</f>
        <v>0.9460599999999999</v>
      </c>
      <c r="S141" s="210"/>
      <c r="T141" s="212">
        <f>SUM(T142:T236)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87</v>
      </c>
      <c r="AT141" s="214" t="s">
        <v>77</v>
      </c>
      <c r="AU141" s="214" t="s">
        <v>85</v>
      </c>
      <c r="AY141" s="213" t="s">
        <v>401</v>
      </c>
      <c r="BK141" s="215">
        <f>SUM(BK142:BK236)</f>
        <v>0</v>
      </c>
    </row>
    <row r="142" s="2" customFormat="1" ht="21.75" customHeight="1">
      <c r="A142" s="40"/>
      <c r="B142" s="41"/>
      <c r="C142" s="218" t="s">
        <v>492</v>
      </c>
      <c r="D142" s="218" t="s">
        <v>403</v>
      </c>
      <c r="E142" s="219" t="s">
        <v>3936</v>
      </c>
      <c r="F142" s="220" t="s">
        <v>3937</v>
      </c>
      <c r="G142" s="221" t="s">
        <v>228</v>
      </c>
      <c r="H142" s="222">
        <v>103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0.00142</v>
      </c>
      <c r="R142" s="227">
        <f>Q142*H142</f>
        <v>0.14626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3938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3939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3940</v>
      </c>
      <c r="G144" s="248"/>
      <c r="H144" s="251">
        <v>103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5" customFormat="1">
      <c r="A145" s="15"/>
      <c r="B145" s="258"/>
      <c r="C145" s="259"/>
      <c r="D145" s="238" t="s">
        <v>410</v>
      </c>
      <c r="E145" s="260" t="s">
        <v>19</v>
      </c>
      <c r="F145" s="261" t="s">
        <v>414</v>
      </c>
      <c r="G145" s="259"/>
      <c r="H145" s="262">
        <v>103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410</v>
      </c>
      <c r="AU145" s="268" t="s">
        <v>87</v>
      </c>
      <c r="AV145" s="15" t="s">
        <v>102</v>
      </c>
      <c r="AW145" s="15" t="s">
        <v>37</v>
      </c>
      <c r="AX145" s="15" t="s">
        <v>85</v>
      </c>
      <c r="AY145" s="268" t="s">
        <v>401</v>
      </c>
    </row>
    <row r="146" s="2" customFormat="1" ht="21.75" customHeight="1">
      <c r="A146" s="40"/>
      <c r="B146" s="41"/>
      <c r="C146" s="218" t="s">
        <v>498</v>
      </c>
      <c r="D146" s="218" t="s">
        <v>403</v>
      </c>
      <c r="E146" s="219" t="s">
        <v>3941</v>
      </c>
      <c r="F146" s="220" t="s">
        <v>3942</v>
      </c>
      <c r="G146" s="221" t="s">
        <v>228</v>
      </c>
      <c r="H146" s="222">
        <v>141</v>
      </c>
      <c r="I146" s="223"/>
      <c r="J146" s="224">
        <f>ROUND(I146*H146,2)</f>
        <v>0</v>
      </c>
      <c r="K146" s="220" t="s">
        <v>406</v>
      </c>
      <c r="L146" s="46"/>
      <c r="M146" s="225" t="s">
        <v>19</v>
      </c>
      <c r="N146" s="226" t="s">
        <v>49</v>
      </c>
      <c r="O146" s="86"/>
      <c r="P146" s="227">
        <f>O146*H146</f>
        <v>0</v>
      </c>
      <c r="Q146" s="227">
        <v>0.00197</v>
      </c>
      <c r="R146" s="227">
        <f>Q146*H146</f>
        <v>0.27777000000000002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545</v>
      </c>
      <c r="AT146" s="229" t="s">
        <v>403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3943</v>
      </c>
    </row>
    <row r="147" s="2" customFormat="1">
      <c r="A147" s="40"/>
      <c r="B147" s="41"/>
      <c r="C147" s="42"/>
      <c r="D147" s="231" t="s">
        <v>408</v>
      </c>
      <c r="E147" s="42"/>
      <c r="F147" s="232" t="s">
        <v>3944</v>
      </c>
      <c r="G147" s="42"/>
      <c r="H147" s="42"/>
      <c r="I147" s="233"/>
      <c r="J147" s="42"/>
      <c r="K147" s="42"/>
      <c r="L147" s="46"/>
      <c r="M147" s="234"/>
      <c r="N147" s="23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408</v>
      </c>
      <c r="AU147" s="19" t="s">
        <v>87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3945</v>
      </c>
      <c r="G148" s="248"/>
      <c r="H148" s="251">
        <v>141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78</v>
      </c>
      <c r="AY148" s="257" t="s">
        <v>401</v>
      </c>
    </row>
    <row r="149" s="15" customFormat="1">
      <c r="A149" s="15"/>
      <c r="B149" s="258"/>
      <c r="C149" s="259"/>
      <c r="D149" s="238" t="s">
        <v>410</v>
      </c>
      <c r="E149" s="260" t="s">
        <v>19</v>
      </c>
      <c r="F149" s="261" t="s">
        <v>414</v>
      </c>
      <c r="G149" s="259"/>
      <c r="H149" s="262">
        <v>141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8" t="s">
        <v>410</v>
      </c>
      <c r="AU149" s="268" t="s">
        <v>87</v>
      </c>
      <c r="AV149" s="15" t="s">
        <v>102</v>
      </c>
      <c r="AW149" s="15" t="s">
        <v>37</v>
      </c>
      <c r="AX149" s="15" t="s">
        <v>85</v>
      </c>
      <c r="AY149" s="268" t="s">
        <v>401</v>
      </c>
    </row>
    <row r="150" s="2" customFormat="1" ht="21.75" customHeight="1">
      <c r="A150" s="40"/>
      <c r="B150" s="41"/>
      <c r="C150" s="218" t="s">
        <v>514</v>
      </c>
      <c r="D150" s="218" t="s">
        <v>403</v>
      </c>
      <c r="E150" s="219" t="s">
        <v>3946</v>
      </c>
      <c r="F150" s="220" t="s">
        <v>3947</v>
      </c>
      <c r="G150" s="221" t="s">
        <v>228</v>
      </c>
      <c r="H150" s="222">
        <v>62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0.0030400000000000002</v>
      </c>
      <c r="R150" s="227">
        <f>Q150*H150</f>
        <v>0.18848000000000001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3948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3949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14" customFormat="1">
      <c r="A152" s="14"/>
      <c r="B152" s="247"/>
      <c r="C152" s="248"/>
      <c r="D152" s="238" t="s">
        <v>410</v>
      </c>
      <c r="E152" s="249" t="s">
        <v>19</v>
      </c>
      <c r="F152" s="250" t="s">
        <v>3950</v>
      </c>
      <c r="G152" s="248"/>
      <c r="H152" s="251">
        <v>62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410</v>
      </c>
      <c r="AU152" s="257" t="s">
        <v>87</v>
      </c>
      <c r="AV152" s="14" t="s">
        <v>87</v>
      </c>
      <c r="AW152" s="14" t="s">
        <v>37</v>
      </c>
      <c r="AX152" s="14" t="s">
        <v>78</v>
      </c>
      <c r="AY152" s="257" t="s">
        <v>401</v>
      </c>
    </row>
    <row r="153" s="15" customFormat="1">
      <c r="A153" s="15"/>
      <c r="B153" s="258"/>
      <c r="C153" s="259"/>
      <c r="D153" s="238" t="s">
        <v>410</v>
      </c>
      <c r="E153" s="260" t="s">
        <v>19</v>
      </c>
      <c r="F153" s="261" t="s">
        <v>414</v>
      </c>
      <c r="G153" s="259"/>
      <c r="H153" s="262">
        <v>62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410</v>
      </c>
      <c r="AU153" s="268" t="s">
        <v>87</v>
      </c>
      <c r="AV153" s="15" t="s">
        <v>102</v>
      </c>
      <c r="AW153" s="15" t="s">
        <v>37</v>
      </c>
      <c r="AX153" s="15" t="s">
        <v>85</v>
      </c>
      <c r="AY153" s="268" t="s">
        <v>401</v>
      </c>
    </row>
    <row r="154" s="2" customFormat="1" ht="44.25" customHeight="1">
      <c r="A154" s="40"/>
      <c r="B154" s="41"/>
      <c r="C154" s="280" t="s">
        <v>519</v>
      </c>
      <c r="D154" s="280" t="s">
        <v>808</v>
      </c>
      <c r="E154" s="281" t="s">
        <v>3951</v>
      </c>
      <c r="F154" s="282" t="s">
        <v>3952</v>
      </c>
      <c r="G154" s="283" t="s">
        <v>653</v>
      </c>
      <c r="H154" s="284">
        <v>2</v>
      </c>
      <c r="I154" s="285"/>
      <c r="J154" s="286">
        <f>ROUND(I154*H154,2)</f>
        <v>0</v>
      </c>
      <c r="K154" s="282" t="s">
        <v>1038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0.00091</v>
      </c>
      <c r="R154" s="227">
        <f>Q154*H154</f>
        <v>0.00182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664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3953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3954</v>
      </c>
      <c r="G155" s="248"/>
      <c r="H155" s="251">
        <v>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5" customFormat="1">
      <c r="A156" s="15"/>
      <c r="B156" s="258"/>
      <c r="C156" s="259"/>
      <c r="D156" s="238" t="s">
        <v>410</v>
      </c>
      <c r="E156" s="260" t="s">
        <v>19</v>
      </c>
      <c r="F156" s="261" t="s">
        <v>414</v>
      </c>
      <c r="G156" s="259"/>
      <c r="H156" s="262">
        <v>2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410</v>
      </c>
      <c r="AU156" s="268" t="s">
        <v>87</v>
      </c>
      <c r="AV156" s="15" t="s">
        <v>102</v>
      </c>
      <c r="AW156" s="15" t="s">
        <v>37</v>
      </c>
      <c r="AX156" s="15" t="s">
        <v>85</v>
      </c>
      <c r="AY156" s="268" t="s">
        <v>401</v>
      </c>
    </row>
    <row r="157" s="2" customFormat="1" ht="21.75" customHeight="1">
      <c r="A157" s="40"/>
      <c r="B157" s="41"/>
      <c r="C157" s="218" t="s">
        <v>529</v>
      </c>
      <c r="D157" s="218" t="s">
        <v>403</v>
      </c>
      <c r="E157" s="219" t="s">
        <v>3955</v>
      </c>
      <c r="F157" s="220" t="s">
        <v>3956</v>
      </c>
      <c r="G157" s="221" t="s">
        <v>228</v>
      </c>
      <c r="H157" s="222">
        <v>15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0.0015900000000000001</v>
      </c>
      <c r="R157" s="227">
        <f>Q157*H157</f>
        <v>0.02385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545</v>
      </c>
      <c r="AT157" s="229" t="s">
        <v>403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545</v>
      </c>
      <c r="BM157" s="229" t="s">
        <v>3957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3958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87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3959</v>
      </c>
      <c r="G159" s="248"/>
      <c r="H159" s="251">
        <v>15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5" customFormat="1">
      <c r="A160" s="15"/>
      <c r="B160" s="258"/>
      <c r="C160" s="259"/>
      <c r="D160" s="238" t="s">
        <v>410</v>
      </c>
      <c r="E160" s="260" t="s">
        <v>19</v>
      </c>
      <c r="F160" s="261" t="s">
        <v>414</v>
      </c>
      <c r="G160" s="259"/>
      <c r="H160" s="262">
        <v>15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410</v>
      </c>
      <c r="AU160" s="268" t="s">
        <v>87</v>
      </c>
      <c r="AV160" s="15" t="s">
        <v>102</v>
      </c>
      <c r="AW160" s="15" t="s">
        <v>37</v>
      </c>
      <c r="AX160" s="15" t="s">
        <v>85</v>
      </c>
      <c r="AY160" s="268" t="s">
        <v>401</v>
      </c>
    </row>
    <row r="161" s="2" customFormat="1" ht="55.5" customHeight="1">
      <c r="A161" s="40"/>
      <c r="B161" s="41"/>
      <c r="C161" s="218" t="s">
        <v>536</v>
      </c>
      <c r="D161" s="218" t="s">
        <v>403</v>
      </c>
      <c r="E161" s="219" t="s">
        <v>3960</v>
      </c>
      <c r="F161" s="220" t="s">
        <v>3961</v>
      </c>
      <c r="G161" s="221" t="s">
        <v>228</v>
      </c>
      <c r="H161" s="222">
        <v>15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0.00020000000000000001</v>
      </c>
      <c r="R161" s="227">
        <f>Q161*H161</f>
        <v>0.0030000000000000001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3962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3963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3964</v>
      </c>
      <c r="G163" s="248"/>
      <c r="H163" s="251">
        <v>15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21.75" customHeight="1">
      <c r="A165" s="40"/>
      <c r="B165" s="41"/>
      <c r="C165" s="218" t="s">
        <v>8</v>
      </c>
      <c r="D165" s="218" t="s">
        <v>403</v>
      </c>
      <c r="E165" s="219" t="s">
        <v>3965</v>
      </c>
      <c r="F165" s="220" t="s">
        <v>3966</v>
      </c>
      <c r="G165" s="221" t="s">
        <v>228</v>
      </c>
      <c r="H165" s="222">
        <v>35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0.00044000000000000002</v>
      </c>
      <c r="R165" s="227">
        <f>Q165*H165</f>
        <v>0.015400000000000001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545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545</v>
      </c>
      <c r="BM165" s="229" t="s">
        <v>3967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3968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3969</v>
      </c>
      <c r="G167" s="248"/>
      <c r="H167" s="251">
        <v>35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5" customFormat="1">
      <c r="A168" s="15"/>
      <c r="B168" s="258"/>
      <c r="C168" s="259"/>
      <c r="D168" s="238" t="s">
        <v>410</v>
      </c>
      <c r="E168" s="260" t="s">
        <v>19</v>
      </c>
      <c r="F168" s="261" t="s">
        <v>414</v>
      </c>
      <c r="G168" s="259"/>
      <c r="H168" s="262">
        <v>35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410</v>
      </c>
      <c r="AU168" s="268" t="s">
        <v>87</v>
      </c>
      <c r="AV168" s="15" t="s">
        <v>102</v>
      </c>
      <c r="AW168" s="15" t="s">
        <v>37</v>
      </c>
      <c r="AX168" s="15" t="s">
        <v>85</v>
      </c>
      <c r="AY168" s="268" t="s">
        <v>401</v>
      </c>
    </row>
    <row r="169" s="2" customFormat="1" ht="21.75" customHeight="1">
      <c r="A169" s="40"/>
      <c r="B169" s="41"/>
      <c r="C169" s="218" t="s">
        <v>545</v>
      </c>
      <c r="D169" s="218" t="s">
        <v>403</v>
      </c>
      <c r="E169" s="219" t="s">
        <v>3970</v>
      </c>
      <c r="F169" s="220" t="s">
        <v>3971</v>
      </c>
      <c r="G169" s="221" t="s">
        <v>228</v>
      </c>
      <c r="H169" s="222">
        <v>36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0.00055000000000000003</v>
      </c>
      <c r="R169" s="227">
        <f>Q169*H169</f>
        <v>0.019800000000000002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545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3972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3973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3974</v>
      </c>
      <c r="G171" s="248"/>
      <c r="H171" s="251">
        <v>36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5" customFormat="1">
      <c r="A172" s="15"/>
      <c r="B172" s="258"/>
      <c r="C172" s="259"/>
      <c r="D172" s="238" t="s">
        <v>410</v>
      </c>
      <c r="E172" s="260" t="s">
        <v>19</v>
      </c>
      <c r="F172" s="261" t="s">
        <v>414</v>
      </c>
      <c r="G172" s="259"/>
      <c r="H172" s="262">
        <v>36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410</v>
      </c>
      <c r="AU172" s="268" t="s">
        <v>87</v>
      </c>
      <c r="AV172" s="15" t="s">
        <v>102</v>
      </c>
      <c r="AW172" s="15" t="s">
        <v>37</v>
      </c>
      <c r="AX172" s="15" t="s">
        <v>85</v>
      </c>
      <c r="AY172" s="268" t="s">
        <v>401</v>
      </c>
    </row>
    <row r="173" s="2" customFormat="1" ht="24.15" customHeight="1">
      <c r="A173" s="40"/>
      <c r="B173" s="41"/>
      <c r="C173" s="218" t="s">
        <v>552</v>
      </c>
      <c r="D173" s="218" t="s">
        <v>403</v>
      </c>
      <c r="E173" s="219" t="s">
        <v>3975</v>
      </c>
      <c r="F173" s="220" t="s">
        <v>3976</v>
      </c>
      <c r="G173" s="221" t="s">
        <v>228</v>
      </c>
      <c r="H173" s="222">
        <v>17</v>
      </c>
      <c r="I173" s="223"/>
      <c r="J173" s="224">
        <f>ROUND(I173*H173,2)</f>
        <v>0</v>
      </c>
      <c r="K173" s="220" t="s">
        <v>406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0.0018699999999999999</v>
      </c>
      <c r="R173" s="227">
        <f>Q173*H173</f>
        <v>0.031789999999999999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3977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3978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3979</v>
      </c>
      <c r="G175" s="248"/>
      <c r="H175" s="251">
        <v>17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17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24.15" customHeight="1">
      <c r="A177" s="40"/>
      <c r="B177" s="41"/>
      <c r="C177" s="218" t="s">
        <v>560</v>
      </c>
      <c r="D177" s="218" t="s">
        <v>403</v>
      </c>
      <c r="E177" s="219" t="s">
        <v>3980</v>
      </c>
      <c r="F177" s="220" t="s">
        <v>3981</v>
      </c>
      <c r="G177" s="221" t="s">
        <v>228</v>
      </c>
      <c r="H177" s="222">
        <v>55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0.00093000000000000005</v>
      </c>
      <c r="R177" s="227">
        <f>Q177*H177</f>
        <v>0.051150000000000001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545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3982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3983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3984</v>
      </c>
      <c r="G179" s="248"/>
      <c r="H179" s="251">
        <v>55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5" customFormat="1">
      <c r="A180" s="15"/>
      <c r="B180" s="258"/>
      <c r="C180" s="259"/>
      <c r="D180" s="238" t="s">
        <v>410</v>
      </c>
      <c r="E180" s="260" t="s">
        <v>19</v>
      </c>
      <c r="F180" s="261" t="s">
        <v>414</v>
      </c>
      <c r="G180" s="259"/>
      <c r="H180" s="262">
        <v>55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410</v>
      </c>
      <c r="AU180" s="268" t="s">
        <v>87</v>
      </c>
      <c r="AV180" s="15" t="s">
        <v>102</v>
      </c>
      <c r="AW180" s="15" t="s">
        <v>37</v>
      </c>
      <c r="AX180" s="15" t="s">
        <v>85</v>
      </c>
      <c r="AY180" s="268" t="s">
        <v>401</v>
      </c>
    </row>
    <row r="181" s="2" customFormat="1" ht="24.15" customHeight="1">
      <c r="A181" s="40"/>
      <c r="B181" s="41"/>
      <c r="C181" s="218" t="s">
        <v>565</v>
      </c>
      <c r="D181" s="218" t="s">
        <v>403</v>
      </c>
      <c r="E181" s="219" t="s">
        <v>3985</v>
      </c>
      <c r="F181" s="220" t="s">
        <v>3986</v>
      </c>
      <c r="G181" s="221" t="s">
        <v>228</v>
      </c>
      <c r="H181" s="222">
        <v>80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0.0017700000000000001</v>
      </c>
      <c r="R181" s="227">
        <f>Q181*H181</f>
        <v>0.1416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3987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3988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14" customFormat="1">
      <c r="A183" s="14"/>
      <c r="B183" s="247"/>
      <c r="C183" s="248"/>
      <c r="D183" s="238" t="s">
        <v>410</v>
      </c>
      <c r="E183" s="249" t="s">
        <v>19</v>
      </c>
      <c r="F183" s="250" t="s">
        <v>3989</v>
      </c>
      <c r="G183" s="248"/>
      <c r="H183" s="251">
        <v>80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410</v>
      </c>
      <c r="AU183" s="257" t="s">
        <v>87</v>
      </c>
      <c r="AV183" s="14" t="s">
        <v>87</v>
      </c>
      <c r="AW183" s="14" t="s">
        <v>37</v>
      </c>
      <c r="AX183" s="14" t="s">
        <v>78</v>
      </c>
      <c r="AY183" s="257" t="s">
        <v>401</v>
      </c>
    </row>
    <row r="184" s="15" customFormat="1">
      <c r="A184" s="15"/>
      <c r="B184" s="258"/>
      <c r="C184" s="259"/>
      <c r="D184" s="238" t="s">
        <v>410</v>
      </c>
      <c r="E184" s="260" t="s">
        <v>19</v>
      </c>
      <c r="F184" s="261" t="s">
        <v>414</v>
      </c>
      <c r="G184" s="259"/>
      <c r="H184" s="262">
        <v>80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8" t="s">
        <v>410</v>
      </c>
      <c r="AU184" s="268" t="s">
        <v>87</v>
      </c>
      <c r="AV184" s="15" t="s">
        <v>102</v>
      </c>
      <c r="AW184" s="15" t="s">
        <v>37</v>
      </c>
      <c r="AX184" s="15" t="s">
        <v>85</v>
      </c>
      <c r="AY184" s="268" t="s">
        <v>401</v>
      </c>
    </row>
    <row r="185" s="2" customFormat="1" ht="24.15" customHeight="1">
      <c r="A185" s="40"/>
      <c r="B185" s="41"/>
      <c r="C185" s="280" t="s">
        <v>571</v>
      </c>
      <c r="D185" s="280" t="s">
        <v>808</v>
      </c>
      <c r="E185" s="281" t="s">
        <v>3990</v>
      </c>
      <c r="F185" s="282" t="s">
        <v>3991</v>
      </c>
      <c r="G185" s="283" t="s">
        <v>653</v>
      </c>
      <c r="H185" s="284">
        <v>11</v>
      </c>
      <c r="I185" s="285"/>
      <c r="J185" s="286">
        <f>ROUND(I185*H185,2)</f>
        <v>0</v>
      </c>
      <c r="K185" s="282" t="s">
        <v>406</v>
      </c>
      <c r="L185" s="287"/>
      <c r="M185" s="288" t="s">
        <v>19</v>
      </c>
      <c r="N185" s="289" t="s">
        <v>49</v>
      </c>
      <c r="O185" s="86"/>
      <c r="P185" s="227">
        <f>O185*H185</f>
        <v>0</v>
      </c>
      <c r="Q185" s="227">
        <v>0.00044999999999999999</v>
      </c>
      <c r="R185" s="227">
        <f>Q185*H185</f>
        <v>0.0049499999999999995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664</v>
      </c>
      <c r="AT185" s="229" t="s">
        <v>808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3992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3993</v>
      </c>
      <c r="G186" s="248"/>
      <c r="H186" s="251">
        <v>11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11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24.15" customHeight="1">
      <c r="A188" s="40"/>
      <c r="B188" s="41"/>
      <c r="C188" s="218" t="s">
        <v>7</v>
      </c>
      <c r="D188" s="218" t="s">
        <v>403</v>
      </c>
      <c r="E188" s="219" t="s">
        <v>3994</v>
      </c>
      <c r="F188" s="220" t="s">
        <v>3995</v>
      </c>
      <c r="G188" s="221" t="s">
        <v>653</v>
      </c>
      <c r="H188" s="222">
        <v>41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545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3996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3997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3998</v>
      </c>
      <c r="G190" s="248"/>
      <c r="H190" s="251">
        <v>41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41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24.15" customHeight="1">
      <c r="A192" s="40"/>
      <c r="B192" s="41"/>
      <c r="C192" s="218" t="s">
        <v>599</v>
      </c>
      <c r="D192" s="218" t="s">
        <v>403</v>
      </c>
      <c r="E192" s="219" t="s">
        <v>3999</v>
      </c>
      <c r="F192" s="220" t="s">
        <v>4000</v>
      </c>
      <c r="G192" s="221" t="s">
        <v>653</v>
      </c>
      <c r="H192" s="222">
        <v>32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545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4001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4002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4003</v>
      </c>
      <c r="G194" s="248"/>
      <c r="H194" s="251">
        <v>32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5" customFormat="1">
      <c r="A195" s="15"/>
      <c r="B195" s="258"/>
      <c r="C195" s="259"/>
      <c r="D195" s="238" t="s">
        <v>410</v>
      </c>
      <c r="E195" s="260" t="s">
        <v>19</v>
      </c>
      <c r="F195" s="261" t="s">
        <v>414</v>
      </c>
      <c r="G195" s="259"/>
      <c r="H195" s="262">
        <v>32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410</v>
      </c>
      <c r="AU195" s="268" t="s">
        <v>87</v>
      </c>
      <c r="AV195" s="15" t="s">
        <v>102</v>
      </c>
      <c r="AW195" s="15" t="s">
        <v>37</v>
      </c>
      <c r="AX195" s="15" t="s">
        <v>85</v>
      </c>
      <c r="AY195" s="268" t="s">
        <v>401</v>
      </c>
    </row>
    <row r="196" s="2" customFormat="1" ht="24.15" customHeight="1">
      <c r="A196" s="40"/>
      <c r="B196" s="41"/>
      <c r="C196" s="218" t="s">
        <v>607</v>
      </c>
      <c r="D196" s="218" t="s">
        <v>403</v>
      </c>
      <c r="E196" s="219" t="s">
        <v>4004</v>
      </c>
      <c r="F196" s="220" t="s">
        <v>4005</v>
      </c>
      <c r="G196" s="221" t="s">
        <v>653</v>
      </c>
      <c r="H196" s="222">
        <v>4</v>
      </c>
      <c r="I196" s="223"/>
      <c r="J196" s="224">
        <f>ROUND(I196*H196,2)</f>
        <v>0</v>
      </c>
      <c r="K196" s="220" t="s">
        <v>406</v>
      </c>
      <c r="L196" s="46"/>
      <c r="M196" s="225" t="s">
        <v>19</v>
      </c>
      <c r="N196" s="226" t="s">
        <v>49</v>
      </c>
      <c r="O196" s="8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545</v>
      </c>
      <c r="AT196" s="229" t="s">
        <v>403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545</v>
      </c>
      <c r="BM196" s="229" t="s">
        <v>4006</v>
      </c>
    </row>
    <row r="197" s="2" customFormat="1">
      <c r="A197" s="40"/>
      <c r="B197" s="41"/>
      <c r="C197" s="42"/>
      <c r="D197" s="231" t="s">
        <v>408</v>
      </c>
      <c r="E197" s="42"/>
      <c r="F197" s="232" t="s">
        <v>4007</v>
      </c>
      <c r="G197" s="42"/>
      <c r="H197" s="42"/>
      <c r="I197" s="233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408</v>
      </c>
      <c r="AU197" s="19" t="s">
        <v>87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4008</v>
      </c>
      <c r="G198" s="248"/>
      <c r="H198" s="251">
        <v>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24.15" customHeight="1">
      <c r="A200" s="40"/>
      <c r="B200" s="41"/>
      <c r="C200" s="218" t="s">
        <v>613</v>
      </c>
      <c r="D200" s="218" t="s">
        <v>403</v>
      </c>
      <c r="E200" s="219" t="s">
        <v>4009</v>
      </c>
      <c r="F200" s="220" t="s">
        <v>4010</v>
      </c>
      <c r="G200" s="221" t="s">
        <v>653</v>
      </c>
      <c r="H200" s="222">
        <v>29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545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545</v>
      </c>
      <c r="BM200" s="229" t="s">
        <v>4011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4012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4013</v>
      </c>
      <c r="G202" s="248"/>
      <c r="H202" s="251">
        <v>29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5" customFormat="1">
      <c r="A203" s="15"/>
      <c r="B203" s="258"/>
      <c r="C203" s="259"/>
      <c r="D203" s="238" t="s">
        <v>410</v>
      </c>
      <c r="E203" s="260" t="s">
        <v>19</v>
      </c>
      <c r="F203" s="261" t="s">
        <v>414</v>
      </c>
      <c r="G203" s="259"/>
      <c r="H203" s="262">
        <v>29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410</v>
      </c>
      <c r="AU203" s="268" t="s">
        <v>87</v>
      </c>
      <c r="AV203" s="15" t="s">
        <v>102</v>
      </c>
      <c r="AW203" s="15" t="s">
        <v>37</v>
      </c>
      <c r="AX203" s="15" t="s">
        <v>85</v>
      </c>
      <c r="AY203" s="268" t="s">
        <v>401</v>
      </c>
    </row>
    <row r="204" s="2" customFormat="1" ht="37.8" customHeight="1">
      <c r="A204" s="40"/>
      <c r="B204" s="41"/>
      <c r="C204" s="218" t="s">
        <v>619</v>
      </c>
      <c r="D204" s="218" t="s">
        <v>403</v>
      </c>
      <c r="E204" s="219" t="s">
        <v>4014</v>
      </c>
      <c r="F204" s="220" t="s">
        <v>4015</v>
      </c>
      <c r="G204" s="221" t="s">
        <v>653</v>
      </c>
      <c r="H204" s="222">
        <v>8</v>
      </c>
      <c r="I204" s="223"/>
      <c r="J204" s="224">
        <f>ROUND(I204*H204,2)</f>
        <v>0</v>
      </c>
      <c r="K204" s="220" t="s">
        <v>1038</v>
      </c>
      <c r="L204" s="46"/>
      <c r="M204" s="225" t="s">
        <v>19</v>
      </c>
      <c r="N204" s="226" t="s">
        <v>49</v>
      </c>
      <c r="O204" s="86"/>
      <c r="P204" s="227">
        <f>O204*H204</f>
        <v>0</v>
      </c>
      <c r="Q204" s="227">
        <v>0.0010100000000000001</v>
      </c>
      <c r="R204" s="227">
        <f>Q204*H204</f>
        <v>0.0080800000000000004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545</v>
      </c>
      <c r="AT204" s="229" t="s">
        <v>403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4016</v>
      </c>
    </row>
    <row r="205" s="2" customFormat="1">
      <c r="A205" s="40"/>
      <c r="B205" s="41"/>
      <c r="C205" s="42"/>
      <c r="D205" s="231" t="s">
        <v>408</v>
      </c>
      <c r="E205" s="42"/>
      <c r="F205" s="232" t="s">
        <v>4017</v>
      </c>
      <c r="G205" s="42"/>
      <c r="H205" s="42"/>
      <c r="I205" s="233"/>
      <c r="J205" s="42"/>
      <c r="K205" s="42"/>
      <c r="L205" s="46"/>
      <c r="M205" s="234"/>
      <c r="N205" s="23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408</v>
      </c>
      <c r="AU205" s="19" t="s">
        <v>87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4018</v>
      </c>
      <c r="G206" s="248"/>
      <c r="H206" s="251">
        <v>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4019</v>
      </c>
      <c r="G207" s="248"/>
      <c r="H207" s="251">
        <v>4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78</v>
      </c>
      <c r="AY207" s="257" t="s">
        <v>401</v>
      </c>
    </row>
    <row r="208" s="15" customFormat="1">
      <c r="A208" s="15"/>
      <c r="B208" s="258"/>
      <c r="C208" s="259"/>
      <c r="D208" s="238" t="s">
        <v>410</v>
      </c>
      <c r="E208" s="260" t="s">
        <v>19</v>
      </c>
      <c r="F208" s="261" t="s">
        <v>414</v>
      </c>
      <c r="G208" s="259"/>
      <c r="H208" s="262">
        <v>8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410</v>
      </c>
      <c r="AU208" s="268" t="s">
        <v>87</v>
      </c>
      <c r="AV208" s="15" t="s">
        <v>102</v>
      </c>
      <c r="AW208" s="15" t="s">
        <v>37</v>
      </c>
      <c r="AX208" s="15" t="s">
        <v>85</v>
      </c>
      <c r="AY208" s="268" t="s">
        <v>401</v>
      </c>
    </row>
    <row r="209" s="2" customFormat="1" ht="33" customHeight="1">
      <c r="A209" s="40"/>
      <c r="B209" s="41"/>
      <c r="C209" s="218" t="s">
        <v>625</v>
      </c>
      <c r="D209" s="218" t="s">
        <v>403</v>
      </c>
      <c r="E209" s="219" t="s">
        <v>4020</v>
      </c>
      <c r="F209" s="220" t="s">
        <v>4021</v>
      </c>
      <c r="G209" s="221" t="s">
        <v>653</v>
      </c>
      <c r="H209" s="222">
        <v>12</v>
      </c>
      <c r="I209" s="223"/>
      <c r="J209" s="224">
        <f>ROUND(I209*H209,2)</f>
        <v>0</v>
      </c>
      <c r="K209" s="220" t="s">
        <v>1038</v>
      </c>
      <c r="L209" s="46"/>
      <c r="M209" s="225" t="s">
        <v>19</v>
      </c>
      <c r="N209" s="226" t="s">
        <v>49</v>
      </c>
      <c r="O209" s="86"/>
      <c r="P209" s="227">
        <f>O209*H209</f>
        <v>0</v>
      </c>
      <c r="Q209" s="227">
        <v>0.0021199999999999999</v>
      </c>
      <c r="R209" s="227">
        <f>Q209*H209</f>
        <v>0.025439999999999997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545</v>
      </c>
      <c r="AT209" s="229" t="s">
        <v>403</v>
      </c>
      <c r="AU209" s="229" t="s">
        <v>87</v>
      </c>
      <c r="AY209" s="19" t="s">
        <v>401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85</v>
      </c>
      <c r="BK209" s="230">
        <f>ROUND(I209*H209,2)</f>
        <v>0</v>
      </c>
      <c r="BL209" s="19" t="s">
        <v>545</v>
      </c>
      <c r="BM209" s="229" t="s">
        <v>4022</v>
      </c>
    </row>
    <row r="210" s="2" customFormat="1">
      <c r="A210" s="40"/>
      <c r="B210" s="41"/>
      <c r="C210" s="42"/>
      <c r="D210" s="231" t="s">
        <v>408</v>
      </c>
      <c r="E210" s="42"/>
      <c r="F210" s="232" t="s">
        <v>4023</v>
      </c>
      <c r="G210" s="42"/>
      <c r="H210" s="42"/>
      <c r="I210" s="233"/>
      <c r="J210" s="42"/>
      <c r="K210" s="42"/>
      <c r="L210" s="46"/>
      <c r="M210" s="234"/>
      <c r="N210" s="235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408</v>
      </c>
      <c r="AU210" s="19" t="s">
        <v>87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4024</v>
      </c>
      <c r="G211" s="248"/>
      <c r="H211" s="251">
        <v>12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5" customFormat="1">
      <c r="A212" s="15"/>
      <c r="B212" s="258"/>
      <c r="C212" s="259"/>
      <c r="D212" s="238" t="s">
        <v>410</v>
      </c>
      <c r="E212" s="260" t="s">
        <v>19</v>
      </c>
      <c r="F212" s="261" t="s">
        <v>414</v>
      </c>
      <c r="G212" s="259"/>
      <c r="H212" s="262">
        <v>12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410</v>
      </c>
      <c r="AU212" s="268" t="s">
        <v>87</v>
      </c>
      <c r="AV212" s="15" t="s">
        <v>102</v>
      </c>
      <c r="AW212" s="15" t="s">
        <v>37</v>
      </c>
      <c r="AX212" s="15" t="s">
        <v>85</v>
      </c>
      <c r="AY212" s="268" t="s">
        <v>401</v>
      </c>
    </row>
    <row r="213" s="2" customFormat="1" ht="24.15" customHeight="1">
      <c r="A213" s="40"/>
      <c r="B213" s="41"/>
      <c r="C213" s="218" t="s">
        <v>629</v>
      </c>
      <c r="D213" s="218" t="s">
        <v>403</v>
      </c>
      <c r="E213" s="219" t="s">
        <v>4025</v>
      </c>
      <c r="F213" s="220" t="s">
        <v>4026</v>
      </c>
      <c r="G213" s="221" t="s">
        <v>653</v>
      </c>
      <c r="H213" s="222">
        <v>6</v>
      </c>
      <c r="I213" s="223"/>
      <c r="J213" s="224">
        <f>ROUND(I213*H213,2)</f>
        <v>0</v>
      </c>
      <c r="K213" s="220" t="s">
        <v>19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9.0000000000000006E-05</v>
      </c>
      <c r="R213" s="227">
        <f>Q213*H213</f>
        <v>0.00054000000000000001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545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4027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4028</v>
      </c>
      <c r="G214" s="248"/>
      <c r="H214" s="251">
        <v>6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5" customFormat="1">
      <c r="A215" s="15"/>
      <c r="B215" s="258"/>
      <c r="C215" s="259"/>
      <c r="D215" s="238" t="s">
        <v>410</v>
      </c>
      <c r="E215" s="260" t="s">
        <v>19</v>
      </c>
      <c r="F215" s="261" t="s">
        <v>414</v>
      </c>
      <c r="G215" s="259"/>
      <c r="H215" s="262">
        <v>6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8" t="s">
        <v>410</v>
      </c>
      <c r="AU215" s="268" t="s">
        <v>87</v>
      </c>
      <c r="AV215" s="15" t="s">
        <v>102</v>
      </c>
      <c r="AW215" s="15" t="s">
        <v>37</v>
      </c>
      <c r="AX215" s="15" t="s">
        <v>85</v>
      </c>
      <c r="AY215" s="268" t="s">
        <v>401</v>
      </c>
    </row>
    <row r="216" s="2" customFormat="1" ht="33" customHeight="1">
      <c r="A216" s="40"/>
      <c r="B216" s="41"/>
      <c r="C216" s="218" t="s">
        <v>638</v>
      </c>
      <c r="D216" s="218" t="s">
        <v>403</v>
      </c>
      <c r="E216" s="219" t="s">
        <v>4029</v>
      </c>
      <c r="F216" s="220" t="s">
        <v>4030</v>
      </c>
      <c r="G216" s="221" t="s">
        <v>653</v>
      </c>
      <c r="H216" s="222">
        <v>11</v>
      </c>
      <c r="I216" s="223"/>
      <c r="J216" s="224">
        <f>ROUND(I216*H216,2)</f>
        <v>0</v>
      </c>
      <c r="K216" s="220" t="s">
        <v>19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0.00034000000000000002</v>
      </c>
      <c r="R216" s="227">
        <f>Q216*H216</f>
        <v>0.0037400000000000003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545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4031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4032</v>
      </c>
      <c r="G217" s="248"/>
      <c r="H217" s="251">
        <v>11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5" customFormat="1">
      <c r="A218" s="15"/>
      <c r="B218" s="258"/>
      <c r="C218" s="259"/>
      <c r="D218" s="238" t="s">
        <v>410</v>
      </c>
      <c r="E218" s="260" t="s">
        <v>19</v>
      </c>
      <c r="F218" s="261" t="s">
        <v>414</v>
      </c>
      <c r="G218" s="259"/>
      <c r="H218" s="262">
        <v>11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410</v>
      </c>
      <c r="AU218" s="268" t="s">
        <v>87</v>
      </c>
      <c r="AV218" s="15" t="s">
        <v>102</v>
      </c>
      <c r="AW218" s="15" t="s">
        <v>37</v>
      </c>
      <c r="AX218" s="15" t="s">
        <v>85</v>
      </c>
      <c r="AY218" s="268" t="s">
        <v>401</v>
      </c>
    </row>
    <row r="219" s="2" customFormat="1" ht="16.5" customHeight="1">
      <c r="A219" s="40"/>
      <c r="B219" s="41"/>
      <c r="C219" s="218" t="s">
        <v>645</v>
      </c>
      <c r="D219" s="218" t="s">
        <v>403</v>
      </c>
      <c r="E219" s="219" t="s">
        <v>4033</v>
      </c>
      <c r="F219" s="220" t="s">
        <v>4034</v>
      </c>
      <c r="G219" s="221" t="s">
        <v>653</v>
      </c>
      <c r="H219" s="222">
        <v>7</v>
      </c>
      <c r="I219" s="223"/>
      <c r="J219" s="224">
        <f>ROUND(I219*H219,2)</f>
        <v>0</v>
      </c>
      <c r="K219" s="220" t="s">
        <v>406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0.00029</v>
      </c>
      <c r="R219" s="227">
        <f>Q219*H219</f>
        <v>0.0020300000000000001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545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4035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4036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4037</v>
      </c>
      <c r="G221" s="248"/>
      <c r="H221" s="251">
        <v>7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7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85</v>
      </c>
      <c r="AY222" s="268" t="s">
        <v>401</v>
      </c>
    </row>
    <row r="223" s="2" customFormat="1" ht="21.75" customHeight="1">
      <c r="A223" s="40"/>
      <c r="B223" s="41"/>
      <c r="C223" s="218" t="s">
        <v>650</v>
      </c>
      <c r="D223" s="218" t="s">
        <v>403</v>
      </c>
      <c r="E223" s="219" t="s">
        <v>4038</v>
      </c>
      <c r="F223" s="220" t="s">
        <v>4039</v>
      </c>
      <c r="G223" s="221" t="s">
        <v>653</v>
      </c>
      <c r="H223" s="222">
        <v>2</v>
      </c>
      <c r="I223" s="223"/>
      <c r="J223" s="224">
        <f>ROUND(I223*H223,2)</f>
        <v>0</v>
      </c>
      <c r="K223" s="220" t="s">
        <v>406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0.00018000000000000001</v>
      </c>
      <c r="R223" s="227">
        <f>Q223*H223</f>
        <v>0.00036000000000000002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4040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4041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4042</v>
      </c>
      <c r="G225" s="248"/>
      <c r="H225" s="251">
        <v>2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5" customFormat="1">
      <c r="A226" s="15"/>
      <c r="B226" s="258"/>
      <c r="C226" s="259"/>
      <c r="D226" s="238" t="s">
        <v>410</v>
      </c>
      <c r="E226" s="260" t="s">
        <v>19</v>
      </c>
      <c r="F226" s="261" t="s">
        <v>414</v>
      </c>
      <c r="G226" s="259"/>
      <c r="H226" s="262">
        <v>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410</v>
      </c>
      <c r="AU226" s="268" t="s">
        <v>87</v>
      </c>
      <c r="AV226" s="15" t="s">
        <v>102</v>
      </c>
      <c r="AW226" s="15" t="s">
        <v>37</v>
      </c>
      <c r="AX226" s="15" t="s">
        <v>85</v>
      </c>
      <c r="AY226" s="268" t="s">
        <v>401</v>
      </c>
    </row>
    <row r="227" s="2" customFormat="1" ht="24.15" customHeight="1">
      <c r="A227" s="40"/>
      <c r="B227" s="41"/>
      <c r="C227" s="218" t="s">
        <v>657</v>
      </c>
      <c r="D227" s="218" t="s">
        <v>403</v>
      </c>
      <c r="E227" s="219" t="s">
        <v>4043</v>
      </c>
      <c r="F227" s="220" t="s">
        <v>4044</v>
      </c>
      <c r="G227" s="221" t="s">
        <v>228</v>
      </c>
      <c r="H227" s="222">
        <v>221</v>
      </c>
      <c r="I227" s="223"/>
      <c r="J227" s="224">
        <f>ROUND(I227*H227,2)</f>
        <v>0</v>
      </c>
      <c r="K227" s="220" t="s">
        <v>406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4045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4046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4047</v>
      </c>
      <c r="G229" s="248"/>
      <c r="H229" s="251">
        <v>221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5" customFormat="1">
      <c r="A230" s="15"/>
      <c r="B230" s="258"/>
      <c r="C230" s="259"/>
      <c r="D230" s="238" t="s">
        <v>410</v>
      </c>
      <c r="E230" s="260" t="s">
        <v>19</v>
      </c>
      <c r="F230" s="261" t="s">
        <v>414</v>
      </c>
      <c r="G230" s="259"/>
      <c r="H230" s="262">
        <v>221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410</v>
      </c>
      <c r="AU230" s="268" t="s">
        <v>87</v>
      </c>
      <c r="AV230" s="15" t="s">
        <v>102</v>
      </c>
      <c r="AW230" s="15" t="s">
        <v>37</v>
      </c>
      <c r="AX230" s="15" t="s">
        <v>85</v>
      </c>
      <c r="AY230" s="268" t="s">
        <v>401</v>
      </c>
    </row>
    <row r="231" s="2" customFormat="1" ht="24.15" customHeight="1">
      <c r="A231" s="40"/>
      <c r="B231" s="41"/>
      <c r="C231" s="218" t="s">
        <v>664</v>
      </c>
      <c r="D231" s="218" t="s">
        <v>403</v>
      </c>
      <c r="E231" s="219" t="s">
        <v>4048</v>
      </c>
      <c r="F231" s="220" t="s">
        <v>4049</v>
      </c>
      <c r="G231" s="221" t="s">
        <v>228</v>
      </c>
      <c r="H231" s="222">
        <v>306</v>
      </c>
      <c r="I231" s="223"/>
      <c r="J231" s="224">
        <f>ROUND(I231*H231,2)</f>
        <v>0</v>
      </c>
      <c r="K231" s="220" t="s">
        <v>406</v>
      </c>
      <c r="L231" s="46"/>
      <c r="M231" s="225" t="s">
        <v>19</v>
      </c>
      <c r="N231" s="226" t="s">
        <v>49</v>
      </c>
      <c r="O231" s="86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545</v>
      </c>
      <c r="AT231" s="229" t="s">
        <v>403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545</v>
      </c>
      <c r="BM231" s="229" t="s">
        <v>4050</v>
      </c>
    </row>
    <row r="232" s="2" customFormat="1">
      <c r="A232" s="40"/>
      <c r="B232" s="41"/>
      <c r="C232" s="42"/>
      <c r="D232" s="231" t="s">
        <v>408</v>
      </c>
      <c r="E232" s="42"/>
      <c r="F232" s="232" t="s">
        <v>4051</v>
      </c>
      <c r="G232" s="42"/>
      <c r="H232" s="42"/>
      <c r="I232" s="233"/>
      <c r="J232" s="42"/>
      <c r="K232" s="42"/>
      <c r="L232" s="46"/>
      <c r="M232" s="234"/>
      <c r="N232" s="23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408</v>
      </c>
      <c r="AU232" s="19" t="s">
        <v>87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4052</v>
      </c>
      <c r="G233" s="248"/>
      <c r="H233" s="251">
        <v>306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5" customFormat="1">
      <c r="A234" s="15"/>
      <c r="B234" s="258"/>
      <c r="C234" s="259"/>
      <c r="D234" s="238" t="s">
        <v>410</v>
      </c>
      <c r="E234" s="260" t="s">
        <v>19</v>
      </c>
      <c r="F234" s="261" t="s">
        <v>414</v>
      </c>
      <c r="G234" s="259"/>
      <c r="H234" s="262">
        <v>306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410</v>
      </c>
      <c r="AU234" s="268" t="s">
        <v>87</v>
      </c>
      <c r="AV234" s="15" t="s">
        <v>102</v>
      </c>
      <c r="AW234" s="15" t="s">
        <v>37</v>
      </c>
      <c r="AX234" s="15" t="s">
        <v>85</v>
      </c>
      <c r="AY234" s="268" t="s">
        <v>401</v>
      </c>
    </row>
    <row r="235" s="2" customFormat="1" ht="49.05" customHeight="1">
      <c r="A235" s="40"/>
      <c r="B235" s="41"/>
      <c r="C235" s="218" t="s">
        <v>670</v>
      </c>
      <c r="D235" s="218" t="s">
        <v>403</v>
      </c>
      <c r="E235" s="219" t="s">
        <v>4053</v>
      </c>
      <c r="F235" s="220" t="s">
        <v>4054</v>
      </c>
      <c r="G235" s="221" t="s">
        <v>548</v>
      </c>
      <c r="H235" s="222">
        <v>0.94599999999999995</v>
      </c>
      <c r="I235" s="223"/>
      <c r="J235" s="224">
        <f>ROUND(I235*H235,2)</f>
        <v>0</v>
      </c>
      <c r="K235" s="220" t="s">
        <v>406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545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4055</v>
      </c>
    </row>
    <row r="236" s="2" customFormat="1">
      <c r="A236" s="40"/>
      <c r="B236" s="41"/>
      <c r="C236" s="42"/>
      <c r="D236" s="231" t="s">
        <v>408</v>
      </c>
      <c r="E236" s="42"/>
      <c r="F236" s="232" t="s">
        <v>4056</v>
      </c>
      <c r="G236" s="42"/>
      <c r="H236" s="42"/>
      <c r="I236" s="233"/>
      <c r="J236" s="42"/>
      <c r="K236" s="42"/>
      <c r="L236" s="46"/>
      <c r="M236" s="234"/>
      <c r="N236" s="235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408</v>
      </c>
      <c r="AU236" s="19" t="s">
        <v>87</v>
      </c>
    </row>
    <row r="237" s="12" customFormat="1" ht="22.8" customHeight="1">
      <c r="A237" s="12"/>
      <c r="B237" s="202"/>
      <c r="C237" s="203"/>
      <c r="D237" s="204" t="s">
        <v>77</v>
      </c>
      <c r="E237" s="216" t="s">
        <v>2280</v>
      </c>
      <c r="F237" s="216" t="s">
        <v>2281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SUM(P238:P374)</f>
        <v>0</v>
      </c>
      <c r="Q237" s="210"/>
      <c r="R237" s="211">
        <f>SUM(R238:R374)</f>
        <v>1.8356669999999997</v>
      </c>
      <c r="S237" s="210"/>
      <c r="T237" s="212">
        <f>SUM(T238:T374)</f>
        <v>0.00172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87</v>
      </c>
      <c r="AT237" s="214" t="s">
        <v>77</v>
      </c>
      <c r="AU237" s="214" t="s">
        <v>85</v>
      </c>
      <c r="AY237" s="213" t="s">
        <v>401</v>
      </c>
      <c r="BK237" s="215">
        <f>SUM(BK238:BK374)</f>
        <v>0</v>
      </c>
    </row>
    <row r="238" s="2" customFormat="1" ht="24.15" customHeight="1">
      <c r="A238" s="40"/>
      <c r="B238" s="41"/>
      <c r="C238" s="218" t="s">
        <v>676</v>
      </c>
      <c r="D238" s="218" t="s">
        <v>403</v>
      </c>
      <c r="E238" s="219" t="s">
        <v>4057</v>
      </c>
      <c r="F238" s="220" t="s">
        <v>4058</v>
      </c>
      <c r="G238" s="221" t="s">
        <v>653</v>
      </c>
      <c r="H238" s="222">
        <v>1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4.0000000000000003E-05</v>
      </c>
      <c r="R238" s="227">
        <f>Q238*H238</f>
        <v>4.0000000000000003E-05</v>
      </c>
      <c r="S238" s="227">
        <v>0.00172</v>
      </c>
      <c r="T238" s="228">
        <f>S238*H238</f>
        <v>0.00172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545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4059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4060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4061</v>
      </c>
      <c r="G240" s="248"/>
      <c r="H240" s="251">
        <v>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2" customFormat="1" ht="24.15" customHeight="1">
      <c r="A242" s="40"/>
      <c r="B242" s="41"/>
      <c r="C242" s="218" t="s">
        <v>682</v>
      </c>
      <c r="D242" s="218" t="s">
        <v>403</v>
      </c>
      <c r="E242" s="219" t="s">
        <v>4062</v>
      </c>
      <c r="F242" s="220" t="s">
        <v>4063</v>
      </c>
      <c r="G242" s="221" t="s">
        <v>228</v>
      </c>
      <c r="H242" s="222">
        <v>79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0.0030899999999999999</v>
      </c>
      <c r="R242" s="227">
        <f>Q242*H242</f>
        <v>0.24410999999999999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545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545</v>
      </c>
      <c r="BM242" s="229" t="s">
        <v>4064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4065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4066</v>
      </c>
      <c r="G244" s="248"/>
      <c r="H244" s="251">
        <v>79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19</v>
      </c>
      <c r="F245" s="261" t="s">
        <v>414</v>
      </c>
      <c r="G245" s="259"/>
      <c r="H245" s="262">
        <v>79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24.15" customHeight="1">
      <c r="A246" s="40"/>
      <c r="B246" s="41"/>
      <c r="C246" s="218" t="s">
        <v>687</v>
      </c>
      <c r="D246" s="218" t="s">
        <v>403</v>
      </c>
      <c r="E246" s="219" t="s">
        <v>4067</v>
      </c>
      <c r="F246" s="220" t="s">
        <v>4068</v>
      </c>
      <c r="G246" s="221" t="s">
        <v>228</v>
      </c>
      <c r="H246" s="222">
        <v>14</v>
      </c>
      <c r="I246" s="223"/>
      <c r="J246" s="224">
        <f>ROUND(I246*H246,2)</f>
        <v>0</v>
      </c>
      <c r="K246" s="220" t="s">
        <v>406</v>
      </c>
      <c r="L246" s="46"/>
      <c r="M246" s="225" t="s">
        <v>19</v>
      </c>
      <c r="N246" s="226" t="s">
        <v>49</v>
      </c>
      <c r="O246" s="86"/>
      <c r="P246" s="227">
        <f>O246*H246</f>
        <v>0</v>
      </c>
      <c r="Q246" s="227">
        <v>0.0045100000000000001</v>
      </c>
      <c r="R246" s="227">
        <f>Q246*H246</f>
        <v>0.063140000000000002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545</v>
      </c>
      <c r="AT246" s="229" t="s">
        <v>403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545</v>
      </c>
      <c r="BM246" s="229" t="s">
        <v>4069</v>
      </c>
    </row>
    <row r="247" s="2" customFormat="1">
      <c r="A247" s="40"/>
      <c r="B247" s="41"/>
      <c r="C247" s="42"/>
      <c r="D247" s="231" t="s">
        <v>408</v>
      </c>
      <c r="E247" s="42"/>
      <c r="F247" s="232" t="s">
        <v>4070</v>
      </c>
      <c r="G247" s="42"/>
      <c r="H247" s="42"/>
      <c r="I247" s="233"/>
      <c r="J247" s="42"/>
      <c r="K247" s="42"/>
      <c r="L247" s="46"/>
      <c r="M247" s="234"/>
      <c r="N247" s="235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408</v>
      </c>
      <c r="AU247" s="19" t="s">
        <v>87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4071</v>
      </c>
      <c r="G248" s="248"/>
      <c r="H248" s="251">
        <v>14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14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24.15" customHeight="1">
      <c r="A250" s="40"/>
      <c r="B250" s="41"/>
      <c r="C250" s="218" t="s">
        <v>703</v>
      </c>
      <c r="D250" s="218" t="s">
        <v>403</v>
      </c>
      <c r="E250" s="219" t="s">
        <v>4072</v>
      </c>
      <c r="F250" s="220" t="s">
        <v>4073</v>
      </c>
      <c r="G250" s="221" t="s">
        <v>228</v>
      </c>
      <c r="H250" s="222">
        <v>333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0.00072999999999999996</v>
      </c>
      <c r="R250" s="227">
        <f>Q250*H250</f>
        <v>0.24309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545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545</v>
      </c>
      <c r="BM250" s="229" t="s">
        <v>4074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4075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4" customFormat="1">
      <c r="A252" s="14"/>
      <c r="B252" s="247"/>
      <c r="C252" s="248"/>
      <c r="D252" s="238" t="s">
        <v>410</v>
      </c>
      <c r="E252" s="249" t="s">
        <v>19</v>
      </c>
      <c r="F252" s="250" t="s">
        <v>4076</v>
      </c>
      <c r="G252" s="248"/>
      <c r="H252" s="251">
        <v>36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37</v>
      </c>
      <c r="AX252" s="14" t="s">
        <v>78</v>
      </c>
      <c r="AY252" s="257" t="s">
        <v>401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4077</v>
      </c>
      <c r="G253" s="248"/>
      <c r="H253" s="251">
        <v>297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78</v>
      </c>
      <c r="AY253" s="257" t="s">
        <v>401</v>
      </c>
    </row>
    <row r="254" s="15" customFormat="1">
      <c r="A254" s="15"/>
      <c r="B254" s="258"/>
      <c r="C254" s="259"/>
      <c r="D254" s="238" t="s">
        <v>410</v>
      </c>
      <c r="E254" s="260" t="s">
        <v>19</v>
      </c>
      <c r="F254" s="261" t="s">
        <v>414</v>
      </c>
      <c r="G254" s="259"/>
      <c r="H254" s="262">
        <v>333</v>
      </c>
      <c r="I254" s="263"/>
      <c r="J254" s="259"/>
      <c r="K254" s="259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410</v>
      </c>
      <c r="AU254" s="268" t="s">
        <v>87</v>
      </c>
      <c r="AV254" s="15" t="s">
        <v>102</v>
      </c>
      <c r="AW254" s="15" t="s">
        <v>37</v>
      </c>
      <c r="AX254" s="15" t="s">
        <v>85</v>
      </c>
      <c r="AY254" s="268" t="s">
        <v>401</v>
      </c>
    </row>
    <row r="255" s="2" customFormat="1" ht="16.5" customHeight="1">
      <c r="A255" s="40"/>
      <c r="B255" s="41"/>
      <c r="C255" s="218" t="s">
        <v>710</v>
      </c>
      <c r="D255" s="218" t="s">
        <v>403</v>
      </c>
      <c r="E255" s="219" t="s">
        <v>4078</v>
      </c>
      <c r="F255" s="220" t="s">
        <v>4079</v>
      </c>
      <c r="G255" s="221" t="s">
        <v>228</v>
      </c>
      <c r="H255" s="222">
        <v>297</v>
      </c>
      <c r="I255" s="223"/>
      <c r="J255" s="224">
        <f>ROUND(I255*H255,2)</f>
        <v>0</v>
      </c>
      <c r="K255" s="220" t="s">
        <v>406</v>
      </c>
      <c r="L255" s="46"/>
      <c r="M255" s="225" t="s">
        <v>19</v>
      </c>
      <c r="N255" s="226" t="s">
        <v>49</v>
      </c>
      <c r="O255" s="86"/>
      <c r="P255" s="227">
        <f>O255*H255</f>
        <v>0</v>
      </c>
      <c r="Q255" s="227">
        <v>0.00019000000000000001</v>
      </c>
      <c r="R255" s="227">
        <f>Q255*H255</f>
        <v>0.056430000000000001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545</v>
      </c>
      <c r="AT255" s="229" t="s">
        <v>403</v>
      </c>
      <c r="AU255" s="229" t="s">
        <v>87</v>
      </c>
      <c r="AY255" s="19" t="s">
        <v>401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9" t="s">
        <v>85</v>
      </c>
      <c r="BK255" s="230">
        <f>ROUND(I255*H255,2)</f>
        <v>0</v>
      </c>
      <c r="BL255" s="19" t="s">
        <v>545</v>
      </c>
      <c r="BM255" s="229" t="s">
        <v>4080</v>
      </c>
    </row>
    <row r="256" s="2" customFormat="1">
      <c r="A256" s="40"/>
      <c r="B256" s="41"/>
      <c r="C256" s="42"/>
      <c r="D256" s="231" t="s">
        <v>408</v>
      </c>
      <c r="E256" s="42"/>
      <c r="F256" s="232" t="s">
        <v>4081</v>
      </c>
      <c r="G256" s="42"/>
      <c r="H256" s="42"/>
      <c r="I256" s="233"/>
      <c r="J256" s="42"/>
      <c r="K256" s="42"/>
      <c r="L256" s="46"/>
      <c r="M256" s="234"/>
      <c r="N256" s="235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408</v>
      </c>
      <c r="AU256" s="19" t="s">
        <v>87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4077</v>
      </c>
      <c r="G257" s="248"/>
      <c r="H257" s="251">
        <v>297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78</v>
      </c>
      <c r="AY257" s="257" t="s">
        <v>401</v>
      </c>
    </row>
    <row r="258" s="15" customFormat="1">
      <c r="A258" s="15"/>
      <c r="B258" s="258"/>
      <c r="C258" s="259"/>
      <c r="D258" s="238" t="s">
        <v>410</v>
      </c>
      <c r="E258" s="260" t="s">
        <v>19</v>
      </c>
      <c r="F258" s="261" t="s">
        <v>414</v>
      </c>
      <c r="G258" s="259"/>
      <c r="H258" s="262">
        <v>297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410</v>
      </c>
      <c r="AU258" s="268" t="s">
        <v>87</v>
      </c>
      <c r="AV258" s="15" t="s">
        <v>102</v>
      </c>
      <c r="AW258" s="15" t="s">
        <v>37</v>
      </c>
      <c r="AX258" s="15" t="s">
        <v>85</v>
      </c>
      <c r="AY258" s="268" t="s">
        <v>401</v>
      </c>
    </row>
    <row r="259" s="2" customFormat="1" ht="24.15" customHeight="1">
      <c r="A259" s="40"/>
      <c r="B259" s="41"/>
      <c r="C259" s="218" t="s">
        <v>717</v>
      </c>
      <c r="D259" s="218" t="s">
        <v>403</v>
      </c>
      <c r="E259" s="219" t="s">
        <v>4082</v>
      </c>
      <c r="F259" s="220" t="s">
        <v>4083</v>
      </c>
      <c r="G259" s="221" t="s">
        <v>228</v>
      </c>
      <c r="H259" s="222">
        <v>603</v>
      </c>
      <c r="I259" s="223"/>
      <c r="J259" s="224">
        <f>ROUND(I259*H259,2)</f>
        <v>0</v>
      </c>
      <c r="K259" s="220" t="s">
        <v>406</v>
      </c>
      <c r="L259" s="46"/>
      <c r="M259" s="225" t="s">
        <v>19</v>
      </c>
      <c r="N259" s="226" t="s">
        <v>49</v>
      </c>
      <c r="O259" s="86"/>
      <c r="P259" s="227">
        <f>O259*H259</f>
        <v>0</v>
      </c>
      <c r="Q259" s="227">
        <v>0.00097999999999999997</v>
      </c>
      <c r="R259" s="227">
        <f>Q259*H259</f>
        <v>0.59094000000000002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545</v>
      </c>
      <c r="AT259" s="229" t="s">
        <v>403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545</v>
      </c>
      <c r="BM259" s="229" t="s">
        <v>4084</v>
      </c>
    </row>
    <row r="260" s="2" customFormat="1">
      <c r="A260" s="40"/>
      <c r="B260" s="41"/>
      <c r="C260" s="42"/>
      <c r="D260" s="231" t="s">
        <v>408</v>
      </c>
      <c r="E260" s="42"/>
      <c r="F260" s="232" t="s">
        <v>4085</v>
      </c>
      <c r="G260" s="42"/>
      <c r="H260" s="42"/>
      <c r="I260" s="233"/>
      <c r="J260" s="42"/>
      <c r="K260" s="42"/>
      <c r="L260" s="46"/>
      <c r="M260" s="234"/>
      <c r="N260" s="235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408</v>
      </c>
      <c r="AU260" s="19" t="s">
        <v>87</v>
      </c>
    </row>
    <row r="261" s="14" customFormat="1">
      <c r="A261" s="14"/>
      <c r="B261" s="247"/>
      <c r="C261" s="248"/>
      <c r="D261" s="238" t="s">
        <v>410</v>
      </c>
      <c r="E261" s="249" t="s">
        <v>19</v>
      </c>
      <c r="F261" s="250" t="s">
        <v>4086</v>
      </c>
      <c r="G261" s="248"/>
      <c r="H261" s="251">
        <v>59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7" t="s">
        <v>410</v>
      </c>
      <c r="AU261" s="257" t="s">
        <v>87</v>
      </c>
      <c r="AV261" s="14" t="s">
        <v>87</v>
      </c>
      <c r="AW261" s="14" t="s">
        <v>37</v>
      </c>
      <c r="AX261" s="14" t="s">
        <v>78</v>
      </c>
      <c r="AY261" s="257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4087</v>
      </c>
      <c r="G262" s="248"/>
      <c r="H262" s="251">
        <v>544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603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2" customFormat="1" ht="16.5" customHeight="1">
      <c r="A264" s="40"/>
      <c r="B264" s="41"/>
      <c r="C264" s="218" t="s">
        <v>723</v>
      </c>
      <c r="D264" s="218" t="s">
        <v>403</v>
      </c>
      <c r="E264" s="219" t="s">
        <v>4088</v>
      </c>
      <c r="F264" s="220" t="s">
        <v>4089</v>
      </c>
      <c r="G264" s="221" t="s">
        <v>228</v>
      </c>
      <c r="H264" s="222">
        <v>544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0.00025000000000000001</v>
      </c>
      <c r="R264" s="227">
        <f>Q264*H264</f>
        <v>0.13600000000000001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4090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4091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4087</v>
      </c>
      <c r="G266" s="248"/>
      <c r="H266" s="251">
        <v>544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5" customFormat="1">
      <c r="A267" s="15"/>
      <c r="B267" s="258"/>
      <c r="C267" s="259"/>
      <c r="D267" s="238" t="s">
        <v>410</v>
      </c>
      <c r="E267" s="260" t="s">
        <v>19</v>
      </c>
      <c r="F267" s="261" t="s">
        <v>414</v>
      </c>
      <c r="G267" s="259"/>
      <c r="H267" s="262">
        <v>544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410</v>
      </c>
      <c r="AU267" s="268" t="s">
        <v>87</v>
      </c>
      <c r="AV267" s="15" t="s">
        <v>102</v>
      </c>
      <c r="AW267" s="15" t="s">
        <v>37</v>
      </c>
      <c r="AX267" s="15" t="s">
        <v>85</v>
      </c>
      <c r="AY267" s="268" t="s">
        <v>401</v>
      </c>
    </row>
    <row r="268" s="2" customFormat="1" ht="24.15" customHeight="1">
      <c r="A268" s="40"/>
      <c r="B268" s="41"/>
      <c r="C268" s="218" t="s">
        <v>736</v>
      </c>
      <c r="D268" s="218" t="s">
        <v>403</v>
      </c>
      <c r="E268" s="219" t="s">
        <v>4092</v>
      </c>
      <c r="F268" s="220" t="s">
        <v>4093</v>
      </c>
      <c r="G268" s="221" t="s">
        <v>228</v>
      </c>
      <c r="H268" s="222">
        <v>28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0.0012999999999999999</v>
      </c>
      <c r="R268" s="227">
        <f>Q268*H268</f>
        <v>0.036400000000000002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4094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4095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4096</v>
      </c>
      <c r="G270" s="248"/>
      <c r="H270" s="251">
        <v>28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28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16.5" customHeight="1">
      <c r="A272" s="40"/>
      <c r="B272" s="41"/>
      <c r="C272" s="218" t="s">
        <v>747</v>
      </c>
      <c r="D272" s="218" t="s">
        <v>403</v>
      </c>
      <c r="E272" s="219" t="s">
        <v>4097</v>
      </c>
      <c r="F272" s="220" t="s">
        <v>4098</v>
      </c>
      <c r="G272" s="221" t="s">
        <v>228</v>
      </c>
      <c r="H272" s="222">
        <v>28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0.00025999999999999998</v>
      </c>
      <c r="R272" s="227">
        <f>Q272*H272</f>
        <v>0.0072799999999999991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4099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4100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4096</v>
      </c>
      <c r="G274" s="248"/>
      <c r="H274" s="251">
        <v>28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5" customFormat="1">
      <c r="A275" s="15"/>
      <c r="B275" s="258"/>
      <c r="C275" s="259"/>
      <c r="D275" s="238" t="s">
        <v>410</v>
      </c>
      <c r="E275" s="260" t="s">
        <v>19</v>
      </c>
      <c r="F275" s="261" t="s">
        <v>414</v>
      </c>
      <c r="G275" s="259"/>
      <c r="H275" s="262">
        <v>28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410</v>
      </c>
      <c r="AU275" s="268" t="s">
        <v>87</v>
      </c>
      <c r="AV275" s="15" t="s">
        <v>102</v>
      </c>
      <c r="AW275" s="15" t="s">
        <v>37</v>
      </c>
      <c r="AX275" s="15" t="s">
        <v>85</v>
      </c>
      <c r="AY275" s="268" t="s">
        <v>401</v>
      </c>
    </row>
    <row r="276" s="2" customFormat="1" ht="24.15" customHeight="1">
      <c r="A276" s="40"/>
      <c r="B276" s="41"/>
      <c r="C276" s="218" t="s">
        <v>756</v>
      </c>
      <c r="D276" s="218" t="s">
        <v>403</v>
      </c>
      <c r="E276" s="219" t="s">
        <v>4101</v>
      </c>
      <c r="F276" s="220" t="s">
        <v>4102</v>
      </c>
      <c r="G276" s="221" t="s">
        <v>228</v>
      </c>
      <c r="H276" s="222">
        <v>59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0.00263</v>
      </c>
      <c r="R276" s="227">
        <f>Q276*H276</f>
        <v>0.15517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4103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4104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4105</v>
      </c>
      <c r="G278" s="248"/>
      <c r="H278" s="251">
        <v>59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78</v>
      </c>
      <c r="AY278" s="257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59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16.5" customHeight="1">
      <c r="A280" s="40"/>
      <c r="B280" s="41"/>
      <c r="C280" s="218" t="s">
        <v>762</v>
      </c>
      <c r="D280" s="218" t="s">
        <v>403</v>
      </c>
      <c r="E280" s="219" t="s">
        <v>4106</v>
      </c>
      <c r="F280" s="220" t="s">
        <v>4107</v>
      </c>
      <c r="G280" s="221" t="s">
        <v>228</v>
      </c>
      <c r="H280" s="222">
        <v>59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0.00027</v>
      </c>
      <c r="R280" s="227">
        <f>Q280*H280</f>
        <v>0.01593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545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4108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4109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4105</v>
      </c>
      <c r="G282" s="248"/>
      <c r="H282" s="251">
        <v>59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59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4.15" customHeight="1">
      <c r="A284" s="40"/>
      <c r="B284" s="41"/>
      <c r="C284" s="218" t="s">
        <v>769</v>
      </c>
      <c r="D284" s="218" t="s">
        <v>403</v>
      </c>
      <c r="E284" s="219" t="s">
        <v>4110</v>
      </c>
      <c r="F284" s="220" t="s">
        <v>4111</v>
      </c>
      <c r="G284" s="221" t="s">
        <v>228</v>
      </c>
      <c r="H284" s="222">
        <v>12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0.0060099999999999997</v>
      </c>
      <c r="R284" s="227">
        <f>Q284*H284</f>
        <v>0.07211999999999999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545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545</v>
      </c>
      <c r="BM284" s="229" t="s">
        <v>4112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4113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4114</v>
      </c>
      <c r="G286" s="248"/>
      <c r="H286" s="251">
        <v>12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12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85</v>
      </c>
      <c r="AY287" s="268" t="s">
        <v>401</v>
      </c>
    </row>
    <row r="288" s="2" customFormat="1" ht="16.5" customHeight="1">
      <c r="A288" s="40"/>
      <c r="B288" s="41"/>
      <c r="C288" s="218" t="s">
        <v>778</v>
      </c>
      <c r="D288" s="218" t="s">
        <v>403</v>
      </c>
      <c r="E288" s="219" t="s">
        <v>4115</v>
      </c>
      <c r="F288" s="220" t="s">
        <v>4116</v>
      </c>
      <c r="G288" s="221" t="s">
        <v>228</v>
      </c>
      <c r="H288" s="222">
        <v>12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0.00038000000000000002</v>
      </c>
      <c r="R288" s="227">
        <f>Q288*H288</f>
        <v>0.0045599999999999998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545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545</v>
      </c>
      <c r="BM288" s="229" t="s">
        <v>4117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4118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4114</v>
      </c>
      <c r="G290" s="248"/>
      <c r="H290" s="251">
        <v>12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78</v>
      </c>
      <c r="AY290" s="257" t="s">
        <v>401</v>
      </c>
    </row>
    <row r="291" s="15" customFormat="1">
      <c r="A291" s="15"/>
      <c r="B291" s="258"/>
      <c r="C291" s="259"/>
      <c r="D291" s="238" t="s">
        <v>410</v>
      </c>
      <c r="E291" s="260" t="s">
        <v>19</v>
      </c>
      <c r="F291" s="261" t="s">
        <v>414</v>
      </c>
      <c r="G291" s="259"/>
      <c r="H291" s="262">
        <v>12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410</v>
      </c>
      <c r="AU291" s="268" t="s">
        <v>87</v>
      </c>
      <c r="AV291" s="15" t="s">
        <v>102</v>
      </c>
      <c r="AW291" s="15" t="s">
        <v>37</v>
      </c>
      <c r="AX291" s="15" t="s">
        <v>85</v>
      </c>
      <c r="AY291" s="268" t="s">
        <v>401</v>
      </c>
    </row>
    <row r="292" s="2" customFormat="1" ht="55.5" customHeight="1">
      <c r="A292" s="40"/>
      <c r="B292" s="41"/>
      <c r="C292" s="218" t="s">
        <v>784</v>
      </c>
      <c r="D292" s="218" t="s">
        <v>403</v>
      </c>
      <c r="E292" s="219" t="s">
        <v>4119</v>
      </c>
      <c r="F292" s="220" t="s">
        <v>4120</v>
      </c>
      <c r="G292" s="221" t="s">
        <v>228</v>
      </c>
      <c r="H292" s="222">
        <v>246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5.0000000000000002E-05</v>
      </c>
      <c r="R292" s="227">
        <f>Q292*H292</f>
        <v>0.0123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545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545</v>
      </c>
      <c r="BM292" s="229" t="s">
        <v>4121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4122</v>
      </c>
      <c r="G293" s="42"/>
      <c r="H293" s="42"/>
      <c r="I293" s="233"/>
      <c r="J293" s="42"/>
      <c r="K293" s="42"/>
      <c r="L293" s="46"/>
      <c r="M293" s="234"/>
      <c r="N293" s="23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14" customFormat="1">
      <c r="A294" s="14"/>
      <c r="B294" s="247"/>
      <c r="C294" s="248"/>
      <c r="D294" s="238" t="s">
        <v>410</v>
      </c>
      <c r="E294" s="249" t="s">
        <v>19</v>
      </c>
      <c r="F294" s="250" t="s">
        <v>4076</v>
      </c>
      <c r="G294" s="248"/>
      <c r="H294" s="251">
        <v>36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410</v>
      </c>
      <c r="AU294" s="257" t="s">
        <v>87</v>
      </c>
      <c r="AV294" s="14" t="s">
        <v>87</v>
      </c>
      <c r="AW294" s="14" t="s">
        <v>37</v>
      </c>
      <c r="AX294" s="14" t="s">
        <v>78</v>
      </c>
      <c r="AY294" s="257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4123</v>
      </c>
      <c r="G295" s="248"/>
      <c r="H295" s="251">
        <v>210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246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55.5" customHeight="1">
      <c r="A297" s="40"/>
      <c r="B297" s="41"/>
      <c r="C297" s="218" t="s">
        <v>789</v>
      </c>
      <c r="D297" s="218" t="s">
        <v>403</v>
      </c>
      <c r="E297" s="219" t="s">
        <v>4124</v>
      </c>
      <c r="F297" s="220" t="s">
        <v>4125</v>
      </c>
      <c r="G297" s="221" t="s">
        <v>228</v>
      </c>
      <c r="H297" s="222">
        <v>313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6.9999999999999994E-05</v>
      </c>
      <c r="R297" s="227">
        <f>Q297*H297</f>
        <v>0.021909999999999999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545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545</v>
      </c>
      <c r="BM297" s="229" t="s">
        <v>4126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4127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4086</v>
      </c>
      <c r="G299" s="248"/>
      <c r="H299" s="251">
        <v>59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4" customFormat="1">
      <c r="A300" s="14"/>
      <c r="B300" s="247"/>
      <c r="C300" s="248"/>
      <c r="D300" s="238" t="s">
        <v>410</v>
      </c>
      <c r="E300" s="249" t="s">
        <v>19</v>
      </c>
      <c r="F300" s="250" t="s">
        <v>4128</v>
      </c>
      <c r="G300" s="248"/>
      <c r="H300" s="251">
        <v>254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410</v>
      </c>
      <c r="AU300" s="257" t="s">
        <v>87</v>
      </c>
      <c r="AV300" s="14" t="s">
        <v>87</v>
      </c>
      <c r="AW300" s="14" t="s">
        <v>37</v>
      </c>
      <c r="AX300" s="14" t="s">
        <v>78</v>
      </c>
      <c r="AY300" s="257" t="s">
        <v>401</v>
      </c>
    </row>
    <row r="301" s="15" customFormat="1">
      <c r="A301" s="15"/>
      <c r="B301" s="258"/>
      <c r="C301" s="259"/>
      <c r="D301" s="238" t="s">
        <v>410</v>
      </c>
      <c r="E301" s="260" t="s">
        <v>19</v>
      </c>
      <c r="F301" s="261" t="s">
        <v>414</v>
      </c>
      <c r="G301" s="259"/>
      <c r="H301" s="262">
        <v>313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8" t="s">
        <v>410</v>
      </c>
      <c r="AU301" s="268" t="s">
        <v>87</v>
      </c>
      <c r="AV301" s="15" t="s">
        <v>102</v>
      </c>
      <c r="AW301" s="15" t="s">
        <v>37</v>
      </c>
      <c r="AX301" s="15" t="s">
        <v>85</v>
      </c>
      <c r="AY301" s="268" t="s">
        <v>401</v>
      </c>
    </row>
    <row r="302" s="2" customFormat="1" ht="55.5" customHeight="1">
      <c r="A302" s="40"/>
      <c r="B302" s="41"/>
      <c r="C302" s="218" t="s">
        <v>800</v>
      </c>
      <c r="D302" s="218" t="s">
        <v>403</v>
      </c>
      <c r="E302" s="219" t="s">
        <v>4129</v>
      </c>
      <c r="F302" s="220" t="s">
        <v>4130</v>
      </c>
      <c r="G302" s="221" t="s">
        <v>228</v>
      </c>
      <c r="H302" s="222">
        <v>12</v>
      </c>
      <c r="I302" s="223"/>
      <c r="J302" s="224">
        <f>ROUND(I302*H302,2)</f>
        <v>0</v>
      </c>
      <c r="K302" s="220" t="s">
        <v>406</v>
      </c>
      <c r="L302" s="46"/>
      <c r="M302" s="225" t="s">
        <v>19</v>
      </c>
      <c r="N302" s="226" t="s">
        <v>49</v>
      </c>
      <c r="O302" s="86"/>
      <c r="P302" s="227">
        <f>O302*H302</f>
        <v>0</v>
      </c>
      <c r="Q302" s="227">
        <v>8.0000000000000007E-05</v>
      </c>
      <c r="R302" s="227">
        <f>Q302*H302</f>
        <v>0.00096000000000000013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545</v>
      </c>
      <c r="AT302" s="229" t="s">
        <v>403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4131</v>
      </c>
    </row>
    <row r="303" s="2" customFormat="1">
      <c r="A303" s="40"/>
      <c r="B303" s="41"/>
      <c r="C303" s="42"/>
      <c r="D303" s="231" t="s">
        <v>408</v>
      </c>
      <c r="E303" s="42"/>
      <c r="F303" s="232" t="s">
        <v>4132</v>
      </c>
      <c r="G303" s="42"/>
      <c r="H303" s="42"/>
      <c r="I303" s="233"/>
      <c r="J303" s="42"/>
      <c r="K303" s="42"/>
      <c r="L303" s="46"/>
      <c r="M303" s="234"/>
      <c r="N303" s="235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408</v>
      </c>
      <c r="AU303" s="19" t="s">
        <v>87</v>
      </c>
    </row>
    <row r="304" s="14" customFormat="1">
      <c r="A304" s="14"/>
      <c r="B304" s="247"/>
      <c r="C304" s="248"/>
      <c r="D304" s="238" t="s">
        <v>410</v>
      </c>
      <c r="E304" s="249" t="s">
        <v>19</v>
      </c>
      <c r="F304" s="250" t="s">
        <v>4133</v>
      </c>
      <c r="G304" s="248"/>
      <c r="H304" s="251">
        <v>12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410</v>
      </c>
      <c r="AU304" s="257" t="s">
        <v>87</v>
      </c>
      <c r="AV304" s="14" t="s">
        <v>87</v>
      </c>
      <c r="AW304" s="14" t="s">
        <v>37</v>
      </c>
      <c r="AX304" s="14" t="s">
        <v>78</v>
      </c>
      <c r="AY304" s="257" t="s">
        <v>401</v>
      </c>
    </row>
    <row r="305" s="15" customFormat="1">
      <c r="A305" s="15"/>
      <c r="B305" s="258"/>
      <c r="C305" s="259"/>
      <c r="D305" s="238" t="s">
        <v>410</v>
      </c>
      <c r="E305" s="260" t="s">
        <v>19</v>
      </c>
      <c r="F305" s="261" t="s">
        <v>414</v>
      </c>
      <c r="G305" s="259"/>
      <c r="H305" s="262">
        <v>12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8" t="s">
        <v>410</v>
      </c>
      <c r="AU305" s="268" t="s">
        <v>87</v>
      </c>
      <c r="AV305" s="15" t="s">
        <v>102</v>
      </c>
      <c r="AW305" s="15" t="s">
        <v>37</v>
      </c>
      <c r="AX305" s="15" t="s">
        <v>85</v>
      </c>
      <c r="AY305" s="268" t="s">
        <v>401</v>
      </c>
    </row>
    <row r="306" s="2" customFormat="1" ht="55.5" customHeight="1">
      <c r="A306" s="40"/>
      <c r="B306" s="41"/>
      <c r="C306" s="218" t="s">
        <v>807</v>
      </c>
      <c r="D306" s="218" t="s">
        <v>403</v>
      </c>
      <c r="E306" s="219" t="s">
        <v>4134</v>
      </c>
      <c r="F306" s="220" t="s">
        <v>4135</v>
      </c>
      <c r="G306" s="221" t="s">
        <v>228</v>
      </c>
      <c r="H306" s="222">
        <v>87</v>
      </c>
      <c r="I306" s="223"/>
      <c r="J306" s="224">
        <f>ROUND(I306*H306,2)</f>
        <v>0</v>
      </c>
      <c r="K306" s="220" t="s">
        <v>406</v>
      </c>
      <c r="L306" s="46"/>
      <c r="M306" s="225" t="s">
        <v>19</v>
      </c>
      <c r="N306" s="226" t="s">
        <v>49</v>
      </c>
      <c r="O306" s="86"/>
      <c r="P306" s="227">
        <f>O306*H306</f>
        <v>0</v>
      </c>
      <c r="Q306" s="227">
        <v>0.00020000000000000001</v>
      </c>
      <c r="R306" s="227">
        <f>Q306*H306</f>
        <v>0.017400000000000002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545</v>
      </c>
      <c r="AT306" s="229" t="s">
        <v>403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4136</v>
      </c>
    </row>
    <row r="307" s="2" customFormat="1">
      <c r="A307" s="40"/>
      <c r="B307" s="41"/>
      <c r="C307" s="42"/>
      <c r="D307" s="231" t="s">
        <v>408</v>
      </c>
      <c r="E307" s="42"/>
      <c r="F307" s="232" t="s">
        <v>4137</v>
      </c>
      <c r="G307" s="42"/>
      <c r="H307" s="42"/>
      <c r="I307" s="233"/>
      <c r="J307" s="42"/>
      <c r="K307" s="42"/>
      <c r="L307" s="46"/>
      <c r="M307" s="234"/>
      <c r="N307" s="235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408</v>
      </c>
      <c r="AU307" s="19" t="s">
        <v>87</v>
      </c>
    </row>
    <row r="308" s="14" customFormat="1">
      <c r="A308" s="14"/>
      <c r="B308" s="247"/>
      <c r="C308" s="248"/>
      <c r="D308" s="238" t="s">
        <v>410</v>
      </c>
      <c r="E308" s="249" t="s">
        <v>19</v>
      </c>
      <c r="F308" s="250" t="s">
        <v>4138</v>
      </c>
      <c r="G308" s="248"/>
      <c r="H308" s="251">
        <v>87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410</v>
      </c>
      <c r="AU308" s="257" t="s">
        <v>87</v>
      </c>
      <c r="AV308" s="14" t="s">
        <v>87</v>
      </c>
      <c r="AW308" s="14" t="s">
        <v>37</v>
      </c>
      <c r="AX308" s="14" t="s">
        <v>78</v>
      </c>
      <c r="AY308" s="257" t="s">
        <v>401</v>
      </c>
    </row>
    <row r="309" s="15" customFormat="1">
      <c r="A309" s="15"/>
      <c r="B309" s="258"/>
      <c r="C309" s="259"/>
      <c r="D309" s="238" t="s">
        <v>410</v>
      </c>
      <c r="E309" s="260" t="s">
        <v>19</v>
      </c>
      <c r="F309" s="261" t="s">
        <v>414</v>
      </c>
      <c r="G309" s="259"/>
      <c r="H309" s="262">
        <v>87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8" t="s">
        <v>410</v>
      </c>
      <c r="AU309" s="268" t="s">
        <v>87</v>
      </c>
      <c r="AV309" s="15" t="s">
        <v>102</v>
      </c>
      <c r="AW309" s="15" t="s">
        <v>37</v>
      </c>
      <c r="AX309" s="15" t="s">
        <v>85</v>
      </c>
      <c r="AY309" s="268" t="s">
        <v>401</v>
      </c>
    </row>
    <row r="310" s="2" customFormat="1" ht="55.5" customHeight="1">
      <c r="A310" s="40"/>
      <c r="B310" s="41"/>
      <c r="C310" s="218" t="s">
        <v>812</v>
      </c>
      <c r="D310" s="218" t="s">
        <v>403</v>
      </c>
      <c r="E310" s="219" t="s">
        <v>4139</v>
      </c>
      <c r="F310" s="220" t="s">
        <v>4140</v>
      </c>
      <c r="G310" s="221" t="s">
        <v>228</v>
      </c>
      <c r="H310" s="222">
        <v>377</v>
      </c>
      <c r="I310" s="223"/>
      <c r="J310" s="224">
        <f>ROUND(I310*H310,2)</f>
        <v>0</v>
      </c>
      <c r="K310" s="220" t="s">
        <v>406</v>
      </c>
      <c r="L310" s="46"/>
      <c r="M310" s="225" t="s">
        <v>19</v>
      </c>
      <c r="N310" s="226" t="s">
        <v>49</v>
      </c>
      <c r="O310" s="86"/>
      <c r="P310" s="227">
        <f>O310*H310</f>
        <v>0</v>
      </c>
      <c r="Q310" s="227">
        <v>0.00024000000000000001</v>
      </c>
      <c r="R310" s="227">
        <f>Q310*H310</f>
        <v>0.090480000000000005</v>
      </c>
      <c r="S310" s="227">
        <v>0</v>
      </c>
      <c r="T310" s="22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9" t="s">
        <v>545</v>
      </c>
      <c r="AT310" s="229" t="s">
        <v>403</v>
      </c>
      <c r="AU310" s="229" t="s">
        <v>87</v>
      </c>
      <c r="AY310" s="19" t="s">
        <v>401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9" t="s">
        <v>85</v>
      </c>
      <c r="BK310" s="230">
        <f>ROUND(I310*H310,2)</f>
        <v>0</v>
      </c>
      <c r="BL310" s="19" t="s">
        <v>545</v>
      </c>
      <c r="BM310" s="229" t="s">
        <v>4141</v>
      </c>
    </row>
    <row r="311" s="2" customFormat="1">
      <c r="A311" s="40"/>
      <c r="B311" s="41"/>
      <c r="C311" s="42"/>
      <c r="D311" s="231" t="s">
        <v>408</v>
      </c>
      <c r="E311" s="42"/>
      <c r="F311" s="232" t="s">
        <v>4142</v>
      </c>
      <c r="G311" s="42"/>
      <c r="H311" s="42"/>
      <c r="I311" s="233"/>
      <c r="J311" s="42"/>
      <c r="K311" s="42"/>
      <c r="L311" s="46"/>
      <c r="M311" s="234"/>
      <c r="N311" s="235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408</v>
      </c>
      <c r="AU311" s="19" t="s">
        <v>87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4143</v>
      </c>
      <c r="G312" s="248"/>
      <c r="H312" s="251">
        <v>377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5" customFormat="1">
      <c r="A313" s="15"/>
      <c r="B313" s="258"/>
      <c r="C313" s="259"/>
      <c r="D313" s="238" t="s">
        <v>410</v>
      </c>
      <c r="E313" s="260" t="s">
        <v>19</v>
      </c>
      <c r="F313" s="261" t="s">
        <v>414</v>
      </c>
      <c r="G313" s="259"/>
      <c r="H313" s="262">
        <v>377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410</v>
      </c>
      <c r="AU313" s="268" t="s">
        <v>87</v>
      </c>
      <c r="AV313" s="15" t="s">
        <v>102</v>
      </c>
      <c r="AW313" s="15" t="s">
        <v>37</v>
      </c>
      <c r="AX313" s="15" t="s">
        <v>85</v>
      </c>
      <c r="AY313" s="268" t="s">
        <v>401</v>
      </c>
    </row>
    <row r="314" s="2" customFormat="1" ht="24.15" customHeight="1">
      <c r="A314" s="40"/>
      <c r="B314" s="41"/>
      <c r="C314" s="218" t="s">
        <v>818</v>
      </c>
      <c r="D314" s="218" t="s">
        <v>403</v>
      </c>
      <c r="E314" s="219" t="s">
        <v>4144</v>
      </c>
      <c r="F314" s="220" t="s">
        <v>4145</v>
      </c>
      <c r="G314" s="221" t="s">
        <v>653</v>
      </c>
      <c r="H314" s="222">
        <v>30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0.00017000000000000001</v>
      </c>
      <c r="R314" s="227">
        <f>Q314*H314</f>
        <v>0.0051000000000000004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545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545</v>
      </c>
      <c r="BM314" s="229" t="s">
        <v>4146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4147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4148</v>
      </c>
      <c r="G316" s="248"/>
      <c r="H316" s="251">
        <v>30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5" customFormat="1">
      <c r="A317" s="15"/>
      <c r="B317" s="258"/>
      <c r="C317" s="259"/>
      <c r="D317" s="238" t="s">
        <v>410</v>
      </c>
      <c r="E317" s="260" t="s">
        <v>19</v>
      </c>
      <c r="F317" s="261" t="s">
        <v>414</v>
      </c>
      <c r="G317" s="259"/>
      <c r="H317" s="262">
        <v>30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410</v>
      </c>
      <c r="AU317" s="268" t="s">
        <v>87</v>
      </c>
      <c r="AV317" s="15" t="s">
        <v>102</v>
      </c>
      <c r="AW317" s="15" t="s">
        <v>37</v>
      </c>
      <c r="AX317" s="15" t="s">
        <v>85</v>
      </c>
      <c r="AY317" s="268" t="s">
        <v>401</v>
      </c>
    </row>
    <row r="318" s="2" customFormat="1" ht="33" customHeight="1">
      <c r="A318" s="40"/>
      <c r="B318" s="41"/>
      <c r="C318" s="218" t="s">
        <v>824</v>
      </c>
      <c r="D318" s="218" t="s">
        <v>403</v>
      </c>
      <c r="E318" s="219" t="s">
        <v>4149</v>
      </c>
      <c r="F318" s="220" t="s">
        <v>4150</v>
      </c>
      <c r="G318" s="221" t="s">
        <v>4151</v>
      </c>
      <c r="H318" s="222">
        <v>49</v>
      </c>
      <c r="I318" s="223"/>
      <c r="J318" s="224">
        <f>ROUND(I318*H318,2)</f>
        <v>0</v>
      </c>
      <c r="K318" s="220" t="s">
        <v>406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0.00021000000000000001</v>
      </c>
      <c r="R318" s="227">
        <f>Q318*H318</f>
        <v>0.010290000000000001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545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4152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4153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4154</v>
      </c>
      <c r="G320" s="248"/>
      <c r="H320" s="251">
        <v>49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78</v>
      </c>
      <c r="AY320" s="257" t="s">
        <v>401</v>
      </c>
    </row>
    <row r="321" s="15" customFormat="1">
      <c r="A321" s="15"/>
      <c r="B321" s="258"/>
      <c r="C321" s="259"/>
      <c r="D321" s="238" t="s">
        <v>410</v>
      </c>
      <c r="E321" s="260" t="s">
        <v>19</v>
      </c>
      <c r="F321" s="261" t="s">
        <v>414</v>
      </c>
      <c r="G321" s="259"/>
      <c r="H321" s="262">
        <v>49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8" t="s">
        <v>410</v>
      </c>
      <c r="AU321" s="268" t="s">
        <v>87</v>
      </c>
      <c r="AV321" s="15" t="s">
        <v>102</v>
      </c>
      <c r="AW321" s="15" t="s">
        <v>37</v>
      </c>
      <c r="AX321" s="15" t="s">
        <v>85</v>
      </c>
      <c r="AY321" s="268" t="s">
        <v>401</v>
      </c>
    </row>
    <row r="322" s="2" customFormat="1" ht="24.15" customHeight="1">
      <c r="A322" s="40"/>
      <c r="B322" s="41"/>
      <c r="C322" s="218" t="s">
        <v>830</v>
      </c>
      <c r="D322" s="218" t="s">
        <v>403</v>
      </c>
      <c r="E322" s="219" t="s">
        <v>4155</v>
      </c>
      <c r="F322" s="220" t="s">
        <v>4156</v>
      </c>
      <c r="G322" s="221" t="s">
        <v>653</v>
      </c>
      <c r="H322" s="222">
        <v>30</v>
      </c>
      <c r="I322" s="223"/>
      <c r="J322" s="224">
        <f>ROUND(I322*H322,2)</f>
        <v>0</v>
      </c>
      <c r="K322" s="220" t="s">
        <v>406</v>
      </c>
      <c r="L322" s="46"/>
      <c r="M322" s="225" t="s">
        <v>19</v>
      </c>
      <c r="N322" s="226" t="s">
        <v>49</v>
      </c>
      <c r="O322" s="86"/>
      <c r="P322" s="227">
        <f>O322*H322</f>
        <v>0</v>
      </c>
      <c r="Q322" s="227">
        <v>0.00022000000000000001</v>
      </c>
      <c r="R322" s="227">
        <f>Q322*H322</f>
        <v>0.0066</v>
      </c>
      <c r="S322" s="227">
        <v>0</v>
      </c>
      <c r="T322" s="22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9" t="s">
        <v>545</v>
      </c>
      <c r="AT322" s="229" t="s">
        <v>403</v>
      </c>
      <c r="AU322" s="229" t="s">
        <v>87</v>
      </c>
      <c r="AY322" s="19" t="s">
        <v>401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9" t="s">
        <v>85</v>
      </c>
      <c r="BK322" s="230">
        <f>ROUND(I322*H322,2)</f>
        <v>0</v>
      </c>
      <c r="BL322" s="19" t="s">
        <v>545</v>
      </c>
      <c r="BM322" s="229" t="s">
        <v>4157</v>
      </c>
    </row>
    <row r="323" s="2" customFormat="1">
      <c r="A323" s="40"/>
      <c r="B323" s="41"/>
      <c r="C323" s="42"/>
      <c r="D323" s="231" t="s">
        <v>408</v>
      </c>
      <c r="E323" s="42"/>
      <c r="F323" s="232" t="s">
        <v>4158</v>
      </c>
      <c r="G323" s="42"/>
      <c r="H323" s="42"/>
      <c r="I323" s="233"/>
      <c r="J323" s="42"/>
      <c r="K323" s="42"/>
      <c r="L323" s="46"/>
      <c r="M323" s="234"/>
      <c r="N323" s="235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408</v>
      </c>
      <c r="AU323" s="19" t="s">
        <v>87</v>
      </c>
    </row>
    <row r="324" s="14" customFormat="1">
      <c r="A324" s="14"/>
      <c r="B324" s="247"/>
      <c r="C324" s="248"/>
      <c r="D324" s="238" t="s">
        <v>410</v>
      </c>
      <c r="E324" s="249" t="s">
        <v>19</v>
      </c>
      <c r="F324" s="250" t="s">
        <v>4159</v>
      </c>
      <c r="G324" s="248"/>
      <c r="H324" s="251">
        <v>30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410</v>
      </c>
      <c r="AU324" s="257" t="s">
        <v>87</v>
      </c>
      <c r="AV324" s="14" t="s">
        <v>87</v>
      </c>
      <c r="AW324" s="14" t="s">
        <v>37</v>
      </c>
      <c r="AX324" s="14" t="s">
        <v>78</v>
      </c>
      <c r="AY324" s="257" t="s">
        <v>401</v>
      </c>
    </row>
    <row r="325" s="15" customFormat="1">
      <c r="A325" s="15"/>
      <c r="B325" s="258"/>
      <c r="C325" s="259"/>
      <c r="D325" s="238" t="s">
        <v>410</v>
      </c>
      <c r="E325" s="260" t="s">
        <v>19</v>
      </c>
      <c r="F325" s="261" t="s">
        <v>414</v>
      </c>
      <c r="G325" s="259"/>
      <c r="H325" s="262">
        <v>30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410</v>
      </c>
      <c r="AU325" s="268" t="s">
        <v>87</v>
      </c>
      <c r="AV325" s="15" t="s">
        <v>102</v>
      </c>
      <c r="AW325" s="15" t="s">
        <v>37</v>
      </c>
      <c r="AX325" s="15" t="s">
        <v>85</v>
      </c>
      <c r="AY325" s="268" t="s">
        <v>401</v>
      </c>
    </row>
    <row r="326" s="2" customFormat="1" ht="24.15" customHeight="1">
      <c r="A326" s="40"/>
      <c r="B326" s="41"/>
      <c r="C326" s="218" t="s">
        <v>836</v>
      </c>
      <c r="D326" s="218" t="s">
        <v>403</v>
      </c>
      <c r="E326" s="219" t="s">
        <v>4160</v>
      </c>
      <c r="F326" s="220" t="s">
        <v>4161</v>
      </c>
      <c r="G326" s="221" t="s">
        <v>4151</v>
      </c>
      <c r="H326" s="222">
        <v>93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2.0000000000000002E-05</v>
      </c>
      <c r="R326" s="227">
        <f>Q326*H326</f>
        <v>0.0018600000000000001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545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4162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4163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4164</v>
      </c>
      <c r="G328" s="248"/>
      <c r="H328" s="251">
        <v>93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5" customFormat="1">
      <c r="A329" s="15"/>
      <c r="B329" s="258"/>
      <c r="C329" s="259"/>
      <c r="D329" s="238" t="s">
        <v>410</v>
      </c>
      <c r="E329" s="260" t="s">
        <v>19</v>
      </c>
      <c r="F329" s="261" t="s">
        <v>414</v>
      </c>
      <c r="G329" s="259"/>
      <c r="H329" s="262">
        <v>93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8" t="s">
        <v>410</v>
      </c>
      <c r="AU329" s="268" t="s">
        <v>87</v>
      </c>
      <c r="AV329" s="15" t="s">
        <v>102</v>
      </c>
      <c r="AW329" s="15" t="s">
        <v>37</v>
      </c>
      <c r="AX329" s="15" t="s">
        <v>85</v>
      </c>
      <c r="AY329" s="268" t="s">
        <v>401</v>
      </c>
    </row>
    <row r="330" s="2" customFormat="1" ht="33" customHeight="1">
      <c r="A330" s="40"/>
      <c r="B330" s="41"/>
      <c r="C330" s="280" t="s">
        <v>656</v>
      </c>
      <c r="D330" s="280" t="s">
        <v>808</v>
      </c>
      <c r="E330" s="281" t="s">
        <v>4165</v>
      </c>
      <c r="F330" s="282" t="s">
        <v>4166</v>
      </c>
      <c r="G330" s="283" t="s">
        <v>653</v>
      </c>
      <c r="H330" s="284">
        <v>91</v>
      </c>
      <c r="I330" s="285"/>
      <c r="J330" s="286">
        <f>ROUND(I330*H330,2)</f>
        <v>0</v>
      </c>
      <c r="K330" s="282" t="s">
        <v>4167</v>
      </c>
      <c r="L330" s="287"/>
      <c r="M330" s="288" t="s">
        <v>19</v>
      </c>
      <c r="N330" s="289" t="s">
        <v>49</v>
      </c>
      <c r="O330" s="86"/>
      <c r="P330" s="227">
        <f>O330*H330</f>
        <v>0</v>
      </c>
      <c r="Q330" s="227">
        <v>0.00016699999999999999</v>
      </c>
      <c r="R330" s="227">
        <f>Q330*H330</f>
        <v>0.015196999999999999</v>
      </c>
      <c r="S330" s="227">
        <v>0</v>
      </c>
      <c r="T330" s="22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9" t="s">
        <v>87</v>
      </c>
      <c r="AT330" s="229" t="s">
        <v>808</v>
      </c>
      <c r="AU330" s="229" t="s">
        <v>87</v>
      </c>
      <c r="AY330" s="19" t="s">
        <v>401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9" t="s">
        <v>85</v>
      </c>
      <c r="BK330" s="230">
        <f>ROUND(I330*H330,2)</f>
        <v>0</v>
      </c>
      <c r="BL330" s="19" t="s">
        <v>85</v>
      </c>
      <c r="BM330" s="229" t="s">
        <v>4168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4169</v>
      </c>
      <c r="G331" s="248"/>
      <c r="H331" s="251">
        <v>91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5" customFormat="1">
      <c r="A332" s="15"/>
      <c r="B332" s="258"/>
      <c r="C332" s="259"/>
      <c r="D332" s="238" t="s">
        <v>410</v>
      </c>
      <c r="E332" s="260" t="s">
        <v>19</v>
      </c>
      <c r="F332" s="261" t="s">
        <v>414</v>
      </c>
      <c r="G332" s="259"/>
      <c r="H332" s="262">
        <v>91</v>
      </c>
      <c r="I332" s="263"/>
      <c r="J332" s="259"/>
      <c r="K332" s="259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410</v>
      </c>
      <c r="AU332" s="268" t="s">
        <v>87</v>
      </c>
      <c r="AV332" s="15" t="s">
        <v>102</v>
      </c>
      <c r="AW332" s="15" t="s">
        <v>37</v>
      </c>
      <c r="AX332" s="15" t="s">
        <v>85</v>
      </c>
      <c r="AY332" s="268" t="s">
        <v>401</v>
      </c>
    </row>
    <row r="333" s="2" customFormat="1" ht="24.15" customHeight="1">
      <c r="A333" s="40"/>
      <c r="B333" s="41"/>
      <c r="C333" s="280" t="s">
        <v>847</v>
      </c>
      <c r="D333" s="280" t="s">
        <v>808</v>
      </c>
      <c r="E333" s="281" t="s">
        <v>4170</v>
      </c>
      <c r="F333" s="282" t="s">
        <v>4171</v>
      </c>
      <c r="G333" s="283" t="s">
        <v>653</v>
      </c>
      <c r="H333" s="284">
        <v>1</v>
      </c>
      <c r="I333" s="285"/>
      <c r="J333" s="286">
        <f>ROUND(I333*H333,2)</f>
        <v>0</v>
      </c>
      <c r="K333" s="282" t="s">
        <v>406</v>
      </c>
      <c r="L333" s="287"/>
      <c r="M333" s="288" t="s">
        <v>19</v>
      </c>
      <c r="N333" s="289" t="s">
        <v>49</v>
      </c>
      <c r="O333" s="86"/>
      <c r="P333" s="227">
        <f>O333*H333</f>
        <v>0</v>
      </c>
      <c r="Q333" s="227">
        <v>0.00024000000000000001</v>
      </c>
      <c r="R333" s="227">
        <f>Q333*H333</f>
        <v>0.00024000000000000001</v>
      </c>
      <c r="S333" s="227">
        <v>0</v>
      </c>
      <c r="T333" s="22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9" t="s">
        <v>664</v>
      </c>
      <c r="AT333" s="229" t="s">
        <v>808</v>
      </c>
      <c r="AU333" s="229" t="s">
        <v>87</v>
      </c>
      <c r="AY333" s="19" t="s">
        <v>401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9" t="s">
        <v>85</v>
      </c>
      <c r="BK333" s="230">
        <f>ROUND(I333*H333,2)</f>
        <v>0</v>
      </c>
      <c r="BL333" s="19" t="s">
        <v>545</v>
      </c>
      <c r="BM333" s="229" t="s">
        <v>4172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4173</v>
      </c>
      <c r="G334" s="248"/>
      <c r="H334" s="251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78</v>
      </c>
      <c r="AY334" s="257" t="s">
        <v>401</v>
      </c>
    </row>
    <row r="335" s="15" customFormat="1">
      <c r="A335" s="15"/>
      <c r="B335" s="258"/>
      <c r="C335" s="259"/>
      <c r="D335" s="238" t="s">
        <v>410</v>
      </c>
      <c r="E335" s="260" t="s">
        <v>19</v>
      </c>
      <c r="F335" s="261" t="s">
        <v>414</v>
      </c>
      <c r="G335" s="259"/>
      <c r="H335" s="262">
        <v>1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410</v>
      </c>
      <c r="AU335" s="268" t="s">
        <v>87</v>
      </c>
      <c r="AV335" s="15" t="s">
        <v>102</v>
      </c>
      <c r="AW335" s="15" t="s">
        <v>37</v>
      </c>
      <c r="AX335" s="15" t="s">
        <v>85</v>
      </c>
      <c r="AY335" s="268" t="s">
        <v>401</v>
      </c>
    </row>
    <row r="336" s="2" customFormat="1" ht="24.15" customHeight="1">
      <c r="A336" s="40"/>
      <c r="B336" s="41"/>
      <c r="C336" s="280" t="s">
        <v>853</v>
      </c>
      <c r="D336" s="280" t="s">
        <v>808</v>
      </c>
      <c r="E336" s="281" t="s">
        <v>4174</v>
      </c>
      <c r="F336" s="282" t="s">
        <v>4175</v>
      </c>
      <c r="G336" s="283" t="s">
        <v>653</v>
      </c>
      <c r="H336" s="284">
        <v>1</v>
      </c>
      <c r="I336" s="285"/>
      <c r="J336" s="286">
        <f>ROUND(I336*H336,2)</f>
        <v>0</v>
      </c>
      <c r="K336" s="282" t="s">
        <v>19</v>
      </c>
      <c r="L336" s="287"/>
      <c r="M336" s="288" t="s">
        <v>19</v>
      </c>
      <c r="N336" s="289" t="s">
        <v>49</v>
      </c>
      <c r="O336" s="86"/>
      <c r="P336" s="227">
        <f>O336*H336</f>
        <v>0</v>
      </c>
      <c r="Q336" s="227">
        <v>0.00080000000000000004</v>
      </c>
      <c r="R336" s="227">
        <f>Q336*H336</f>
        <v>0.00080000000000000004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487</v>
      </c>
      <c r="AT336" s="229" t="s">
        <v>808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4176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4177</v>
      </c>
      <c r="G337" s="248"/>
      <c r="H337" s="251">
        <v>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5" customFormat="1">
      <c r="A338" s="15"/>
      <c r="B338" s="258"/>
      <c r="C338" s="259"/>
      <c r="D338" s="238" t="s">
        <v>410</v>
      </c>
      <c r="E338" s="260" t="s">
        <v>19</v>
      </c>
      <c r="F338" s="261" t="s">
        <v>414</v>
      </c>
      <c r="G338" s="259"/>
      <c r="H338" s="262">
        <v>1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410</v>
      </c>
      <c r="AU338" s="268" t="s">
        <v>87</v>
      </c>
      <c r="AV338" s="15" t="s">
        <v>102</v>
      </c>
      <c r="AW338" s="15" t="s">
        <v>37</v>
      </c>
      <c r="AX338" s="15" t="s">
        <v>85</v>
      </c>
      <c r="AY338" s="268" t="s">
        <v>401</v>
      </c>
    </row>
    <row r="339" s="2" customFormat="1" ht="24.15" customHeight="1">
      <c r="A339" s="40"/>
      <c r="B339" s="41"/>
      <c r="C339" s="218" t="s">
        <v>860</v>
      </c>
      <c r="D339" s="218" t="s">
        <v>403</v>
      </c>
      <c r="E339" s="219" t="s">
        <v>4178</v>
      </c>
      <c r="F339" s="220" t="s">
        <v>4179</v>
      </c>
      <c r="G339" s="221" t="s">
        <v>653</v>
      </c>
      <c r="H339" s="222">
        <v>8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0.00017000000000000001</v>
      </c>
      <c r="R339" s="227">
        <f>Q339*H339</f>
        <v>0.0013600000000000001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545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545</v>
      </c>
      <c r="BM339" s="229" t="s">
        <v>4180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4181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4182</v>
      </c>
      <c r="G341" s="248"/>
      <c r="H341" s="251">
        <v>8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5" customFormat="1">
      <c r="A342" s="15"/>
      <c r="B342" s="258"/>
      <c r="C342" s="259"/>
      <c r="D342" s="238" t="s">
        <v>410</v>
      </c>
      <c r="E342" s="260" t="s">
        <v>19</v>
      </c>
      <c r="F342" s="261" t="s">
        <v>414</v>
      </c>
      <c r="G342" s="259"/>
      <c r="H342" s="262">
        <v>8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410</v>
      </c>
      <c r="AU342" s="268" t="s">
        <v>87</v>
      </c>
      <c r="AV342" s="15" t="s">
        <v>102</v>
      </c>
      <c r="AW342" s="15" t="s">
        <v>37</v>
      </c>
      <c r="AX342" s="15" t="s">
        <v>85</v>
      </c>
      <c r="AY342" s="268" t="s">
        <v>401</v>
      </c>
    </row>
    <row r="343" s="2" customFormat="1" ht="21.75" customHeight="1">
      <c r="A343" s="40"/>
      <c r="B343" s="41"/>
      <c r="C343" s="218" t="s">
        <v>866</v>
      </c>
      <c r="D343" s="218" t="s">
        <v>403</v>
      </c>
      <c r="E343" s="219" t="s">
        <v>4183</v>
      </c>
      <c r="F343" s="220" t="s">
        <v>4184</v>
      </c>
      <c r="G343" s="221" t="s">
        <v>653</v>
      </c>
      <c r="H343" s="222">
        <v>4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0.00040999999999999999</v>
      </c>
      <c r="R343" s="227">
        <f>Q343*H343</f>
        <v>0.00164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545</v>
      </c>
      <c r="AT343" s="229" t="s">
        <v>403</v>
      </c>
      <c r="AU343" s="229" t="s">
        <v>87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545</v>
      </c>
      <c r="BM343" s="229" t="s">
        <v>4185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4186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87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4187</v>
      </c>
      <c r="G345" s="248"/>
      <c r="H345" s="251">
        <v>4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4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33" customHeight="1">
      <c r="A347" s="40"/>
      <c r="B347" s="41"/>
      <c r="C347" s="218" t="s">
        <v>873</v>
      </c>
      <c r="D347" s="218" t="s">
        <v>403</v>
      </c>
      <c r="E347" s="219" t="s">
        <v>4188</v>
      </c>
      <c r="F347" s="220" t="s">
        <v>4189</v>
      </c>
      <c r="G347" s="221" t="s">
        <v>653</v>
      </c>
      <c r="H347" s="222">
        <v>17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0.00040000000000000002</v>
      </c>
      <c r="R347" s="227">
        <f>Q347*H347</f>
        <v>0.0068000000000000005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545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545</v>
      </c>
      <c r="BM347" s="229" t="s">
        <v>4190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4191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4192</v>
      </c>
      <c r="G349" s="248"/>
      <c r="H349" s="251">
        <v>17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78</v>
      </c>
      <c r="AY349" s="257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17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33" customHeight="1">
      <c r="A351" s="40"/>
      <c r="B351" s="41"/>
      <c r="C351" s="218" t="s">
        <v>880</v>
      </c>
      <c r="D351" s="218" t="s">
        <v>403</v>
      </c>
      <c r="E351" s="219" t="s">
        <v>4193</v>
      </c>
      <c r="F351" s="220" t="s">
        <v>4194</v>
      </c>
      <c r="G351" s="221" t="s">
        <v>653</v>
      </c>
      <c r="H351" s="222">
        <v>2</v>
      </c>
      <c r="I351" s="223"/>
      <c r="J351" s="224">
        <f>ROUND(I351*H351,2)</f>
        <v>0</v>
      </c>
      <c r="K351" s="220" t="s">
        <v>406</v>
      </c>
      <c r="L351" s="46"/>
      <c r="M351" s="225" t="s">
        <v>19</v>
      </c>
      <c r="N351" s="226" t="s">
        <v>49</v>
      </c>
      <c r="O351" s="86"/>
      <c r="P351" s="227">
        <f>O351*H351</f>
        <v>0</v>
      </c>
      <c r="Q351" s="227">
        <v>0.00056999999999999998</v>
      </c>
      <c r="R351" s="227">
        <f>Q351*H351</f>
        <v>0.00114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545</v>
      </c>
      <c r="AT351" s="229" t="s">
        <v>403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545</v>
      </c>
      <c r="BM351" s="229" t="s">
        <v>4195</v>
      </c>
    </row>
    <row r="352" s="2" customFormat="1">
      <c r="A352" s="40"/>
      <c r="B352" s="41"/>
      <c r="C352" s="42"/>
      <c r="D352" s="231" t="s">
        <v>408</v>
      </c>
      <c r="E352" s="42"/>
      <c r="F352" s="232" t="s">
        <v>4196</v>
      </c>
      <c r="G352" s="42"/>
      <c r="H352" s="42"/>
      <c r="I352" s="233"/>
      <c r="J352" s="42"/>
      <c r="K352" s="42"/>
      <c r="L352" s="46"/>
      <c r="M352" s="234"/>
      <c r="N352" s="235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408</v>
      </c>
      <c r="AU352" s="19" t="s">
        <v>87</v>
      </c>
    </row>
    <row r="353" s="14" customFormat="1">
      <c r="A353" s="14"/>
      <c r="B353" s="247"/>
      <c r="C353" s="248"/>
      <c r="D353" s="238" t="s">
        <v>410</v>
      </c>
      <c r="E353" s="249" t="s">
        <v>19</v>
      </c>
      <c r="F353" s="250" t="s">
        <v>4197</v>
      </c>
      <c r="G353" s="248"/>
      <c r="H353" s="251">
        <v>2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410</v>
      </c>
      <c r="AU353" s="257" t="s">
        <v>87</v>
      </c>
      <c r="AV353" s="14" t="s">
        <v>87</v>
      </c>
      <c r="AW353" s="14" t="s">
        <v>37</v>
      </c>
      <c r="AX353" s="14" t="s">
        <v>78</v>
      </c>
      <c r="AY353" s="257" t="s">
        <v>401</v>
      </c>
    </row>
    <row r="354" s="15" customFormat="1">
      <c r="A354" s="15"/>
      <c r="B354" s="258"/>
      <c r="C354" s="259"/>
      <c r="D354" s="238" t="s">
        <v>410</v>
      </c>
      <c r="E354" s="260" t="s">
        <v>19</v>
      </c>
      <c r="F354" s="261" t="s">
        <v>414</v>
      </c>
      <c r="G354" s="259"/>
      <c r="H354" s="262">
        <v>2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8" t="s">
        <v>410</v>
      </c>
      <c r="AU354" s="268" t="s">
        <v>87</v>
      </c>
      <c r="AV354" s="15" t="s">
        <v>102</v>
      </c>
      <c r="AW354" s="15" t="s">
        <v>37</v>
      </c>
      <c r="AX354" s="15" t="s">
        <v>85</v>
      </c>
      <c r="AY354" s="268" t="s">
        <v>401</v>
      </c>
    </row>
    <row r="355" s="2" customFormat="1" ht="33" customHeight="1">
      <c r="A355" s="40"/>
      <c r="B355" s="41"/>
      <c r="C355" s="218" t="s">
        <v>887</v>
      </c>
      <c r="D355" s="218" t="s">
        <v>403</v>
      </c>
      <c r="E355" s="219" t="s">
        <v>4198</v>
      </c>
      <c r="F355" s="220" t="s">
        <v>4199</v>
      </c>
      <c r="G355" s="221" t="s">
        <v>653</v>
      </c>
      <c r="H355" s="222">
        <v>3</v>
      </c>
      <c r="I355" s="223"/>
      <c r="J355" s="224">
        <f>ROUND(I355*H355,2)</f>
        <v>0</v>
      </c>
      <c r="K355" s="220" t="s">
        <v>406</v>
      </c>
      <c r="L355" s="46"/>
      <c r="M355" s="225" t="s">
        <v>19</v>
      </c>
      <c r="N355" s="226" t="s">
        <v>49</v>
      </c>
      <c r="O355" s="86"/>
      <c r="P355" s="227">
        <f>O355*H355</f>
        <v>0</v>
      </c>
      <c r="Q355" s="227">
        <v>0.00080000000000000004</v>
      </c>
      <c r="R355" s="227">
        <f>Q355*H355</f>
        <v>0.0024000000000000002</v>
      </c>
      <c r="S355" s="227">
        <v>0</v>
      </c>
      <c r="T355" s="22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9" t="s">
        <v>545</v>
      </c>
      <c r="AT355" s="229" t="s">
        <v>403</v>
      </c>
      <c r="AU355" s="229" t="s">
        <v>87</v>
      </c>
      <c r="AY355" s="19" t="s">
        <v>401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9" t="s">
        <v>85</v>
      </c>
      <c r="BK355" s="230">
        <f>ROUND(I355*H355,2)</f>
        <v>0</v>
      </c>
      <c r="BL355" s="19" t="s">
        <v>545</v>
      </c>
      <c r="BM355" s="229" t="s">
        <v>4200</v>
      </c>
    </row>
    <row r="356" s="2" customFormat="1">
      <c r="A356" s="40"/>
      <c r="B356" s="41"/>
      <c r="C356" s="42"/>
      <c r="D356" s="231" t="s">
        <v>408</v>
      </c>
      <c r="E356" s="42"/>
      <c r="F356" s="232" t="s">
        <v>4201</v>
      </c>
      <c r="G356" s="42"/>
      <c r="H356" s="42"/>
      <c r="I356" s="233"/>
      <c r="J356" s="42"/>
      <c r="K356" s="42"/>
      <c r="L356" s="46"/>
      <c r="M356" s="234"/>
      <c r="N356" s="235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408</v>
      </c>
      <c r="AU356" s="19" t="s">
        <v>87</v>
      </c>
    </row>
    <row r="357" s="14" customFormat="1">
      <c r="A357" s="14"/>
      <c r="B357" s="247"/>
      <c r="C357" s="248"/>
      <c r="D357" s="238" t="s">
        <v>410</v>
      </c>
      <c r="E357" s="249" t="s">
        <v>19</v>
      </c>
      <c r="F357" s="250" t="s">
        <v>4202</v>
      </c>
      <c r="G357" s="248"/>
      <c r="H357" s="251">
        <v>3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7" t="s">
        <v>410</v>
      </c>
      <c r="AU357" s="257" t="s">
        <v>87</v>
      </c>
      <c r="AV357" s="14" t="s">
        <v>87</v>
      </c>
      <c r="AW357" s="14" t="s">
        <v>37</v>
      </c>
      <c r="AX357" s="14" t="s">
        <v>78</v>
      </c>
      <c r="AY357" s="257" t="s">
        <v>401</v>
      </c>
    </row>
    <row r="358" s="15" customFormat="1">
      <c r="A358" s="15"/>
      <c r="B358" s="258"/>
      <c r="C358" s="259"/>
      <c r="D358" s="238" t="s">
        <v>410</v>
      </c>
      <c r="E358" s="260" t="s">
        <v>19</v>
      </c>
      <c r="F358" s="261" t="s">
        <v>414</v>
      </c>
      <c r="G358" s="259"/>
      <c r="H358" s="262">
        <v>3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8" t="s">
        <v>410</v>
      </c>
      <c r="AU358" s="268" t="s">
        <v>87</v>
      </c>
      <c r="AV358" s="15" t="s">
        <v>102</v>
      </c>
      <c r="AW358" s="15" t="s">
        <v>37</v>
      </c>
      <c r="AX358" s="15" t="s">
        <v>85</v>
      </c>
      <c r="AY358" s="268" t="s">
        <v>401</v>
      </c>
    </row>
    <row r="359" s="2" customFormat="1" ht="33" customHeight="1">
      <c r="A359" s="40"/>
      <c r="B359" s="41"/>
      <c r="C359" s="218" t="s">
        <v>895</v>
      </c>
      <c r="D359" s="218" t="s">
        <v>403</v>
      </c>
      <c r="E359" s="219" t="s">
        <v>4203</v>
      </c>
      <c r="F359" s="220" t="s">
        <v>4204</v>
      </c>
      <c r="G359" s="221" t="s">
        <v>653</v>
      </c>
      <c r="H359" s="222">
        <v>1</v>
      </c>
      <c r="I359" s="223"/>
      <c r="J359" s="224">
        <f>ROUND(I359*H359,2)</f>
        <v>0</v>
      </c>
      <c r="K359" s="220" t="s">
        <v>406</v>
      </c>
      <c r="L359" s="46"/>
      <c r="M359" s="225" t="s">
        <v>19</v>
      </c>
      <c r="N359" s="226" t="s">
        <v>49</v>
      </c>
      <c r="O359" s="86"/>
      <c r="P359" s="227">
        <f>O359*H359</f>
        <v>0</v>
      </c>
      <c r="Q359" s="227">
        <v>0.00182</v>
      </c>
      <c r="R359" s="227">
        <f>Q359*H359</f>
        <v>0.00182</v>
      </c>
      <c r="S359" s="227">
        <v>0</v>
      </c>
      <c r="T359" s="22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9" t="s">
        <v>545</v>
      </c>
      <c r="AT359" s="229" t="s">
        <v>403</v>
      </c>
      <c r="AU359" s="229" t="s">
        <v>87</v>
      </c>
      <c r="AY359" s="19" t="s">
        <v>401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19" t="s">
        <v>85</v>
      </c>
      <c r="BK359" s="230">
        <f>ROUND(I359*H359,2)</f>
        <v>0</v>
      </c>
      <c r="BL359" s="19" t="s">
        <v>545</v>
      </c>
      <c r="BM359" s="229" t="s">
        <v>4205</v>
      </c>
    </row>
    <row r="360" s="2" customFormat="1">
      <c r="A360" s="40"/>
      <c r="B360" s="41"/>
      <c r="C360" s="42"/>
      <c r="D360" s="231" t="s">
        <v>408</v>
      </c>
      <c r="E360" s="42"/>
      <c r="F360" s="232" t="s">
        <v>4206</v>
      </c>
      <c r="G360" s="42"/>
      <c r="H360" s="42"/>
      <c r="I360" s="233"/>
      <c r="J360" s="42"/>
      <c r="K360" s="42"/>
      <c r="L360" s="46"/>
      <c r="M360" s="234"/>
      <c r="N360" s="235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408</v>
      </c>
      <c r="AU360" s="19" t="s">
        <v>87</v>
      </c>
    </row>
    <row r="361" s="14" customFormat="1">
      <c r="A361" s="14"/>
      <c r="B361" s="247"/>
      <c r="C361" s="248"/>
      <c r="D361" s="238" t="s">
        <v>410</v>
      </c>
      <c r="E361" s="249" t="s">
        <v>19</v>
      </c>
      <c r="F361" s="250" t="s">
        <v>4207</v>
      </c>
      <c r="G361" s="248"/>
      <c r="H361" s="251">
        <v>1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410</v>
      </c>
      <c r="AU361" s="257" t="s">
        <v>87</v>
      </c>
      <c r="AV361" s="14" t="s">
        <v>87</v>
      </c>
      <c r="AW361" s="14" t="s">
        <v>37</v>
      </c>
      <c r="AX361" s="14" t="s">
        <v>78</v>
      </c>
      <c r="AY361" s="257" t="s">
        <v>401</v>
      </c>
    </row>
    <row r="362" s="15" customFormat="1">
      <c r="A362" s="15"/>
      <c r="B362" s="258"/>
      <c r="C362" s="259"/>
      <c r="D362" s="238" t="s">
        <v>410</v>
      </c>
      <c r="E362" s="260" t="s">
        <v>19</v>
      </c>
      <c r="F362" s="261" t="s">
        <v>414</v>
      </c>
      <c r="G362" s="259"/>
      <c r="H362" s="262">
        <v>1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8" t="s">
        <v>410</v>
      </c>
      <c r="AU362" s="268" t="s">
        <v>87</v>
      </c>
      <c r="AV362" s="15" t="s">
        <v>102</v>
      </c>
      <c r="AW362" s="15" t="s">
        <v>37</v>
      </c>
      <c r="AX362" s="15" t="s">
        <v>85</v>
      </c>
      <c r="AY362" s="268" t="s">
        <v>401</v>
      </c>
    </row>
    <row r="363" s="2" customFormat="1" ht="24.15" customHeight="1">
      <c r="A363" s="40"/>
      <c r="B363" s="41"/>
      <c r="C363" s="218" t="s">
        <v>901</v>
      </c>
      <c r="D363" s="218" t="s">
        <v>403</v>
      </c>
      <c r="E363" s="219" t="s">
        <v>4208</v>
      </c>
      <c r="F363" s="220" t="s">
        <v>4209</v>
      </c>
      <c r="G363" s="221" t="s">
        <v>653</v>
      </c>
      <c r="H363" s="222">
        <v>4</v>
      </c>
      <c r="I363" s="223"/>
      <c r="J363" s="224">
        <f>ROUND(I363*H363,2)</f>
        <v>0</v>
      </c>
      <c r="K363" s="220" t="s">
        <v>406</v>
      </c>
      <c r="L363" s="46"/>
      <c r="M363" s="225" t="s">
        <v>19</v>
      </c>
      <c r="N363" s="226" t="s">
        <v>49</v>
      </c>
      <c r="O363" s="86"/>
      <c r="P363" s="227">
        <f>O363*H363</f>
        <v>0</v>
      </c>
      <c r="Q363" s="227">
        <v>0.00022000000000000001</v>
      </c>
      <c r="R363" s="227">
        <f>Q363*H363</f>
        <v>0.00088000000000000003</v>
      </c>
      <c r="S363" s="227">
        <v>0</v>
      </c>
      <c r="T363" s="22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9" t="s">
        <v>545</v>
      </c>
      <c r="AT363" s="229" t="s">
        <v>403</v>
      </c>
      <c r="AU363" s="229" t="s">
        <v>87</v>
      </c>
      <c r="AY363" s="19" t="s">
        <v>401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9" t="s">
        <v>85</v>
      </c>
      <c r="BK363" s="230">
        <f>ROUND(I363*H363,2)</f>
        <v>0</v>
      </c>
      <c r="BL363" s="19" t="s">
        <v>545</v>
      </c>
      <c r="BM363" s="229" t="s">
        <v>4210</v>
      </c>
    </row>
    <row r="364" s="2" customFormat="1">
      <c r="A364" s="40"/>
      <c r="B364" s="41"/>
      <c r="C364" s="42"/>
      <c r="D364" s="231" t="s">
        <v>408</v>
      </c>
      <c r="E364" s="42"/>
      <c r="F364" s="232" t="s">
        <v>4211</v>
      </c>
      <c r="G364" s="42"/>
      <c r="H364" s="42"/>
      <c r="I364" s="233"/>
      <c r="J364" s="42"/>
      <c r="K364" s="42"/>
      <c r="L364" s="46"/>
      <c r="M364" s="234"/>
      <c r="N364" s="235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408</v>
      </c>
      <c r="AU364" s="19" t="s">
        <v>87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4187</v>
      </c>
      <c r="G365" s="248"/>
      <c r="H365" s="251">
        <v>4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5" customFormat="1">
      <c r="A366" s="15"/>
      <c r="B366" s="258"/>
      <c r="C366" s="259"/>
      <c r="D366" s="238" t="s">
        <v>410</v>
      </c>
      <c r="E366" s="260" t="s">
        <v>19</v>
      </c>
      <c r="F366" s="261" t="s">
        <v>414</v>
      </c>
      <c r="G366" s="259"/>
      <c r="H366" s="262">
        <v>4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410</v>
      </c>
      <c r="AU366" s="268" t="s">
        <v>87</v>
      </c>
      <c r="AV366" s="15" t="s">
        <v>102</v>
      </c>
      <c r="AW366" s="15" t="s">
        <v>37</v>
      </c>
      <c r="AX366" s="15" t="s">
        <v>85</v>
      </c>
      <c r="AY366" s="268" t="s">
        <v>401</v>
      </c>
    </row>
    <row r="367" s="2" customFormat="1" ht="33" customHeight="1">
      <c r="A367" s="40"/>
      <c r="B367" s="41"/>
      <c r="C367" s="218" t="s">
        <v>921</v>
      </c>
      <c r="D367" s="218" t="s">
        <v>403</v>
      </c>
      <c r="E367" s="219" t="s">
        <v>4212</v>
      </c>
      <c r="F367" s="220" t="s">
        <v>4213</v>
      </c>
      <c r="G367" s="221" t="s">
        <v>228</v>
      </c>
      <c r="H367" s="222">
        <v>1128</v>
      </c>
      <c r="I367" s="223"/>
      <c r="J367" s="224">
        <f>ROUND(I367*H367,2)</f>
        <v>0</v>
      </c>
      <c r="K367" s="220" t="s">
        <v>406</v>
      </c>
      <c r="L367" s="46"/>
      <c r="M367" s="225" t="s">
        <v>19</v>
      </c>
      <c r="N367" s="226" t="s">
        <v>49</v>
      </c>
      <c r="O367" s="86"/>
      <c r="P367" s="227">
        <f>O367*H367</f>
        <v>0</v>
      </c>
      <c r="Q367" s="227">
        <v>1.0000000000000001E-05</v>
      </c>
      <c r="R367" s="227">
        <f>Q367*H367</f>
        <v>0.01128</v>
      </c>
      <c r="S367" s="227">
        <v>0</v>
      </c>
      <c r="T367" s="22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9" t="s">
        <v>545</v>
      </c>
      <c r="AT367" s="229" t="s">
        <v>403</v>
      </c>
      <c r="AU367" s="229" t="s">
        <v>87</v>
      </c>
      <c r="AY367" s="19" t="s">
        <v>401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85</v>
      </c>
      <c r="BK367" s="230">
        <f>ROUND(I367*H367,2)</f>
        <v>0</v>
      </c>
      <c r="BL367" s="19" t="s">
        <v>545</v>
      </c>
      <c r="BM367" s="229" t="s">
        <v>4214</v>
      </c>
    </row>
    <row r="368" s="2" customFormat="1">
      <c r="A368" s="40"/>
      <c r="B368" s="41"/>
      <c r="C368" s="42"/>
      <c r="D368" s="231" t="s">
        <v>408</v>
      </c>
      <c r="E368" s="42"/>
      <c r="F368" s="232" t="s">
        <v>4215</v>
      </c>
      <c r="G368" s="42"/>
      <c r="H368" s="42"/>
      <c r="I368" s="233"/>
      <c r="J368" s="42"/>
      <c r="K368" s="42"/>
      <c r="L368" s="46"/>
      <c r="M368" s="234"/>
      <c r="N368" s="235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408</v>
      </c>
      <c r="AU368" s="19" t="s">
        <v>87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4216</v>
      </c>
      <c r="G369" s="248"/>
      <c r="H369" s="251">
        <v>95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4" customFormat="1">
      <c r="A370" s="14"/>
      <c r="B370" s="247"/>
      <c r="C370" s="248"/>
      <c r="D370" s="238" t="s">
        <v>410</v>
      </c>
      <c r="E370" s="249" t="s">
        <v>19</v>
      </c>
      <c r="F370" s="250" t="s">
        <v>4217</v>
      </c>
      <c r="G370" s="248"/>
      <c r="H370" s="251">
        <v>940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410</v>
      </c>
      <c r="AU370" s="257" t="s">
        <v>87</v>
      </c>
      <c r="AV370" s="14" t="s">
        <v>87</v>
      </c>
      <c r="AW370" s="14" t="s">
        <v>37</v>
      </c>
      <c r="AX370" s="14" t="s">
        <v>78</v>
      </c>
      <c r="AY370" s="257" t="s">
        <v>401</v>
      </c>
    </row>
    <row r="371" s="14" customFormat="1">
      <c r="A371" s="14"/>
      <c r="B371" s="247"/>
      <c r="C371" s="248"/>
      <c r="D371" s="238" t="s">
        <v>410</v>
      </c>
      <c r="E371" s="249" t="s">
        <v>19</v>
      </c>
      <c r="F371" s="250" t="s">
        <v>4218</v>
      </c>
      <c r="G371" s="248"/>
      <c r="H371" s="251">
        <v>93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410</v>
      </c>
      <c r="AU371" s="257" t="s">
        <v>87</v>
      </c>
      <c r="AV371" s="14" t="s">
        <v>87</v>
      </c>
      <c r="AW371" s="14" t="s">
        <v>37</v>
      </c>
      <c r="AX371" s="14" t="s">
        <v>78</v>
      </c>
      <c r="AY371" s="257" t="s">
        <v>401</v>
      </c>
    </row>
    <row r="372" s="15" customFormat="1">
      <c r="A372" s="15"/>
      <c r="B372" s="258"/>
      <c r="C372" s="259"/>
      <c r="D372" s="238" t="s">
        <v>410</v>
      </c>
      <c r="E372" s="260" t="s">
        <v>19</v>
      </c>
      <c r="F372" s="261" t="s">
        <v>414</v>
      </c>
      <c r="G372" s="259"/>
      <c r="H372" s="262">
        <v>1128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8" t="s">
        <v>410</v>
      </c>
      <c r="AU372" s="268" t="s">
        <v>87</v>
      </c>
      <c r="AV372" s="15" t="s">
        <v>102</v>
      </c>
      <c r="AW372" s="15" t="s">
        <v>37</v>
      </c>
      <c r="AX372" s="15" t="s">
        <v>85</v>
      </c>
      <c r="AY372" s="268" t="s">
        <v>401</v>
      </c>
    </row>
    <row r="373" s="2" customFormat="1" ht="49.05" customHeight="1">
      <c r="A373" s="40"/>
      <c r="B373" s="41"/>
      <c r="C373" s="218" t="s">
        <v>940</v>
      </c>
      <c r="D373" s="218" t="s">
        <v>403</v>
      </c>
      <c r="E373" s="219" t="s">
        <v>4219</v>
      </c>
      <c r="F373" s="220" t="s">
        <v>4220</v>
      </c>
      <c r="G373" s="221" t="s">
        <v>548</v>
      </c>
      <c r="H373" s="222">
        <v>1.137</v>
      </c>
      <c r="I373" s="223"/>
      <c r="J373" s="224">
        <f>ROUND(I373*H373,2)</f>
        <v>0</v>
      </c>
      <c r="K373" s="220" t="s">
        <v>406</v>
      </c>
      <c r="L373" s="46"/>
      <c r="M373" s="225" t="s">
        <v>19</v>
      </c>
      <c r="N373" s="226" t="s">
        <v>49</v>
      </c>
      <c r="O373" s="86"/>
      <c r="P373" s="227">
        <f>O373*H373</f>
        <v>0</v>
      </c>
      <c r="Q373" s="227">
        <v>0</v>
      </c>
      <c r="R373" s="227">
        <f>Q373*H373</f>
        <v>0</v>
      </c>
      <c r="S373" s="227">
        <v>0</v>
      </c>
      <c r="T373" s="22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9" t="s">
        <v>545</v>
      </c>
      <c r="AT373" s="229" t="s">
        <v>403</v>
      </c>
      <c r="AU373" s="229" t="s">
        <v>87</v>
      </c>
      <c r="AY373" s="19" t="s">
        <v>401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9" t="s">
        <v>85</v>
      </c>
      <c r="BK373" s="230">
        <f>ROUND(I373*H373,2)</f>
        <v>0</v>
      </c>
      <c r="BL373" s="19" t="s">
        <v>545</v>
      </c>
      <c r="BM373" s="229" t="s">
        <v>4221</v>
      </c>
    </row>
    <row r="374" s="2" customFormat="1">
      <c r="A374" s="40"/>
      <c r="B374" s="41"/>
      <c r="C374" s="42"/>
      <c r="D374" s="231" t="s">
        <v>408</v>
      </c>
      <c r="E374" s="42"/>
      <c r="F374" s="232" t="s">
        <v>4222</v>
      </c>
      <c r="G374" s="42"/>
      <c r="H374" s="42"/>
      <c r="I374" s="233"/>
      <c r="J374" s="42"/>
      <c r="K374" s="42"/>
      <c r="L374" s="46"/>
      <c r="M374" s="234"/>
      <c r="N374" s="235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408</v>
      </c>
      <c r="AU374" s="19" t="s">
        <v>87</v>
      </c>
    </row>
    <row r="375" s="12" customFormat="1" ht="22.8" customHeight="1">
      <c r="A375" s="12"/>
      <c r="B375" s="202"/>
      <c r="C375" s="203"/>
      <c r="D375" s="204" t="s">
        <v>77</v>
      </c>
      <c r="E375" s="216" t="s">
        <v>4223</v>
      </c>
      <c r="F375" s="216" t="s">
        <v>4224</v>
      </c>
      <c r="G375" s="203"/>
      <c r="H375" s="203"/>
      <c r="I375" s="206"/>
      <c r="J375" s="217">
        <f>BK375</f>
        <v>0</v>
      </c>
      <c r="K375" s="203"/>
      <c r="L375" s="208"/>
      <c r="M375" s="209"/>
      <c r="N375" s="210"/>
      <c r="O375" s="210"/>
      <c r="P375" s="211">
        <f>SUM(P376:P399)</f>
        <v>0</v>
      </c>
      <c r="Q375" s="210"/>
      <c r="R375" s="211">
        <f>SUM(R376:R399)</f>
        <v>0.37268000000000001</v>
      </c>
      <c r="S375" s="210"/>
      <c r="T375" s="212">
        <f>SUM(T376:T399)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3" t="s">
        <v>87</v>
      </c>
      <c r="AT375" s="214" t="s">
        <v>77</v>
      </c>
      <c r="AU375" s="214" t="s">
        <v>85</v>
      </c>
      <c r="AY375" s="213" t="s">
        <v>401</v>
      </c>
      <c r="BK375" s="215">
        <f>SUM(BK376:BK399)</f>
        <v>0</v>
      </c>
    </row>
    <row r="376" s="2" customFormat="1" ht="37.8" customHeight="1">
      <c r="A376" s="40"/>
      <c r="B376" s="41"/>
      <c r="C376" s="218" t="s">
        <v>945</v>
      </c>
      <c r="D376" s="218" t="s">
        <v>403</v>
      </c>
      <c r="E376" s="219" t="s">
        <v>4225</v>
      </c>
      <c r="F376" s="220" t="s">
        <v>4226</v>
      </c>
      <c r="G376" s="221" t="s">
        <v>4151</v>
      </c>
      <c r="H376" s="222">
        <v>4</v>
      </c>
      <c r="I376" s="223"/>
      <c r="J376" s="224">
        <f>ROUND(I376*H376,2)</f>
        <v>0</v>
      </c>
      <c r="K376" s="220" t="s">
        <v>406</v>
      </c>
      <c r="L376" s="46"/>
      <c r="M376" s="225" t="s">
        <v>19</v>
      </c>
      <c r="N376" s="226" t="s">
        <v>49</v>
      </c>
      <c r="O376" s="86"/>
      <c r="P376" s="227">
        <f>O376*H376</f>
        <v>0</v>
      </c>
      <c r="Q376" s="227">
        <v>0.0035799999999999998</v>
      </c>
      <c r="R376" s="227">
        <f>Q376*H376</f>
        <v>0.014319999999999999</v>
      </c>
      <c r="S376" s="227">
        <v>0</v>
      </c>
      <c r="T376" s="22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9" t="s">
        <v>545</v>
      </c>
      <c r="AT376" s="229" t="s">
        <v>403</v>
      </c>
      <c r="AU376" s="229" t="s">
        <v>87</v>
      </c>
      <c r="AY376" s="19" t="s">
        <v>401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9" t="s">
        <v>85</v>
      </c>
      <c r="BK376" s="230">
        <f>ROUND(I376*H376,2)</f>
        <v>0</v>
      </c>
      <c r="BL376" s="19" t="s">
        <v>545</v>
      </c>
      <c r="BM376" s="229" t="s">
        <v>4227</v>
      </c>
    </row>
    <row r="377" s="2" customFormat="1">
      <c r="A377" s="40"/>
      <c r="B377" s="41"/>
      <c r="C377" s="42"/>
      <c r="D377" s="231" t="s">
        <v>408</v>
      </c>
      <c r="E377" s="42"/>
      <c r="F377" s="232" t="s">
        <v>4228</v>
      </c>
      <c r="G377" s="42"/>
      <c r="H377" s="42"/>
      <c r="I377" s="233"/>
      <c r="J377" s="42"/>
      <c r="K377" s="42"/>
      <c r="L377" s="46"/>
      <c r="M377" s="234"/>
      <c r="N377" s="235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408</v>
      </c>
      <c r="AU377" s="19" t="s">
        <v>87</v>
      </c>
    </row>
    <row r="378" s="14" customFormat="1">
      <c r="A378" s="14"/>
      <c r="B378" s="247"/>
      <c r="C378" s="248"/>
      <c r="D378" s="238" t="s">
        <v>410</v>
      </c>
      <c r="E378" s="249" t="s">
        <v>19</v>
      </c>
      <c r="F378" s="250" t="s">
        <v>4187</v>
      </c>
      <c r="G378" s="248"/>
      <c r="H378" s="251">
        <v>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7" t="s">
        <v>410</v>
      </c>
      <c r="AU378" s="257" t="s">
        <v>87</v>
      </c>
      <c r="AV378" s="14" t="s">
        <v>87</v>
      </c>
      <c r="AW378" s="14" t="s">
        <v>37</v>
      </c>
      <c r="AX378" s="14" t="s">
        <v>78</v>
      </c>
      <c r="AY378" s="257" t="s">
        <v>401</v>
      </c>
    </row>
    <row r="379" s="15" customFormat="1">
      <c r="A379" s="15"/>
      <c r="B379" s="258"/>
      <c r="C379" s="259"/>
      <c r="D379" s="238" t="s">
        <v>410</v>
      </c>
      <c r="E379" s="260" t="s">
        <v>19</v>
      </c>
      <c r="F379" s="261" t="s">
        <v>414</v>
      </c>
      <c r="G379" s="259"/>
      <c r="H379" s="262">
        <v>4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8" t="s">
        <v>410</v>
      </c>
      <c r="AU379" s="268" t="s">
        <v>87</v>
      </c>
      <c r="AV379" s="15" t="s">
        <v>102</v>
      </c>
      <c r="AW379" s="15" t="s">
        <v>37</v>
      </c>
      <c r="AX379" s="15" t="s">
        <v>85</v>
      </c>
      <c r="AY379" s="268" t="s">
        <v>401</v>
      </c>
    </row>
    <row r="380" s="2" customFormat="1" ht="55.5" customHeight="1">
      <c r="A380" s="40"/>
      <c r="B380" s="41"/>
      <c r="C380" s="218" t="s">
        <v>964</v>
      </c>
      <c r="D380" s="218" t="s">
        <v>403</v>
      </c>
      <c r="E380" s="219" t="s">
        <v>4229</v>
      </c>
      <c r="F380" s="220" t="s">
        <v>4230</v>
      </c>
      <c r="G380" s="221" t="s">
        <v>4151</v>
      </c>
      <c r="H380" s="222">
        <v>4</v>
      </c>
      <c r="I380" s="223"/>
      <c r="J380" s="224">
        <f>ROUND(I380*H380,2)</f>
        <v>0</v>
      </c>
      <c r="K380" s="220" t="s">
        <v>1038</v>
      </c>
      <c r="L380" s="46"/>
      <c r="M380" s="225" t="s">
        <v>19</v>
      </c>
      <c r="N380" s="226" t="s">
        <v>49</v>
      </c>
      <c r="O380" s="86"/>
      <c r="P380" s="227">
        <f>O380*H380</f>
        <v>0</v>
      </c>
      <c r="Q380" s="227">
        <v>0.0032799999999999999</v>
      </c>
      <c r="R380" s="227">
        <f>Q380*H380</f>
        <v>0.01312</v>
      </c>
      <c r="S380" s="227">
        <v>0</v>
      </c>
      <c r="T380" s="228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9" t="s">
        <v>545</v>
      </c>
      <c r="AT380" s="229" t="s">
        <v>403</v>
      </c>
      <c r="AU380" s="229" t="s">
        <v>87</v>
      </c>
      <c r="AY380" s="19" t="s">
        <v>401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9" t="s">
        <v>85</v>
      </c>
      <c r="BK380" s="230">
        <f>ROUND(I380*H380,2)</f>
        <v>0</v>
      </c>
      <c r="BL380" s="19" t="s">
        <v>545</v>
      </c>
      <c r="BM380" s="229" t="s">
        <v>4231</v>
      </c>
    </row>
    <row r="381" s="2" customFormat="1">
      <c r="A381" s="40"/>
      <c r="B381" s="41"/>
      <c r="C381" s="42"/>
      <c r="D381" s="231" t="s">
        <v>408</v>
      </c>
      <c r="E381" s="42"/>
      <c r="F381" s="232" t="s">
        <v>4232</v>
      </c>
      <c r="G381" s="42"/>
      <c r="H381" s="42"/>
      <c r="I381" s="233"/>
      <c r="J381" s="42"/>
      <c r="K381" s="42"/>
      <c r="L381" s="46"/>
      <c r="M381" s="234"/>
      <c r="N381" s="235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408</v>
      </c>
      <c r="AU381" s="19" t="s">
        <v>87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4187</v>
      </c>
      <c r="G382" s="248"/>
      <c r="H382" s="251">
        <v>4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5" customFormat="1">
      <c r="A383" s="15"/>
      <c r="B383" s="258"/>
      <c r="C383" s="259"/>
      <c r="D383" s="238" t="s">
        <v>410</v>
      </c>
      <c r="E383" s="260" t="s">
        <v>19</v>
      </c>
      <c r="F383" s="261" t="s">
        <v>414</v>
      </c>
      <c r="G383" s="259"/>
      <c r="H383" s="262">
        <v>4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410</v>
      </c>
      <c r="AU383" s="268" t="s">
        <v>87</v>
      </c>
      <c r="AV383" s="15" t="s">
        <v>102</v>
      </c>
      <c r="AW383" s="15" t="s">
        <v>37</v>
      </c>
      <c r="AX383" s="15" t="s">
        <v>85</v>
      </c>
      <c r="AY383" s="268" t="s">
        <v>401</v>
      </c>
    </row>
    <row r="384" s="2" customFormat="1" ht="24.15" customHeight="1">
      <c r="A384" s="40"/>
      <c r="B384" s="41"/>
      <c r="C384" s="218" t="s">
        <v>974</v>
      </c>
      <c r="D384" s="218" t="s">
        <v>403</v>
      </c>
      <c r="E384" s="219" t="s">
        <v>4233</v>
      </c>
      <c r="F384" s="220" t="s">
        <v>4234</v>
      </c>
      <c r="G384" s="221" t="s">
        <v>653</v>
      </c>
      <c r="H384" s="222">
        <v>4</v>
      </c>
      <c r="I384" s="223"/>
      <c r="J384" s="224">
        <f>ROUND(I384*H384,2)</f>
        <v>0</v>
      </c>
      <c r="K384" s="220" t="s">
        <v>19</v>
      </c>
      <c r="L384" s="46"/>
      <c r="M384" s="225" t="s">
        <v>19</v>
      </c>
      <c r="N384" s="226" t="s">
        <v>49</v>
      </c>
      <c r="O384" s="86"/>
      <c r="P384" s="227">
        <f>O384*H384</f>
        <v>0</v>
      </c>
      <c r="Q384" s="227">
        <v>0.00095</v>
      </c>
      <c r="R384" s="227">
        <f>Q384*H384</f>
        <v>0.0038</v>
      </c>
      <c r="S384" s="227">
        <v>0</v>
      </c>
      <c r="T384" s="22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9" t="s">
        <v>545</v>
      </c>
      <c r="AT384" s="229" t="s">
        <v>403</v>
      </c>
      <c r="AU384" s="229" t="s">
        <v>87</v>
      </c>
      <c r="AY384" s="19" t="s">
        <v>401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9" t="s">
        <v>85</v>
      </c>
      <c r="BK384" s="230">
        <f>ROUND(I384*H384,2)</f>
        <v>0</v>
      </c>
      <c r="BL384" s="19" t="s">
        <v>545</v>
      </c>
      <c r="BM384" s="229" t="s">
        <v>4235</v>
      </c>
    </row>
    <row r="385" s="14" customFormat="1">
      <c r="A385" s="14"/>
      <c r="B385" s="247"/>
      <c r="C385" s="248"/>
      <c r="D385" s="238" t="s">
        <v>410</v>
      </c>
      <c r="E385" s="249" t="s">
        <v>19</v>
      </c>
      <c r="F385" s="250" t="s">
        <v>4187</v>
      </c>
      <c r="G385" s="248"/>
      <c r="H385" s="251">
        <v>4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410</v>
      </c>
      <c r="AU385" s="257" t="s">
        <v>87</v>
      </c>
      <c r="AV385" s="14" t="s">
        <v>87</v>
      </c>
      <c r="AW385" s="14" t="s">
        <v>37</v>
      </c>
      <c r="AX385" s="14" t="s">
        <v>78</v>
      </c>
      <c r="AY385" s="257" t="s">
        <v>401</v>
      </c>
    </row>
    <row r="386" s="15" customFormat="1">
      <c r="A386" s="15"/>
      <c r="B386" s="258"/>
      <c r="C386" s="259"/>
      <c r="D386" s="238" t="s">
        <v>410</v>
      </c>
      <c r="E386" s="260" t="s">
        <v>19</v>
      </c>
      <c r="F386" s="261" t="s">
        <v>414</v>
      </c>
      <c r="G386" s="259"/>
      <c r="H386" s="262">
        <v>4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410</v>
      </c>
      <c r="AU386" s="268" t="s">
        <v>87</v>
      </c>
      <c r="AV386" s="15" t="s">
        <v>102</v>
      </c>
      <c r="AW386" s="15" t="s">
        <v>37</v>
      </c>
      <c r="AX386" s="15" t="s">
        <v>85</v>
      </c>
      <c r="AY386" s="268" t="s">
        <v>401</v>
      </c>
    </row>
    <row r="387" s="2" customFormat="1" ht="37.8" customHeight="1">
      <c r="A387" s="40"/>
      <c r="B387" s="41"/>
      <c r="C387" s="218" t="s">
        <v>979</v>
      </c>
      <c r="D387" s="218" t="s">
        <v>403</v>
      </c>
      <c r="E387" s="219" t="s">
        <v>4236</v>
      </c>
      <c r="F387" s="220" t="s">
        <v>4237</v>
      </c>
      <c r="G387" s="221" t="s">
        <v>653</v>
      </c>
      <c r="H387" s="222">
        <v>4</v>
      </c>
      <c r="I387" s="223"/>
      <c r="J387" s="224">
        <f>ROUND(I387*H387,2)</f>
        <v>0</v>
      </c>
      <c r="K387" s="220" t="s">
        <v>406</v>
      </c>
      <c r="L387" s="46"/>
      <c r="M387" s="225" t="s">
        <v>19</v>
      </c>
      <c r="N387" s="226" t="s">
        <v>49</v>
      </c>
      <c r="O387" s="86"/>
      <c r="P387" s="227">
        <f>O387*H387</f>
        <v>0</v>
      </c>
      <c r="Q387" s="227">
        <v>0.00055000000000000003</v>
      </c>
      <c r="R387" s="227">
        <f>Q387*H387</f>
        <v>0.0022000000000000001</v>
      </c>
      <c r="S387" s="227">
        <v>0</v>
      </c>
      <c r="T387" s="22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9" t="s">
        <v>545</v>
      </c>
      <c r="AT387" s="229" t="s">
        <v>403</v>
      </c>
      <c r="AU387" s="229" t="s">
        <v>87</v>
      </c>
      <c r="AY387" s="19" t="s">
        <v>401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9" t="s">
        <v>85</v>
      </c>
      <c r="BK387" s="230">
        <f>ROUND(I387*H387,2)</f>
        <v>0</v>
      </c>
      <c r="BL387" s="19" t="s">
        <v>545</v>
      </c>
      <c r="BM387" s="229" t="s">
        <v>4238</v>
      </c>
    </row>
    <row r="388" s="2" customFormat="1">
      <c r="A388" s="40"/>
      <c r="B388" s="41"/>
      <c r="C388" s="42"/>
      <c r="D388" s="231" t="s">
        <v>408</v>
      </c>
      <c r="E388" s="42"/>
      <c r="F388" s="232" t="s">
        <v>4239</v>
      </c>
      <c r="G388" s="42"/>
      <c r="H388" s="42"/>
      <c r="I388" s="233"/>
      <c r="J388" s="42"/>
      <c r="K388" s="42"/>
      <c r="L388" s="46"/>
      <c r="M388" s="234"/>
      <c r="N388" s="235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408</v>
      </c>
      <c r="AU388" s="19" t="s">
        <v>87</v>
      </c>
    </row>
    <row r="389" s="14" customFormat="1">
      <c r="A389" s="14"/>
      <c r="B389" s="247"/>
      <c r="C389" s="248"/>
      <c r="D389" s="238" t="s">
        <v>410</v>
      </c>
      <c r="E389" s="249" t="s">
        <v>19</v>
      </c>
      <c r="F389" s="250" t="s">
        <v>4187</v>
      </c>
      <c r="G389" s="248"/>
      <c r="H389" s="251">
        <v>4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7" t="s">
        <v>410</v>
      </c>
      <c r="AU389" s="257" t="s">
        <v>87</v>
      </c>
      <c r="AV389" s="14" t="s">
        <v>87</v>
      </c>
      <c r="AW389" s="14" t="s">
        <v>37</v>
      </c>
      <c r="AX389" s="14" t="s">
        <v>78</v>
      </c>
      <c r="AY389" s="257" t="s">
        <v>401</v>
      </c>
    </row>
    <row r="390" s="15" customFormat="1">
      <c r="A390" s="15"/>
      <c r="B390" s="258"/>
      <c r="C390" s="259"/>
      <c r="D390" s="238" t="s">
        <v>410</v>
      </c>
      <c r="E390" s="260" t="s">
        <v>19</v>
      </c>
      <c r="F390" s="261" t="s">
        <v>414</v>
      </c>
      <c r="G390" s="259"/>
      <c r="H390" s="262">
        <v>4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8" t="s">
        <v>410</v>
      </c>
      <c r="AU390" s="268" t="s">
        <v>87</v>
      </c>
      <c r="AV390" s="15" t="s">
        <v>102</v>
      </c>
      <c r="AW390" s="15" t="s">
        <v>37</v>
      </c>
      <c r="AX390" s="15" t="s">
        <v>85</v>
      </c>
      <c r="AY390" s="268" t="s">
        <v>401</v>
      </c>
    </row>
    <row r="391" s="2" customFormat="1" ht="37.8" customHeight="1">
      <c r="A391" s="40"/>
      <c r="B391" s="41"/>
      <c r="C391" s="218" t="s">
        <v>986</v>
      </c>
      <c r="D391" s="218" t="s">
        <v>403</v>
      </c>
      <c r="E391" s="219" t="s">
        <v>4240</v>
      </c>
      <c r="F391" s="220" t="s">
        <v>4241</v>
      </c>
      <c r="G391" s="221" t="s">
        <v>653</v>
      </c>
      <c r="H391" s="222">
        <v>4</v>
      </c>
      <c r="I391" s="223"/>
      <c r="J391" s="224">
        <f>ROUND(I391*H391,2)</f>
        <v>0</v>
      </c>
      <c r="K391" s="220" t="s">
        <v>406</v>
      </c>
      <c r="L391" s="46"/>
      <c r="M391" s="225" t="s">
        <v>19</v>
      </c>
      <c r="N391" s="226" t="s">
        <v>49</v>
      </c>
      <c r="O391" s="86"/>
      <c r="P391" s="227">
        <f>O391*H391</f>
        <v>0</v>
      </c>
      <c r="Q391" s="227">
        <v>0.00147</v>
      </c>
      <c r="R391" s="227">
        <f>Q391*H391</f>
        <v>0.0058799999999999998</v>
      </c>
      <c r="S391" s="227">
        <v>0</v>
      </c>
      <c r="T391" s="22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9" t="s">
        <v>545</v>
      </c>
      <c r="AT391" s="229" t="s">
        <v>403</v>
      </c>
      <c r="AU391" s="229" t="s">
        <v>87</v>
      </c>
      <c r="AY391" s="19" t="s">
        <v>401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9" t="s">
        <v>85</v>
      </c>
      <c r="BK391" s="230">
        <f>ROUND(I391*H391,2)</f>
        <v>0</v>
      </c>
      <c r="BL391" s="19" t="s">
        <v>545</v>
      </c>
      <c r="BM391" s="229" t="s">
        <v>4242</v>
      </c>
    </row>
    <row r="392" s="2" customFormat="1">
      <c r="A392" s="40"/>
      <c r="B392" s="41"/>
      <c r="C392" s="42"/>
      <c r="D392" s="231" t="s">
        <v>408</v>
      </c>
      <c r="E392" s="42"/>
      <c r="F392" s="232" t="s">
        <v>4243</v>
      </c>
      <c r="G392" s="42"/>
      <c r="H392" s="42"/>
      <c r="I392" s="233"/>
      <c r="J392" s="42"/>
      <c r="K392" s="42"/>
      <c r="L392" s="46"/>
      <c r="M392" s="234"/>
      <c r="N392" s="235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408</v>
      </c>
      <c r="AU392" s="19" t="s">
        <v>87</v>
      </c>
    </row>
    <row r="393" s="14" customFormat="1">
      <c r="A393" s="14"/>
      <c r="B393" s="247"/>
      <c r="C393" s="248"/>
      <c r="D393" s="238" t="s">
        <v>410</v>
      </c>
      <c r="E393" s="249" t="s">
        <v>19</v>
      </c>
      <c r="F393" s="250" t="s">
        <v>4187</v>
      </c>
      <c r="G393" s="248"/>
      <c r="H393" s="251">
        <v>4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410</v>
      </c>
      <c r="AU393" s="257" t="s">
        <v>87</v>
      </c>
      <c r="AV393" s="14" t="s">
        <v>87</v>
      </c>
      <c r="AW393" s="14" t="s">
        <v>37</v>
      </c>
      <c r="AX393" s="14" t="s">
        <v>78</v>
      </c>
      <c r="AY393" s="257" t="s">
        <v>401</v>
      </c>
    </row>
    <row r="394" s="15" customFormat="1">
      <c r="A394" s="15"/>
      <c r="B394" s="258"/>
      <c r="C394" s="259"/>
      <c r="D394" s="238" t="s">
        <v>410</v>
      </c>
      <c r="E394" s="260" t="s">
        <v>19</v>
      </c>
      <c r="F394" s="261" t="s">
        <v>414</v>
      </c>
      <c r="G394" s="259"/>
      <c r="H394" s="262">
        <v>4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410</v>
      </c>
      <c r="AU394" s="268" t="s">
        <v>87</v>
      </c>
      <c r="AV394" s="15" t="s">
        <v>102</v>
      </c>
      <c r="AW394" s="15" t="s">
        <v>37</v>
      </c>
      <c r="AX394" s="15" t="s">
        <v>85</v>
      </c>
      <c r="AY394" s="268" t="s">
        <v>401</v>
      </c>
    </row>
    <row r="395" s="2" customFormat="1" ht="37.8" customHeight="1">
      <c r="A395" s="40"/>
      <c r="B395" s="41"/>
      <c r="C395" s="218" t="s">
        <v>992</v>
      </c>
      <c r="D395" s="218" t="s">
        <v>403</v>
      </c>
      <c r="E395" s="219" t="s">
        <v>4244</v>
      </c>
      <c r="F395" s="220" t="s">
        <v>4245</v>
      </c>
      <c r="G395" s="221" t="s">
        <v>4151</v>
      </c>
      <c r="H395" s="222">
        <v>4</v>
      </c>
      <c r="I395" s="223"/>
      <c r="J395" s="224">
        <f>ROUND(I395*H395,2)</f>
        <v>0</v>
      </c>
      <c r="K395" s="220" t="s">
        <v>19</v>
      </c>
      <c r="L395" s="46"/>
      <c r="M395" s="225" t="s">
        <v>19</v>
      </c>
      <c r="N395" s="226" t="s">
        <v>49</v>
      </c>
      <c r="O395" s="86"/>
      <c r="P395" s="227">
        <f>O395*H395</f>
        <v>0</v>
      </c>
      <c r="Q395" s="227">
        <v>0.083339999999999997</v>
      </c>
      <c r="R395" s="227">
        <f>Q395*H395</f>
        <v>0.33335999999999999</v>
      </c>
      <c r="S395" s="227">
        <v>0</v>
      </c>
      <c r="T395" s="22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9" t="s">
        <v>545</v>
      </c>
      <c r="AT395" s="229" t="s">
        <v>403</v>
      </c>
      <c r="AU395" s="229" t="s">
        <v>87</v>
      </c>
      <c r="AY395" s="19" t="s">
        <v>401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9" t="s">
        <v>85</v>
      </c>
      <c r="BK395" s="230">
        <f>ROUND(I395*H395,2)</f>
        <v>0</v>
      </c>
      <c r="BL395" s="19" t="s">
        <v>545</v>
      </c>
      <c r="BM395" s="229" t="s">
        <v>4246</v>
      </c>
    </row>
    <row r="396" s="14" customFormat="1">
      <c r="A396" s="14"/>
      <c r="B396" s="247"/>
      <c r="C396" s="248"/>
      <c r="D396" s="238" t="s">
        <v>410</v>
      </c>
      <c r="E396" s="249" t="s">
        <v>19</v>
      </c>
      <c r="F396" s="250" t="s">
        <v>4187</v>
      </c>
      <c r="G396" s="248"/>
      <c r="H396" s="251">
        <v>4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410</v>
      </c>
      <c r="AU396" s="257" t="s">
        <v>87</v>
      </c>
      <c r="AV396" s="14" t="s">
        <v>87</v>
      </c>
      <c r="AW396" s="14" t="s">
        <v>37</v>
      </c>
      <c r="AX396" s="14" t="s">
        <v>78</v>
      </c>
      <c r="AY396" s="257" t="s">
        <v>401</v>
      </c>
    </row>
    <row r="397" s="15" customFormat="1">
      <c r="A397" s="15"/>
      <c r="B397" s="258"/>
      <c r="C397" s="259"/>
      <c r="D397" s="238" t="s">
        <v>410</v>
      </c>
      <c r="E397" s="260" t="s">
        <v>19</v>
      </c>
      <c r="F397" s="261" t="s">
        <v>414</v>
      </c>
      <c r="G397" s="259"/>
      <c r="H397" s="262">
        <v>4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410</v>
      </c>
      <c r="AU397" s="268" t="s">
        <v>87</v>
      </c>
      <c r="AV397" s="15" t="s">
        <v>102</v>
      </c>
      <c r="AW397" s="15" t="s">
        <v>37</v>
      </c>
      <c r="AX397" s="15" t="s">
        <v>85</v>
      </c>
      <c r="AY397" s="268" t="s">
        <v>401</v>
      </c>
    </row>
    <row r="398" s="2" customFormat="1" ht="44.25" customHeight="1">
      <c r="A398" s="40"/>
      <c r="B398" s="41"/>
      <c r="C398" s="218" t="s">
        <v>1000</v>
      </c>
      <c r="D398" s="218" t="s">
        <v>403</v>
      </c>
      <c r="E398" s="219" t="s">
        <v>4247</v>
      </c>
      <c r="F398" s="220" t="s">
        <v>4248</v>
      </c>
      <c r="G398" s="221" t="s">
        <v>548</v>
      </c>
      <c r="H398" s="222">
        <v>0.373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</v>
      </c>
      <c r="R398" s="227">
        <f>Q398*H398</f>
        <v>0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545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545</v>
      </c>
      <c r="BM398" s="229" t="s">
        <v>4249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4250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2" customFormat="1" ht="22.8" customHeight="1">
      <c r="A400" s="12"/>
      <c r="B400" s="202"/>
      <c r="C400" s="203"/>
      <c r="D400" s="204" t="s">
        <v>77</v>
      </c>
      <c r="E400" s="216" t="s">
        <v>4251</v>
      </c>
      <c r="F400" s="216" t="s">
        <v>4252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SUM(P401:P553)</f>
        <v>0</v>
      </c>
      <c r="Q400" s="210"/>
      <c r="R400" s="211">
        <f>SUM(R401:R553)</f>
        <v>1.1371699999999998</v>
      </c>
      <c r="S400" s="210"/>
      <c r="T400" s="212">
        <f>SUM(T401:T553)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87</v>
      </c>
      <c r="AT400" s="214" t="s">
        <v>77</v>
      </c>
      <c r="AU400" s="214" t="s">
        <v>85</v>
      </c>
      <c r="AY400" s="213" t="s">
        <v>401</v>
      </c>
      <c r="BK400" s="215">
        <f>SUM(BK401:BK553)</f>
        <v>0</v>
      </c>
    </row>
    <row r="401" s="2" customFormat="1" ht="24.15" customHeight="1">
      <c r="A401" s="40"/>
      <c r="B401" s="41"/>
      <c r="C401" s="218" t="s">
        <v>1006</v>
      </c>
      <c r="D401" s="218" t="s">
        <v>403</v>
      </c>
      <c r="E401" s="219" t="s">
        <v>4253</v>
      </c>
      <c r="F401" s="220" t="s">
        <v>4254</v>
      </c>
      <c r="G401" s="221" t="s">
        <v>653</v>
      </c>
      <c r="H401" s="222">
        <v>12</v>
      </c>
      <c r="I401" s="223"/>
      <c r="J401" s="224">
        <f>ROUND(I401*H401,2)</f>
        <v>0</v>
      </c>
      <c r="K401" s="220" t="s">
        <v>406</v>
      </c>
      <c r="L401" s="46"/>
      <c r="M401" s="225" t="s">
        <v>19</v>
      </c>
      <c r="N401" s="226" t="s">
        <v>49</v>
      </c>
      <c r="O401" s="86"/>
      <c r="P401" s="227">
        <f>O401*H401</f>
        <v>0</v>
      </c>
      <c r="Q401" s="227">
        <v>0.0011900000000000001</v>
      </c>
      <c r="R401" s="227">
        <f>Q401*H401</f>
        <v>0.014280000000000001</v>
      </c>
      <c r="S401" s="227">
        <v>0</v>
      </c>
      <c r="T401" s="22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9" t="s">
        <v>545</v>
      </c>
      <c r="AT401" s="229" t="s">
        <v>403</v>
      </c>
      <c r="AU401" s="229" t="s">
        <v>87</v>
      </c>
      <c r="AY401" s="19" t="s">
        <v>401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9" t="s">
        <v>85</v>
      </c>
      <c r="BK401" s="230">
        <f>ROUND(I401*H401,2)</f>
        <v>0</v>
      </c>
      <c r="BL401" s="19" t="s">
        <v>545</v>
      </c>
      <c r="BM401" s="229" t="s">
        <v>4255</v>
      </c>
    </row>
    <row r="402" s="2" customFormat="1">
      <c r="A402" s="40"/>
      <c r="B402" s="41"/>
      <c r="C402" s="42"/>
      <c r="D402" s="231" t="s">
        <v>408</v>
      </c>
      <c r="E402" s="42"/>
      <c r="F402" s="232" t="s">
        <v>4256</v>
      </c>
      <c r="G402" s="42"/>
      <c r="H402" s="42"/>
      <c r="I402" s="233"/>
      <c r="J402" s="42"/>
      <c r="K402" s="42"/>
      <c r="L402" s="46"/>
      <c r="M402" s="234"/>
      <c r="N402" s="235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408</v>
      </c>
      <c r="AU402" s="19" t="s">
        <v>87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4257</v>
      </c>
      <c r="G403" s="248"/>
      <c r="H403" s="251">
        <v>4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4" customFormat="1">
      <c r="A404" s="14"/>
      <c r="B404" s="247"/>
      <c r="C404" s="248"/>
      <c r="D404" s="238" t="s">
        <v>410</v>
      </c>
      <c r="E404" s="249" t="s">
        <v>19</v>
      </c>
      <c r="F404" s="250" t="s">
        <v>4258</v>
      </c>
      <c r="G404" s="248"/>
      <c r="H404" s="251">
        <v>8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410</v>
      </c>
      <c r="AU404" s="257" t="s">
        <v>87</v>
      </c>
      <c r="AV404" s="14" t="s">
        <v>87</v>
      </c>
      <c r="AW404" s="14" t="s">
        <v>37</v>
      </c>
      <c r="AX404" s="14" t="s">
        <v>78</v>
      </c>
      <c r="AY404" s="257" t="s">
        <v>401</v>
      </c>
    </row>
    <row r="405" s="15" customFormat="1">
      <c r="A405" s="15"/>
      <c r="B405" s="258"/>
      <c r="C405" s="259"/>
      <c r="D405" s="238" t="s">
        <v>410</v>
      </c>
      <c r="E405" s="260" t="s">
        <v>19</v>
      </c>
      <c r="F405" s="261" t="s">
        <v>414</v>
      </c>
      <c r="G405" s="259"/>
      <c r="H405" s="262">
        <v>12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8" t="s">
        <v>410</v>
      </c>
      <c r="AU405" s="268" t="s">
        <v>87</v>
      </c>
      <c r="AV405" s="15" t="s">
        <v>102</v>
      </c>
      <c r="AW405" s="15" t="s">
        <v>37</v>
      </c>
      <c r="AX405" s="15" t="s">
        <v>85</v>
      </c>
      <c r="AY405" s="268" t="s">
        <v>401</v>
      </c>
    </row>
    <row r="406" s="2" customFormat="1" ht="37.8" customHeight="1">
      <c r="A406" s="40"/>
      <c r="B406" s="41"/>
      <c r="C406" s="280" t="s">
        <v>1012</v>
      </c>
      <c r="D406" s="280" t="s">
        <v>808</v>
      </c>
      <c r="E406" s="281" t="s">
        <v>4259</v>
      </c>
      <c r="F406" s="282" t="s">
        <v>4260</v>
      </c>
      <c r="G406" s="283" t="s">
        <v>653</v>
      </c>
      <c r="H406" s="284">
        <v>4</v>
      </c>
      <c r="I406" s="285"/>
      <c r="J406" s="286">
        <f>ROUND(I406*H406,2)</f>
        <v>0</v>
      </c>
      <c r="K406" s="282" t="s">
        <v>19</v>
      </c>
      <c r="L406" s="287"/>
      <c r="M406" s="288" t="s">
        <v>19</v>
      </c>
      <c r="N406" s="289" t="s">
        <v>49</v>
      </c>
      <c r="O406" s="86"/>
      <c r="P406" s="227">
        <f>O406*H406</f>
        <v>0</v>
      </c>
      <c r="Q406" s="227">
        <v>0.014500000000000001</v>
      </c>
      <c r="R406" s="227">
        <f>Q406*H406</f>
        <v>0.058000000000000003</v>
      </c>
      <c r="S406" s="227">
        <v>0</v>
      </c>
      <c r="T406" s="22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9" t="s">
        <v>664</v>
      </c>
      <c r="AT406" s="229" t="s">
        <v>808</v>
      </c>
      <c r="AU406" s="229" t="s">
        <v>87</v>
      </c>
      <c r="AY406" s="19" t="s">
        <v>401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9" t="s">
        <v>85</v>
      </c>
      <c r="BK406" s="230">
        <f>ROUND(I406*H406,2)</f>
        <v>0</v>
      </c>
      <c r="BL406" s="19" t="s">
        <v>545</v>
      </c>
      <c r="BM406" s="229" t="s">
        <v>4261</v>
      </c>
    </row>
    <row r="407" s="14" customFormat="1">
      <c r="A407" s="14"/>
      <c r="B407" s="247"/>
      <c r="C407" s="248"/>
      <c r="D407" s="238" t="s">
        <v>410</v>
      </c>
      <c r="E407" s="249" t="s">
        <v>19</v>
      </c>
      <c r="F407" s="250" t="s">
        <v>4257</v>
      </c>
      <c r="G407" s="248"/>
      <c r="H407" s="251">
        <v>4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410</v>
      </c>
      <c r="AU407" s="257" t="s">
        <v>87</v>
      </c>
      <c r="AV407" s="14" t="s">
        <v>87</v>
      </c>
      <c r="AW407" s="14" t="s">
        <v>37</v>
      </c>
      <c r="AX407" s="14" t="s">
        <v>78</v>
      </c>
      <c r="AY407" s="257" t="s">
        <v>401</v>
      </c>
    </row>
    <row r="408" s="15" customFormat="1">
      <c r="A408" s="15"/>
      <c r="B408" s="258"/>
      <c r="C408" s="259"/>
      <c r="D408" s="238" t="s">
        <v>410</v>
      </c>
      <c r="E408" s="260" t="s">
        <v>19</v>
      </c>
      <c r="F408" s="261" t="s">
        <v>414</v>
      </c>
      <c r="G408" s="259"/>
      <c r="H408" s="262">
        <v>4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410</v>
      </c>
      <c r="AU408" s="268" t="s">
        <v>87</v>
      </c>
      <c r="AV408" s="15" t="s">
        <v>102</v>
      </c>
      <c r="AW408" s="15" t="s">
        <v>37</v>
      </c>
      <c r="AX408" s="15" t="s">
        <v>85</v>
      </c>
      <c r="AY408" s="268" t="s">
        <v>401</v>
      </c>
    </row>
    <row r="409" s="2" customFormat="1" ht="37.8" customHeight="1">
      <c r="A409" s="40"/>
      <c r="B409" s="41"/>
      <c r="C409" s="280" t="s">
        <v>1017</v>
      </c>
      <c r="D409" s="280" t="s">
        <v>808</v>
      </c>
      <c r="E409" s="281" t="s">
        <v>4262</v>
      </c>
      <c r="F409" s="282" t="s">
        <v>4263</v>
      </c>
      <c r="G409" s="283" t="s">
        <v>653</v>
      </c>
      <c r="H409" s="284">
        <v>8</v>
      </c>
      <c r="I409" s="285"/>
      <c r="J409" s="286">
        <f>ROUND(I409*H409,2)</f>
        <v>0</v>
      </c>
      <c r="K409" s="282" t="s">
        <v>19</v>
      </c>
      <c r="L409" s="287"/>
      <c r="M409" s="288" t="s">
        <v>19</v>
      </c>
      <c r="N409" s="289" t="s">
        <v>49</v>
      </c>
      <c r="O409" s="86"/>
      <c r="P409" s="227">
        <f>O409*H409</f>
        <v>0</v>
      </c>
      <c r="Q409" s="227">
        <v>0.021899999999999999</v>
      </c>
      <c r="R409" s="227">
        <f>Q409*H409</f>
        <v>0.1752</v>
      </c>
      <c r="S409" s="227">
        <v>0</v>
      </c>
      <c r="T409" s="22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9" t="s">
        <v>664</v>
      </c>
      <c r="AT409" s="229" t="s">
        <v>808</v>
      </c>
      <c r="AU409" s="229" t="s">
        <v>87</v>
      </c>
      <c r="AY409" s="19" t="s">
        <v>401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85</v>
      </c>
      <c r="BK409" s="230">
        <f>ROUND(I409*H409,2)</f>
        <v>0</v>
      </c>
      <c r="BL409" s="19" t="s">
        <v>545</v>
      </c>
      <c r="BM409" s="229" t="s">
        <v>4264</v>
      </c>
    </row>
    <row r="410" s="14" customFormat="1">
      <c r="A410" s="14"/>
      <c r="B410" s="247"/>
      <c r="C410" s="248"/>
      <c r="D410" s="238" t="s">
        <v>410</v>
      </c>
      <c r="E410" s="249" t="s">
        <v>19</v>
      </c>
      <c r="F410" s="250" t="s">
        <v>4258</v>
      </c>
      <c r="G410" s="248"/>
      <c r="H410" s="251">
        <v>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410</v>
      </c>
      <c r="AU410" s="257" t="s">
        <v>87</v>
      </c>
      <c r="AV410" s="14" t="s">
        <v>87</v>
      </c>
      <c r="AW410" s="14" t="s">
        <v>37</v>
      </c>
      <c r="AX410" s="14" t="s">
        <v>78</v>
      </c>
      <c r="AY410" s="257" t="s">
        <v>401</v>
      </c>
    </row>
    <row r="411" s="15" customFormat="1">
      <c r="A411" s="15"/>
      <c r="B411" s="258"/>
      <c r="C411" s="259"/>
      <c r="D411" s="238" t="s">
        <v>410</v>
      </c>
      <c r="E411" s="260" t="s">
        <v>19</v>
      </c>
      <c r="F411" s="261" t="s">
        <v>414</v>
      </c>
      <c r="G411" s="259"/>
      <c r="H411" s="262">
        <v>8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8" t="s">
        <v>410</v>
      </c>
      <c r="AU411" s="268" t="s">
        <v>87</v>
      </c>
      <c r="AV411" s="15" t="s">
        <v>102</v>
      </c>
      <c r="AW411" s="15" t="s">
        <v>37</v>
      </c>
      <c r="AX411" s="15" t="s">
        <v>85</v>
      </c>
      <c r="AY411" s="268" t="s">
        <v>401</v>
      </c>
    </row>
    <row r="412" s="2" customFormat="1" ht="37.8" customHeight="1">
      <c r="A412" s="40"/>
      <c r="B412" s="41"/>
      <c r="C412" s="280" t="s">
        <v>1023</v>
      </c>
      <c r="D412" s="280" t="s">
        <v>808</v>
      </c>
      <c r="E412" s="281" t="s">
        <v>4265</v>
      </c>
      <c r="F412" s="282" t="s">
        <v>4266</v>
      </c>
      <c r="G412" s="283" t="s">
        <v>653</v>
      </c>
      <c r="H412" s="284">
        <v>4</v>
      </c>
      <c r="I412" s="285"/>
      <c r="J412" s="286">
        <f>ROUND(I412*H412,2)</f>
        <v>0</v>
      </c>
      <c r="K412" s="282" t="s">
        <v>19</v>
      </c>
      <c r="L412" s="287"/>
      <c r="M412" s="288" t="s">
        <v>19</v>
      </c>
      <c r="N412" s="289" t="s">
        <v>49</v>
      </c>
      <c r="O412" s="86"/>
      <c r="P412" s="227">
        <f>O412*H412</f>
        <v>0</v>
      </c>
      <c r="Q412" s="227">
        <v>0.001</v>
      </c>
      <c r="R412" s="227">
        <f>Q412*H412</f>
        <v>0.0040000000000000001</v>
      </c>
      <c r="S412" s="227">
        <v>0</v>
      </c>
      <c r="T412" s="22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9" t="s">
        <v>664</v>
      </c>
      <c r="AT412" s="229" t="s">
        <v>808</v>
      </c>
      <c r="AU412" s="229" t="s">
        <v>87</v>
      </c>
      <c r="AY412" s="19" t="s">
        <v>401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19" t="s">
        <v>85</v>
      </c>
      <c r="BK412" s="230">
        <f>ROUND(I412*H412,2)</f>
        <v>0</v>
      </c>
      <c r="BL412" s="19" t="s">
        <v>545</v>
      </c>
      <c r="BM412" s="229" t="s">
        <v>4267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4257</v>
      </c>
      <c r="G413" s="248"/>
      <c r="H413" s="251">
        <v>4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5" customFormat="1">
      <c r="A414" s="15"/>
      <c r="B414" s="258"/>
      <c r="C414" s="259"/>
      <c r="D414" s="238" t="s">
        <v>410</v>
      </c>
      <c r="E414" s="260" t="s">
        <v>19</v>
      </c>
      <c r="F414" s="261" t="s">
        <v>414</v>
      </c>
      <c r="G414" s="259"/>
      <c r="H414" s="262">
        <v>4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8" t="s">
        <v>410</v>
      </c>
      <c r="AU414" s="268" t="s">
        <v>87</v>
      </c>
      <c r="AV414" s="15" t="s">
        <v>102</v>
      </c>
      <c r="AW414" s="15" t="s">
        <v>37</v>
      </c>
      <c r="AX414" s="15" t="s">
        <v>85</v>
      </c>
      <c r="AY414" s="268" t="s">
        <v>401</v>
      </c>
    </row>
    <row r="415" s="2" customFormat="1" ht="37.8" customHeight="1">
      <c r="A415" s="40"/>
      <c r="B415" s="41"/>
      <c r="C415" s="280" t="s">
        <v>1028</v>
      </c>
      <c r="D415" s="280" t="s">
        <v>808</v>
      </c>
      <c r="E415" s="281" t="s">
        <v>4268</v>
      </c>
      <c r="F415" s="282" t="s">
        <v>4269</v>
      </c>
      <c r="G415" s="283" t="s">
        <v>653</v>
      </c>
      <c r="H415" s="284">
        <v>8</v>
      </c>
      <c r="I415" s="285"/>
      <c r="J415" s="286">
        <f>ROUND(I415*H415,2)</f>
        <v>0</v>
      </c>
      <c r="K415" s="282" t="s">
        <v>19</v>
      </c>
      <c r="L415" s="287"/>
      <c r="M415" s="288" t="s">
        <v>19</v>
      </c>
      <c r="N415" s="289" t="s">
        <v>49</v>
      </c>
      <c r="O415" s="86"/>
      <c r="P415" s="227">
        <f>O415*H415</f>
        <v>0</v>
      </c>
      <c r="Q415" s="227">
        <v>0.001</v>
      </c>
      <c r="R415" s="227">
        <f>Q415*H415</f>
        <v>0.0080000000000000002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664</v>
      </c>
      <c r="AT415" s="229" t="s">
        <v>808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545</v>
      </c>
      <c r="BM415" s="229" t="s">
        <v>4270</v>
      </c>
    </row>
    <row r="416" s="14" customFormat="1">
      <c r="A416" s="14"/>
      <c r="B416" s="247"/>
      <c r="C416" s="248"/>
      <c r="D416" s="238" t="s">
        <v>410</v>
      </c>
      <c r="E416" s="249" t="s">
        <v>19</v>
      </c>
      <c r="F416" s="250" t="s">
        <v>4258</v>
      </c>
      <c r="G416" s="248"/>
      <c r="H416" s="251">
        <v>8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410</v>
      </c>
      <c r="AU416" s="257" t="s">
        <v>87</v>
      </c>
      <c r="AV416" s="14" t="s">
        <v>87</v>
      </c>
      <c r="AW416" s="14" t="s">
        <v>37</v>
      </c>
      <c r="AX416" s="14" t="s">
        <v>78</v>
      </c>
      <c r="AY416" s="257" t="s">
        <v>401</v>
      </c>
    </row>
    <row r="417" s="15" customFormat="1">
      <c r="A417" s="15"/>
      <c r="B417" s="258"/>
      <c r="C417" s="259"/>
      <c r="D417" s="238" t="s">
        <v>410</v>
      </c>
      <c r="E417" s="260" t="s">
        <v>19</v>
      </c>
      <c r="F417" s="261" t="s">
        <v>414</v>
      </c>
      <c r="G417" s="259"/>
      <c r="H417" s="262">
        <v>8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410</v>
      </c>
      <c r="AU417" s="268" t="s">
        <v>87</v>
      </c>
      <c r="AV417" s="15" t="s">
        <v>102</v>
      </c>
      <c r="AW417" s="15" t="s">
        <v>37</v>
      </c>
      <c r="AX417" s="15" t="s">
        <v>85</v>
      </c>
      <c r="AY417" s="268" t="s">
        <v>401</v>
      </c>
    </row>
    <row r="418" s="2" customFormat="1" ht="37.8" customHeight="1">
      <c r="A418" s="40"/>
      <c r="B418" s="41"/>
      <c r="C418" s="280" t="s">
        <v>1035</v>
      </c>
      <c r="D418" s="280" t="s">
        <v>808</v>
      </c>
      <c r="E418" s="281" t="s">
        <v>4271</v>
      </c>
      <c r="F418" s="282" t="s">
        <v>4272</v>
      </c>
      <c r="G418" s="283" t="s">
        <v>653</v>
      </c>
      <c r="H418" s="284">
        <v>3</v>
      </c>
      <c r="I418" s="285"/>
      <c r="J418" s="286">
        <f>ROUND(I418*H418,2)</f>
        <v>0</v>
      </c>
      <c r="K418" s="282" t="s">
        <v>19</v>
      </c>
      <c r="L418" s="287"/>
      <c r="M418" s="288" t="s">
        <v>19</v>
      </c>
      <c r="N418" s="289" t="s">
        <v>49</v>
      </c>
      <c r="O418" s="86"/>
      <c r="P418" s="227">
        <f>O418*H418</f>
        <v>0</v>
      </c>
      <c r="Q418" s="227">
        <v>0.001</v>
      </c>
      <c r="R418" s="227">
        <f>Q418*H418</f>
        <v>0.0030000000000000001</v>
      </c>
      <c r="S418" s="227">
        <v>0</v>
      </c>
      <c r="T418" s="228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9" t="s">
        <v>664</v>
      </c>
      <c r="AT418" s="229" t="s">
        <v>808</v>
      </c>
      <c r="AU418" s="229" t="s">
        <v>87</v>
      </c>
      <c r="AY418" s="19" t="s">
        <v>401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19" t="s">
        <v>85</v>
      </c>
      <c r="BK418" s="230">
        <f>ROUND(I418*H418,2)</f>
        <v>0</v>
      </c>
      <c r="BL418" s="19" t="s">
        <v>545</v>
      </c>
      <c r="BM418" s="229" t="s">
        <v>4273</v>
      </c>
    </row>
    <row r="419" s="14" customFormat="1">
      <c r="A419" s="14"/>
      <c r="B419" s="247"/>
      <c r="C419" s="248"/>
      <c r="D419" s="238" t="s">
        <v>410</v>
      </c>
      <c r="E419" s="249" t="s">
        <v>19</v>
      </c>
      <c r="F419" s="250" t="s">
        <v>4274</v>
      </c>
      <c r="G419" s="248"/>
      <c r="H419" s="251">
        <v>3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7" t="s">
        <v>410</v>
      </c>
      <c r="AU419" s="257" t="s">
        <v>87</v>
      </c>
      <c r="AV419" s="14" t="s">
        <v>87</v>
      </c>
      <c r="AW419" s="14" t="s">
        <v>37</v>
      </c>
      <c r="AX419" s="14" t="s">
        <v>78</v>
      </c>
      <c r="AY419" s="257" t="s">
        <v>401</v>
      </c>
    </row>
    <row r="420" s="15" customFormat="1">
      <c r="A420" s="15"/>
      <c r="B420" s="258"/>
      <c r="C420" s="259"/>
      <c r="D420" s="238" t="s">
        <v>410</v>
      </c>
      <c r="E420" s="260" t="s">
        <v>19</v>
      </c>
      <c r="F420" s="261" t="s">
        <v>414</v>
      </c>
      <c r="G420" s="259"/>
      <c r="H420" s="262">
        <v>3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8" t="s">
        <v>410</v>
      </c>
      <c r="AU420" s="268" t="s">
        <v>87</v>
      </c>
      <c r="AV420" s="15" t="s">
        <v>102</v>
      </c>
      <c r="AW420" s="15" t="s">
        <v>37</v>
      </c>
      <c r="AX420" s="15" t="s">
        <v>85</v>
      </c>
      <c r="AY420" s="268" t="s">
        <v>401</v>
      </c>
    </row>
    <row r="421" s="2" customFormat="1" ht="24.15" customHeight="1">
      <c r="A421" s="40"/>
      <c r="B421" s="41"/>
      <c r="C421" s="280" t="s">
        <v>1042</v>
      </c>
      <c r="D421" s="280" t="s">
        <v>808</v>
      </c>
      <c r="E421" s="281" t="s">
        <v>4275</v>
      </c>
      <c r="F421" s="282" t="s">
        <v>4276</v>
      </c>
      <c r="G421" s="283" t="s">
        <v>653</v>
      </c>
      <c r="H421" s="284">
        <v>8</v>
      </c>
      <c r="I421" s="285"/>
      <c r="J421" s="286">
        <f>ROUND(I421*H421,2)</f>
        <v>0</v>
      </c>
      <c r="K421" s="282" t="s">
        <v>19</v>
      </c>
      <c r="L421" s="287"/>
      <c r="M421" s="288" t="s">
        <v>19</v>
      </c>
      <c r="N421" s="289" t="s">
        <v>49</v>
      </c>
      <c r="O421" s="86"/>
      <c r="P421" s="227">
        <f>O421*H421</f>
        <v>0</v>
      </c>
      <c r="Q421" s="227">
        <v>0.001</v>
      </c>
      <c r="R421" s="227">
        <f>Q421*H421</f>
        <v>0.0080000000000000002</v>
      </c>
      <c r="S421" s="227">
        <v>0</v>
      </c>
      <c r="T421" s="22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9" t="s">
        <v>664</v>
      </c>
      <c r="AT421" s="229" t="s">
        <v>808</v>
      </c>
      <c r="AU421" s="229" t="s">
        <v>87</v>
      </c>
      <c r="AY421" s="19" t="s">
        <v>401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19" t="s">
        <v>85</v>
      </c>
      <c r="BK421" s="230">
        <f>ROUND(I421*H421,2)</f>
        <v>0</v>
      </c>
      <c r="BL421" s="19" t="s">
        <v>545</v>
      </c>
      <c r="BM421" s="229" t="s">
        <v>4277</v>
      </c>
    </row>
    <row r="422" s="14" customFormat="1">
      <c r="A422" s="14"/>
      <c r="B422" s="247"/>
      <c r="C422" s="248"/>
      <c r="D422" s="238" t="s">
        <v>410</v>
      </c>
      <c r="E422" s="249" t="s">
        <v>19</v>
      </c>
      <c r="F422" s="250" t="s">
        <v>4258</v>
      </c>
      <c r="G422" s="248"/>
      <c r="H422" s="251">
        <v>8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410</v>
      </c>
      <c r="AU422" s="257" t="s">
        <v>87</v>
      </c>
      <c r="AV422" s="14" t="s">
        <v>87</v>
      </c>
      <c r="AW422" s="14" t="s">
        <v>37</v>
      </c>
      <c r="AX422" s="14" t="s">
        <v>78</v>
      </c>
      <c r="AY422" s="257" t="s">
        <v>401</v>
      </c>
    </row>
    <row r="423" s="15" customFormat="1">
      <c r="A423" s="15"/>
      <c r="B423" s="258"/>
      <c r="C423" s="259"/>
      <c r="D423" s="238" t="s">
        <v>410</v>
      </c>
      <c r="E423" s="260" t="s">
        <v>19</v>
      </c>
      <c r="F423" s="261" t="s">
        <v>414</v>
      </c>
      <c r="G423" s="259"/>
      <c r="H423" s="262">
        <v>8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410</v>
      </c>
      <c r="AU423" s="268" t="s">
        <v>87</v>
      </c>
      <c r="AV423" s="15" t="s">
        <v>102</v>
      </c>
      <c r="AW423" s="15" t="s">
        <v>37</v>
      </c>
      <c r="AX423" s="15" t="s">
        <v>85</v>
      </c>
      <c r="AY423" s="268" t="s">
        <v>401</v>
      </c>
    </row>
    <row r="424" s="2" customFormat="1" ht="37.8" customHeight="1">
      <c r="A424" s="40"/>
      <c r="B424" s="41"/>
      <c r="C424" s="280" t="s">
        <v>1048</v>
      </c>
      <c r="D424" s="280" t="s">
        <v>808</v>
      </c>
      <c r="E424" s="281" t="s">
        <v>4278</v>
      </c>
      <c r="F424" s="282" t="s">
        <v>4279</v>
      </c>
      <c r="G424" s="283" t="s">
        <v>653</v>
      </c>
      <c r="H424" s="284">
        <v>4</v>
      </c>
      <c r="I424" s="285"/>
      <c r="J424" s="286">
        <f>ROUND(I424*H424,2)</f>
        <v>0</v>
      </c>
      <c r="K424" s="282" t="s">
        <v>19</v>
      </c>
      <c r="L424" s="287"/>
      <c r="M424" s="288" t="s">
        <v>19</v>
      </c>
      <c r="N424" s="289" t="s">
        <v>49</v>
      </c>
      <c r="O424" s="86"/>
      <c r="P424" s="227">
        <f>O424*H424</f>
        <v>0</v>
      </c>
      <c r="Q424" s="227">
        <v>0.002</v>
      </c>
      <c r="R424" s="227">
        <f>Q424*H424</f>
        <v>0.0080000000000000002</v>
      </c>
      <c r="S424" s="227">
        <v>0</v>
      </c>
      <c r="T424" s="22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9" t="s">
        <v>664</v>
      </c>
      <c r="AT424" s="229" t="s">
        <v>808</v>
      </c>
      <c r="AU424" s="229" t="s">
        <v>87</v>
      </c>
      <c r="AY424" s="19" t="s">
        <v>401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9" t="s">
        <v>85</v>
      </c>
      <c r="BK424" s="230">
        <f>ROUND(I424*H424,2)</f>
        <v>0</v>
      </c>
      <c r="BL424" s="19" t="s">
        <v>545</v>
      </c>
      <c r="BM424" s="229" t="s">
        <v>4280</v>
      </c>
    </row>
    <row r="425" s="14" customFormat="1">
      <c r="A425" s="14"/>
      <c r="B425" s="247"/>
      <c r="C425" s="248"/>
      <c r="D425" s="238" t="s">
        <v>410</v>
      </c>
      <c r="E425" s="249" t="s">
        <v>19</v>
      </c>
      <c r="F425" s="250" t="s">
        <v>4257</v>
      </c>
      <c r="G425" s="248"/>
      <c r="H425" s="251">
        <v>4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410</v>
      </c>
      <c r="AU425" s="257" t="s">
        <v>87</v>
      </c>
      <c r="AV425" s="14" t="s">
        <v>87</v>
      </c>
      <c r="AW425" s="14" t="s">
        <v>37</v>
      </c>
      <c r="AX425" s="14" t="s">
        <v>78</v>
      </c>
      <c r="AY425" s="257" t="s">
        <v>401</v>
      </c>
    </row>
    <row r="426" s="15" customFormat="1">
      <c r="A426" s="15"/>
      <c r="B426" s="258"/>
      <c r="C426" s="259"/>
      <c r="D426" s="238" t="s">
        <v>410</v>
      </c>
      <c r="E426" s="260" t="s">
        <v>19</v>
      </c>
      <c r="F426" s="261" t="s">
        <v>414</v>
      </c>
      <c r="G426" s="259"/>
      <c r="H426" s="262">
        <v>4</v>
      </c>
      <c r="I426" s="263"/>
      <c r="J426" s="259"/>
      <c r="K426" s="259"/>
      <c r="L426" s="264"/>
      <c r="M426" s="265"/>
      <c r="N426" s="266"/>
      <c r="O426" s="266"/>
      <c r="P426" s="266"/>
      <c r="Q426" s="266"/>
      <c r="R426" s="266"/>
      <c r="S426" s="266"/>
      <c r="T426" s="26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8" t="s">
        <v>410</v>
      </c>
      <c r="AU426" s="268" t="s">
        <v>87</v>
      </c>
      <c r="AV426" s="15" t="s">
        <v>102</v>
      </c>
      <c r="AW426" s="15" t="s">
        <v>37</v>
      </c>
      <c r="AX426" s="15" t="s">
        <v>85</v>
      </c>
      <c r="AY426" s="268" t="s">
        <v>401</v>
      </c>
    </row>
    <row r="427" s="2" customFormat="1" ht="37.8" customHeight="1">
      <c r="A427" s="40"/>
      <c r="B427" s="41"/>
      <c r="C427" s="280" t="s">
        <v>1057</v>
      </c>
      <c r="D427" s="280" t="s">
        <v>808</v>
      </c>
      <c r="E427" s="281" t="s">
        <v>4281</v>
      </c>
      <c r="F427" s="282" t="s">
        <v>4282</v>
      </c>
      <c r="G427" s="283" t="s">
        <v>653</v>
      </c>
      <c r="H427" s="284">
        <v>8</v>
      </c>
      <c r="I427" s="285"/>
      <c r="J427" s="286">
        <f>ROUND(I427*H427,2)</f>
        <v>0</v>
      </c>
      <c r="K427" s="282" t="s">
        <v>19</v>
      </c>
      <c r="L427" s="287"/>
      <c r="M427" s="288" t="s">
        <v>19</v>
      </c>
      <c r="N427" s="289" t="s">
        <v>49</v>
      </c>
      <c r="O427" s="86"/>
      <c r="P427" s="227">
        <f>O427*H427</f>
        <v>0</v>
      </c>
      <c r="Q427" s="227">
        <v>0.002</v>
      </c>
      <c r="R427" s="227">
        <f>Q427*H427</f>
        <v>0.016</v>
      </c>
      <c r="S427" s="227">
        <v>0</v>
      </c>
      <c r="T427" s="22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9" t="s">
        <v>664</v>
      </c>
      <c r="AT427" s="229" t="s">
        <v>808</v>
      </c>
      <c r="AU427" s="229" t="s">
        <v>87</v>
      </c>
      <c r="AY427" s="19" t="s">
        <v>401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85</v>
      </c>
      <c r="BK427" s="230">
        <f>ROUND(I427*H427,2)</f>
        <v>0</v>
      </c>
      <c r="BL427" s="19" t="s">
        <v>545</v>
      </c>
      <c r="BM427" s="229" t="s">
        <v>4283</v>
      </c>
    </row>
    <row r="428" s="14" customFormat="1">
      <c r="A428" s="14"/>
      <c r="B428" s="247"/>
      <c r="C428" s="248"/>
      <c r="D428" s="238" t="s">
        <v>410</v>
      </c>
      <c r="E428" s="249" t="s">
        <v>19</v>
      </c>
      <c r="F428" s="250" t="s">
        <v>4258</v>
      </c>
      <c r="G428" s="248"/>
      <c r="H428" s="251">
        <v>8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7" t="s">
        <v>410</v>
      </c>
      <c r="AU428" s="257" t="s">
        <v>87</v>
      </c>
      <c r="AV428" s="14" t="s">
        <v>87</v>
      </c>
      <c r="AW428" s="14" t="s">
        <v>37</v>
      </c>
      <c r="AX428" s="14" t="s">
        <v>78</v>
      </c>
      <c r="AY428" s="257" t="s">
        <v>401</v>
      </c>
    </row>
    <row r="429" s="15" customFormat="1">
      <c r="A429" s="15"/>
      <c r="B429" s="258"/>
      <c r="C429" s="259"/>
      <c r="D429" s="238" t="s">
        <v>410</v>
      </c>
      <c r="E429" s="260" t="s">
        <v>19</v>
      </c>
      <c r="F429" s="261" t="s">
        <v>414</v>
      </c>
      <c r="G429" s="259"/>
      <c r="H429" s="262">
        <v>8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8" t="s">
        <v>410</v>
      </c>
      <c r="AU429" s="268" t="s">
        <v>87</v>
      </c>
      <c r="AV429" s="15" t="s">
        <v>102</v>
      </c>
      <c r="AW429" s="15" t="s">
        <v>37</v>
      </c>
      <c r="AX429" s="15" t="s">
        <v>85</v>
      </c>
      <c r="AY429" s="268" t="s">
        <v>401</v>
      </c>
    </row>
    <row r="430" s="2" customFormat="1" ht="49.05" customHeight="1">
      <c r="A430" s="40"/>
      <c r="B430" s="41"/>
      <c r="C430" s="218" t="s">
        <v>1070</v>
      </c>
      <c r="D430" s="218" t="s">
        <v>403</v>
      </c>
      <c r="E430" s="219" t="s">
        <v>4284</v>
      </c>
      <c r="F430" s="220" t="s">
        <v>4285</v>
      </c>
      <c r="G430" s="221" t="s">
        <v>4151</v>
      </c>
      <c r="H430" s="222">
        <v>8</v>
      </c>
      <c r="I430" s="223"/>
      <c r="J430" s="224">
        <f>ROUND(I430*H430,2)</f>
        <v>0</v>
      </c>
      <c r="K430" s="220" t="s">
        <v>1038</v>
      </c>
      <c r="L430" s="46"/>
      <c r="M430" s="225" t="s">
        <v>19</v>
      </c>
      <c r="N430" s="226" t="s">
        <v>49</v>
      </c>
      <c r="O430" s="86"/>
      <c r="P430" s="227">
        <f>O430*H430</f>
        <v>0</v>
      </c>
      <c r="Q430" s="227">
        <v>0.0018400000000000001</v>
      </c>
      <c r="R430" s="227">
        <f>Q430*H430</f>
        <v>0.01472</v>
      </c>
      <c r="S430" s="227">
        <v>0</v>
      </c>
      <c r="T430" s="22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9" t="s">
        <v>545</v>
      </c>
      <c r="AT430" s="229" t="s">
        <v>403</v>
      </c>
      <c r="AU430" s="229" t="s">
        <v>87</v>
      </c>
      <c r="AY430" s="19" t="s">
        <v>401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9" t="s">
        <v>85</v>
      </c>
      <c r="BK430" s="230">
        <f>ROUND(I430*H430,2)</f>
        <v>0</v>
      </c>
      <c r="BL430" s="19" t="s">
        <v>545</v>
      </c>
      <c r="BM430" s="229" t="s">
        <v>4286</v>
      </c>
    </row>
    <row r="431" s="2" customFormat="1">
      <c r="A431" s="40"/>
      <c r="B431" s="41"/>
      <c r="C431" s="42"/>
      <c r="D431" s="231" t="s">
        <v>408</v>
      </c>
      <c r="E431" s="42"/>
      <c r="F431" s="232" t="s">
        <v>4287</v>
      </c>
      <c r="G431" s="42"/>
      <c r="H431" s="42"/>
      <c r="I431" s="233"/>
      <c r="J431" s="42"/>
      <c r="K431" s="42"/>
      <c r="L431" s="46"/>
      <c r="M431" s="234"/>
      <c r="N431" s="235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408</v>
      </c>
      <c r="AU431" s="19" t="s">
        <v>87</v>
      </c>
    </row>
    <row r="432" s="14" customFormat="1">
      <c r="A432" s="14"/>
      <c r="B432" s="247"/>
      <c r="C432" s="248"/>
      <c r="D432" s="238" t="s">
        <v>410</v>
      </c>
      <c r="E432" s="249" t="s">
        <v>19</v>
      </c>
      <c r="F432" s="250" t="s">
        <v>4288</v>
      </c>
      <c r="G432" s="248"/>
      <c r="H432" s="251">
        <v>8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7" t="s">
        <v>410</v>
      </c>
      <c r="AU432" s="257" t="s">
        <v>87</v>
      </c>
      <c r="AV432" s="14" t="s">
        <v>87</v>
      </c>
      <c r="AW432" s="14" t="s">
        <v>37</v>
      </c>
      <c r="AX432" s="14" t="s">
        <v>78</v>
      </c>
      <c r="AY432" s="257" t="s">
        <v>401</v>
      </c>
    </row>
    <row r="433" s="15" customFormat="1">
      <c r="A433" s="15"/>
      <c r="B433" s="258"/>
      <c r="C433" s="259"/>
      <c r="D433" s="238" t="s">
        <v>410</v>
      </c>
      <c r="E433" s="260" t="s">
        <v>19</v>
      </c>
      <c r="F433" s="261" t="s">
        <v>414</v>
      </c>
      <c r="G433" s="259"/>
      <c r="H433" s="262">
        <v>8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8" t="s">
        <v>410</v>
      </c>
      <c r="AU433" s="268" t="s">
        <v>87</v>
      </c>
      <c r="AV433" s="15" t="s">
        <v>102</v>
      </c>
      <c r="AW433" s="15" t="s">
        <v>37</v>
      </c>
      <c r="AX433" s="15" t="s">
        <v>85</v>
      </c>
      <c r="AY433" s="268" t="s">
        <v>401</v>
      </c>
    </row>
    <row r="434" s="2" customFormat="1" ht="37.8" customHeight="1">
      <c r="A434" s="40"/>
      <c r="B434" s="41"/>
      <c r="C434" s="218" t="s">
        <v>1075</v>
      </c>
      <c r="D434" s="218" t="s">
        <v>403</v>
      </c>
      <c r="E434" s="219" t="s">
        <v>4289</v>
      </c>
      <c r="F434" s="220" t="s">
        <v>4290</v>
      </c>
      <c r="G434" s="221" t="s">
        <v>4151</v>
      </c>
      <c r="H434" s="222">
        <v>2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0.010580000000000001</v>
      </c>
      <c r="R434" s="227">
        <f>Q434*H434</f>
        <v>0.021160000000000002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545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545</v>
      </c>
      <c r="BM434" s="229" t="s">
        <v>4291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4292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4" customFormat="1">
      <c r="A436" s="14"/>
      <c r="B436" s="247"/>
      <c r="C436" s="248"/>
      <c r="D436" s="238" t="s">
        <v>410</v>
      </c>
      <c r="E436" s="249" t="s">
        <v>19</v>
      </c>
      <c r="F436" s="250" t="s">
        <v>4293</v>
      </c>
      <c r="G436" s="248"/>
      <c r="H436" s="251">
        <v>2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7" t="s">
        <v>410</v>
      </c>
      <c r="AU436" s="257" t="s">
        <v>87</v>
      </c>
      <c r="AV436" s="14" t="s">
        <v>87</v>
      </c>
      <c r="AW436" s="14" t="s">
        <v>37</v>
      </c>
      <c r="AX436" s="14" t="s">
        <v>78</v>
      </c>
      <c r="AY436" s="257" t="s">
        <v>401</v>
      </c>
    </row>
    <row r="437" s="15" customFormat="1">
      <c r="A437" s="15"/>
      <c r="B437" s="258"/>
      <c r="C437" s="259"/>
      <c r="D437" s="238" t="s">
        <v>410</v>
      </c>
      <c r="E437" s="260" t="s">
        <v>19</v>
      </c>
      <c r="F437" s="261" t="s">
        <v>414</v>
      </c>
      <c r="G437" s="259"/>
      <c r="H437" s="262">
        <v>2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8" t="s">
        <v>410</v>
      </c>
      <c r="AU437" s="268" t="s">
        <v>87</v>
      </c>
      <c r="AV437" s="15" t="s">
        <v>102</v>
      </c>
      <c r="AW437" s="15" t="s">
        <v>37</v>
      </c>
      <c r="AX437" s="15" t="s">
        <v>85</v>
      </c>
      <c r="AY437" s="268" t="s">
        <v>401</v>
      </c>
    </row>
    <row r="438" s="2" customFormat="1" ht="24.15" customHeight="1">
      <c r="A438" s="40"/>
      <c r="B438" s="41"/>
      <c r="C438" s="218" t="s">
        <v>1081</v>
      </c>
      <c r="D438" s="218" t="s">
        <v>403</v>
      </c>
      <c r="E438" s="219" t="s">
        <v>4294</v>
      </c>
      <c r="F438" s="220" t="s">
        <v>4295</v>
      </c>
      <c r="G438" s="221" t="s">
        <v>653</v>
      </c>
      <c r="H438" s="222">
        <v>2</v>
      </c>
      <c r="I438" s="223"/>
      <c r="J438" s="224">
        <f>ROUND(I438*H438,2)</f>
        <v>0</v>
      </c>
      <c r="K438" s="220" t="s">
        <v>406</v>
      </c>
      <c r="L438" s="46"/>
      <c r="M438" s="225" t="s">
        <v>19</v>
      </c>
      <c r="N438" s="226" t="s">
        <v>49</v>
      </c>
      <c r="O438" s="86"/>
      <c r="P438" s="227">
        <f>O438*H438</f>
        <v>0</v>
      </c>
      <c r="Q438" s="227">
        <v>0.00027999999999999998</v>
      </c>
      <c r="R438" s="227">
        <f>Q438*H438</f>
        <v>0.00055999999999999995</v>
      </c>
      <c r="S438" s="227">
        <v>0</v>
      </c>
      <c r="T438" s="22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9" t="s">
        <v>545</v>
      </c>
      <c r="AT438" s="229" t="s">
        <v>403</v>
      </c>
      <c r="AU438" s="229" t="s">
        <v>87</v>
      </c>
      <c r="AY438" s="19" t="s">
        <v>401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9" t="s">
        <v>85</v>
      </c>
      <c r="BK438" s="230">
        <f>ROUND(I438*H438,2)</f>
        <v>0</v>
      </c>
      <c r="BL438" s="19" t="s">
        <v>545</v>
      </c>
      <c r="BM438" s="229" t="s">
        <v>4296</v>
      </c>
    </row>
    <row r="439" s="2" customFormat="1">
      <c r="A439" s="40"/>
      <c r="B439" s="41"/>
      <c r="C439" s="42"/>
      <c r="D439" s="231" t="s">
        <v>408</v>
      </c>
      <c r="E439" s="42"/>
      <c r="F439" s="232" t="s">
        <v>4297</v>
      </c>
      <c r="G439" s="42"/>
      <c r="H439" s="42"/>
      <c r="I439" s="233"/>
      <c r="J439" s="42"/>
      <c r="K439" s="42"/>
      <c r="L439" s="46"/>
      <c r="M439" s="234"/>
      <c r="N439" s="235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408</v>
      </c>
      <c r="AU439" s="19" t="s">
        <v>87</v>
      </c>
    </row>
    <row r="440" s="14" customFormat="1">
      <c r="A440" s="14"/>
      <c r="B440" s="247"/>
      <c r="C440" s="248"/>
      <c r="D440" s="238" t="s">
        <v>410</v>
      </c>
      <c r="E440" s="249" t="s">
        <v>19</v>
      </c>
      <c r="F440" s="250" t="s">
        <v>4293</v>
      </c>
      <c r="G440" s="248"/>
      <c r="H440" s="251">
        <v>2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7" t="s">
        <v>410</v>
      </c>
      <c r="AU440" s="257" t="s">
        <v>87</v>
      </c>
      <c r="AV440" s="14" t="s">
        <v>87</v>
      </c>
      <c r="AW440" s="14" t="s">
        <v>37</v>
      </c>
      <c r="AX440" s="14" t="s">
        <v>78</v>
      </c>
      <c r="AY440" s="257" t="s">
        <v>401</v>
      </c>
    </row>
    <row r="441" s="15" customFormat="1">
      <c r="A441" s="15"/>
      <c r="B441" s="258"/>
      <c r="C441" s="259"/>
      <c r="D441" s="238" t="s">
        <v>410</v>
      </c>
      <c r="E441" s="260" t="s">
        <v>19</v>
      </c>
      <c r="F441" s="261" t="s">
        <v>414</v>
      </c>
      <c r="G441" s="259"/>
      <c r="H441" s="262">
        <v>2</v>
      </c>
      <c r="I441" s="263"/>
      <c r="J441" s="259"/>
      <c r="K441" s="259"/>
      <c r="L441" s="264"/>
      <c r="M441" s="265"/>
      <c r="N441" s="266"/>
      <c r="O441" s="266"/>
      <c r="P441" s="266"/>
      <c r="Q441" s="266"/>
      <c r="R441" s="266"/>
      <c r="S441" s="266"/>
      <c r="T441" s="26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8" t="s">
        <v>410</v>
      </c>
      <c r="AU441" s="268" t="s">
        <v>87</v>
      </c>
      <c r="AV441" s="15" t="s">
        <v>102</v>
      </c>
      <c r="AW441" s="15" t="s">
        <v>37</v>
      </c>
      <c r="AX441" s="15" t="s">
        <v>85</v>
      </c>
      <c r="AY441" s="268" t="s">
        <v>401</v>
      </c>
    </row>
    <row r="442" s="2" customFormat="1" ht="49.05" customHeight="1">
      <c r="A442" s="40"/>
      <c r="B442" s="41"/>
      <c r="C442" s="218" t="s">
        <v>1086</v>
      </c>
      <c r="D442" s="218" t="s">
        <v>403</v>
      </c>
      <c r="E442" s="219" t="s">
        <v>4298</v>
      </c>
      <c r="F442" s="220" t="s">
        <v>4299</v>
      </c>
      <c r="G442" s="221" t="s">
        <v>4151</v>
      </c>
      <c r="H442" s="222">
        <v>9</v>
      </c>
      <c r="I442" s="223"/>
      <c r="J442" s="224">
        <f>ROUND(I442*H442,2)</f>
        <v>0</v>
      </c>
      <c r="K442" s="220" t="s">
        <v>1038</v>
      </c>
      <c r="L442" s="46"/>
      <c r="M442" s="225" t="s">
        <v>19</v>
      </c>
      <c r="N442" s="226" t="s">
        <v>49</v>
      </c>
      <c r="O442" s="86"/>
      <c r="P442" s="227">
        <f>O442*H442</f>
        <v>0</v>
      </c>
      <c r="Q442" s="227">
        <v>0.01197</v>
      </c>
      <c r="R442" s="227">
        <f>Q442*H442</f>
        <v>0.10772999999999999</v>
      </c>
      <c r="S442" s="227">
        <v>0</v>
      </c>
      <c r="T442" s="22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9" t="s">
        <v>545</v>
      </c>
      <c r="AT442" s="229" t="s">
        <v>403</v>
      </c>
      <c r="AU442" s="229" t="s">
        <v>87</v>
      </c>
      <c r="AY442" s="19" t="s">
        <v>401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9" t="s">
        <v>85</v>
      </c>
      <c r="BK442" s="230">
        <f>ROUND(I442*H442,2)</f>
        <v>0</v>
      </c>
      <c r="BL442" s="19" t="s">
        <v>545</v>
      </c>
      <c r="BM442" s="229" t="s">
        <v>4300</v>
      </c>
    </row>
    <row r="443" s="2" customFormat="1">
      <c r="A443" s="40"/>
      <c r="B443" s="41"/>
      <c r="C443" s="42"/>
      <c r="D443" s="231" t="s">
        <v>408</v>
      </c>
      <c r="E443" s="42"/>
      <c r="F443" s="232" t="s">
        <v>4301</v>
      </c>
      <c r="G443" s="42"/>
      <c r="H443" s="42"/>
      <c r="I443" s="233"/>
      <c r="J443" s="42"/>
      <c r="K443" s="42"/>
      <c r="L443" s="46"/>
      <c r="M443" s="234"/>
      <c r="N443" s="235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408</v>
      </c>
      <c r="AU443" s="19" t="s">
        <v>87</v>
      </c>
    </row>
    <row r="444" s="14" customFormat="1">
      <c r="A444" s="14"/>
      <c r="B444" s="247"/>
      <c r="C444" s="248"/>
      <c r="D444" s="238" t="s">
        <v>410</v>
      </c>
      <c r="E444" s="249" t="s">
        <v>19</v>
      </c>
      <c r="F444" s="250" t="s">
        <v>4302</v>
      </c>
      <c r="G444" s="248"/>
      <c r="H444" s="251">
        <v>2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410</v>
      </c>
      <c r="AU444" s="257" t="s">
        <v>87</v>
      </c>
      <c r="AV444" s="14" t="s">
        <v>87</v>
      </c>
      <c r="AW444" s="14" t="s">
        <v>37</v>
      </c>
      <c r="AX444" s="14" t="s">
        <v>78</v>
      </c>
      <c r="AY444" s="257" t="s">
        <v>401</v>
      </c>
    </row>
    <row r="445" s="14" customFormat="1">
      <c r="A445" s="14"/>
      <c r="B445" s="247"/>
      <c r="C445" s="248"/>
      <c r="D445" s="238" t="s">
        <v>410</v>
      </c>
      <c r="E445" s="249" t="s">
        <v>19</v>
      </c>
      <c r="F445" s="250" t="s">
        <v>4303</v>
      </c>
      <c r="G445" s="248"/>
      <c r="H445" s="251">
        <v>7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7" t="s">
        <v>410</v>
      </c>
      <c r="AU445" s="257" t="s">
        <v>87</v>
      </c>
      <c r="AV445" s="14" t="s">
        <v>87</v>
      </c>
      <c r="AW445" s="14" t="s">
        <v>37</v>
      </c>
      <c r="AX445" s="14" t="s">
        <v>78</v>
      </c>
      <c r="AY445" s="257" t="s">
        <v>401</v>
      </c>
    </row>
    <row r="446" s="15" customFormat="1">
      <c r="A446" s="15"/>
      <c r="B446" s="258"/>
      <c r="C446" s="259"/>
      <c r="D446" s="238" t="s">
        <v>410</v>
      </c>
      <c r="E446" s="260" t="s">
        <v>19</v>
      </c>
      <c r="F446" s="261" t="s">
        <v>414</v>
      </c>
      <c r="G446" s="259"/>
      <c r="H446" s="262">
        <v>9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8" t="s">
        <v>410</v>
      </c>
      <c r="AU446" s="268" t="s">
        <v>87</v>
      </c>
      <c r="AV446" s="15" t="s">
        <v>102</v>
      </c>
      <c r="AW446" s="15" t="s">
        <v>37</v>
      </c>
      <c r="AX446" s="15" t="s">
        <v>85</v>
      </c>
      <c r="AY446" s="268" t="s">
        <v>401</v>
      </c>
    </row>
    <row r="447" s="2" customFormat="1" ht="49.05" customHeight="1">
      <c r="A447" s="40"/>
      <c r="B447" s="41"/>
      <c r="C447" s="218" t="s">
        <v>1092</v>
      </c>
      <c r="D447" s="218" t="s">
        <v>403</v>
      </c>
      <c r="E447" s="219" t="s">
        <v>4304</v>
      </c>
      <c r="F447" s="220" t="s">
        <v>4305</v>
      </c>
      <c r="G447" s="221" t="s">
        <v>4151</v>
      </c>
      <c r="H447" s="222">
        <v>15</v>
      </c>
      <c r="I447" s="223"/>
      <c r="J447" s="224">
        <f>ROUND(I447*H447,2)</f>
        <v>0</v>
      </c>
      <c r="K447" s="220" t="s">
        <v>19</v>
      </c>
      <c r="L447" s="46"/>
      <c r="M447" s="225" t="s">
        <v>19</v>
      </c>
      <c r="N447" s="226" t="s">
        <v>49</v>
      </c>
      <c r="O447" s="86"/>
      <c r="P447" s="227">
        <f>O447*H447</f>
        <v>0</v>
      </c>
      <c r="Q447" s="227">
        <v>0.019210000000000001</v>
      </c>
      <c r="R447" s="227">
        <f>Q447*H447</f>
        <v>0.28815000000000002</v>
      </c>
      <c r="S447" s="227">
        <v>0</v>
      </c>
      <c r="T447" s="22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9" t="s">
        <v>545</v>
      </c>
      <c r="AT447" s="229" t="s">
        <v>403</v>
      </c>
      <c r="AU447" s="229" t="s">
        <v>87</v>
      </c>
      <c r="AY447" s="19" t="s">
        <v>401</v>
      </c>
      <c r="BE447" s="230">
        <f>IF(N447="základní",J447,0)</f>
        <v>0</v>
      </c>
      <c r="BF447" s="230">
        <f>IF(N447="snížená",J447,0)</f>
        <v>0</v>
      </c>
      <c r="BG447" s="230">
        <f>IF(N447="zákl. přenesená",J447,0)</f>
        <v>0</v>
      </c>
      <c r="BH447" s="230">
        <f>IF(N447="sníž. přenesená",J447,0)</f>
        <v>0</v>
      </c>
      <c r="BI447" s="230">
        <f>IF(N447="nulová",J447,0)</f>
        <v>0</v>
      </c>
      <c r="BJ447" s="19" t="s">
        <v>85</v>
      </c>
      <c r="BK447" s="230">
        <f>ROUND(I447*H447,2)</f>
        <v>0</v>
      </c>
      <c r="BL447" s="19" t="s">
        <v>545</v>
      </c>
      <c r="BM447" s="229" t="s">
        <v>4306</v>
      </c>
    </row>
    <row r="448" s="14" customFormat="1">
      <c r="A448" s="14"/>
      <c r="B448" s="247"/>
      <c r="C448" s="248"/>
      <c r="D448" s="238" t="s">
        <v>410</v>
      </c>
      <c r="E448" s="249" t="s">
        <v>19</v>
      </c>
      <c r="F448" s="250" t="s">
        <v>4307</v>
      </c>
      <c r="G448" s="248"/>
      <c r="H448" s="251">
        <v>15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410</v>
      </c>
      <c r="AU448" s="257" t="s">
        <v>87</v>
      </c>
      <c r="AV448" s="14" t="s">
        <v>87</v>
      </c>
      <c r="AW448" s="14" t="s">
        <v>37</v>
      </c>
      <c r="AX448" s="14" t="s">
        <v>78</v>
      </c>
      <c r="AY448" s="257" t="s">
        <v>401</v>
      </c>
    </row>
    <row r="449" s="15" customFormat="1">
      <c r="A449" s="15"/>
      <c r="B449" s="258"/>
      <c r="C449" s="259"/>
      <c r="D449" s="238" t="s">
        <v>410</v>
      </c>
      <c r="E449" s="260" t="s">
        <v>19</v>
      </c>
      <c r="F449" s="261" t="s">
        <v>414</v>
      </c>
      <c r="G449" s="259"/>
      <c r="H449" s="262">
        <v>15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410</v>
      </c>
      <c r="AU449" s="268" t="s">
        <v>87</v>
      </c>
      <c r="AV449" s="15" t="s">
        <v>102</v>
      </c>
      <c r="AW449" s="15" t="s">
        <v>37</v>
      </c>
      <c r="AX449" s="15" t="s">
        <v>85</v>
      </c>
      <c r="AY449" s="268" t="s">
        <v>401</v>
      </c>
    </row>
    <row r="450" s="2" customFormat="1" ht="37.8" customHeight="1">
      <c r="A450" s="40"/>
      <c r="B450" s="41"/>
      <c r="C450" s="218" t="s">
        <v>1101</v>
      </c>
      <c r="D450" s="218" t="s">
        <v>403</v>
      </c>
      <c r="E450" s="219" t="s">
        <v>4308</v>
      </c>
      <c r="F450" s="220" t="s">
        <v>4309</v>
      </c>
      <c r="G450" s="221" t="s">
        <v>4151</v>
      </c>
      <c r="H450" s="222">
        <v>9</v>
      </c>
      <c r="I450" s="223"/>
      <c r="J450" s="224">
        <f>ROUND(I450*H450,2)</f>
        <v>0</v>
      </c>
      <c r="K450" s="220" t="s">
        <v>19</v>
      </c>
      <c r="L450" s="46"/>
      <c r="M450" s="225" t="s">
        <v>19</v>
      </c>
      <c r="N450" s="226" t="s">
        <v>49</v>
      </c>
      <c r="O450" s="86"/>
      <c r="P450" s="227">
        <f>O450*H450</f>
        <v>0</v>
      </c>
      <c r="Q450" s="227">
        <v>0.0018</v>
      </c>
      <c r="R450" s="227">
        <f>Q450*H450</f>
        <v>0.016199999999999999</v>
      </c>
      <c r="S450" s="227">
        <v>0</v>
      </c>
      <c r="T450" s="22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9" t="s">
        <v>545</v>
      </c>
      <c r="AT450" s="229" t="s">
        <v>403</v>
      </c>
      <c r="AU450" s="229" t="s">
        <v>87</v>
      </c>
      <c r="AY450" s="19" t="s">
        <v>401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9" t="s">
        <v>85</v>
      </c>
      <c r="BK450" s="230">
        <f>ROUND(I450*H450,2)</f>
        <v>0</v>
      </c>
      <c r="BL450" s="19" t="s">
        <v>545</v>
      </c>
      <c r="BM450" s="229" t="s">
        <v>4310</v>
      </c>
    </row>
    <row r="451" s="14" customFormat="1">
      <c r="A451" s="14"/>
      <c r="B451" s="247"/>
      <c r="C451" s="248"/>
      <c r="D451" s="238" t="s">
        <v>410</v>
      </c>
      <c r="E451" s="249" t="s">
        <v>19</v>
      </c>
      <c r="F451" s="250" t="s">
        <v>4302</v>
      </c>
      <c r="G451" s="248"/>
      <c r="H451" s="251">
        <v>2</v>
      </c>
      <c r="I451" s="252"/>
      <c r="J451" s="248"/>
      <c r="K451" s="248"/>
      <c r="L451" s="253"/>
      <c r="M451" s="254"/>
      <c r="N451" s="255"/>
      <c r="O451" s="255"/>
      <c r="P451" s="255"/>
      <c r="Q451" s="255"/>
      <c r="R451" s="255"/>
      <c r="S451" s="255"/>
      <c r="T451" s="25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7" t="s">
        <v>410</v>
      </c>
      <c r="AU451" s="257" t="s">
        <v>87</v>
      </c>
      <c r="AV451" s="14" t="s">
        <v>87</v>
      </c>
      <c r="AW451" s="14" t="s">
        <v>37</v>
      </c>
      <c r="AX451" s="14" t="s">
        <v>78</v>
      </c>
      <c r="AY451" s="257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4303</v>
      </c>
      <c r="G452" s="248"/>
      <c r="H452" s="251">
        <v>7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78</v>
      </c>
      <c r="AY452" s="257" t="s">
        <v>401</v>
      </c>
    </row>
    <row r="453" s="15" customFormat="1">
      <c r="A453" s="15"/>
      <c r="B453" s="258"/>
      <c r="C453" s="259"/>
      <c r="D453" s="238" t="s">
        <v>410</v>
      </c>
      <c r="E453" s="260" t="s">
        <v>19</v>
      </c>
      <c r="F453" s="261" t="s">
        <v>414</v>
      </c>
      <c r="G453" s="259"/>
      <c r="H453" s="262">
        <v>9</v>
      </c>
      <c r="I453" s="263"/>
      <c r="J453" s="259"/>
      <c r="K453" s="259"/>
      <c r="L453" s="264"/>
      <c r="M453" s="265"/>
      <c r="N453" s="266"/>
      <c r="O453" s="266"/>
      <c r="P453" s="266"/>
      <c r="Q453" s="266"/>
      <c r="R453" s="266"/>
      <c r="S453" s="266"/>
      <c r="T453" s="26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8" t="s">
        <v>410</v>
      </c>
      <c r="AU453" s="268" t="s">
        <v>87</v>
      </c>
      <c r="AV453" s="15" t="s">
        <v>102</v>
      </c>
      <c r="AW453" s="15" t="s">
        <v>37</v>
      </c>
      <c r="AX453" s="15" t="s">
        <v>85</v>
      </c>
      <c r="AY453" s="268" t="s">
        <v>401</v>
      </c>
    </row>
    <row r="454" s="2" customFormat="1" ht="37.8" customHeight="1">
      <c r="A454" s="40"/>
      <c r="B454" s="41"/>
      <c r="C454" s="218" t="s">
        <v>1110</v>
      </c>
      <c r="D454" s="218" t="s">
        <v>403</v>
      </c>
      <c r="E454" s="219" t="s">
        <v>4311</v>
      </c>
      <c r="F454" s="220" t="s">
        <v>4312</v>
      </c>
      <c r="G454" s="221" t="s">
        <v>4151</v>
      </c>
      <c r="H454" s="222">
        <v>15</v>
      </c>
      <c r="I454" s="223"/>
      <c r="J454" s="224">
        <f>ROUND(I454*H454,2)</f>
        <v>0</v>
      </c>
      <c r="K454" s="220" t="s">
        <v>1038</v>
      </c>
      <c r="L454" s="46"/>
      <c r="M454" s="225" t="s">
        <v>19</v>
      </c>
      <c r="N454" s="226" t="s">
        <v>49</v>
      </c>
      <c r="O454" s="86"/>
      <c r="P454" s="227">
        <f>O454*H454</f>
        <v>0</v>
      </c>
      <c r="Q454" s="227">
        <v>0.0018400000000000001</v>
      </c>
      <c r="R454" s="227">
        <f>Q454*H454</f>
        <v>0.0276</v>
      </c>
      <c r="S454" s="227">
        <v>0</v>
      </c>
      <c r="T454" s="22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9" t="s">
        <v>545</v>
      </c>
      <c r="AT454" s="229" t="s">
        <v>403</v>
      </c>
      <c r="AU454" s="229" t="s">
        <v>87</v>
      </c>
      <c r="AY454" s="19" t="s">
        <v>401</v>
      </c>
      <c r="BE454" s="230">
        <f>IF(N454="základní",J454,0)</f>
        <v>0</v>
      </c>
      <c r="BF454" s="230">
        <f>IF(N454="snížená",J454,0)</f>
        <v>0</v>
      </c>
      <c r="BG454" s="230">
        <f>IF(N454="zákl. přenesená",J454,0)</f>
        <v>0</v>
      </c>
      <c r="BH454" s="230">
        <f>IF(N454="sníž. přenesená",J454,0)</f>
        <v>0</v>
      </c>
      <c r="BI454" s="230">
        <f>IF(N454="nulová",J454,0)</f>
        <v>0</v>
      </c>
      <c r="BJ454" s="19" t="s">
        <v>85</v>
      </c>
      <c r="BK454" s="230">
        <f>ROUND(I454*H454,2)</f>
        <v>0</v>
      </c>
      <c r="BL454" s="19" t="s">
        <v>545</v>
      </c>
      <c r="BM454" s="229" t="s">
        <v>4313</v>
      </c>
    </row>
    <row r="455" s="2" customFormat="1">
      <c r="A455" s="40"/>
      <c r="B455" s="41"/>
      <c r="C455" s="42"/>
      <c r="D455" s="231" t="s">
        <v>408</v>
      </c>
      <c r="E455" s="42"/>
      <c r="F455" s="232" t="s">
        <v>4314</v>
      </c>
      <c r="G455" s="42"/>
      <c r="H455" s="42"/>
      <c r="I455" s="233"/>
      <c r="J455" s="42"/>
      <c r="K455" s="42"/>
      <c r="L455" s="46"/>
      <c r="M455" s="234"/>
      <c r="N455" s="235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408</v>
      </c>
      <c r="AU455" s="19" t="s">
        <v>87</v>
      </c>
    </row>
    <row r="456" s="14" customFormat="1">
      <c r="A456" s="14"/>
      <c r="B456" s="247"/>
      <c r="C456" s="248"/>
      <c r="D456" s="238" t="s">
        <v>410</v>
      </c>
      <c r="E456" s="249" t="s">
        <v>19</v>
      </c>
      <c r="F456" s="250" t="s">
        <v>4307</v>
      </c>
      <c r="G456" s="248"/>
      <c r="H456" s="251">
        <v>15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410</v>
      </c>
      <c r="AU456" s="257" t="s">
        <v>87</v>
      </c>
      <c r="AV456" s="14" t="s">
        <v>87</v>
      </c>
      <c r="AW456" s="14" t="s">
        <v>37</v>
      </c>
      <c r="AX456" s="14" t="s">
        <v>78</v>
      </c>
      <c r="AY456" s="257" t="s">
        <v>401</v>
      </c>
    </row>
    <row r="457" s="15" customFormat="1">
      <c r="A457" s="15"/>
      <c r="B457" s="258"/>
      <c r="C457" s="259"/>
      <c r="D457" s="238" t="s">
        <v>410</v>
      </c>
      <c r="E457" s="260" t="s">
        <v>19</v>
      </c>
      <c r="F457" s="261" t="s">
        <v>414</v>
      </c>
      <c r="G457" s="259"/>
      <c r="H457" s="262">
        <v>15</v>
      </c>
      <c r="I457" s="263"/>
      <c r="J457" s="259"/>
      <c r="K457" s="259"/>
      <c r="L457" s="264"/>
      <c r="M457" s="265"/>
      <c r="N457" s="266"/>
      <c r="O457" s="266"/>
      <c r="P457" s="266"/>
      <c r="Q457" s="266"/>
      <c r="R457" s="266"/>
      <c r="S457" s="266"/>
      <c r="T457" s="26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8" t="s">
        <v>410</v>
      </c>
      <c r="AU457" s="268" t="s">
        <v>87</v>
      </c>
      <c r="AV457" s="15" t="s">
        <v>102</v>
      </c>
      <c r="AW457" s="15" t="s">
        <v>37</v>
      </c>
      <c r="AX457" s="15" t="s">
        <v>85</v>
      </c>
      <c r="AY457" s="268" t="s">
        <v>401</v>
      </c>
    </row>
    <row r="458" s="2" customFormat="1" ht="44.25" customHeight="1">
      <c r="A458" s="40"/>
      <c r="B458" s="41"/>
      <c r="C458" s="218" t="s">
        <v>1115</v>
      </c>
      <c r="D458" s="218" t="s">
        <v>403</v>
      </c>
      <c r="E458" s="219" t="s">
        <v>4315</v>
      </c>
      <c r="F458" s="220" t="s">
        <v>4316</v>
      </c>
      <c r="G458" s="221" t="s">
        <v>653</v>
      </c>
      <c r="H458" s="222">
        <v>24</v>
      </c>
      <c r="I458" s="223"/>
      <c r="J458" s="224">
        <f>ROUND(I458*H458,2)</f>
        <v>0</v>
      </c>
      <c r="K458" s="220" t="s">
        <v>19</v>
      </c>
      <c r="L458" s="46"/>
      <c r="M458" s="225" t="s">
        <v>19</v>
      </c>
      <c r="N458" s="226" t="s">
        <v>49</v>
      </c>
      <c r="O458" s="86"/>
      <c r="P458" s="227">
        <f>O458*H458</f>
        <v>0</v>
      </c>
      <c r="Q458" s="227">
        <v>0.00013999999999999999</v>
      </c>
      <c r="R458" s="227">
        <f>Q458*H458</f>
        <v>0.0033599999999999997</v>
      </c>
      <c r="S458" s="227">
        <v>0</v>
      </c>
      <c r="T458" s="22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9" t="s">
        <v>545</v>
      </c>
      <c r="AT458" s="229" t="s">
        <v>403</v>
      </c>
      <c r="AU458" s="229" t="s">
        <v>87</v>
      </c>
      <c r="AY458" s="19" t="s">
        <v>401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9" t="s">
        <v>85</v>
      </c>
      <c r="BK458" s="230">
        <f>ROUND(I458*H458,2)</f>
        <v>0</v>
      </c>
      <c r="BL458" s="19" t="s">
        <v>545</v>
      </c>
      <c r="BM458" s="229" t="s">
        <v>4317</v>
      </c>
    </row>
    <row r="459" s="14" customFormat="1">
      <c r="A459" s="14"/>
      <c r="B459" s="247"/>
      <c r="C459" s="248"/>
      <c r="D459" s="238" t="s">
        <v>410</v>
      </c>
      <c r="E459" s="249" t="s">
        <v>19</v>
      </c>
      <c r="F459" s="250" t="s">
        <v>4302</v>
      </c>
      <c r="G459" s="248"/>
      <c r="H459" s="251">
        <v>2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410</v>
      </c>
      <c r="AU459" s="257" t="s">
        <v>87</v>
      </c>
      <c r="AV459" s="14" t="s">
        <v>87</v>
      </c>
      <c r="AW459" s="14" t="s">
        <v>37</v>
      </c>
      <c r="AX459" s="14" t="s">
        <v>78</v>
      </c>
      <c r="AY459" s="257" t="s">
        <v>401</v>
      </c>
    </row>
    <row r="460" s="14" customFormat="1">
      <c r="A460" s="14"/>
      <c r="B460" s="247"/>
      <c r="C460" s="248"/>
      <c r="D460" s="238" t="s">
        <v>410</v>
      </c>
      <c r="E460" s="249" t="s">
        <v>19</v>
      </c>
      <c r="F460" s="250" t="s">
        <v>4303</v>
      </c>
      <c r="G460" s="248"/>
      <c r="H460" s="251">
        <v>7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410</v>
      </c>
      <c r="AU460" s="257" t="s">
        <v>87</v>
      </c>
      <c r="AV460" s="14" t="s">
        <v>87</v>
      </c>
      <c r="AW460" s="14" t="s">
        <v>37</v>
      </c>
      <c r="AX460" s="14" t="s">
        <v>78</v>
      </c>
      <c r="AY460" s="257" t="s">
        <v>401</v>
      </c>
    </row>
    <row r="461" s="14" customFormat="1">
      <c r="A461" s="14"/>
      <c r="B461" s="247"/>
      <c r="C461" s="248"/>
      <c r="D461" s="238" t="s">
        <v>410</v>
      </c>
      <c r="E461" s="249" t="s">
        <v>19</v>
      </c>
      <c r="F461" s="250" t="s">
        <v>4307</v>
      </c>
      <c r="G461" s="248"/>
      <c r="H461" s="251">
        <v>15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410</v>
      </c>
      <c r="AU461" s="257" t="s">
        <v>87</v>
      </c>
      <c r="AV461" s="14" t="s">
        <v>87</v>
      </c>
      <c r="AW461" s="14" t="s">
        <v>37</v>
      </c>
      <c r="AX461" s="14" t="s">
        <v>78</v>
      </c>
      <c r="AY461" s="257" t="s">
        <v>401</v>
      </c>
    </row>
    <row r="462" s="15" customFormat="1">
      <c r="A462" s="15"/>
      <c r="B462" s="258"/>
      <c r="C462" s="259"/>
      <c r="D462" s="238" t="s">
        <v>410</v>
      </c>
      <c r="E462" s="260" t="s">
        <v>19</v>
      </c>
      <c r="F462" s="261" t="s">
        <v>414</v>
      </c>
      <c r="G462" s="259"/>
      <c r="H462" s="262">
        <v>24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410</v>
      </c>
      <c r="AU462" s="268" t="s">
        <v>87</v>
      </c>
      <c r="AV462" s="15" t="s">
        <v>102</v>
      </c>
      <c r="AW462" s="15" t="s">
        <v>37</v>
      </c>
      <c r="AX462" s="15" t="s">
        <v>85</v>
      </c>
      <c r="AY462" s="268" t="s">
        <v>401</v>
      </c>
    </row>
    <row r="463" s="2" customFormat="1" ht="37.8" customHeight="1">
      <c r="A463" s="40"/>
      <c r="B463" s="41"/>
      <c r="C463" s="218" t="s">
        <v>1120</v>
      </c>
      <c r="D463" s="218" t="s">
        <v>403</v>
      </c>
      <c r="E463" s="219" t="s">
        <v>4318</v>
      </c>
      <c r="F463" s="220" t="s">
        <v>4319</v>
      </c>
      <c r="G463" s="221" t="s">
        <v>653</v>
      </c>
      <c r="H463" s="222">
        <v>9</v>
      </c>
      <c r="I463" s="223"/>
      <c r="J463" s="224">
        <f>ROUND(I463*H463,2)</f>
        <v>0</v>
      </c>
      <c r="K463" s="220" t="s">
        <v>19</v>
      </c>
      <c r="L463" s="46"/>
      <c r="M463" s="225" t="s">
        <v>19</v>
      </c>
      <c r="N463" s="226" t="s">
        <v>49</v>
      </c>
      <c r="O463" s="86"/>
      <c r="P463" s="227">
        <f>O463*H463</f>
        <v>0</v>
      </c>
      <c r="Q463" s="227">
        <v>0.00024000000000000001</v>
      </c>
      <c r="R463" s="227">
        <f>Q463*H463</f>
        <v>0.00216</v>
      </c>
      <c r="S463" s="227">
        <v>0</v>
      </c>
      <c r="T463" s="228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9" t="s">
        <v>545</v>
      </c>
      <c r="AT463" s="229" t="s">
        <v>403</v>
      </c>
      <c r="AU463" s="229" t="s">
        <v>87</v>
      </c>
      <c r="AY463" s="19" t="s">
        <v>401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19" t="s">
        <v>85</v>
      </c>
      <c r="BK463" s="230">
        <f>ROUND(I463*H463,2)</f>
        <v>0</v>
      </c>
      <c r="BL463" s="19" t="s">
        <v>545</v>
      </c>
      <c r="BM463" s="229" t="s">
        <v>4320</v>
      </c>
    </row>
    <row r="464" s="14" customFormat="1">
      <c r="A464" s="14"/>
      <c r="B464" s="247"/>
      <c r="C464" s="248"/>
      <c r="D464" s="238" t="s">
        <v>410</v>
      </c>
      <c r="E464" s="249" t="s">
        <v>19</v>
      </c>
      <c r="F464" s="250" t="s">
        <v>4302</v>
      </c>
      <c r="G464" s="248"/>
      <c r="H464" s="251">
        <v>2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410</v>
      </c>
      <c r="AU464" s="257" t="s">
        <v>87</v>
      </c>
      <c r="AV464" s="14" t="s">
        <v>87</v>
      </c>
      <c r="AW464" s="14" t="s">
        <v>37</v>
      </c>
      <c r="AX464" s="14" t="s">
        <v>78</v>
      </c>
      <c r="AY464" s="257" t="s">
        <v>401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4303</v>
      </c>
      <c r="G465" s="248"/>
      <c r="H465" s="251">
        <v>7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78</v>
      </c>
      <c r="AY465" s="257" t="s">
        <v>401</v>
      </c>
    </row>
    <row r="466" s="15" customFormat="1">
      <c r="A466" s="15"/>
      <c r="B466" s="258"/>
      <c r="C466" s="259"/>
      <c r="D466" s="238" t="s">
        <v>410</v>
      </c>
      <c r="E466" s="260" t="s">
        <v>19</v>
      </c>
      <c r="F466" s="261" t="s">
        <v>414</v>
      </c>
      <c r="G466" s="259"/>
      <c r="H466" s="262">
        <v>9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410</v>
      </c>
      <c r="AU466" s="268" t="s">
        <v>87</v>
      </c>
      <c r="AV466" s="15" t="s">
        <v>102</v>
      </c>
      <c r="AW466" s="15" t="s">
        <v>37</v>
      </c>
      <c r="AX466" s="15" t="s">
        <v>85</v>
      </c>
      <c r="AY466" s="268" t="s">
        <v>401</v>
      </c>
    </row>
    <row r="467" s="2" customFormat="1" ht="44.25" customHeight="1">
      <c r="A467" s="40"/>
      <c r="B467" s="41"/>
      <c r="C467" s="218" t="s">
        <v>1125</v>
      </c>
      <c r="D467" s="218" t="s">
        <v>403</v>
      </c>
      <c r="E467" s="219" t="s">
        <v>4321</v>
      </c>
      <c r="F467" s="220" t="s">
        <v>4322</v>
      </c>
      <c r="G467" s="221" t="s">
        <v>653</v>
      </c>
      <c r="H467" s="222">
        <v>15</v>
      </c>
      <c r="I467" s="223"/>
      <c r="J467" s="224">
        <f>ROUND(I467*H467,2)</f>
        <v>0</v>
      </c>
      <c r="K467" s="220" t="s">
        <v>19</v>
      </c>
      <c r="L467" s="46"/>
      <c r="M467" s="225" t="s">
        <v>19</v>
      </c>
      <c r="N467" s="226" t="s">
        <v>49</v>
      </c>
      <c r="O467" s="86"/>
      <c r="P467" s="227">
        <f>O467*H467</f>
        <v>0</v>
      </c>
      <c r="Q467" s="227">
        <v>0.00055000000000000003</v>
      </c>
      <c r="R467" s="227">
        <f>Q467*H467</f>
        <v>0.0082500000000000004</v>
      </c>
      <c r="S467" s="227">
        <v>0</v>
      </c>
      <c r="T467" s="22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9" t="s">
        <v>545</v>
      </c>
      <c r="AT467" s="229" t="s">
        <v>403</v>
      </c>
      <c r="AU467" s="229" t="s">
        <v>87</v>
      </c>
      <c r="AY467" s="19" t="s">
        <v>401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9" t="s">
        <v>85</v>
      </c>
      <c r="BK467" s="230">
        <f>ROUND(I467*H467,2)</f>
        <v>0</v>
      </c>
      <c r="BL467" s="19" t="s">
        <v>545</v>
      </c>
      <c r="BM467" s="229" t="s">
        <v>4323</v>
      </c>
    </row>
    <row r="468" s="14" customFormat="1">
      <c r="A468" s="14"/>
      <c r="B468" s="247"/>
      <c r="C468" s="248"/>
      <c r="D468" s="238" t="s">
        <v>410</v>
      </c>
      <c r="E468" s="249" t="s">
        <v>19</v>
      </c>
      <c r="F468" s="250" t="s">
        <v>4307</v>
      </c>
      <c r="G468" s="248"/>
      <c r="H468" s="251">
        <v>15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7" t="s">
        <v>410</v>
      </c>
      <c r="AU468" s="257" t="s">
        <v>87</v>
      </c>
      <c r="AV468" s="14" t="s">
        <v>87</v>
      </c>
      <c r="AW468" s="14" t="s">
        <v>37</v>
      </c>
      <c r="AX468" s="14" t="s">
        <v>78</v>
      </c>
      <c r="AY468" s="257" t="s">
        <v>401</v>
      </c>
    </row>
    <row r="469" s="15" customFormat="1">
      <c r="A469" s="15"/>
      <c r="B469" s="258"/>
      <c r="C469" s="259"/>
      <c r="D469" s="238" t="s">
        <v>410</v>
      </c>
      <c r="E469" s="260" t="s">
        <v>19</v>
      </c>
      <c r="F469" s="261" t="s">
        <v>414</v>
      </c>
      <c r="G469" s="259"/>
      <c r="H469" s="262">
        <v>15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8" t="s">
        <v>410</v>
      </c>
      <c r="AU469" s="268" t="s">
        <v>87</v>
      </c>
      <c r="AV469" s="15" t="s">
        <v>102</v>
      </c>
      <c r="AW469" s="15" t="s">
        <v>37</v>
      </c>
      <c r="AX469" s="15" t="s">
        <v>85</v>
      </c>
      <c r="AY469" s="268" t="s">
        <v>401</v>
      </c>
    </row>
    <row r="470" s="2" customFormat="1" ht="37.8" customHeight="1">
      <c r="A470" s="40"/>
      <c r="B470" s="41"/>
      <c r="C470" s="218" t="s">
        <v>1134</v>
      </c>
      <c r="D470" s="218" t="s">
        <v>403</v>
      </c>
      <c r="E470" s="219" t="s">
        <v>4324</v>
      </c>
      <c r="F470" s="220" t="s">
        <v>4325</v>
      </c>
      <c r="G470" s="221" t="s">
        <v>4151</v>
      </c>
      <c r="H470" s="222">
        <v>6</v>
      </c>
      <c r="I470" s="223"/>
      <c r="J470" s="224">
        <f>ROUND(I470*H470,2)</f>
        <v>0</v>
      </c>
      <c r="K470" s="220" t="s">
        <v>19</v>
      </c>
      <c r="L470" s="46"/>
      <c r="M470" s="225" t="s">
        <v>19</v>
      </c>
      <c r="N470" s="226" t="s">
        <v>49</v>
      </c>
      <c r="O470" s="86"/>
      <c r="P470" s="227">
        <f>O470*H470</f>
        <v>0</v>
      </c>
      <c r="Q470" s="227">
        <v>0.0049300000000000004</v>
      </c>
      <c r="R470" s="227">
        <f>Q470*H470</f>
        <v>0.029580000000000002</v>
      </c>
      <c r="S470" s="227">
        <v>0</v>
      </c>
      <c r="T470" s="22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9" t="s">
        <v>545</v>
      </c>
      <c r="AT470" s="229" t="s">
        <v>403</v>
      </c>
      <c r="AU470" s="229" t="s">
        <v>87</v>
      </c>
      <c r="AY470" s="19" t="s">
        <v>401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9" t="s">
        <v>85</v>
      </c>
      <c r="BK470" s="230">
        <f>ROUND(I470*H470,2)</f>
        <v>0</v>
      </c>
      <c r="BL470" s="19" t="s">
        <v>545</v>
      </c>
      <c r="BM470" s="229" t="s">
        <v>4326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4327</v>
      </c>
      <c r="G471" s="248"/>
      <c r="H471" s="251">
        <v>6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78</v>
      </c>
      <c r="AY471" s="257" t="s">
        <v>401</v>
      </c>
    </row>
    <row r="472" s="15" customFormat="1">
      <c r="A472" s="15"/>
      <c r="B472" s="258"/>
      <c r="C472" s="259"/>
      <c r="D472" s="238" t="s">
        <v>410</v>
      </c>
      <c r="E472" s="260" t="s">
        <v>19</v>
      </c>
      <c r="F472" s="261" t="s">
        <v>414</v>
      </c>
      <c r="G472" s="259"/>
      <c r="H472" s="262">
        <v>6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8" t="s">
        <v>410</v>
      </c>
      <c r="AU472" s="268" t="s">
        <v>87</v>
      </c>
      <c r="AV472" s="15" t="s">
        <v>102</v>
      </c>
      <c r="AW472" s="15" t="s">
        <v>37</v>
      </c>
      <c r="AX472" s="15" t="s">
        <v>85</v>
      </c>
      <c r="AY472" s="268" t="s">
        <v>401</v>
      </c>
    </row>
    <row r="473" s="2" customFormat="1" ht="37.8" customHeight="1">
      <c r="A473" s="40"/>
      <c r="B473" s="41"/>
      <c r="C473" s="218" t="s">
        <v>1145</v>
      </c>
      <c r="D473" s="218" t="s">
        <v>403</v>
      </c>
      <c r="E473" s="219" t="s">
        <v>4328</v>
      </c>
      <c r="F473" s="220" t="s">
        <v>4329</v>
      </c>
      <c r="G473" s="221" t="s">
        <v>4151</v>
      </c>
      <c r="H473" s="222">
        <v>4</v>
      </c>
      <c r="I473" s="223"/>
      <c r="J473" s="224">
        <f>ROUND(I473*H473,2)</f>
        <v>0</v>
      </c>
      <c r="K473" s="220" t="s">
        <v>19</v>
      </c>
      <c r="L473" s="46"/>
      <c r="M473" s="225" t="s">
        <v>19</v>
      </c>
      <c r="N473" s="226" t="s">
        <v>49</v>
      </c>
      <c r="O473" s="86"/>
      <c r="P473" s="227">
        <f>O473*H473</f>
        <v>0</v>
      </c>
      <c r="Q473" s="227">
        <v>0.0049300000000000004</v>
      </c>
      <c r="R473" s="227">
        <f>Q473*H473</f>
        <v>0.019720000000000001</v>
      </c>
      <c r="S473" s="227">
        <v>0</v>
      </c>
      <c r="T473" s="228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9" t="s">
        <v>545</v>
      </c>
      <c r="AT473" s="229" t="s">
        <v>403</v>
      </c>
      <c r="AU473" s="229" t="s">
        <v>87</v>
      </c>
      <c r="AY473" s="19" t="s">
        <v>401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9" t="s">
        <v>85</v>
      </c>
      <c r="BK473" s="230">
        <f>ROUND(I473*H473,2)</f>
        <v>0</v>
      </c>
      <c r="BL473" s="19" t="s">
        <v>545</v>
      </c>
      <c r="BM473" s="229" t="s">
        <v>4330</v>
      </c>
    </row>
    <row r="474" s="14" customFormat="1">
      <c r="A474" s="14"/>
      <c r="B474" s="247"/>
      <c r="C474" s="248"/>
      <c r="D474" s="238" t="s">
        <v>410</v>
      </c>
      <c r="E474" s="249" t="s">
        <v>19</v>
      </c>
      <c r="F474" s="250" t="s">
        <v>4331</v>
      </c>
      <c r="G474" s="248"/>
      <c r="H474" s="251">
        <v>4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410</v>
      </c>
      <c r="AU474" s="257" t="s">
        <v>87</v>
      </c>
      <c r="AV474" s="14" t="s">
        <v>87</v>
      </c>
      <c r="AW474" s="14" t="s">
        <v>37</v>
      </c>
      <c r="AX474" s="14" t="s">
        <v>78</v>
      </c>
      <c r="AY474" s="257" t="s">
        <v>401</v>
      </c>
    </row>
    <row r="475" s="15" customFormat="1">
      <c r="A475" s="15"/>
      <c r="B475" s="258"/>
      <c r="C475" s="259"/>
      <c r="D475" s="238" t="s">
        <v>410</v>
      </c>
      <c r="E475" s="260" t="s">
        <v>19</v>
      </c>
      <c r="F475" s="261" t="s">
        <v>414</v>
      </c>
      <c r="G475" s="259"/>
      <c r="H475" s="262">
        <v>4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410</v>
      </c>
      <c r="AU475" s="268" t="s">
        <v>87</v>
      </c>
      <c r="AV475" s="15" t="s">
        <v>102</v>
      </c>
      <c r="AW475" s="15" t="s">
        <v>37</v>
      </c>
      <c r="AX475" s="15" t="s">
        <v>85</v>
      </c>
      <c r="AY475" s="268" t="s">
        <v>401</v>
      </c>
    </row>
    <row r="476" s="2" customFormat="1" ht="44.25" customHeight="1">
      <c r="A476" s="40"/>
      <c r="B476" s="41"/>
      <c r="C476" s="218" t="s">
        <v>681</v>
      </c>
      <c r="D476" s="218" t="s">
        <v>403</v>
      </c>
      <c r="E476" s="219" t="s">
        <v>4332</v>
      </c>
      <c r="F476" s="220" t="s">
        <v>4333</v>
      </c>
      <c r="G476" s="221" t="s">
        <v>4151</v>
      </c>
      <c r="H476" s="222">
        <v>3</v>
      </c>
      <c r="I476" s="223"/>
      <c r="J476" s="224">
        <f>ROUND(I476*H476,2)</f>
        <v>0</v>
      </c>
      <c r="K476" s="220" t="s">
        <v>19</v>
      </c>
      <c r="L476" s="46"/>
      <c r="M476" s="225" t="s">
        <v>19</v>
      </c>
      <c r="N476" s="226" t="s">
        <v>49</v>
      </c>
      <c r="O476" s="86"/>
      <c r="P476" s="227">
        <f>O476*H476</f>
        <v>0</v>
      </c>
      <c r="Q476" s="227">
        <v>0.0018</v>
      </c>
      <c r="R476" s="227">
        <f>Q476*H476</f>
        <v>0.0054000000000000003</v>
      </c>
      <c r="S476" s="227">
        <v>0</v>
      </c>
      <c r="T476" s="22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9" t="s">
        <v>545</v>
      </c>
      <c r="AT476" s="229" t="s">
        <v>403</v>
      </c>
      <c r="AU476" s="229" t="s">
        <v>87</v>
      </c>
      <c r="AY476" s="19" t="s">
        <v>401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9" t="s">
        <v>85</v>
      </c>
      <c r="BK476" s="230">
        <f>ROUND(I476*H476,2)</f>
        <v>0</v>
      </c>
      <c r="BL476" s="19" t="s">
        <v>545</v>
      </c>
      <c r="BM476" s="229" t="s">
        <v>4334</v>
      </c>
    </row>
    <row r="477" s="14" customFormat="1">
      <c r="A477" s="14"/>
      <c r="B477" s="247"/>
      <c r="C477" s="248"/>
      <c r="D477" s="238" t="s">
        <v>410</v>
      </c>
      <c r="E477" s="249" t="s">
        <v>19</v>
      </c>
      <c r="F477" s="250" t="s">
        <v>4335</v>
      </c>
      <c r="G477" s="248"/>
      <c r="H477" s="251">
        <v>3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410</v>
      </c>
      <c r="AU477" s="257" t="s">
        <v>87</v>
      </c>
      <c r="AV477" s="14" t="s">
        <v>87</v>
      </c>
      <c r="AW477" s="14" t="s">
        <v>37</v>
      </c>
      <c r="AX477" s="14" t="s">
        <v>78</v>
      </c>
      <c r="AY477" s="257" t="s">
        <v>401</v>
      </c>
    </row>
    <row r="478" s="15" customFormat="1">
      <c r="A478" s="15"/>
      <c r="B478" s="258"/>
      <c r="C478" s="259"/>
      <c r="D478" s="238" t="s">
        <v>410</v>
      </c>
      <c r="E478" s="260" t="s">
        <v>19</v>
      </c>
      <c r="F478" s="261" t="s">
        <v>414</v>
      </c>
      <c r="G478" s="259"/>
      <c r="H478" s="262">
        <v>3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410</v>
      </c>
      <c r="AU478" s="268" t="s">
        <v>87</v>
      </c>
      <c r="AV478" s="15" t="s">
        <v>102</v>
      </c>
      <c r="AW478" s="15" t="s">
        <v>37</v>
      </c>
      <c r="AX478" s="15" t="s">
        <v>85</v>
      </c>
      <c r="AY478" s="268" t="s">
        <v>401</v>
      </c>
    </row>
    <row r="479" s="2" customFormat="1" ht="44.25" customHeight="1">
      <c r="A479" s="40"/>
      <c r="B479" s="41"/>
      <c r="C479" s="218" t="s">
        <v>1160</v>
      </c>
      <c r="D479" s="218" t="s">
        <v>403</v>
      </c>
      <c r="E479" s="219" t="s">
        <v>4336</v>
      </c>
      <c r="F479" s="220" t="s">
        <v>4337</v>
      </c>
      <c r="G479" s="221" t="s">
        <v>4151</v>
      </c>
      <c r="H479" s="222">
        <v>8</v>
      </c>
      <c r="I479" s="223"/>
      <c r="J479" s="224">
        <f>ROUND(I479*H479,2)</f>
        <v>0</v>
      </c>
      <c r="K479" s="220" t="s">
        <v>406</v>
      </c>
      <c r="L479" s="46"/>
      <c r="M479" s="225" t="s">
        <v>19</v>
      </c>
      <c r="N479" s="226" t="s">
        <v>49</v>
      </c>
      <c r="O479" s="86"/>
      <c r="P479" s="227">
        <f>O479*H479</f>
        <v>0</v>
      </c>
      <c r="Q479" s="227">
        <v>0.0018</v>
      </c>
      <c r="R479" s="227">
        <f>Q479*H479</f>
        <v>0.0144</v>
      </c>
      <c r="S479" s="227">
        <v>0</v>
      </c>
      <c r="T479" s="22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9" t="s">
        <v>545</v>
      </c>
      <c r="AT479" s="229" t="s">
        <v>403</v>
      </c>
      <c r="AU479" s="229" t="s">
        <v>87</v>
      </c>
      <c r="AY479" s="19" t="s">
        <v>401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19" t="s">
        <v>85</v>
      </c>
      <c r="BK479" s="230">
        <f>ROUND(I479*H479,2)</f>
        <v>0</v>
      </c>
      <c r="BL479" s="19" t="s">
        <v>545</v>
      </c>
      <c r="BM479" s="229" t="s">
        <v>4338</v>
      </c>
    </row>
    <row r="480" s="2" customFormat="1">
      <c r="A480" s="40"/>
      <c r="B480" s="41"/>
      <c r="C480" s="42"/>
      <c r="D480" s="231" t="s">
        <v>408</v>
      </c>
      <c r="E480" s="42"/>
      <c r="F480" s="232" t="s">
        <v>4339</v>
      </c>
      <c r="G480" s="42"/>
      <c r="H480" s="42"/>
      <c r="I480" s="233"/>
      <c r="J480" s="42"/>
      <c r="K480" s="42"/>
      <c r="L480" s="46"/>
      <c r="M480" s="234"/>
      <c r="N480" s="235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408</v>
      </c>
      <c r="AU480" s="19" t="s">
        <v>87</v>
      </c>
    </row>
    <row r="481" s="14" customFormat="1">
      <c r="A481" s="14"/>
      <c r="B481" s="247"/>
      <c r="C481" s="248"/>
      <c r="D481" s="238" t="s">
        <v>410</v>
      </c>
      <c r="E481" s="249" t="s">
        <v>19</v>
      </c>
      <c r="F481" s="250" t="s">
        <v>4340</v>
      </c>
      <c r="G481" s="248"/>
      <c r="H481" s="251">
        <v>8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7" t="s">
        <v>410</v>
      </c>
      <c r="AU481" s="257" t="s">
        <v>87</v>
      </c>
      <c r="AV481" s="14" t="s">
        <v>87</v>
      </c>
      <c r="AW481" s="14" t="s">
        <v>37</v>
      </c>
      <c r="AX481" s="14" t="s">
        <v>78</v>
      </c>
      <c r="AY481" s="257" t="s">
        <v>401</v>
      </c>
    </row>
    <row r="482" s="15" customFormat="1">
      <c r="A482" s="15"/>
      <c r="B482" s="258"/>
      <c r="C482" s="259"/>
      <c r="D482" s="238" t="s">
        <v>410</v>
      </c>
      <c r="E482" s="260" t="s">
        <v>19</v>
      </c>
      <c r="F482" s="261" t="s">
        <v>414</v>
      </c>
      <c r="G482" s="259"/>
      <c r="H482" s="262">
        <v>8</v>
      </c>
      <c r="I482" s="263"/>
      <c r="J482" s="259"/>
      <c r="K482" s="259"/>
      <c r="L482" s="264"/>
      <c r="M482" s="265"/>
      <c r="N482" s="266"/>
      <c r="O482" s="266"/>
      <c r="P482" s="266"/>
      <c r="Q482" s="266"/>
      <c r="R482" s="266"/>
      <c r="S482" s="266"/>
      <c r="T482" s="267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8" t="s">
        <v>410</v>
      </c>
      <c r="AU482" s="268" t="s">
        <v>87</v>
      </c>
      <c r="AV482" s="15" t="s">
        <v>102</v>
      </c>
      <c r="AW482" s="15" t="s">
        <v>37</v>
      </c>
      <c r="AX482" s="15" t="s">
        <v>85</v>
      </c>
      <c r="AY482" s="268" t="s">
        <v>401</v>
      </c>
    </row>
    <row r="483" s="2" customFormat="1" ht="37.8" customHeight="1">
      <c r="A483" s="40"/>
      <c r="B483" s="41"/>
      <c r="C483" s="218" t="s">
        <v>1172</v>
      </c>
      <c r="D483" s="218" t="s">
        <v>403</v>
      </c>
      <c r="E483" s="219" t="s">
        <v>4341</v>
      </c>
      <c r="F483" s="220" t="s">
        <v>4342</v>
      </c>
      <c r="G483" s="221" t="s">
        <v>653</v>
      </c>
      <c r="H483" s="222">
        <v>10</v>
      </c>
      <c r="I483" s="223"/>
      <c r="J483" s="224">
        <f>ROUND(I483*H483,2)</f>
        <v>0</v>
      </c>
      <c r="K483" s="220" t="s">
        <v>406</v>
      </c>
      <c r="L483" s="46"/>
      <c r="M483" s="225" t="s">
        <v>19</v>
      </c>
      <c r="N483" s="226" t="s">
        <v>49</v>
      </c>
      <c r="O483" s="86"/>
      <c r="P483" s="227">
        <f>O483*H483</f>
        <v>0</v>
      </c>
      <c r="Q483" s="227">
        <v>0.00027999999999999998</v>
      </c>
      <c r="R483" s="227">
        <f>Q483*H483</f>
        <v>0.0027999999999999995</v>
      </c>
      <c r="S483" s="227">
        <v>0</v>
      </c>
      <c r="T483" s="22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9" t="s">
        <v>545</v>
      </c>
      <c r="AT483" s="229" t="s">
        <v>403</v>
      </c>
      <c r="AU483" s="229" t="s">
        <v>87</v>
      </c>
      <c r="AY483" s="19" t="s">
        <v>401</v>
      </c>
      <c r="BE483" s="230">
        <f>IF(N483="základní",J483,0)</f>
        <v>0</v>
      </c>
      <c r="BF483" s="230">
        <f>IF(N483="snížená",J483,0)</f>
        <v>0</v>
      </c>
      <c r="BG483" s="230">
        <f>IF(N483="zákl. přenesená",J483,0)</f>
        <v>0</v>
      </c>
      <c r="BH483" s="230">
        <f>IF(N483="sníž. přenesená",J483,0)</f>
        <v>0</v>
      </c>
      <c r="BI483" s="230">
        <f>IF(N483="nulová",J483,0)</f>
        <v>0</v>
      </c>
      <c r="BJ483" s="19" t="s">
        <v>85</v>
      </c>
      <c r="BK483" s="230">
        <f>ROUND(I483*H483,2)</f>
        <v>0</v>
      </c>
      <c r="BL483" s="19" t="s">
        <v>545</v>
      </c>
      <c r="BM483" s="229" t="s">
        <v>4343</v>
      </c>
    </row>
    <row r="484" s="2" customFormat="1">
      <c r="A484" s="40"/>
      <c r="B484" s="41"/>
      <c r="C484" s="42"/>
      <c r="D484" s="231" t="s">
        <v>408</v>
      </c>
      <c r="E484" s="42"/>
      <c r="F484" s="232" t="s">
        <v>4344</v>
      </c>
      <c r="G484" s="42"/>
      <c r="H484" s="42"/>
      <c r="I484" s="233"/>
      <c r="J484" s="42"/>
      <c r="K484" s="42"/>
      <c r="L484" s="46"/>
      <c r="M484" s="234"/>
      <c r="N484" s="235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408</v>
      </c>
      <c r="AU484" s="19" t="s">
        <v>87</v>
      </c>
    </row>
    <row r="485" s="14" customFormat="1">
      <c r="A485" s="14"/>
      <c r="B485" s="247"/>
      <c r="C485" s="248"/>
      <c r="D485" s="238" t="s">
        <v>410</v>
      </c>
      <c r="E485" s="249" t="s">
        <v>19</v>
      </c>
      <c r="F485" s="250" t="s">
        <v>4345</v>
      </c>
      <c r="G485" s="248"/>
      <c r="H485" s="251">
        <v>10</v>
      </c>
      <c r="I485" s="252"/>
      <c r="J485" s="248"/>
      <c r="K485" s="248"/>
      <c r="L485" s="253"/>
      <c r="M485" s="254"/>
      <c r="N485" s="255"/>
      <c r="O485" s="255"/>
      <c r="P485" s="255"/>
      <c r="Q485" s="255"/>
      <c r="R485" s="255"/>
      <c r="S485" s="255"/>
      <c r="T485" s="25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7" t="s">
        <v>410</v>
      </c>
      <c r="AU485" s="257" t="s">
        <v>87</v>
      </c>
      <c r="AV485" s="14" t="s">
        <v>87</v>
      </c>
      <c r="AW485" s="14" t="s">
        <v>37</v>
      </c>
      <c r="AX485" s="14" t="s">
        <v>78</v>
      </c>
      <c r="AY485" s="257" t="s">
        <v>401</v>
      </c>
    </row>
    <row r="486" s="15" customFormat="1">
      <c r="A486" s="15"/>
      <c r="B486" s="258"/>
      <c r="C486" s="259"/>
      <c r="D486" s="238" t="s">
        <v>410</v>
      </c>
      <c r="E486" s="260" t="s">
        <v>19</v>
      </c>
      <c r="F486" s="261" t="s">
        <v>414</v>
      </c>
      <c r="G486" s="259"/>
      <c r="H486" s="262">
        <v>10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8" t="s">
        <v>410</v>
      </c>
      <c r="AU486" s="268" t="s">
        <v>87</v>
      </c>
      <c r="AV486" s="15" t="s">
        <v>102</v>
      </c>
      <c r="AW486" s="15" t="s">
        <v>37</v>
      </c>
      <c r="AX486" s="15" t="s">
        <v>85</v>
      </c>
      <c r="AY486" s="268" t="s">
        <v>401</v>
      </c>
    </row>
    <row r="487" s="2" customFormat="1" ht="33" customHeight="1">
      <c r="A487" s="40"/>
      <c r="B487" s="41"/>
      <c r="C487" s="218" t="s">
        <v>1178</v>
      </c>
      <c r="D487" s="218" t="s">
        <v>403</v>
      </c>
      <c r="E487" s="219" t="s">
        <v>4346</v>
      </c>
      <c r="F487" s="220" t="s">
        <v>4347</v>
      </c>
      <c r="G487" s="221" t="s">
        <v>653</v>
      </c>
      <c r="H487" s="222">
        <v>1</v>
      </c>
      <c r="I487" s="223"/>
      <c r="J487" s="224">
        <f>ROUND(I487*H487,2)</f>
        <v>0</v>
      </c>
      <c r="K487" s="220" t="s">
        <v>406</v>
      </c>
      <c r="L487" s="46"/>
      <c r="M487" s="225" t="s">
        <v>19</v>
      </c>
      <c r="N487" s="226" t="s">
        <v>49</v>
      </c>
      <c r="O487" s="86"/>
      <c r="P487" s="227">
        <f>O487*H487</f>
        <v>0</v>
      </c>
      <c r="Q487" s="227">
        <v>0.00066</v>
      </c>
      <c r="R487" s="227">
        <f>Q487*H487</f>
        <v>0.00066</v>
      </c>
      <c r="S487" s="227">
        <v>0</v>
      </c>
      <c r="T487" s="22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9" t="s">
        <v>545</v>
      </c>
      <c r="AT487" s="229" t="s">
        <v>403</v>
      </c>
      <c r="AU487" s="229" t="s">
        <v>87</v>
      </c>
      <c r="AY487" s="19" t="s">
        <v>401</v>
      </c>
      <c r="BE487" s="230">
        <f>IF(N487="základní",J487,0)</f>
        <v>0</v>
      </c>
      <c r="BF487" s="230">
        <f>IF(N487="snížená",J487,0)</f>
        <v>0</v>
      </c>
      <c r="BG487" s="230">
        <f>IF(N487="zákl. přenesená",J487,0)</f>
        <v>0</v>
      </c>
      <c r="BH487" s="230">
        <f>IF(N487="sníž. přenesená",J487,0)</f>
        <v>0</v>
      </c>
      <c r="BI487" s="230">
        <f>IF(N487="nulová",J487,0)</f>
        <v>0</v>
      </c>
      <c r="BJ487" s="19" t="s">
        <v>85</v>
      </c>
      <c r="BK487" s="230">
        <f>ROUND(I487*H487,2)</f>
        <v>0</v>
      </c>
      <c r="BL487" s="19" t="s">
        <v>545</v>
      </c>
      <c r="BM487" s="229" t="s">
        <v>4348</v>
      </c>
    </row>
    <row r="488" s="2" customFormat="1">
      <c r="A488" s="40"/>
      <c r="B488" s="41"/>
      <c r="C488" s="42"/>
      <c r="D488" s="231" t="s">
        <v>408</v>
      </c>
      <c r="E488" s="42"/>
      <c r="F488" s="232" t="s">
        <v>4349</v>
      </c>
      <c r="G488" s="42"/>
      <c r="H488" s="42"/>
      <c r="I488" s="233"/>
      <c r="J488" s="42"/>
      <c r="K488" s="42"/>
      <c r="L488" s="46"/>
      <c r="M488" s="234"/>
      <c r="N488" s="235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408</v>
      </c>
      <c r="AU488" s="19" t="s">
        <v>87</v>
      </c>
    </row>
    <row r="489" s="14" customFormat="1">
      <c r="A489" s="14"/>
      <c r="B489" s="247"/>
      <c r="C489" s="248"/>
      <c r="D489" s="238" t="s">
        <v>410</v>
      </c>
      <c r="E489" s="249" t="s">
        <v>19</v>
      </c>
      <c r="F489" s="250" t="s">
        <v>4350</v>
      </c>
      <c r="G489" s="248"/>
      <c r="H489" s="251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410</v>
      </c>
      <c r="AU489" s="257" t="s">
        <v>87</v>
      </c>
      <c r="AV489" s="14" t="s">
        <v>87</v>
      </c>
      <c r="AW489" s="14" t="s">
        <v>37</v>
      </c>
      <c r="AX489" s="14" t="s">
        <v>78</v>
      </c>
      <c r="AY489" s="257" t="s">
        <v>401</v>
      </c>
    </row>
    <row r="490" s="15" customFormat="1">
      <c r="A490" s="15"/>
      <c r="B490" s="258"/>
      <c r="C490" s="259"/>
      <c r="D490" s="238" t="s">
        <v>410</v>
      </c>
      <c r="E490" s="260" t="s">
        <v>19</v>
      </c>
      <c r="F490" s="261" t="s">
        <v>414</v>
      </c>
      <c r="G490" s="259"/>
      <c r="H490" s="262">
        <v>1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410</v>
      </c>
      <c r="AU490" s="268" t="s">
        <v>87</v>
      </c>
      <c r="AV490" s="15" t="s">
        <v>102</v>
      </c>
      <c r="AW490" s="15" t="s">
        <v>37</v>
      </c>
      <c r="AX490" s="15" t="s">
        <v>85</v>
      </c>
      <c r="AY490" s="268" t="s">
        <v>401</v>
      </c>
    </row>
    <row r="491" s="2" customFormat="1" ht="24.15" customHeight="1">
      <c r="A491" s="40"/>
      <c r="B491" s="41"/>
      <c r="C491" s="218" t="s">
        <v>1185</v>
      </c>
      <c r="D491" s="218" t="s">
        <v>403</v>
      </c>
      <c r="E491" s="219" t="s">
        <v>4351</v>
      </c>
      <c r="F491" s="220" t="s">
        <v>4352</v>
      </c>
      <c r="G491" s="221" t="s">
        <v>653</v>
      </c>
      <c r="H491" s="222">
        <v>10</v>
      </c>
      <c r="I491" s="223"/>
      <c r="J491" s="224">
        <f>ROUND(I491*H491,2)</f>
        <v>0</v>
      </c>
      <c r="K491" s="220" t="s">
        <v>406</v>
      </c>
      <c r="L491" s="46"/>
      <c r="M491" s="225" t="s">
        <v>19</v>
      </c>
      <c r="N491" s="226" t="s">
        <v>49</v>
      </c>
      <c r="O491" s="86"/>
      <c r="P491" s="227">
        <f>O491*H491</f>
        <v>0</v>
      </c>
      <c r="Q491" s="227">
        <v>0.00036000000000000002</v>
      </c>
      <c r="R491" s="227">
        <f>Q491*H491</f>
        <v>0.0036000000000000003</v>
      </c>
      <c r="S491" s="227">
        <v>0</v>
      </c>
      <c r="T491" s="22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9" t="s">
        <v>545</v>
      </c>
      <c r="AT491" s="229" t="s">
        <v>403</v>
      </c>
      <c r="AU491" s="229" t="s">
        <v>87</v>
      </c>
      <c r="AY491" s="19" t="s">
        <v>401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85</v>
      </c>
      <c r="BK491" s="230">
        <f>ROUND(I491*H491,2)</f>
        <v>0</v>
      </c>
      <c r="BL491" s="19" t="s">
        <v>545</v>
      </c>
      <c r="BM491" s="229" t="s">
        <v>4353</v>
      </c>
    </row>
    <row r="492" s="2" customFormat="1">
      <c r="A492" s="40"/>
      <c r="B492" s="41"/>
      <c r="C492" s="42"/>
      <c r="D492" s="231" t="s">
        <v>408</v>
      </c>
      <c r="E492" s="42"/>
      <c r="F492" s="232" t="s">
        <v>4354</v>
      </c>
      <c r="G492" s="42"/>
      <c r="H492" s="42"/>
      <c r="I492" s="233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408</v>
      </c>
      <c r="AU492" s="19" t="s">
        <v>87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4345</v>
      </c>
      <c r="G493" s="248"/>
      <c r="H493" s="251">
        <v>10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78</v>
      </c>
      <c r="AY493" s="257" t="s">
        <v>401</v>
      </c>
    </row>
    <row r="494" s="15" customFormat="1">
      <c r="A494" s="15"/>
      <c r="B494" s="258"/>
      <c r="C494" s="259"/>
      <c r="D494" s="238" t="s">
        <v>410</v>
      </c>
      <c r="E494" s="260" t="s">
        <v>19</v>
      </c>
      <c r="F494" s="261" t="s">
        <v>414</v>
      </c>
      <c r="G494" s="259"/>
      <c r="H494" s="262">
        <v>10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8" t="s">
        <v>410</v>
      </c>
      <c r="AU494" s="268" t="s">
        <v>87</v>
      </c>
      <c r="AV494" s="15" t="s">
        <v>102</v>
      </c>
      <c r="AW494" s="15" t="s">
        <v>37</v>
      </c>
      <c r="AX494" s="15" t="s">
        <v>85</v>
      </c>
      <c r="AY494" s="268" t="s">
        <v>401</v>
      </c>
    </row>
    <row r="495" s="2" customFormat="1" ht="24.15" customHeight="1">
      <c r="A495" s="40"/>
      <c r="B495" s="41"/>
      <c r="C495" s="218" t="s">
        <v>1191</v>
      </c>
      <c r="D495" s="218" t="s">
        <v>403</v>
      </c>
      <c r="E495" s="219" t="s">
        <v>4355</v>
      </c>
      <c r="F495" s="220" t="s">
        <v>4356</v>
      </c>
      <c r="G495" s="221" t="s">
        <v>653</v>
      </c>
      <c r="H495" s="222">
        <v>1</v>
      </c>
      <c r="I495" s="223"/>
      <c r="J495" s="224">
        <f>ROUND(I495*H495,2)</f>
        <v>0</v>
      </c>
      <c r="K495" s="220" t="s">
        <v>406</v>
      </c>
      <c r="L495" s="46"/>
      <c r="M495" s="225" t="s">
        <v>19</v>
      </c>
      <c r="N495" s="226" t="s">
        <v>49</v>
      </c>
      <c r="O495" s="86"/>
      <c r="P495" s="227">
        <f>O495*H495</f>
        <v>0</v>
      </c>
      <c r="Q495" s="227">
        <v>0.00116</v>
      </c>
      <c r="R495" s="227">
        <f>Q495*H495</f>
        <v>0.00116</v>
      </c>
      <c r="S495" s="227">
        <v>0</v>
      </c>
      <c r="T495" s="228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9" t="s">
        <v>545</v>
      </c>
      <c r="AT495" s="229" t="s">
        <v>403</v>
      </c>
      <c r="AU495" s="229" t="s">
        <v>87</v>
      </c>
      <c r="AY495" s="19" t="s">
        <v>401</v>
      </c>
      <c r="BE495" s="230">
        <f>IF(N495="základní",J495,0)</f>
        <v>0</v>
      </c>
      <c r="BF495" s="230">
        <f>IF(N495="snížená",J495,0)</f>
        <v>0</v>
      </c>
      <c r="BG495" s="230">
        <f>IF(N495="zákl. přenesená",J495,0)</f>
        <v>0</v>
      </c>
      <c r="BH495" s="230">
        <f>IF(N495="sníž. přenesená",J495,0)</f>
        <v>0</v>
      </c>
      <c r="BI495" s="230">
        <f>IF(N495="nulová",J495,0)</f>
        <v>0</v>
      </c>
      <c r="BJ495" s="19" t="s">
        <v>85</v>
      </c>
      <c r="BK495" s="230">
        <f>ROUND(I495*H495,2)</f>
        <v>0</v>
      </c>
      <c r="BL495" s="19" t="s">
        <v>545</v>
      </c>
      <c r="BM495" s="229" t="s">
        <v>4357</v>
      </c>
    </row>
    <row r="496" s="2" customFormat="1">
      <c r="A496" s="40"/>
      <c r="B496" s="41"/>
      <c r="C496" s="42"/>
      <c r="D496" s="231" t="s">
        <v>408</v>
      </c>
      <c r="E496" s="42"/>
      <c r="F496" s="232" t="s">
        <v>4358</v>
      </c>
      <c r="G496" s="42"/>
      <c r="H496" s="42"/>
      <c r="I496" s="233"/>
      <c r="J496" s="42"/>
      <c r="K496" s="42"/>
      <c r="L496" s="46"/>
      <c r="M496" s="234"/>
      <c r="N496" s="235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408</v>
      </c>
      <c r="AU496" s="19" t="s">
        <v>87</v>
      </c>
    </row>
    <row r="497" s="14" customFormat="1">
      <c r="A497" s="14"/>
      <c r="B497" s="247"/>
      <c r="C497" s="248"/>
      <c r="D497" s="238" t="s">
        <v>410</v>
      </c>
      <c r="E497" s="249" t="s">
        <v>19</v>
      </c>
      <c r="F497" s="250" t="s">
        <v>4350</v>
      </c>
      <c r="G497" s="248"/>
      <c r="H497" s="251">
        <v>1</v>
      </c>
      <c r="I497" s="252"/>
      <c r="J497" s="248"/>
      <c r="K497" s="248"/>
      <c r="L497" s="253"/>
      <c r="M497" s="254"/>
      <c r="N497" s="255"/>
      <c r="O497" s="255"/>
      <c r="P497" s="255"/>
      <c r="Q497" s="255"/>
      <c r="R497" s="255"/>
      <c r="S497" s="255"/>
      <c r="T497" s="25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7" t="s">
        <v>410</v>
      </c>
      <c r="AU497" s="257" t="s">
        <v>87</v>
      </c>
      <c r="AV497" s="14" t="s">
        <v>87</v>
      </c>
      <c r="AW497" s="14" t="s">
        <v>37</v>
      </c>
      <c r="AX497" s="14" t="s">
        <v>78</v>
      </c>
      <c r="AY497" s="257" t="s">
        <v>401</v>
      </c>
    </row>
    <row r="498" s="15" customFormat="1">
      <c r="A498" s="15"/>
      <c r="B498" s="258"/>
      <c r="C498" s="259"/>
      <c r="D498" s="238" t="s">
        <v>410</v>
      </c>
      <c r="E498" s="260" t="s">
        <v>19</v>
      </c>
      <c r="F498" s="261" t="s">
        <v>414</v>
      </c>
      <c r="G498" s="259"/>
      <c r="H498" s="262">
        <v>1</v>
      </c>
      <c r="I498" s="263"/>
      <c r="J498" s="259"/>
      <c r="K498" s="259"/>
      <c r="L498" s="264"/>
      <c r="M498" s="265"/>
      <c r="N498" s="266"/>
      <c r="O498" s="266"/>
      <c r="P498" s="266"/>
      <c r="Q498" s="266"/>
      <c r="R498" s="266"/>
      <c r="S498" s="266"/>
      <c r="T498" s="26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8" t="s">
        <v>410</v>
      </c>
      <c r="AU498" s="268" t="s">
        <v>87</v>
      </c>
      <c r="AV498" s="15" t="s">
        <v>102</v>
      </c>
      <c r="AW498" s="15" t="s">
        <v>37</v>
      </c>
      <c r="AX498" s="15" t="s">
        <v>85</v>
      </c>
      <c r="AY498" s="268" t="s">
        <v>401</v>
      </c>
    </row>
    <row r="499" s="2" customFormat="1" ht="21.75" customHeight="1">
      <c r="A499" s="40"/>
      <c r="B499" s="41"/>
      <c r="C499" s="218" t="s">
        <v>1196</v>
      </c>
      <c r="D499" s="218" t="s">
        <v>403</v>
      </c>
      <c r="E499" s="219" t="s">
        <v>4359</v>
      </c>
      <c r="F499" s="220" t="s">
        <v>4360</v>
      </c>
      <c r="G499" s="221" t="s">
        <v>4151</v>
      </c>
      <c r="H499" s="222">
        <v>2</v>
      </c>
      <c r="I499" s="223"/>
      <c r="J499" s="224">
        <f>ROUND(I499*H499,2)</f>
        <v>0</v>
      </c>
      <c r="K499" s="220" t="s">
        <v>406</v>
      </c>
      <c r="L499" s="46"/>
      <c r="M499" s="225" t="s">
        <v>19</v>
      </c>
      <c r="N499" s="226" t="s">
        <v>49</v>
      </c>
      <c r="O499" s="86"/>
      <c r="P499" s="227">
        <f>O499*H499</f>
        <v>0</v>
      </c>
      <c r="Q499" s="227">
        <v>0.01452</v>
      </c>
      <c r="R499" s="227">
        <f>Q499*H499</f>
        <v>0.02904</v>
      </c>
      <c r="S499" s="227">
        <v>0</v>
      </c>
      <c r="T499" s="22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9" t="s">
        <v>545</v>
      </c>
      <c r="AT499" s="229" t="s">
        <v>403</v>
      </c>
      <c r="AU499" s="229" t="s">
        <v>87</v>
      </c>
      <c r="AY499" s="19" t="s">
        <v>401</v>
      </c>
      <c r="BE499" s="230">
        <f>IF(N499="základní",J499,0)</f>
        <v>0</v>
      </c>
      <c r="BF499" s="230">
        <f>IF(N499="snížená",J499,0)</f>
        <v>0</v>
      </c>
      <c r="BG499" s="230">
        <f>IF(N499="zákl. přenesená",J499,0)</f>
        <v>0</v>
      </c>
      <c r="BH499" s="230">
        <f>IF(N499="sníž. přenesená",J499,0)</f>
        <v>0</v>
      </c>
      <c r="BI499" s="230">
        <f>IF(N499="nulová",J499,0)</f>
        <v>0</v>
      </c>
      <c r="BJ499" s="19" t="s">
        <v>85</v>
      </c>
      <c r="BK499" s="230">
        <f>ROUND(I499*H499,2)</f>
        <v>0</v>
      </c>
      <c r="BL499" s="19" t="s">
        <v>545</v>
      </c>
      <c r="BM499" s="229" t="s">
        <v>4361</v>
      </c>
    </row>
    <row r="500" s="2" customFormat="1">
      <c r="A500" s="40"/>
      <c r="B500" s="41"/>
      <c r="C500" s="42"/>
      <c r="D500" s="231" t="s">
        <v>408</v>
      </c>
      <c r="E500" s="42"/>
      <c r="F500" s="232" t="s">
        <v>4362</v>
      </c>
      <c r="G500" s="42"/>
      <c r="H500" s="42"/>
      <c r="I500" s="233"/>
      <c r="J500" s="42"/>
      <c r="K500" s="42"/>
      <c r="L500" s="46"/>
      <c r="M500" s="234"/>
      <c r="N500" s="235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408</v>
      </c>
      <c r="AU500" s="19" t="s">
        <v>87</v>
      </c>
    </row>
    <row r="501" s="14" customFormat="1">
      <c r="A501" s="14"/>
      <c r="B501" s="247"/>
      <c r="C501" s="248"/>
      <c r="D501" s="238" t="s">
        <v>410</v>
      </c>
      <c r="E501" s="249" t="s">
        <v>19</v>
      </c>
      <c r="F501" s="250" t="s">
        <v>4363</v>
      </c>
      <c r="G501" s="248"/>
      <c r="H501" s="251">
        <v>2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7" t="s">
        <v>410</v>
      </c>
      <c r="AU501" s="257" t="s">
        <v>87</v>
      </c>
      <c r="AV501" s="14" t="s">
        <v>87</v>
      </c>
      <c r="AW501" s="14" t="s">
        <v>37</v>
      </c>
      <c r="AX501" s="14" t="s">
        <v>85</v>
      </c>
      <c r="AY501" s="257" t="s">
        <v>401</v>
      </c>
    </row>
    <row r="502" s="2" customFormat="1" ht="37.8" customHeight="1">
      <c r="A502" s="40"/>
      <c r="B502" s="41"/>
      <c r="C502" s="218" t="s">
        <v>1202</v>
      </c>
      <c r="D502" s="218" t="s">
        <v>403</v>
      </c>
      <c r="E502" s="219" t="s">
        <v>4364</v>
      </c>
      <c r="F502" s="220" t="s">
        <v>4365</v>
      </c>
      <c r="G502" s="221" t="s">
        <v>4151</v>
      </c>
      <c r="H502" s="222">
        <v>2</v>
      </c>
      <c r="I502" s="223"/>
      <c r="J502" s="224">
        <f>ROUND(I502*H502,2)</f>
        <v>0</v>
      </c>
      <c r="K502" s="220" t="s">
        <v>1038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0.0018400000000000001</v>
      </c>
      <c r="R502" s="227">
        <f>Q502*H502</f>
        <v>0.0036800000000000001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545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545</v>
      </c>
      <c r="BM502" s="229" t="s">
        <v>4366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4367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4363</v>
      </c>
      <c r="G504" s="248"/>
      <c r="H504" s="251">
        <v>2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78</v>
      </c>
      <c r="AY504" s="257" t="s">
        <v>401</v>
      </c>
    </row>
    <row r="505" s="15" customFormat="1">
      <c r="A505" s="15"/>
      <c r="B505" s="258"/>
      <c r="C505" s="259"/>
      <c r="D505" s="238" t="s">
        <v>410</v>
      </c>
      <c r="E505" s="260" t="s">
        <v>19</v>
      </c>
      <c r="F505" s="261" t="s">
        <v>414</v>
      </c>
      <c r="G505" s="259"/>
      <c r="H505" s="262">
        <v>2</v>
      </c>
      <c r="I505" s="263"/>
      <c r="J505" s="259"/>
      <c r="K505" s="259"/>
      <c r="L505" s="264"/>
      <c r="M505" s="265"/>
      <c r="N505" s="266"/>
      <c r="O505" s="266"/>
      <c r="P505" s="266"/>
      <c r="Q505" s="266"/>
      <c r="R505" s="266"/>
      <c r="S505" s="266"/>
      <c r="T505" s="26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8" t="s">
        <v>410</v>
      </c>
      <c r="AU505" s="268" t="s">
        <v>87</v>
      </c>
      <c r="AV505" s="15" t="s">
        <v>102</v>
      </c>
      <c r="AW505" s="15" t="s">
        <v>37</v>
      </c>
      <c r="AX505" s="15" t="s">
        <v>85</v>
      </c>
      <c r="AY505" s="268" t="s">
        <v>401</v>
      </c>
    </row>
    <row r="506" s="2" customFormat="1" ht="44.25" customHeight="1">
      <c r="A506" s="40"/>
      <c r="B506" s="41"/>
      <c r="C506" s="218" t="s">
        <v>1207</v>
      </c>
      <c r="D506" s="218" t="s">
        <v>403</v>
      </c>
      <c r="E506" s="219" t="s">
        <v>4368</v>
      </c>
      <c r="F506" s="220" t="s">
        <v>4369</v>
      </c>
      <c r="G506" s="221" t="s">
        <v>4151</v>
      </c>
      <c r="H506" s="222">
        <v>4</v>
      </c>
      <c r="I506" s="223"/>
      <c r="J506" s="224">
        <f>ROUND(I506*H506,2)</f>
        <v>0</v>
      </c>
      <c r="K506" s="220" t="s">
        <v>19</v>
      </c>
      <c r="L506" s="46"/>
      <c r="M506" s="225" t="s">
        <v>19</v>
      </c>
      <c r="N506" s="226" t="s">
        <v>49</v>
      </c>
      <c r="O506" s="86"/>
      <c r="P506" s="227">
        <f>O506*H506</f>
        <v>0</v>
      </c>
      <c r="Q506" s="227">
        <v>0.0035400000000000002</v>
      </c>
      <c r="R506" s="227">
        <f>Q506*H506</f>
        <v>0.014160000000000001</v>
      </c>
      <c r="S506" s="227">
        <v>0</v>
      </c>
      <c r="T506" s="22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9" t="s">
        <v>545</v>
      </c>
      <c r="AT506" s="229" t="s">
        <v>403</v>
      </c>
      <c r="AU506" s="229" t="s">
        <v>87</v>
      </c>
      <c r="AY506" s="19" t="s">
        <v>401</v>
      </c>
      <c r="BE506" s="230">
        <f>IF(N506="základní",J506,0)</f>
        <v>0</v>
      </c>
      <c r="BF506" s="230">
        <f>IF(N506="snížená",J506,0)</f>
        <v>0</v>
      </c>
      <c r="BG506" s="230">
        <f>IF(N506="zákl. přenesená",J506,0)</f>
        <v>0</v>
      </c>
      <c r="BH506" s="230">
        <f>IF(N506="sníž. přenesená",J506,0)</f>
        <v>0</v>
      </c>
      <c r="BI506" s="230">
        <f>IF(N506="nulová",J506,0)</f>
        <v>0</v>
      </c>
      <c r="BJ506" s="19" t="s">
        <v>85</v>
      </c>
      <c r="BK506" s="230">
        <f>ROUND(I506*H506,2)</f>
        <v>0</v>
      </c>
      <c r="BL506" s="19" t="s">
        <v>545</v>
      </c>
      <c r="BM506" s="229" t="s">
        <v>4370</v>
      </c>
    </row>
    <row r="507" s="14" customFormat="1">
      <c r="A507" s="14"/>
      <c r="B507" s="247"/>
      <c r="C507" s="248"/>
      <c r="D507" s="238" t="s">
        <v>410</v>
      </c>
      <c r="E507" s="249" t="s">
        <v>19</v>
      </c>
      <c r="F507" s="250" t="s">
        <v>4371</v>
      </c>
      <c r="G507" s="248"/>
      <c r="H507" s="251">
        <v>4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7" t="s">
        <v>410</v>
      </c>
      <c r="AU507" s="257" t="s">
        <v>87</v>
      </c>
      <c r="AV507" s="14" t="s">
        <v>87</v>
      </c>
      <c r="AW507" s="14" t="s">
        <v>37</v>
      </c>
      <c r="AX507" s="14" t="s">
        <v>78</v>
      </c>
      <c r="AY507" s="257" t="s">
        <v>401</v>
      </c>
    </row>
    <row r="508" s="15" customFormat="1">
      <c r="A508" s="15"/>
      <c r="B508" s="258"/>
      <c r="C508" s="259"/>
      <c r="D508" s="238" t="s">
        <v>410</v>
      </c>
      <c r="E508" s="260" t="s">
        <v>19</v>
      </c>
      <c r="F508" s="261" t="s">
        <v>414</v>
      </c>
      <c r="G508" s="259"/>
      <c r="H508" s="262">
        <v>4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8" t="s">
        <v>410</v>
      </c>
      <c r="AU508" s="268" t="s">
        <v>87</v>
      </c>
      <c r="AV508" s="15" t="s">
        <v>102</v>
      </c>
      <c r="AW508" s="15" t="s">
        <v>37</v>
      </c>
      <c r="AX508" s="15" t="s">
        <v>85</v>
      </c>
      <c r="AY508" s="268" t="s">
        <v>401</v>
      </c>
    </row>
    <row r="509" s="2" customFormat="1" ht="37.8" customHeight="1">
      <c r="A509" s="40"/>
      <c r="B509" s="41"/>
      <c r="C509" s="218" t="s">
        <v>1213</v>
      </c>
      <c r="D509" s="218" t="s">
        <v>403</v>
      </c>
      <c r="E509" s="219" t="s">
        <v>4372</v>
      </c>
      <c r="F509" s="220" t="s">
        <v>4373</v>
      </c>
      <c r="G509" s="221" t="s">
        <v>653</v>
      </c>
      <c r="H509" s="222">
        <v>2</v>
      </c>
      <c r="I509" s="223"/>
      <c r="J509" s="224">
        <f>ROUND(I509*H509,2)</f>
        <v>0</v>
      </c>
      <c r="K509" s="220" t="s">
        <v>406</v>
      </c>
      <c r="L509" s="46"/>
      <c r="M509" s="225" t="s">
        <v>19</v>
      </c>
      <c r="N509" s="226" t="s">
        <v>49</v>
      </c>
      <c r="O509" s="86"/>
      <c r="P509" s="227">
        <f>O509*H509</f>
        <v>0</v>
      </c>
      <c r="Q509" s="227">
        <v>0.00075000000000000002</v>
      </c>
      <c r="R509" s="227">
        <f>Q509*H509</f>
        <v>0.0015</v>
      </c>
      <c r="S509" s="227">
        <v>0</v>
      </c>
      <c r="T509" s="22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9" t="s">
        <v>545</v>
      </c>
      <c r="AT509" s="229" t="s">
        <v>403</v>
      </c>
      <c r="AU509" s="229" t="s">
        <v>87</v>
      </c>
      <c r="AY509" s="19" t="s">
        <v>401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19" t="s">
        <v>85</v>
      </c>
      <c r="BK509" s="230">
        <f>ROUND(I509*H509,2)</f>
        <v>0</v>
      </c>
      <c r="BL509" s="19" t="s">
        <v>545</v>
      </c>
      <c r="BM509" s="229" t="s">
        <v>4374</v>
      </c>
    </row>
    <row r="510" s="2" customFormat="1">
      <c r="A510" s="40"/>
      <c r="B510" s="41"/>
      <c r="C510" s="42"/>
      <c r="D510" s="231" t="s">
        <v>408</v>
      </c>
      <c r="E510" s="42"/>
      <c r="F510" s="232" t="s">
        <v>4375</v>
      </c>
      <c r="G510" s="42"/>
      <c r="H510" s="42"/>
      <c r="I510" s="233"/>
      <c r="J510" s="42"/>
      <c r="K510" s="42"/>
      <c r="L510" s="46"/>
      <c r="M510" s="234"/>
      <c r="N510" s="235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408</v>
      </c>
      <c r="AU510" s="19" t="s">
        <v>87</v>
      </c>
    </row>
    <row r="511" s="14" customFormat="1">
      <c r="A511" s="14"/>
      <c r="B511" s="247"/>
      <c r="C511" s="248"/>
      <c r="D511" s="238" t="s">
        <v>410</v>
      </c>
      <c r="E511" s="249" t="s">
        <v>19</v>
      </c>
      <c r="F511" s="250" t="s">
        <v>4363</v>
      </c>
      <c r="G511" s="248"/>
      <c r="H511" s="251">
        <v>2</v>
      </c>
      <c r="I511" s="252"/>
      <c r="J511" s="248"/>
      <c r="K511" s="248"/>
      <c r="L511" s="253"/>
      <c r="M511" s="254"/>
      <c r="N511" s="255"/>
      <c r="O511" s="255"/>
      <c r="P511" s="255"/>
      <c r="Q511" s="255"/>
      <c r="R511" s="255"/>
      <c r="S511" s="255"/>
      <c r="T511" s="25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7" t="s">
        <v>410</v>
      </c>
      <c r="AU511" s="257" t="s">
        <v>87</v>
      </c>
      <c r="AV511" s="14" t="s">
        <v>87</v>
      </c>
      <c r="AW511" s="14" t="s">
        <v>37</v>
      </c>
      <c r="AX511" s="14" t="s">
        <v>78</v>
      </c>
      <c r="AY511" s="257" t="s">
        <v>401</v>
      </c>
    </row>
    <row r="512" s="15" customFormat="1">
      <c r="A512" s="15"/>
      <c r="B512" s="258"/>
      <c r="C512" s="259"/>
      <c r="D512" s="238" t="s">
        <v>410</v>
      </c>
      <c r="E512" s="260" t="s">
        <v>19</v>
      </c>
      <c r="F512" s="261" t="s">
        <v>414</v>
      </c>
      <c r="G512" s="259"/>
      <c r="H512" s="262">
        <v>2</v>
      </c>
      <c r="I512" s="263"/>
      <c r="J512" s="259"/>
      <c r="K512" s="259"/>
      <c r="L512" s="264"/>
      <c r="M512" s="265"/>
      <c r="N512" s="266"/>
      <c r="O512" s="266"/>
      <c r="P512" s="266"/>
      <c r="Q512" s="266"/>
      <c r="R512" s="266"/>
      <c r="S512" s="266"/>
      <c r="T512" s="26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8" t="s">
        <v>410</v>
      </c>
      <c r="AU512" s="268" t="s">
        <v>87</v>
      </c>
      <c r="AV512" s="15" t="s">
        <v>102</v>
      </c>
      <c r="AW512" s="15" t="s">
        <v>37</v>
      </c>
      <c r="AX512" s="15" t="s">
        <v>85</v>
      </c>
      <c r="AY512" s="268" t="s">
        <v>401</v>
      </c>
    </row>
    <row r="513" s="2" customFormat="1" ht="37.8" customHeight="1">
      <c r="A513" s="40"/>
      <c r="B513" s="41"/>
      <c r="C513" s="218" t="s">
        <v>1219</v>
      </c>
      <c r="D513" s="218" t="s">
        <v>403</v>
      </c>
      <c r="E513" s="219" t="s">
        <v>4376</v>
      </c>
      <c r="F513" s="220" t="s">
        <v>4377</v>
      </c>
      <c r="G513" s="221" t="s">
        <v>4151</v>
      </c>
      <c r="H513" s="222">
        <v>4</v>
      </c>
      <c r="I513" s="223"/>
      <c r="J513" s="224">
        <f>ROUND(I513*H513,2)</f>
        <v>0</v>
      </c>
      <c r="K513" s="220" t="s">
        <v>406</v>
      </c>
      <c r="L513" s="46"/>
      <c r="M513" s="225" t="s">
        <v>19</v>
      </c>
      <c r="N513" s="226" t="s">
        <v>49</v>
      </c>
      <c r="O513" s="86"/>
      <c r="P513" s="227">
        <f>O513*H513</f>
        <v>0</v>
      </c>
      <c r="Q513" s="227">
        <v>0.0030000000000000001</v>
      </c>
      <c r="R513" s="227">
        <f>Q513*H513</f>
        <v>0.012</v>
      </c>
      <c r="S513" s="227">
        <v>0</v>
      </c>
      <c r="T513" s="22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9" t="s">
        <v>545</v>
      </c>
      <c r="AT513" s="229" t="s">
        <v>403</v>
      </c>
      <c r="AU513" s="229" t="s">
        <v>87</v>
      </c>
      <c r="AY513" s="19" t="s">
        <v>401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9" t="s">
        <v>85</v>
      </c>
      <c r="BK513" s="230">
        <f>ROUND(I513*H513,2)</f>
        <v>0</v>
      </c>
      <c r="BL513" s="19" t="s">
        <v>545</v>
      </c>
      <c r="BM513" s="229" t="s">
        <v>4378</v>
      </c>
    </row>
    <row r="514" s="2" customFormat="1">
      <c r="A514" s="40"/>
      <c r="B514" s="41"/>
      <c r="C514" s="42"/>
      <c r="D514" s="231" t="s">
        <v>408</v>
      </c>
      <c r="E514" s="42"/>
      <c r="F514" s="232" t="s">
        <v>4379</v>
      </c>
      <c r="G514" s="42"/>
      <c r="H514" s="42"/>
      <c r="I514" s="233"/>
      <c r="J514" s="42"/>
      <c r="K514" s="42"/>
      <c r="L514" s="46"/>
      <c r="M514" s="234"/>
      <c r="N514" s="235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408</v>
      </c>
      <c r="AU514" s="19" t="s">
        <v>87</v>
      </c>
    </row>
    <row r="515" s="14" customFormat="1">
      <c r="A515" s="14"/>
      <c r="B515" s="247"/>
      <c r="C515" s="248"/>
      <c r="D515" s="238" t="s">
        <v>410</v>
      </c>
      <c r="E515" s="249" t="s">
        <v>19</v>
      </c>
      <c r="F515" s="250" t="s">
        <v>4380</v>
      </c>
      <c r="G515" s="248"/>
      <c r="H515" s="251">
        <v>4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7" t="s">
        <v>410</v>
      </c>
      <c r="AU515" s="257" t="s">
        <v>87</v>
      </c>
      <c r="AV515" s="14" t="s">
        <v>87</v>
      </c>
      <c r="AW515" s="14" t="s">
        <v>37</v>
      </c>
      <c r="AX515" s="14" t="s">
        <v>78</v>
      </c>
      <c r="AY515" s="257" t="s">
        <v>401</v>
      </c>
    </row>
    <row r="516" s="15" customFormat="1">
      <c r="A516" s="15"/>
      <c r="B516" s="258"/>
      <c r="C516" s="259"/>
      <c r="D516" s="238" t="s">
        <v>410</v>
      </c>
      <c r="E516" s="260" t="s">
        <v>19</v>
      </c>
      <c r="F516" s="261" t="s">
        <v>414</v>
      </c>
      <c r="G516" s="259"/>
      <c r="H516" s="262">
        <v>4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8" t="s">
        <v>410</v>
      </c>
      <c r="AU516" s="268" t="s">
        <v>87</v>
      </c>
      <c r="AV516" s="15" t="s">
        <v>102</v>
      </c>
      <c r="AW516" s="15" t="s">
        <v>37</v>
      </c>
      <c r="AX516" s="15" t="s">
        <v>85</v>
      </c>
      <c r="AY516" s="268" t="s">
        <v>401</v>
      </c>
    </row>
    <row r="517" s="2" customFormat="1" ht="44.25" customHeight="1">
      <c r="A517" s="40"/>
      <c r="B517" s="41"/>
      <c r="C517" s="218" t="s">
        <v>1226</v>
      </c>
      <c r="D517" s="218" t="s">
        <v>403</v>
      </c>
      <c r="E517" s="219" t="s">
        <v>4381</v>
      </c>
      <c r="F517" s="220" t="s">
        <v>4382</v>
      </c>
      <c r="G517" s="221" t="s">
        <v>4151</v>
      </c>
      <c r="H517" s="222">
        <v>22</v>
      </c>
      <c r="I517" s="223"/>
      <c r="J517" s="224">
        <f>ROUND(I517*H517,2)</f>
        <v>0</v>
      </c>
      <c r="K517" s="220" t="s">
        <v>1038</v>
      </c>
      <c r="L517" s="46"/>
      <c r="M517" s="225" t="s">
        <v>19</v>
      </c>
      <c r="N517" s="226" t="s">
        <v>49</v>
      </c>
      <c r="O517" s="86"/>
      <c r="P517" s="227">
        <f>O517*H517</f>
        <v>0</v>
      </c>
      <c r="Q517" s="227">
        <v>0.00075000000000000002</v>
      </c>
      <c r="R517" s="227">
        <f>Q517*H517</f>
        <v>0.016500000000000001</v>
      </c>
      <c r="S517" s="227">
        <v>0</v>
      </c>
      <c r="T517" s="228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9" t="s">
        <v>545</v>
      </c>
      <c r="AT517" s="229" t="s">
        <v>403</v>
      </c>
      <c r="AU517" s="229" t="s">
        <v>87</v>
      </c>
      <c r="AY517" s="19" t="s">
        <v>401</v>
      </c>
      <c r="BE517" s="230">
        <f>IF(N517="základní",J517,0)</f>
        <v>0</v>
      </c>
      <c r="BF517" s="230">
        <f>IF(N517="snížená",J517,0)</f>
        <v>0</v>
      </c>
      <c r="BG517" s="230">
        <f>IF(N517="zákl. přenesená",J517,0)</f>
        <v>0</v>
      </c>
      <c r="BH517" s="230">
        <f>IF(N517="sníž. přenesená",J517,0)</f>
        <v>0</v>
      </c>
      <c r="BI517" s="230">
        <f>IF(N517="nulová",J517,0)</f>
        <v>0</v>
      </c>
      <c r="BJ517" s="19" t="s">
        <v>85</v>
      </c>
      <c r="BK517" s="230">
        <f>ROUND(I517*H517,2)</f>
        <v>0</v>
      </c>
      <c r="BL517" s="19" t="s">
        <v>545</v>
      </c>
      <c r="BM517" s="229" t="s">
        <v>4383</v>
      </c>
    </row>
    <row r="518" s="2" customFormat="1">
      <c r="A518" s="40"/>
      <c r="B518" s="41"/>
      <c r="C518" s="42"/>
      <c r="D518" s="231" t="s">
        <v>408</v>
      </c>
      <c r="E518" s="42"/>
      <c r="F518" s="232" t="s">
        <v>4384</v>
      </c>
      <c r="G518" s="42"/>
      <c r="H518" s="42"/>
      <c r="I518" s="233"/>
      <c r="J518" s="42"/>
      <c r="K518" s="42"/>
      <c r="L518" s="46"/>
      <c r="M518" s="234"/>
      <c r="N518" s="235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408</v>
      </c>
      <c r="AU518" s="19" t="s">
        <v>87</v>
      </c>
    </row>
    <row r="519" s="14" customFormat="1">
      <c r="A519" s="14"/>
      <c r="B519" s="247"/>
      <c r="C519" s="248"/>
      <c r="D519" s="238" t="s">
        <v>410</v>
      </c>
      <c r="E519" s="249" t="s">
        <v>19</v>
      </c>
      <c r="F519" s="250" t="s">
        <v>4385</v>
      </c>
      <c r="G519" s="248"/>
      <c r="H519" s="251">
        <v>22</v>
      </c>
      <c r="I519" s="252"/>
      <c r="J519" s="248"/>
      <c r="K519" s="248"/>
      <c r="L519" s="253"/>
      <c r="M519" s="254"/>
      <c r="N519" s="255"/>
      <c r="O519" s="255"/>
      <c r="P519" s="255"/>
      <c r="Q519" s="255"/>
      <c r="R519" s="255"/>
      <c r="S519" s="255"/>
      <c r="T519" s="25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7" t="s">
        <v>410</v>
      </c>
      <c r="AU519" s="257" t="s">
        <v>87</v>
      </c>
      <c r="AV519" s="14" t="s">
        <v>87</v>
      </c>
      <c r="AW519" s="14" t="s">
        <v>37</v>
      </c>
      <c r="AX519" s="14" t="s">
        <v>78</v>
      </c>
      <c r="AY519" s="257" t="s">
        <v>401</v>
      </c>
    </row>
    <row r="520" s="15" customFormat="1">
      <c r="A520" s="15"/>
      <c r="B520" s="258"/>
      <c r="C520" s="259"/>
      <c r="D520" s="238" t="s">
        <v>410</v>
      </c>
      <c r="E520" s="260" t="s">
        <v>19</v>
      </c>
      <c r="F520" s="261" t="s">
        <v>414</v>
      </c>
      <c r="G520" s="259"/>
      <c r="H520" s="262">
        <v>22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8" t="s">
        <v>410</v>
      </c>
      <c r="AU520" s="268" t="s">
        <v>87</v>
      </c>
      <c r="AV520" s="15" t="s">
        <v>102</v>
      </c>
      <c r="AW520" s="15" t="s">
        <v>37</v>
      </c>
      <c r="AX520" s="15" t="s">
        <v>85</v>
      </c>
      <c r="AY520" s="268" t="s">
        <v>401</v>
      </c>
    </row>
    <row r="521" s="2" customFormat="1" ht="37.8" customHeight="1">
      <c r="A521" s="40"/>
      <c r="B521" s="41"/>
      <c r="C521" s="218" t="s">
        <v>1231</v>
      </c>
      <c r="D521" s="218" t="s">
        <v>403</v>
      </c>
      <c r="E521" s="219" t="s">
        <v>4386</v>
      </c>
      <c r="F521" s="220" t="s">
        <v>4387</v>
      </c>
      <c r="G521" s="221" t="s">
        <v>4151</v>
      </c>
      <c r="H521" s="222">
        <v>13</v>
      </c>
      <c r="I521" s="223"/>
      <c r="J521" s="224">
        <f>ROUND(I521*H521,2)</f>
        <v>0</v>
      </c>
      <c r="K521" s="220" t="s">
        <v>19</v>
      </c>
      <c r="L521" s="46"/>
      <c r="M521" s="225" t="s">
        <v>19</v>
      </c>
      <c r="N521" s="226" t="s">
        <v>49</v>
      </c>
      <c r="O521" s="86"/>
      <c r="P521" s="227">
        <f>O521*H521</f>
        <v>0</v>
      </c>
      <c r="Q521" s="227">
        <v>0.0011000000000000001</v>
      </c>
      <c r="R521" s="227">
        <f>Q521*H521</f>
        <v>0.0143</v>
      </c>
      <c r="S521" s="227">
        <v>0</v>
      </c>
      <c r="T521" s="228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9" t="s">
        <v>545</v>
      </c>
      <c r="AT521" s="229" t="s">
        <v>403</v>
      </c>
      <c r="AU521" s="229" t="s">
        <v>87</v>
      </c>
      <c r="AY521" s="19" t="s">
        <v>401</v>
      </c>
      <c r="BE521" s="230">
        <f>IF(N521="základní",J521,0)</f>
        <v>0</v>
      </c>
      <c r="BF521" s="230">
        <f>IF(N521="snížená",J521,0)</f>
        <v>0</v>
      </c>
      <c r="BG521" s="230">
        <f>IF(N521="zákl. přenesená",J521,0)</f>
        <v>0</v>
      </c>
      <c r="BH521" s="230">
        <f>IF(N521="sníž. přenesená",J521,0)</f>
        <v>0</v>
      </c>
      <c r="BI521" s="230">
        <f>IF(N521="nulová",J521,0)</f>
        <v>0</v>
      </c>
      <c r="BJ521" s="19" t="s">
        <v>85</v>
      </c>
      <c r="BK521" s="230">
        <f>ROUND(I521*H521,2)</f>
        <v>0</v>
      </c>
      <c r="BL521" s="19" t="s">
        <v>545</v>
      </c>
      <c r="BM521" s="229" t="s">
        <v>4388</v>
      </c>
    </row>
    <row r="522" s="14" customFormat="1">
      <c r="A522" s="14"/>
      <c r="B522" s="247"/>
      <c r="C522" s="248"/>
      <c r="D522" s="238" t="s">
        <v>410</v>
      </c>
      <c r="E522" s="249" t="s">
        <v>19</v>
      </c>
      <c r="F522" s="250" t="s">
        <v>4389</v>
      </c>
      <c r="G522" s="248"/>
      <c r="H522" s="251">
        <v>13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7" t="s">
        <v>410</v>
      </c>
      <c r="AU522" s="257" t="s">
        <v>87</v>
      </c>
      <c r="AV522" s="14" t="s">
        <v>87</v>
      </c>
      <c r="AW522" s="14" t="s">
        <v>37</v>
      </c>
      <c r="AX522" s="14" t="s">
        <v>78</v>
      </c>
      <c r="AY522" s="257" t="s">
        <v>401</v>
      </c>
    </row>
    <row r="523" s="15" customFormat="1">
      <c r="A523" s="15"/>
      <c r="B523" s="258"/>
      <c r="C523" s="259"/>
      <c r="D523" s="238" t="s">
        <v>410</v>
      </c>
      <c r="E523" s="260" t="s">
        <v>19</v>
      </c>
      <c r="F523" s="261" t="s">
        <v>414</v>
      </c>
      <c r="G523" s="259"/>
      <c r="H523" s="262">
        <v>13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8" t="s">
        <v>410</v>
      </c>
      <c r="AU523" s="268" t="s">
        <v>87</v>
      </c>
      <c r="AV523" s="15" t="s">
        <v>102</v>
      </c>
      <c r="AW523" s="15" t="s">
        <v>37</v>
      </c>
      <c r="AX523" s="15" t="s">
        <v>85</v>
      </c>
      <c r="AY523" s="268" t="s">
        <v>401</v>
      </c>
    </row>
    <row r="524" s="2" customFormat="1" ht="37.8" customHeight="1">
      <c r="A524" s="40"/>
      <c r="B524" s="41"/>
      <c r="C524" s="218" t="s">
        <v>1236</v>
      </c>
      <c r="D524" s="218" t="s">
        <v>403</v>
      </c>
      <c r="E524" s="219" t="s">
        <v>4390</v>
      </c>
      <c r="F524" s="220" t="s">
        <v>4391</v>
      </c>
      <c r="G524" s="221" t="s">
        <v>4151</v>
      </c>
      <c r="H524" s="222">
        <v>1</v>
      </c>
      <c r="I524" s="223"/>
      <c r="J524" s="224">
        <f>ROUND(I524*H524,2)</f>
        <v>0</v>
      </c>
      <c r="K524" s="220" t="s">
        <v>19</v>
      </c>
      <c r="L524" s="46"/>
      <c r="M524" s="225" t="s">
        <v>19</v>
      </c>
      <c r="N524" s="226" t="s">
        <v>49</v>
      </c>
      <c r="O524" s="86"/>
      <c r="P524" s="227">
        <f>O524*H524</f>
        <v>0</v>
      </c>
      <c r="Q524" s="227">
        <v>0.0011000000000000001</v>
      </c>
      <c r="R524" s="227">
        <f>Q524*H524</f>
        <v>0.0011000000000000001</v>
      </c>
      <c r="S524" s="227">
        <v>0</v>
      </c>
      <c r="T524" s="22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9" t="s">
        <v>545</v>
      </c>
      <c r="AT524" s="229" t="s">
        <v>403</v>
      </c>
      <c r="AU524" s="229" t="s">
        <v>87</v>
      </c>
      <c r="AY524" s="19" t="s">
        <v>401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19" t="s">
        <v>85</v>
      </c>
      <c r="BK524" s="230">
        <f>ROUND(I524*H524,2)</f>
        <v>0</v>
      </c>
      <c r="BL524" s="19" t="s">
        <v>545</v>
      </c>
      <c r="BM524" s="229" t="s">
        <v>4392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4393</v>
      </c>
      <c r="G525" s="248"/>
      <c r="H525" s="251">
        <v>1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5" customFormat="1">
      <c r="A526" s="15"/>
      <c r="B526" s="258"/>
      <c r="C526" s="259"/>
      <c r="D526" s="238" t="s">
        <v>410</v>
      </c>
      <c r="E526" s="260" t="s">
        <v>19</v>
      </c>
      <c r="F526" s="261" t="s">
        <v>414</v>
      </c>
      <c r="G526" s="259"/>
      <c r="H526" s="262">
        <v>1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410</v>
      </c>
      <c r="AU526" s="268" t="s">
        <v>87</v>
      </c>
      <c r="AV526" s="15" t="s">
        <v>102</v>
      </c>
      <c r="AW526" s="15" t="s">
        <v>37</v>
      </c>
      <c r="AX526" s="15" t="s">
        <v>85</v>
      </c>
      <c r="AY526" s="268" t="s">
        <v>401</v>
      </c>
    </row>
    <row r="527" s="2" customFormat="1" ht="78" customHeight="1">
      <c r="A527" s="40"/>
      <c r="B527" s="41"/>
      <c r="C527" s="218" t="s">
        <v>1242</v>
      </c>
      <c r="D527" s="218" t="s">
        <v>403</v>
      </c>
      <c r="E527" s="219" t="s">
        <v>4394</v>
      </c>
      <c r="F527" s="220" t="s">
        <v>4395</v>
      </c>
      <c r="G527" s="221" t="s">
        <v>4151</v>
      </c>
      <c r="H527" s="222">
        <v>3</v>
      </c>
      <c r="I527" s="223"/>
      <c r="J527" s="224">
        <f>ROUND(I527*H527,2)</f>
        <v>0</v>
      </c>
      <c r="K527" s="220" t="s">
        <v>19</v>
      </c>
      <c r="L527" s="46"/>
      <c r="M527" s="225" t="s">
        <v>19</v>
      </c>
      <c r="N527" s="226" t="s">
        <v>49</v>
      </c>
      <c r="O527" s="86"/>
      <c r="P527" s="227">
        <f>O527*H527</f>
        <v>0</v>
      </c>
      <c r="Q527" s="227">
        <v>0.023869999999999999</v>
      </c>
      <c r="R527" s="227">
        <f>Q527*H527</f>
        <v>0.071609999999999993</v>
      </c>
      <c r="S527" s="227">
        <v>0</v>
      </c>
      <c r="T527" s="22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9" t="s">
        <v>545</v>
      </c>
      <c r="AT527" s="229" t="s">
        <v>403</v>
      </c>
      <c r="AU527" s="229" t="s">
        <v>87</v>
      </c>
      <c r="AY527" s="19" t="s">
        <v>401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9" t="s">
        <v>85</v>
      </c>
      <c r="BK527" s="230">
        <f>ROUND(I527*H527,2)</f>
        <v>0</v>
      </c>
      <c r="BL527" s="19" t="s">
        <v>545</v>
      </c>
      <c r="BM527" s="229" t="s">
        <v>4396</v>
      </c>
    </row>
    <row r="528" s="14" customFormat="1">
      <c r="A528" s="14"/>
      <c r="B528" s="247"/>
      <c r="C528" s="248"/>
      <c r="D528" s="238" t="s">
        <v>410</v>
      </c>
      <c r="E528" s="249" t="s">
        <v>19</v>
      </c>
      <c r="F528" s="250" t="s">
        <v>4397</v>
      </c>
      <c r="G528" s="248"/>
      <c r="H528" s="251">
        <v>3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7" t="s">
        <v>410</v>
      </c>
      <c r="AU528" s="257" t="s">
        <v>87</v>
      </c>
      <c r="AV528" s="14" t="s">
        <v>87</v>
      </c>
      <c r="AW528" s="14" t="s">
        <v>37</v>
      </c>
      <c r="AX528" s="14" t="s">
        <v>78</v>
      </c>
      <c r="AY528" s="257" t="s">
        <v>401</v>
      </c>
    </row>
    <row r="529" s="15" customFormat="1">
      <c r="A529" s="15"/>
      <c r="B529" s="258"/>
      <c r="C529" s="259"/>
      <c r="D529" s="238" t="s">
        <v>410</v>
      </c>
      <c r="E529" s="260" t="s">
        <v>19</v>
      </c>
      <c r="F529" s="261" t="s">
        <v>414</v>
      </c>
      <c r="G529" s="259"/>
      <c r="H529" s="262">
        <v>3</v>
      </c>
      <c r="I529" s="263"/>
      <c r="J529" s="259"/>
      <c r="K529" s="259"/>
      <c r="L529" s="264"/>
      <c r="M529" s="265"/>
      <c r="N529" s="266"/>
      <c r="O529" s="266"/>
      <c r="P529" s="266"/>
      <c r="Q529" s="266"/>
      <c r="R529" s="266"/>
      <c r="S529" s="266"/>
      <c r="T529" s="26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8" t="s">
        <v>410</v>
      </c>
      <c r="AU529" s="268" t="s">
        <v>87</v>
      </c>
      <c r="AV529" s="15" t="s">
        <v>102</v>
      </c>
      <c r="AW529" s="15" t="s">
        <v>37</v>
      </c>
      <c r="AX529" s="15" t="s">
        <v>85</v>
      </c>
      <c r="AY529" s="268" t="s">
        <v>401</v>
      </c>
    </row>
    <row r="530" s="2" customFormat="1" ht="33" customHeight="1">
      <c r="A530" s="40"/>
      <c r="B530" s="41"/>
      <c r="C530" s="218" t="s">
        <v>1331</v>
      </c>
      <c r="D530" s="218" t="s">
        <v>403</v>
      </c>
      <c r="E530" s="219" t="s">
        <v>4398</v>
      </c>
      <c r="F530" s="220" t="s">
        <v>4399</v>
      </c>
      <c r="G530" s="221" t="s">
        <v>653</v>
      </c>
      <c r="H530" s="222">
        <v>3</v>
      </c>
      <c r="I530" s="223"/>
      <c r="J530" s="224">
        <f>ROUND(I530*H530,2)</f>
        <v>0</v>
      </c>
      <c r="K530" s="220" t="s">
        <v>406</v>
      </c>
      <c r="L530" s="46"/>
      <c r="M530" s="225" t="s">
        <v>19</v>
      </c>
      <c r="N530" s="226" t="s">
        <v>49</v>
      </c>
      <c r="O530" s="86"/>
      <c r="P530" s="227">
        <f>O530*H530</f>
        <v>0</v>
      </c>
      <c r="Q530" s="227">
        <v>0.0010100000000000001</v>
      </c>
      <c r="R530" s="227">
        <f>Q530*H530</f>
        <v>0.0030300000000000001</v>
      </c>
      <c r="S530" s="227">
        <v>0</v>
      </c>
      <c r="T530" s="22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9" t="s">
        <v>545</v>
      </c>
      <c r="AT530" s="229" t="s">
        <v>403</v>
      </c>
      <c r="AU530" s="229" t="s">
        <v>87</v>
      </c>
      <c r="AY530" s="19" t="s">
        <v>401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19" t="s">
        <v>85</v>
      </c>
      <c r="BK530" s="230">
        <f>ROUND(I530*H530,2)</f>
        <v>0</v>
      </c>
      <c r="BL530" s="19" t="s">
        <v>545</v>
      </c>
      <c r="BM530" s="229" t="s">
        <v>4400</v>
      </c>
    </row>
    <row r="531" s="2" customFormat="1">
      <c r="A531" s="40"/>
      <c r="B531" s="41"/>
      <c r="C531" s="42"/>
      <c r="D531" s="231" t="s">
        <v>408</v>
      </c>
      <c r="E531" s="42"/>
      <c r="F531" s="232" t="s">
        <v>4401</v>
      </c>
      <c r="G531" s="42"/>
      <c r="H531" s="42"/>
      <c r="I531" s="233"/>
      <c r="J531" s="42"/>
      <c r="K531" s="42"/>
      <c r="L531" s="46"/>
      <c r="M531" s="234"/>
      <c r="N531" s="235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408</v>
      </c>
      <c r="AU531" s="19" t="s">
        <v>87</v>
      </c>
    </row>
    <row r="532" s="14" customFormat="1">
      <c r="A532" s="14"/>
      <c r="B532" s="247"/>
      <c r="C532" s="248"/>
      <c r="D532" s="238" t="s">
        <v>410</v>
      </c>
      <c r="E532" s="249" t="s">
        <v>19</v>
      </c>
      <c r="F532" s="250" t="s">
        <v>4402</v>
      </c>
      <c r="G532" s="248"/>
      <c r="H532" s="251">
        <v>3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7" t="s">
        <v>410</v>
      </c>
      <c r="AU532" s="257" t="s">
        <v>87</v>
      </c>
      <c r="AV532" s="14" t="s">
        <v>87</v>
      </c>
      <c r="AW532" s="14" t="s">
        <v>37</v>
      </c>
      <c r="AX532" s="14" t="s">
        <v>78</v>
      </c>
      <c r="AY532" s="257" t="s">
        <v>401</v>
      </c>
    </row>
    <row r="533" s="15" customFormat="1">
      <c r="A533" s="15"/>
      <c r="B533" s="258"/>
      <c r="C533" s="259"/>
      <c r="D533" s="238" t="s">
        <v>410</v>
      </c>
      <c r="E533" s="260" t="s">
        <v>19</v>
      </c>
      <c r="F533" s="261" t="s">
        <v>414</v>
      </c>
      <c r="G533" s="259"/>
      <c r="H533" s="262">
        <v>3</v>
      </c>
      <c r="I533" s="263"/>
      <c r="J533" s="259"/>
      <c r="K533" s="259"/>
      <c r="L533" s="264"/>
      <c r="M533" s="265"/>
      <c r="N533" s="266"/>
      <c r="O533" s="266"/>
      <c r="P533" s="266"/>
      <c r="Q533" s="266"/>
      <c r="R533" s="266"/>
      <c r="S533" s="266"/>
      <c r="T533" s="26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8" t="s">
        <v>410</v>
      </c>
      <c r="AU533" s="268" t="s">
        <v>87</v>
      </c>
      <c r="AV533" s="15" t="s">
        <v>102</v>
      </c>
      <c r="AW533" s="15" t="s">
        <v>37</v>
      </c>
      <c r="AX533" s="15" t="s">
        <v>85</v>
      </c>
      <c r="AY533" s="268" t="s">
        <v>401</v>
      </c>
    </row>
    <row r="534" s="2" customFormat="1" ht="49.05" customHeight="1">
      <c r="A534" s="40"/>
      <c r="B534" s="41"/>
      <c r="C534" s="218" t="s">
        <v>1337</v>
      </c>
      <c r="D534" s="218" t="s">
        <v>403</v>
      </c>
      <c r="E534" s="219" t="s">
        <v>4403</v>
      </c>
      <c r="F534" s="220" t="s">
        <v>4404</v>
      </c>
      <c r="G534" s="221" t="s">
        <v>4151</v>
      </c>
      <c r="H534" s="222">
        <v>3</v>
      </c>
      <c r="I534" s="223"/>
      <c r="J534" s="224">
        <f>ROUND(I534*H534,2)</f>
        <v>0</v>
      </c>
      <c r="K534" s="220" t="s">
        <v>19</v>
      </c>
      <c r="L534" s="46"/>
      <c r="M534" s="225" t="s">
        <v>19</v>
      </c>
      <c r="N534" s="226" t="s">
        <v>49</v>
      </c>
      <c r="O534" s="86"/>
      <c r="P534" s="227">
        <f>O534*H534</f>
        <v>0</v>
      </c>
      <c r="Q534" s="227">
        <v>0.014749999999999999</v>
      </c>
      <c r="R534" s="227">
        <f>Q534*H534</f>
        <v>0.044249999999999998</v>
      </c>
      <c r="S534" s="227">
        <v>0</v>
      </c>
      <c r="T534" s="22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9" t="s">
        <v>545</v>
      </c>
      <c r="AT534" s="229" t="s">
        <v>403</v>
      </c>
      <c r="AU534" s="229" t="s">
        <v>87</v>
      </c>
      <c r="AY534" s="19" t="s">
        <v>401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19" t="s">
        <v>85</v>
      </c>
      <c r="BK534" s="230">
        <f>ROUND(I534*H534,2)</f>
        <v>0</v>
      </c>
      <c r="BL534" s="19" t="s">
        <v>545</v>
      </c>
      <c r="BM534" s="229" t="s">
        <v>4405</v>
      </c>
    </row>
    <row r="535" s="14" customFormat="1">
      <c r="A535" s="14"/>
      <c r="B535" s="247"/>
      <c r="C535" s="248"/>
      <c r="D535" s="238" t="s">
        <v>410</v>
      </c>
      <c r="E535" s="249" t="s">
        <v>19</v>
      </c>
      <c r="F535" s="250" t="s">
        <v>4274</v>
      </c>
      <c r="G535" s="248"/>
      <c r="H535" s="251">
        <v>3</v>
      </c>
      <c r="I535" s="252"/>
      <c r="J535" s="248"/>
      <c r="K535" s="248"/>
      <c r="L535" s="253"/>
      <c r="M535" s="254"/>
      <c r="N535" s="255"/>
      <c r="O535" s="255"/>
      <c r="P535" s="255"/>
      <c r="Q535" s="255"/>
      <c r="R535" s="255"/>
      <c r="S535" s="255"/>
      <c r="T535" s="25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7" t="s">
        <v>410</v>
      </c>
      <c r="AU535" s="257" t="s">
        <v>87</v>
      </c>
      <c r="AV535" s="14" t="s">
        <v>87</v>
      </c>
      <c r="AW535" s="14" t="s">
        <v>37</v>
      </c>
      <c r="AX535" s="14" t="s">
        <v>78</v>
      </c>
      <c r="AY535" s="257" t="s">
        <v>401</v>
      </c>
    </row>
    <row r="536" s="15" customFormat="1">
      <c r="A536" s="15"/>
      <c r="B536" s="258"/>
      <c r="C536" s="259"/>
      <c r="D536" s="238" t="s">
        <v>410</v>
      </c>
      <c r="E536" s="260" t="s">
        <v>19</v>
      </c>
      <c r="F536" s="261" t="s">
        <v>414</v>
      </c>
      <c r="G536" s="259"/>
      <c r="H536" s="262">
        <v>3</v>
      </c>
      <c r="I536" s="263"/>
      <c r="J536" s="259"/>
      <c r="K536" s="259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410</v>
      </c>
      <c r="AU536" s="268" t="s">
        <v>87</v>
      </c>
      <c r="AV536" s="15" t="s">
        <v>102</v>
      </c>
      <c r="AW536" s="15" t="s">
        <v>37</v>
      </c>
      <c r="AX536" s="15" t="s">
        <v>85</v>
      </c>
      <c r="AY536" s="268" t="s">
        <v>401</v>
      </c>
    </row>
    <row r="537" s="2" customFormat="1" ht="49.05" customHeight="1">
      <c r="A537" s="40"/>
      <c r="B537" s="41"/>
      <c r="C537" s="218" t="s">
        <v>1347</v>
      </c>
      <c r="D537" s="218" t="s">
        <v>403</v>
      </c>
      <c r="E537" s="219" t="s">
        <v>4406</v>
      </c>
      <c r="F537" s="220" t="s">
        <v>4407</v>
      </c>
      <c r="G537" s="221" t="s">
        <v>4151</v>
      </c>
      <c r="H537" s="222">
        <v>2</v>
      </c>
      <c r="I537" s="223"/>
      <c r="J537" s="224">
        <f>ROUND(I537*H537,2)</f>
        <v>0</v>
      </c>
      <c r="K537" s="220" t="s">
        <v>19</v>
      </c>
      <c r="L537" s="46"/>
      <c r="M537" s="225" t="s">
        <v>19</v>
      </c>
      <c r="N537" s="226" t="s">
        <v>49</v>
      </c>
      <c r="O537" s="86"/>
      <c r="P537" s="227">
        <f>O537*H537</f>
        <v>0</v>
      </c>
      <c r="Q537" s="227">
        <v>0.014749999999999999</v>
      </c>
      <c r="R537" s="227">
        <f>Q537*H537</f>
        <v>0.029499999999999998</v>
      </c>
      <c r="S537" s="227">
        <v>0</v>
      </c>
      <c r="T537" s="228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9" t="s">
        <v>545</v>
      </c>
      <c r="AT537" s="229" t="s">
        <v>403</v>
      </c>
      <c r="AU537" s="229" t="s">
        <v>87</v>
      </c>
      <c r="AY537" s="19" t="s">
        <v>401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19" t="s">
        <v>85</v>
      </c>
      <c r="BK537" s="230">
        <f>ROUND(I537*H537,2)</f>
        <v>0</v>
      </c>
      <c r="BL537" s="19" t="s">
        <v>545</v>
      </c>
      <c r="BM537" s="229" t="s">
        <v>4408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4409</v>
      </c>
      <c r="G538" s="248"/>
      <c r="H538" s="251">
        <v>2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5" customFormat="1">
      <c r="A539" s="15"/>
      <c r="B539" s="258"/>
      <c r="C539" s="259"/>
      <c r="D539" s="238" t="s">
        <v>410</v>
      </c>
      <c r="E539" s="260" t="s">
        <v>19</v>
      </c>
      <c r="F539" s="261" t="s">
        <v>414</v>
      </c>
      <c r="G539" s="259"/>
      <c r="H539" s="262">
        <v>2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8" t="s">
        <v>410</v>
      </c>
      <c r="AU539" s="268" t="s">
        <v>87</v>
      </c>
      <c r="AV539" s="15" t="s">
        <v>102</v>
      </c>
      <c r="AW539" s="15" t="s">
        <v>37</v>
      </c>
      <c r="AX539" s="15" t="s">
        <v>85</v>
      </c>
      <c r="AY539" s="268" t="s">
        <v>401</v>
      </c>
    </row>
    <row r="540" s="2" customFormat="1" ht="49.05" customHeight="1">
      <c r="A540" s="40"/>
      <c r="B540" s="41"/>
      <c r="C540" s="218" t="s">
        <v>1352</v>
      </c>
      <c r="D540" s="218" t="s">
        <v>403</v>
      </c>
      <c r="E540" s="219" t="s">
        <v>4410</v>
      </c>
      <c r="F540" s="220" t="s">
        <v>4411</v>
      </c>
      <c r="G540" s="221" t="s">
        <v>4151</v>
      </c>
      <c r="H540" s="222">
        <v>1</v>
      </c>
      <c r="I540" s="223"/>
      <c r="J540" s="224">
        <f>ROUND(I540*H540,2)</f>
        <v>0</v>
      </c>
      <c r="K540" s="220" t="s">
        <v>406</v>
      </c>
      <c r="L540" s="46"/>
      <c r="M540" s="225" t="s">
        <v>19</v>
      </c>
      <c r="N540" s="226" t="s">
        <v>49</v>
      </c>
      <c r="O540" s="86"/>
      <c r="P540" s="227">
        <f>O540*H540</f>
        <v>0</v>
      </c>
      <c r="Q540" s="227">
        <v>0.018689999999999998</v>
      </c>
      <c r="R540" s="227">
        <f>Q540*H540</f>
        <v>0.018689999999999998</v>
      </c>
      <c r="S540" s="227">
        <v>0</v>
      </c>
      <c r="T540" s="22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9" t="s">
        <v>545</v>
      </c>
      <c r="AT540" s="229" t="s">
        <v>403</v>
      </c>
      <c r="AU540" s="229" t="s">
        <v>87</v>
      </c>
      <c r="AY540" s="19" t="s">
        <v>401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9" t="s">
        <v>85</v>
      </c>
      <c r="BK540" s="230">
        <f>ROUND(I540*H540,2)</f>
        <v>0</v>
      </c>
      <c r="BL540" s="19" t="s">
        <v>545</v>
      </c>
      <c r="BM540" s="229" t="s">
        <v>4412</v>
      </c>
    </row>
    <row r="541" s="2" customFormat="1">
      <c r="A541" s="40"/>
      <c r="B541" s="41"/>
      <c r="C541" s="42"/>
      <c r="D541" s="231" t="s">
        <v>408</v>
      </c>
      <c r="E541" s="42"/>
      <c r="F541" s="232" t="s">
        <v>4413</v>
      </c>
      <c r="G541" s="42"/>
      <c r="H541" s="42"/>
      <c r="I541" s="233"/>
      <c r="J541" s="42"/>
      <c r="K541" s="42"/>
      <c r="L541" s="46"/>
      <c r="M541" s="234"/>
      <c r="N541" s="23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408</v>
      </c>
      <c r="AU541" s="19" t="s">
        <v>87</v>
      </c>
    </row>
    <row r="542" s="14" customFormat="1">
      <c r="A542" s="14"/>
      <c r="B542" s="247"/>
      <c r="C542" s="248"/>
      <c r="D542" s="238" t="s">
        <v>410</v>
      </c>
      <c r="E542" s="249" t="s">
        <v>19</v>
      </c>
      <c r="F542" s="250" t="s">
        <v>4414</v>
      </c>
      <c r="G542" s="248"/>
      <c r="H542" s="251">
        <v>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410</v>
      </c>
      <c r="AU542" s="257" t="s">
        <v>87</v>
      </c>
      <c r="AV542" s="14" t="s">
        <v>87</v>
      </c>
      <c r="AW542" s="14" t="s">
        <v>37</v>
      </c>
      <c r="AX542" s="14" t="s">
        <v>78</v>
      </c>
      <c r="AY542" s="257" t="s">
        <v>401</v>
      </c>
    </row>
    <row r="543" s="15" customFormat="1">
      <c r="A543" s="15"/>
      <c r="B543" s="258"/>
      <c r="C543" s="259"/>
      <c r="D543" s="238" t="s">
        <v>410</v>
      </c>
      <c r="E543" s="260" t="s">
        <v>19</v>
      </c>
      <c r="F543" s="261" t="s">
        <v>414</v>
      </c>
      <c r="G543" s="259"/>
      <c r="H543" s="262">
        <v>1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410</v>
      </c>
      <c r="AU543" s="268" t="s">
        <v>87</v>
      </c>
      <c r="AV543" s="15" t="s">
        <v>102</v>
      </c>
      <c r="AW543" s="15" t="s">
        <v>37</v>
      </c>
      <c r="AX543" s="15" t="s">
        <v>85</v>
      </c>
      <c r="AY543" s="268" t="s">
        <v>401</v>
      </c>
    </row>
    <row r="544" s="2" customFormat="1" ht="44.25" customHeight="1">
      <c r="A544" s="40"/>
      <c r="B544" s="41"/>
      <c r="C544" s="218" t="s">
        <v>1359</v>
      </c>
      <c r="D544" s="218" t="s">
        <v>403</v>
      </c>
      <c r="E544" s="219" t="s">
        <v>4415</v>
      </c>
      <c r="F544" s="220" t="s">
        <v>4416</v>
      </c>
      <c r="G544" s="221" t="s">
        <v>4151</v>
      </c>
      <c r="H544" s="222">
        <v>5</v>
      </c>
      <c r="I544" s="223"/>
      <c r="J544" s="224">
        <f>ROUND(I544*H544,2)</f>
        <v>0</v>
      </c>
      <c r="K544" s="220" t="s">
        <v>406</v>
      </c>
      <c r="L544" s="46"/>
      <c r="M544" s="225" t="s">
        <v>19</v>
      </c>
      <c r="N544" s="226" t="s">
        <v>49</v>
      </c>
      <c r="O544" s="86"/>
      <c r="P544" s="227">
        <f>O544*H544</f>
        <v>0</v>
      </c>
      <c r="Q544" s="227">
        <v>0.00172</v>
      </c>
      <c r="R544" s="227">
        <f>Q544*H544</f>
        <v>0.0086</v>
      </c>
      <c r="S544" s="227">
        <v>0</v>
      </c>
      <c r="T544" s="22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9" t="s">
        <v>545</v>
      </c>
      <c r="AT544" s="229" t="s">
        <v>403</v>
      </c>
      <c r="AU544" s="229" t="s">
        <v>87</v>
      </c>
      <c r="AY544" s="19" t="s">
        <v>401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19" t="s">
        <v>85</v>
      </c>
      <c r="BK544" s="230">
        <f>ROUND(I544*H544,2)</f>
        <v>0</v>
      </c>
      <c r="BL544" s="19" t="s">
        <v>545</v>
      </c>
      <c r="BM544" s="229" t="s">
        <v>4417</v>
      </c>
    </row>
    <row r="545" s="2" customFormat="1">
      <c r="A545" s="40"/>
      <c r="B545" s="41"/>
      <c r="C545" s="42"/>
      <c r="D545" s="231" t="s">
        <v>408</v>
      </c>
      <c r="E545" s="42"/>
      <c r="F545" s="232" t="s">
        <v>4418</v>
      </c>
      <c r="G545" s="42"/>
      <c r="H545" s="42"/>
      <c r="I545" s="233"/>
      <c r="J545" s="42"/>
      <c r="K545" s="42"/>
      <c r="L545" s="46"/>
      <c r="M545" s="234"/>
      <c r="N545" s="235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408</v>
      </c>
      <c r="AU545" s="19" t="s">
        <v>87</v>
      </c>
    </row>
    <row r="546" s="14" customFormat="1">
      <c r="A546" s="14"/>
      <c r="B546" s="247"/>
      <c r="C546" s="248"/>
      <c r="D546" s="238" t="s">
        <v>410</v>
      </c>
      <c r="E546" s="249" t="s">
        <v>19</v>
      </c>
      <c r="F546" s="250" t="s">
        <v>4419</v>
      </c>
      <c r="G546" s="248"/>
      <c r="H546" s="251">
        <v>5</v>
      </c>
      <c r="I546" s="252"/>
      <c r="J546" s="248"/>
      <c r="K546" s="248"/>
      <c r="L546" s="253"/>
      <c r="M546" s="254"/>
      <c r="N546" s="255"/>
      <c r="O546" s="255"/>
      <c r="P546" s="255"/>
      <c r="Q546" s="255"/>
      <c r="R546" s="255"/>
      <c r="S546" s="255"/>
      <c r="T546" s="25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7" t="s">
        <v>410</v>
      </c>
      <c r="AU546" s="257" t="s">
        <v>87</v>
      </c>
      <c r="AV546" s="14" t="s">
        <v>87</v>
      </c>
      <c r="AW546" s="14" t="s">
        <v>37</v>
      </c>
      <c r="AX546" s="14" t="s">
        <v>78</v>
      </c>
      <c r="AY546" s="257" t="s">
        <v>401</v>
      </c>
    </row>
    <row r="547" s="15" customFormat="1">
      <c r="A547" s="15"/>
      <c r="B547" s="258"/>
      <c r="C547" s="259"/>
      <c r="D547" s="238" t="s">
        <v>410</v>
      </c>
      <c r="E547" s="260" t="s">
        <v>19</v>
      </c>
      <c r="F547" s="261" t="s">
        <v>414</v>
      </c>
      <c r="G547" s="259"/>
      <c r="H547" s="262">
        <v>5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8" t="s">
        <v>410</v>
      </c>
      <c r="AU547" s="268" t="s">
        <v>87</v>
      </c>
      <c r="AV547" s="15" t="s">
        <v>102</v>
      </c>
      <c r="AW547" s="15" t="s">
        <v>37</v>
      </c>
      <c r="AX547" s="15" t="s">
        <v>85</v>
      </c>
      <c r="AY547" s="268" t="s">
        <v>401</v>
      </c>
    </row>
    <row r="548" s="2" customFormat="1" ht="49.05" customHeight="1">
      <c r="A548" s="40"/>
      <c r="B548" s="41"/>
      <c r="C548" s="218" t="s">
        <v>1364</v>
      </c>
      <c r="D548" s="218" t="s">
        <v>403</v>
      </c>
      <c r="E548" s="219" t="s">
        <v>4420</v>
      </c>
      <c r="F548" s="220" t="s">
        <v>4421</v>
      </c>
      <c r="G548" s="221" t="s">
        <v>4151</v>
      </c>
      <c r="H548" s="222">
        <v>2</v>
      </c>
      <c r="I548" s="223"/>
      <c r="J548" s="224">
        <f>ROUND(I548*H548,2)</f>
        <v>0</v>
      </c>
      <c r="K548" s="220" t="s">
        <v>406</v>
      </c>
      <c r="L548" s="46"/>
      <c r="M548" s="225" t="s">
        <v>19</v>
      </c>
      <c r="N548" s="226" t="s">
        <v>49</v>
      </c>
      <c r="O548" s="86"/>
      <c r="P548" s="227">
        <f>O548*H548</f>
        <v>0</v>
      </c>
      <c r="Q548" s="227">
        <v>0.0037599999999999999</v>
      </c>
      <c r="R548" s="227">
        <f>Q548*H548</f>
        <v>0.0075199999999999998</v>
      </c>
      <c r="S548" s="227">
        <v>0</v>
      </c>
      <c r="T548" s="22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9" t="s">
        <v>545</v>
      </c>
      <c r="AT548" s="229" t="s">
        <v>403</v>
      </c>
      <c r="AU548" s="229" t="s">
        <v>87</v>
      </c>
      <c r="AY548" s="19" t="s">
        <v>401</v>
      </c>
      <c r="BE548" s="230">
        <f>IF(N548="základní",J548,0)</f>
        <v>0</v>
      </c>
      <c r="BF548" s="230">
        <f>IF(N548="snížená",J548,0)</f>
        <v>0</v>
      </c>
      <c r="BG548" s="230">
        <f>IF(N548="zákl. přenesená",J548,0)</f>
        <v>0</v>
      </c>
      <c r="BH548" s="230">
        <f>IF(N548="sníž. přenesená",J548,0)</f>
        <v>0</v>
      </c>
      <c r="BI548" s="230">
        <f>IF(N548="nulová",J548,0)</f>
        <v>0</v>
      </c>
      <c r="BJ548" s="19" t="s">
        <v>85</v>
      </c>
      <c r="BK548" s="230">
        <f>ROUND(I548*H548,2)</f>
        <v>0</v>
      </c>
      <c r="BL548" s="19" t="s">
        <v>545</v>
      </c>
      <c r="BM548" s="229" t="s">
        <v>4422</v>
      </c>
    </row>
    <row r="549" s="2" customFormat="1">
      <c r="A549" s="40"/>
      <c r="B549" s="41"/>
      <c r="C549" s="42"/>
      <c r="D549" s="231" t="s">
        <v>408</v>
      </c>
      <c r="E549" s="42"/>
      <c r="F549" s="232" t="s">
        <v>4423</v>
      </c>
      <c r="G549" s="42"/>
      <c r="H549" s="42"/>
      <c r="I549" s="233"/>
      <c r="J549" s="42"/>
      <c r="K549" s="42"/>
      <c r="L549" s="46"/>
      <c r="M549" s="234"/>
      <c r="N549" s="23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408</v>
      </c>
      <c r="AU549" s="19" t="s">
        <v>87</v>
      </c>
    </row>
    <row r="550" s="14" customFormat="1">
      <c r="A550" s="14"/>
      <c r="B550" s="247"/>
      <c r="C550" s="248"/>
      <c r="D550" s="238" t="s">
        <v>410</v>
      </c>
      <c r="E550" s="249" t="s">
        <v>19</v>
      </c>
      <c r="F550" s="250" t="s">
        <v>4409</v>
      </c>
      <c r="G550" s="248"/>
      <c r="H550" s="251">
        <v>2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7" t="s">
        <v>410</v>
      </c>
      <c r="AU550" s="257" t="s">
        <v>87</v>
      </c>
      <c r="AV550" s="14" t="s">
        <v>87</v>
      </c>
      <c r="AW550" s="14" t="s">
        <v>37</v>
      </c>
      <c r="AX550" s="14" t="s">
        <v>78</v>
      </c>
      <c r="AY550" s="257" t="s">
        <v>401</v>
      </c>
    </row>
    <row r="551" s="15" customFormat="1">
      <c r="A551" s="15"/>
      <c r="B551" s="258"/>
      <c r="C551" s="259"/>
      <c r="D551" s="238" t="s">
        <v>410</v>
      </c>
      <c r="E551" s="260" t="s">
        <v>19</v>
      </c>
      <c r="F551" s="261" t="s">
        <v>414</v>
      </c>
      <c r="G551" s="259"/>
      <c r="H551" s="262">
        <v>2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8" t="s">
        <v>410</v>
      </c>
      <c r="AU551" s="268" t="s">
        <v>87</v>
      </c>
      <c r="AV551" s="15" t="s">
        <v>102</v>
      </c>
      <c r="AW551" s="15" t="s">
        <v>37</v>
      </c>
      <c r="AX551" s="15" t="s">
        <v>85</v>
      </c>
      <c r="AY551" s="268" t="s">
        <v>401</v>
      </c>
    </row>
    <row r="552" s="2" customFormat="1" ht="44.25" customHeight="1">
      <c r="A552" s="40"/>
      <c r="B552" s="41"/>
      <c r="C552" s="218" t="s">
        <v>1369</v>
      </c>
      <c r="D552" s="218" t="s">
        <v>403</v>
      </c>
      <c r="E552" s="219" t="s">
        <v>4424</v>
      </c>
      <c r="F552" s="220" t="s">
        <v>4425</v>
      </c>
      <c r="G552" s="221" t="s">
        <v>548</v>
      </c>
      <c r="H552" s="222">
        <v>1.8200000000000001</v>
      </c>
      <c r="I552" s="223"/>
      <c r="J552" s="224">
        <f>ROUND(I552*H552,2)</f>
        <v>0</v>
      </c>
      <c r="K552" s="220" t="s">
        <v>406</v>
      </c>
      <c r="L552" s="46"/>
      <c r="M552" s="225" t="s">
        <v>19</v>
      </c>
      <c r="N552" s="226" t="s">
        <v>49</v>
      </c>
      <c r="O552" s="86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9" t="s">
        <v>545</v>
      </c>
      <c r="AT552" s="229" t="s">
        <v>403</v>
      </c>
      <c r="AU552" s="229" t="s">
        <v>87</v>
      </c>
      <c r="AY552" s="19" t="s">
        <v>401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19" t="s">
        <v>85</v>
      </c>
      <c r="BK552" s="230">
        <f>ROUND(I552*H552,2)</f>
        <v>0</v>
      </c>
      <c r="BL552" s="19" t="s">
        <v>545</v>
      </c>
      <c r="BM552" s="229" t="s">
        <v>4426</v>
      </c>
    </row>
    <row r="553" s="2" customFormat="1">
      <c r="A553" s="40"/>
      <c r="B553" s="41"/>
      <c r="C553" s="42"/>
      <c r="D553" s="231" t="s">
        <v>408</v>
      </c>
      <c r="E553" s="42"/>
      <c r="F553" s="232" t="s">
        <v>4427</v>
      </c>
      <c r="G553" s="42"/>
      <c r="H553" s="42"/>
      <c r="I553" s="233"/>
      <c r="J553" s="42"/>
      <c r="K553" s="42"/>
      <c r="L553" s="46"/>
      <c r="M553" s="234"/>
      <c r="N553" s="235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408</v>
      </c>
      <c r="AU553" s="19" t="s">
        <v>87</v>
      </c>
    </row>
    <row r="554" s="12" customFormat="1" ht="22.8" customHeight="1">
      <c r="A554" s="12"/>
      <c r="B554" s="202"/>
      <c r="C554" s="203"/>
      <c r="D554" s="204" t="s">
        <v>77</v>
      </c>
      <c r="E554" s="216" t="s">
        <v>4428</v>
      </c>
      <c r="F554" s="216" t="s">
        <v>4429</v>
      </c>
      <c r="G554" s="203"/>
      <c r="H554" s="203"/>
      <c r="I554" s="206"/>
      <c r="J554" s="217">
        <f>BK554</f>
        <v>0</v>
      </c>
      <c r="K554" s="203"/>
      <c r="L554" s="208"/>
      <c r="M554" s="209"/>
      <c r="N554" s="210"/>
      <c r="O554" s="210"/>
      <c r="P554" s="211">
        <f>SUM(P555:P579)</f>
        <v>0</v>
      </c>
      <c r="Q554" s="210"/>
      <c r="R554" s="211">
        <f>SUM(R555:R579)</f>
        <v>0.14774999999999999</v>
      </c>
      <c r="S554" s="210"/>
      <c r="T554" s="212">
        <f>SUM(T555:T579)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13" t="s">
        <v>87</v>
      </c>
      <c r="AT554" s="214" t="s">
        <v>77</v>
      </c>
      <c r="AU554" s="214" t="s">
        <v>85</v>
      </c>
      <c r="AY554" s="213" t="s">
        <v>401</v>
      </c>
      <c r="BK554" s="215">
        <f>SUM(BK555:BK579)</f>
        <v>0</v>
      </c>
    </row>
    <row r="555" s="2" customFormat="1" ht="37.8" customHeight="1">
      <c r="A555" s="40"/>
      <c r="B555" s="41"/>
      <c r="C555" s="218" t="s">
        <v>1374</v>
      </c>
      <c r="D555" s="218" t="s">
        <v>403</v>
      </c>
      <c r="E555" s="219" t="s">
        <v>4430</v>
      </c>
      <c r="F555" s="220" t="s">
        <v>4431</v>
      </c>
      <c r="G555" s="221" t="s">
        <v>4151</v>
      </c>
      <c r="H555" s="222">
        <v>4</v>
      </c>
      <c r="I555" s="223"/>
      <c r="J555" s="224">
        <f>ROUND(I555*H555,2)</f>
        <v>0</v>
      </c>
      <c r="K555" s="220" t="s">
        <v>406</v>
      </c>
      <c r="L555" s="46"/>
      <c r="M555" s="225" t="s">
        <v>19</v>
      </c>
      <c r="N555" s="226" t="s">
        <v>49</v>
      </c>
      <c r="O555" s="86"/>
      <c r="P555" s="227">
        <f>O555*H555</f>
        <v>0</v>
      </c>
      <c r="Q555" s="227">
        <v>0.0091999999999999998</v>
      </c>
      <c r="R555" s="227">
        <f>Q555*H555</f>
        <v>0.036799999999999999</v>
      </c>
      <c r="S555" s="227">
        <v>0</v>
      </c>
      <c r="T555" s="22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9" t="s">
        <v>545</v>
      </c>
      <c r="AT555" s="229" t="s">
        <v>403</v>
      </c>
      <c r="AU555" s="229" t="s">
        <v>87</v>
      </c>
      <c r="AY555" s="19" t="s">
        <v>401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19" t="s">
        <v>85</v>
      </c>
      <c r="BK555" s="230">
        <f>ROUND(I555*H555,2)</f>
        <v>0</v>
      </c>
      <c r="BL555" s="19" t="s">
        <v>545</v>
      </c>
      <c r="BM555" s="229" t="s">
        <v>4432</v>
      </c>
    </row>
    <row r="556" s="2" customFormat="1">
      <c r="A556" s="40"/>
      <c r="B556" s="41"/>
      <c r="C556" s="42"/>
      <c r="D556" s="231" t="s">
        <v>408</v>
      </c>
      <c r="E556" s="42"/>
      <c r="F556" s="232" t="s">
        <v>4433</v>
      </c>
      <c r="G556" s="42"/>
      <c r="H556" s="42"/>
      <c r="I556" s="233"/>
      <c r="J556" s="42"/>
      <c r="K556" s="42"/>
      <c r="L556" s="46"/>
      <c r="M556" s="234"/>
      <c r="N556" s="235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408</v>
      </c>
      <c r="AU556" s="19" t="s">
        <v>87</v>
      </c>
    </row>
    <row r="557" s="14" customFormat="1">
      <c r="A557" s="14"/>
      <c r="B557" s="247"/>
      <c r="C557" s="248"/>
      <c r="D557" s="238" t="s">
        <v>410</v>
      </c>
      <c r="E557" s="249" t="s">
        <v>19</v>
      </c>
      <c r="F557" s="250" t="s">
        <v>4257</v>
      </c>
      <c r="G557" s="248"/>
      <c r="H557" s="251">
        <v>4</v>
      </c>
      <c r="I557" s="252"/>
      <c r="J557" s="248"/>
      <c r="K557" s="248"/>
      <c r="L557" s="253"/>
      <c r="M557" s="254"/>
      <c r="N557" s="255"/>
      <c r="O557" s="255"/>
      <c r="P557" s="255"/>
      <c r="Q557" s="255"/>
      <c r="R557" s="255"/>
      <c r="S557" s="255"/>
      <c r="T557" s="25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7" t="s">
        <v>410</v>
      </c>
      <c r="AU557" s="257" t="s">
        <v>87</v>
      </c>
      <c r="AV557" s="14" t="s">
        <v>87</v>
      </c>
      <c r="AW557" s="14" t="s">
        <v>37</v>
      </c>
      <c r="AX557" s="14" t="s">
        <v>78</v>
      </c>
      <c r="AY557" s="257" t="s">
        <v>401</v>
      </c>
    </row>
    <row r="558" s="15" customFormat="1">
      <c r="A558" s="15"/>
      <c r="B558" s="258"/>
      <c r="C558" s="259"/>
      <c r="D558" s="238" t="s">
        <v>410</v>
      </c>
      <c r="E558" s="260" t="s">
        <v>19</v>
      </c>
      <c r="F558" s="261" t="s">
        <v>414</v>
      </c>
      <c r="G558" s="259"/>
      <c r="H558" s="262">
        <v>4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8" t="s">
        <v>410</v>
      </c>
      <c r="AU558" s="268" t="s">
        <v>87</v>
      </c>
      <c r="AV558" s="15" t="s">
        <v>102</v>
      </c>
      <c r="AW558" s="15" t="s">
        <v>37</v>
      </c>
      <c r="AX558" s="15" t="s">
        <v>85</v>
      </c>
      <c r="AY558" s="268" t="s">
        <v>401</v>
      </c>
    </row>
    <row r="559" s="2" customFormat="1" ht="49.05" customHeight="1">
      <c r="A559" s="40"/>
      <c r="B559" s="41"/>
      <c r="C559" s="218" t="s">
        <v>1379</v>
      </c>
      <c r="D559" s="218" t="s">
        <v>403</v>
      </c>
      <c r="E559" s="219" t="s">
        <v>4434</v>
      </c>
      <c r="F559" s="220" t="s">
        <v>4435</v>
      </c>
      <c r="G559" s="221" t="s">
        <v>4151</v>
      </c>
      <c r="H559" s="222">
        <v>8</v>
      </c>
      <c r="I559" s="223"/>
      <c r="J559" s="224">
        <f>ROUND(I559*H559,2)</f>
        <v>0</v>
      </c>
      <c r="K559" s="220" t="s">
        <v>406</v>
      </c>
      <c r="L559" s="46"/>
      <c r="M559" s="225" t="s">
        <v>19</v>
      </c>
      <c r="N559" s="226" t="s">
        <v>49</v>
      </c>
      <c r="O559" s="86"/>
      <c r="P559" s="227">
        <f>O559*H559</f>
        <v>0</v>
      </c>
      <c r="Q559" s="227">
        <v>0.0091999999999999998</v>
      </c>
      <c r="R559" s="227">
        <f>Q559*H559</f>
        <v>0.073599999999999999</v>
      </c>
      <c r="S559" s="227">
        <v>0</v>
      </c>
      <c r="T559" s="228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9" t="s">
        <v>545</v>
      </c>
      <c r="AT559" s="229" t="s">
        <v>403</v>
      </c>
      <c r="AU559" s="229" t="s">
        <v>87</v>
      </c>
      <c r="AY559" s="19" t="s">
        <v>401</v>
      </c>
      <c r="BE559" s="230">
        <f>IF(N559="základní",J559,0)</f>
        <v>0</v>
      </c>
      <c r="BF559" s="230">
        <f>IF(N559="snížená",J559,0)</f>
        <v>0</v>
      </c>
      <c r="BG559" s="230">
        <f>IF(N559="zákl. přenesená",J559,0)</f>
        <v>0</v>
      </c>
      <c r="BH559" s="230">
        <f>IF(N559="sníž. přenesená",J559,0)</f>
        <v>0</v>
      </c>
      <c r="BI559" s="230">
        <f>IF(N559="nulová",J559,0)</f>
        <v>0</v>
      </c>
      <c r="BJ559" s="19" t="s">
        <v>85</v>
      </c>
      <c r="BK559" s="230">
        <f>ROUND(I559*H559,2)</f>
        <v>0</v>
      </c>
      <c r="BL559" s="19" t="s">
        <v>545</v>
      </c>
      <c r="BM559" s="229" t="s">
        <v>4436</v>
      </c>
    </row>
    <row r="560" s="2" customFormat="1">
      <c r="A560" s="40"/>
      <c r="B560" s="41"/>
      <c r="C560" s="42"/>
      <c r="D560" s="231" t="s">
        <v>408</v>
      </c>
      <c r="E560" s="42"/>
      <c r="F560" s="232" t="s">
        <v>4437</v>
      </c>
      <c r="G560" s="42"/>
      <c r="H560" s="42"/>
      <c r="I560" s="233"/>
      <c r="J560" s="42"/>
      <c r="K560" s="42"/>
      <c r="L560" s="46"/>
      <c r="M560" s="234"/>
      <c r="N560" s="235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408</v>
      </c>
      <c r="AU560" s="19" t="s">
        <v>87</v>
      </c>
    </row>
    <row r="561" s="14" customFormat="1">
      <c r="A561" s="14"/>
      <c r="B561" s="247"/>
      <c r="C561" s="248"/>
      <c r="D561" s="238" t="s">
        <v>410</v>
      </c>
      <c r="E561" s="249" t="s">
        <v>19</v>
      </c>
      <c r="F561" s="250" t="s">
        <v>4258</v>
      </c>
      <c r="G561" s="248"/>
      <c r="H561" s="251">
        <v>8</v>
      </c>
      <c r="I561" s="252"/>
      <c r="J561" s="248"/>
      <c r="K561" s="248"/>
      <c r="L561" s="253"/>
      <c r="M561" s="254"/>
      <c r="N561" s="255"/>
      <c r="O561" s="255"/>
      <c r="P561" s="255"/>
      <c r="Q561" s="255"/>
      <c r="R561" s="255"/>
      <c r="S561" s="255"/>
      <c r="T561" s="25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7" t="s">
        <v>410</v>
      </c>
      <c r="AU561" s="257" t="s">
        <v>87</v>
      </c>
      <c r="AV561" s="14" t="s">
        <v>87</v>
      </c>
      <c r="AW561" s="14" t="s">
        <v>37</v>
      </c>
      <c r="AX561" s="14" t="s">
        <v>78</v>
      </c>
      <c r="AY561" s="257" t="s">
        <v>401</v>
      </c>
    </row>
    <row r="562" s="15" customFormat="1">
      <c r="A562" s="15"/>
      <c r="B562" s="258"/>
      <c r="C562" s="259"/>
      <c r="D562" s="238" t="s">
        <v>410</v>
      </c>
      <c r="E562" s="260" t="s">
        <v>19</v>
      </c>
      <c r="F562" s="261" t="s">
        <v>414</v>
      </c>
      <c r="G562" s="259"/>
      <c r="H562" s="262">
        <v>8</v>
      </c>
      <c r="I562" s="263"/>
      <c r="J562" s="259"/>
      <c r="K562" s="259"/>
      <c r="L562" s="264"/>
      <c r="M562" s="265"/>
      <c r="N562" s="266"/>
      <c r="O562" s="266"/>
      <c r="P562" s="266"/>
      <c r="Q562" s="266"/>
      <c r="R562" s="266"/>
      <c r="S562" s="266"/>
      <c r="T562" s="26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8" t="s">
        <v>410</v>
      </c>
      <c r="AU562" s="268" t="s">
        <v>87</v>
      </c>
      <c r="AV562" s="15" t="s">
        <v>102</v>
      </c>
      <c r="AW562" s="15" t="s">
        <v>37</v>
      </c>
      <c r="AX562" s="15" t="s">
        <v>85</v>
      </c>
      <c r="AY562" s="268" t="s">
        <v>401</v>
      </c>
    </row>
    <row r="563" s="2" customFormat="1" ht="44.25" customHeight="1">
      <c r="A563" s="40"/>
      <c r="B563" s="41"/>
      <c r="C563" s="218" t="s">
        <v>1392</v>
      </c>
      <c r="D563" s="218" t="s">
        <v>403</v>
      </c>
      <c r="E563" s="219" t="s">
        <v>4438</v>
      </c>
      <c r="F563" s="220" t="s">
        <v>4439</v>
      </c>
      <c r="G563" s="221" t="s">
        <v>4151</v>
      </c>
      <c r="H563" s="222">
        <v>3</v>
      </c>
      <c r="I563" s="223"/>
      <c r="J563" s="224">
        <f>ROUND(I563*H563,2)</f>
        <v>0</v>
      </c>
      <c r="K563" s="220" t="s">
        <v>19</v>
      </c>
      <c r="L563" s="46"/>
      <c r="M563" s="225" t="s">
        <v>19</v>
      </c>
      <c r="N563" s="226" t="s">
        <v>49</v>
      </c>
      <c r="O563" s="86"/>
      <c r="P563" s="227">
        <f>O563*H563</f>
        <v>0</v>
      </c>
      <c r="Q563" s="227">
        <v>0.0091999999999999998</v>
      </c>
      <c r="R563" s="227">
        <f>Q563*H563</f>
        <v>0.0276</v>
      </c>
      <c r="S563" s="227">
        <v>0</v>
      </c>
      <c r="T563" s="228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9" t="s">
        <v>545</v>
      </c>
      <c r="AT563" s="229" t="s">
        <v>403</v>
      </c>
      <c r="AU563" s="229" t="s">
        <v>87</v>
      </c>
      <c r="AY563" s="19" t="s">
        <v>401</v>
      </c>
      <c r="BE563" s="230">
        <f>IF(N563="základní",J563,0)</f>
        <v>0</v>
      </c>
      <c r="BF563" s="230">
        <f>IF(N563="snížená",J563,0)</f>
        <v>0</v>
      </c>
      <c r="BG563" s="230">
        <f>IF(N563="zákl. přenesená",J563,0)</f>
        <v>0</v>
      </c>
      <c r="BH563" s="230">
        <f>IF(N563="sníž. přenesená",J563,0)</f>
        <v>0</v>
      </c>
      <c r="BI563" s="230">
        <f>IF(N563="nulová",J563,0)</f>
        <v>0</v>
      </c>
      <c r="BJ563" s="19" t="s">
        <v>85</v>
      </c>
      <c r="BK563" s="230">
        <f>ROUND(I563*H563,2)</f>
        <v>0</v>
      </c>
      <c r="BL563" s="19" t="s">
        <v>545</v>
      </c>
      <c r="BM563" s="229" t="s">
        <v>4440</v>
      </c>
    </row>
    <row r="564" s="14" customFormat="1">
      <c r="A564" s="14"/>
      <c r="B564" s="247"/>
      <c r="C564" s="248"/>
      <c r="D564" s="238" t="s">
        <v>410</v>
      </c>
      <c r="E564" s="249" t="s">
        <v>19</v>
      </c>
      <c r="F564" s="250" t="s">
        <v>4274</v>
      </c>
      <c r="G564" s="248"/>
      <c r="H564" s="251">
        <v>3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7" t="s">
        <v>410</v>
      </c>
      <c r="AU564" s="257" t="s">
        <v>87</v>
      </c>
      <c r="AV564" s="14" t="s">
        <v>87</v>
      </c>
      <c r="AW564" s="14" t="s">
        <v>37</v>
      </c>
      <c r="AX564" s="14" t="s">
        <v>78</v>
      </c>
      <c r="AY564" s="257" t="s">
        <v>401</v>
      </c>
    </row>
    <row r="565" s="15" customFormat="1">
      <c r="A565" s="15"/>
      <c r="B565" s="258"/>
      <c r="C565" s="259"/>
      <c r="D565" s="238" t="s">
        <v>410</v>
      </c>
      <c r="E565" s="260" t="s">
        <v>19</v>
      </c>
      <c r="F565" s="261" t="s">
        <v>414</v>
      </c>
      <c r="G565" s="259"/>
      <c r="H565" s="262">
        <v>3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8" t="s">
        <v>410</v>
      </c>
      <c r="AU565" s="268" t="s">
        <v>87</v>
      </c>
      <c r="AV565" s="15" t="s">
        <v>102</v>
      </c>
      <c r="AW565" s="15" t="s">
        <v>37</v>
      </c>
      <c r="AX565" s="15" t="s">
        <v>85</v>
      </c>
      <c r="AY565" s="268" t="s">
        <v>401</v>
      </c>
    </row>
    <row r="566" s="2" customFormat="1" ht="24.15" customHeight="1">
      <c r="A566" s="40"/>
      <c r="B566" s="41"/>
      <c r="C566" s="218" t="s">
        <v>1405</v>
      </c>
      <c r="D566" s="218" t="s">
        <v>403</v>
      </c>
      <c r="E566" s="219" t="s">
        <v>4441</v>
      </c>
      <c r="F566" s="220" t="s">
        <v>4442</v>
      </c>
      <c r="G566" s="221" t="s">
        <v>4151</v>
      </c>
      <c r="H566" s="222">
        <v>15</v>
      </c>
      <c r="I566" s="223"/>
      <c r="J566" s="224">
        <f>ROUND(I566*H566,2)</f>
        <v>0</v>
      </c>
      <c r="K566" s="220" t="s">
        <v>406</v>
      </c>
      <c r="L566" s="46"/>
      <c r="M566" s="225" t="s">
        <v>19</v>
      </c>
      <c r="N566" s="226" t="s">
        <v>49</v>
      </c>
      <c r="O566" s="86"/>
      <c r="P566" s="227">
        <f>O566*H566</f>
        <v>0</v>
      </c>
      <c r="Q566" s="227">
        <v>0.00014999999999999999</v>
      </c>
      <c r="R566" s="227">
        <f>Q566*H566</f>
        <v>0.0022499999999999998</v>
      </c>
      <c r="S566" s="227">
        <v>0</v>
      </c>
      <c r="T566" s="22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9" t="s">
        <v>545</v>
      </c>
      <c r="AT566" s="229" t="s">
        <v>403</v>
      </c>
      <c r="AU566" s="229" t="s">
        <v>87</v>
      </c>
      <c r="AY566" s="19" t="s">
        <v>401</v>
      </c>
      <c r="BE566" s="230">
        <f>IF(N566="základní",J566,0)</f>
        <v>0</v>
      </c>
      <c r="BF566" s="230">
        <f>IF(N566="snížená",J566,0)</f>
        <v>0</v>
      </c>
      <c r="BG566" s="230">
        <f>IF(N566="zákl. přenesená",J566,0)</f>
        <v>0</v>
      </c>
      <c r="BH566" s="230">
        <f>IF(N566="sníž. přenesená",J566,0)</f>
        <v>0</v>
      </c>
      <c r="BI566" s="230">
        <f>IF(N566="nulová",J566,0)</f>
        <v>0</v>
      </c>
      <c r="BJ566" s="19" t="s">
        <v>85</v>
      </c>
      <c r="BK566" s="230">
        <f>ROUND(I566*H566,2)</f>
        <v>0</v>
      </c>
      <c r="BL566" s="19" t="s">
        <v>545</v>
      </c>
      <c r="BM566" s="229" t="s">
        <v>4443</v>
      </c>
    </row>
    <row r="567" s="2" customFormat="1">
      <c r="A567" s="40"/>
      <c r="B567" s="41"/>
      <c r="C567" s="42"/>
      <c r="D567" s="231" t="s">
        <v>408</v>
      </c>
      <c r="E567" s="42"/>
      <c r="F567" s="232" t="s">
        <v>4444</v>
      </c>
      <c r="G567" s="42"/>
      <c r="H567" s="42"/>
      <c r="I567" s="233"/>
      <c r="J567" s="42"/>
      <c r="K567" s="42"/>
      <c r="L567" s="46"/>
      <c r="M567" s="234"/>
      <c r="N567" s="235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408</v>
      </c>
      <c r="AU567" s="19" t="s">
        <v>87</v>
      </c>
    </row>
    <row r="568" s="14" customFormat="1">
      <c r="A568" s="14"/>
      <c r="B568" s="247"/>
      <c r="C568" s="248"/>
      <c r="D568" s="238" t="s">
        <v>410</v>
      </c>
      <c r="E568" s="249" t="s">
        <v>19</v>
      </c>
      <c r="F568" s="250" t="s">
        <v>4257</v>
      </c>
      <c r="G568" s="248"/>
      <c r="H568" s="251">
        <v>4</v>
      </c>
      <c r="I568" s="252"/>
      <c r="J568" s="248"/>
      <c r="K568" s="248"/>
      <c r="L568" s="253"/>
      <c r="M568" s="254"/>
      <c r="N568" s="255"/>
      <c r="O568" s="255"/>
      <c r="P568" s="255"/>
      <c r="Q568" s="255"/>
      <c r="R568" s="255"/>
      <c r="S568" s="255"/>
      <c r="T568" s="25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7" t="s">
        <v>410</v>
      </c>
      <c r="AU568" s="257" t="s">
        <v>87</v>
      </c>
      <c r="AV568" s="14" t="s">
        <v>87</v>
      </c>
      <c r="AW568" s="14" t="s">
        <v>37</v>
      </c>
      <c r="AX568" s="14" t="s">
        <v>78</v>
      </c>
      <c r="AY568" s="257" t="s">
        <v>401</v>
      </c>
    </row>
    <row r="569" s="14" customFormat="1">
      <c r="A569" s="14"/>
      <c r="B569" s="247"/>
      <c r="C569" s="248"/>
      <c r="D569" s="238" t="s">
        <v>410</v>
      </c>
      <c r="E569" s="249" t="s">
        <v>19</v>
      </c>
      <c r="F569" s="250" t="s">
        <v>4274</v>
      </c>
      <c r="G569" s="248"/>
      <c r="H569" s="251">
        <v>3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7" t="s">
        <v>410</v>
      </c>
      <c r="AU569" s="257" t="s">
        <v>87</v>
      </c>
      <c r="AV569" s="14" t="s">
        <v>87</v>
      </c>
      <c r="AW569" s="14" t="s">
        <v>37</v>
      </c>
      <c r="AX569" s="14" t="s">
        <v>78</v>
      </c>
      <c r="AY569" s="257" t="s">
        <v>401</v>
      </c>
    </row>
    <row r="570" s="14" customFormat="1">
      <c r="A570" s="14"/>
      <c r="B570" s="247"/>
      <c r="C570" s="248"/>
      <c r="D570" s="238" t="s">
        <v>410</v>
      </c>
      <c r="E570" s="249" t="s">
        <v>19</v>
      </c>
      <c r="F570" s="250" t="s">
        <v>4258</v>
      </c>
      <c r="G570" s="248"/>
      <c r="H570" s="251">
        <v>8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410</v>
      </c>
      <c r="AU570" s="257" t="s">
        <v>87</v>
      </c>
      <c r="AV570" s="14" t="s">
        <v>87</v>
      </c>
      <c r="AW570" s="14" t="s">
        <v>37</v>
      </c>
      <c r="AX570" s="14" t="s">
        <v>78</v>
      </c>
      <c r="AY570" s="257" t="s">
        <v>401</v>
      </c>
    </row>
    <row r="571" s="15" customFormat="1">
      <c r="A571" s="15"/>
      <c r="B571" s="258"/>
      <c r="C571" s="259"/>
      <c r="D571" s="238" t="s">
        <v>410</v>
      </c>
      <c r="E571" s="260" t="s">
        <v>19</v>
      </c>
      <c r="F571" s="261" t="s">
        <v>414</v>
      </c>
      <c r="G571" s="259"/>
      <c r="H571" s="262">
        <v>15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410</v>
      </c>
      <c r="AU571" s="268" t="s">
        <v>87</v>
      </c>
      <c r="AV571" s="15" t="s">
        <v>102</v>
      </c>
      <c r="AW571" s="15" t="s">
        <v>37</v>
      </c>
      <c r="AX571" s="15" t="s">
        <v>85</v>
      </c>
      <c r="AY571" s="268" t="s">
        <v>401</v>
      </c>
    </row>
    <row r="572" s="2" customFormat="1" ht="24.15" customHeight="1">
      <c r="A572" s="40"/>
      <c r="B572" s="41"/>
      <c r="C572" s="218" t="s">
        <v>1410</v>
      </c>
      <c r="D572" s="218" t="s">
        <v>403</v>
      </c>
      <c r="E572" s="219" t="s">
        <v>4445</v>
      </c>
      <c r="F572" s="220" t="s">
        <v>4446</v>
      </c>
      <c r="G572" s="221" t="s">
        <v>4151</v>
      </c>
      <c r="H572" s="222">
        <v>15</v>
      </c>
      <c r="I572" s="223"/>
      <c r="J572" s="224">
        <f>ROUND(I572*H572,2)</f>
        <v>0</v>
      </c>
      <c r="K572" s="220" t="s">
        <v>406</v>
      </c>
      <c r="L572" s="46"/>
      <c r="M572" s="225" t="s">
        <v>19</v>
      </c>
      <c r="N572" s="226" t="s">
        <v>49</v>
      </c>
      <c r="O572" s="86"/>
      <c r="P572" s="227">
        <f>O572*H572</f>
        <v>0</v>
      </c>
      <c r="Q572" s="227">
        <v>0.00050000000000000001</v>
      </c>
      <c r="R572" s="227">
        <f>Q572*H572</f>
        <v>0.0074999999999999997</v>
      </c>
      <c r="S572" s="227">
        <v>0</v>
      </c>
      <c r="T572" s="22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9" t="s">
        <v>545</v>
      </c>
      <c r="AT572" s="229" t="s">
        <v>403</v>
      </c>
      <c r="AU572" s="229" t="s">
        <v>87</v>
      </c>
      <c r="AY572" s="19" t="s">
        <v>401</v>
      </c>
      <c r="BE572" s="230">
        <f>IF(N572="základní",J572,0)</f>
        <v>0</v>
      </c>
      <c r="BF572" s="230">
        <f>IF(N572="snížená",J572,0)</f>
        <v>0</v>
      </c>
      <c r="BG572" s="230">
        <f>IF(N572="zákl. přenesená",J572,0)</f>
        <v>0</v>
      </c>
      <c r="BH572" s="230">
        <f>IF(N572="sníž. přenesená",J572,0)</f>
        <v>0</v>
      </c>
      <c r="BI572" s="230">
        <f>IF(N572="nulová",J572,0)</f>
        <v>0</v>
      </c>
      <c r="BJ572" s="19" t="s">
        <v>85</v>
      </c>
      <c r="BK572" s="230">
        <f>ROUND(I572*H572,2)</f>
        <v>0</v>
      </c>
      <c r="BL572" s="19" t="s">
        <v>545</v>
      </c>
      <c r="BM572" s="229" t="s">
        <v>4447</v>
      </c>
    </row>
    <row r="573" s="2" customFormat="1">
      <c r="A573" s="40"/>
      <c r="B573" s="41"/>
      <c r="C573" s="42"/>
      <c r="D573" s="231" t="s">
        <v>408</v>
      </c>
      <c r="E573" s="42"/>
      <c r="F573" s="232" t="s">
        <v>4448</v>
      </c>
      <c r="G573" s="42"/>
      <c r="H573" s="42"/>
      <c r="I573" s="233"/>
      <c r="J573" s="42"/>
      <c r="K573" s="42"/>
      <c r="L573" s="46"/>
      <c r="M573" s="234"/>
      <c r="N573" s="235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408</v>
      </c>
      <c r="AU573" s="19" t="s">
        <v>87</v>
      </c>
    </row>
    <row r="574" s="14" customFormat="1">
      <c r="A574" s="14"/>
      <c r="B574" s="247"/>
      <c r="C574" s="248"/>
      <c r="D574" s="238" t="s">
        <v>410</v>
      </c>
      <c r="E574" s="249" t="s">
        <v>19</v>
      </c>
      <c r="F574" s="250" t="s">
        <v>4257</v>
      </c>
      <c r="G574" s="248"/>
      <c r="H574" s="251">
        <v>4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7" t="s">
        <v>410</v>
      </c>
      <c r="AU574" s="257" t="s">
        <v>87</v>
      </c>
      <c r="AV574" s="14" t="s">
        <v>87</v>
      </c>
      <c r="AW574" s="14" t="s">
        <v>37</v>
      </c>
      <c r="AX574" s="14" t="s">
        <v>78</v>
      </c>
      <c r="AY574" s="257" t="s">
        <v>401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4274</v>
      </c>
      <c r="G575" s="248"/>
      <c r="H575" s="251">
        <v>3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4" customFormat="1">
      <c r="A576" s="14"/>
      <c r="B576" s="247"/>
      <c r="C576" s="248"/>
      <c r="D576" s="238" t="s">
        <v>410</v>
      </c>
      <c r="E576" s="249" t="s">
        <v>19</v>
      </c>
      <c r="F576" s="250" t="s">
        <v>4258</v>
      </c>
      <c r="G576" s="248"/>
      <c r="H576" s="251">
        <v>8</v>
      </c>
      <c r="I576" s="252"/>
      <c r="J576" s="248"/>
      <c r="K576" s="248"/>
      <c r="L576" s="253"/>
      <c r="M576" s="254"/>
      <c r="N576" s="255"/>
      <c r="O576" s="255"/>
      <c r="P576" s="255"/>
      <c r="Q576" s="255"/>
      <c r="R576" s="255"/>
      <c r="S576" s="255"/>
      <c r="T576" s="25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7" t="s">
        <v>410</v>
      </c>
      <c r="AU576" s="257" t="s">
        <v>87</v>
      </c>
      <c r="AV576" s="14" t="s">
        <v>87</v>
      </c>
      <c r="AW576" s="14" t="s">
        <v>37</v>
      </c>
      <c r="AX576" s="14" t="s">
        <v>78</v>
      </c>
      <c r="AY576" s="257" t="s">
        <v>401</v>
      </c>
    </row>
    <row r="577" s="15" customFormat="1">
      <c r="A577" s="15"/>
      <c r="B577" s="258"/>
      <c r="C577" s="259"/>
      <c r="D577" s="238" t="s">
        <v>410</v>
      </c>
      <c r="E577" s="260" t="s">
        <v>19</v>
      </c>
      <c r="F577" s="261" t="s">
        <v>414</v>
      </c>
      <c r="G577" s="259"/>
      <c r="H577" s="262">
        <v>15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8" t="s">
        <v>410</v>
      </c>
      <c r="AU577" s="268" t="s">
        <v>87</v>
      </c>
      <c r="AV577" s="15" t="s">
        <v>102</v>
      </c>
      <c r="AW577" s="15" t="s">
        <v>37</v>
      </c>
      <c r="AX577" s="15" t="s">
        <v>85</v>
      </c>
      <c r="AY577" s="268" t="s">
        <v>401</v>
      </c>
    </row>
    <row r="578" s="2" customFormat="1" ht="49.05" customHeight="1">
      <c r="A578" s="40"/>
      <c r="B578" s="41"/>
      <c r="C578" s="218" t="s">
        <v>1417</v>
      </c>
      <c r="D578" s="218" t="s">
        <v>403</v>
      </c>
      <c r="E578" s="219" t="s">
        <v>4449</v>
      </c>
      <c r="F578" s="220" t="s">
        <v>4450</v>
      </c>
      <c r="G578" s="221" t="s">
        <v>548</v>
      </c>
      <c r="H578" s="222">
        <v>0.14799999999999999</v>
      </c>
      <c r="I578" s="223"/>
      <c r="J578" s="224">
        <f>ROUND(I578*H578,2)</f>
        <v>0</v>
      </c>
      <c r="K578" s="220" t="s">
        <v>406</v>
      </c>
      <c r="L578" s="46"/>
      <c r="M578" s="225" t="s">
        <v>19</v>
      </c>
      <c r="N578" s="226" t="s">
        <v>49</v>
      </c>
      <c r="O578" s="86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9" t="s">
        <v>545</v>
      </c>
      <c r="AT578" s="229" t="s">
        <v>403</v>
      </c>
      <c r="AU578" s="229" t="s">
        <v>87</v>
      </c>
      <c r="AY578" s="19" t="s">
        <v>401</v>
      </c>
      <c r="BE578" s="230">
        <f>IF(N578="základní",J578,0)</f>
        <v>0</v>
      </c>
      <c r="BF578" s="230">
        <f>IF(N578="snížená",J578,0)</f>
        <v>0</v>
      </c>
      <c r="BG578" s="230">
        <f>IF(N578="zákl. přenesená",J578,0)</f>
        <v>0</v>
      </c>
      <c r="BH578" s="230">
        <f>IF(N578="sníž. přenesená",J578,0)</f>
        <v>0</v>
      </c>
      <c r="BI578" s="230">
        <f>IF(N578="nulová",J578,0)</f>
        <v>0</v>
      </c>
      <c r="BJ578" s="19" t="s">
        <v>85</v>
      </c>
      <c r="BK578" s="230">
        <f>ROUND(I578*H578,2)</f>
        <v>0</v>
      </c>
      <c r="BL578" s="19" t="s">
        <v>545</v>
      </c>
      <c r="BM578" s="229" t="s">
        <v>4451</v>
      </c>
    </row>
    <row r="579" s="2" customFormat="1">
      <c r="A579" s="40"/>
      <c r="B579" s="41"/>
      <c r="C579" s="42"/>
      <c r="D579" s="231" t="s">
        <v>408</v>
      </c>
      <c r="E579" s="42"/>
      <c r="F579" s="232" t="s">
        <v>4452</v>
      </c>
      <c r="G579" s="42"/>
      <c r="H579" s="42"/>
      <c r="I579" s="233"/>
      <c r="J579" s="42"/>
      <c r="K579" s="42"/>
      <c r="L579" s="46"/>
      <c r="M579" s="234"/>
      <c r="N579" s="235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408</v>
      </c>
      <c r="AU579" s="19" t="s">
        <v>87</v>
      </c>
    </row>
    <row r="580" s="12" customFormat="1" ht="22.8" customHeight="1">
      <c r="A580" s="12"/>
      <c r="B580" s="202"/>
      <c r="C580" s="203"/>
      <c r="D580" s="204" t="s">
        <v>77</v>
      </c>
      <c r="E580" s="216" t="s">
        <v>4453</v>
      </c>
      <c r="F580" s="216" t="s">
        <v>4454</v>
      </c>
      <c r="G580" s="203"/>
      <c r="H580" s="203"/>
      <c r="I580" s="206"/>
      <c r="J580" s="217">
        <f>BK580</f>
        <v>0</v>
      </c>
      <c r="K580" s="203"/>
      <c r="L580" s="208"/>
      <c r="M580" s="209"/>
      <c r="N580" s="210"/>
      <c r="O580" s="210"/>
      <c r="P580" s="211">
        <f>SUM(P581:P588)</f>
        <v>0</v>
      </c>
      <c r="Q580" s="210"/>
      <c r="R580" s="211">
        <f>SUM(R581:R588)</f>
        <v>0.0086</v>
      </c>
      <c r="S580" s="210"/>
      <c r="T580" s="212">
        <f>SUM(T581:T588)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3" t="s">
        <v>87</v>
      </c>
      <c r="AT580" s="214" t="s">
        <v>77</v>
      </c>
      <c r="AU580" s="214" t="s">
        <v>85</v>
      </c>
      <c r="AY580" s="213" t="s">
        <v>401</v>
      </c>
      <c r="BK580" s="215">
        <f>SUM(BK581:BK588)</f>
        <v>0</v>
      </c>
    </row>
    <row r="581" s="2" customFormat="1" ht="33" customHeight="1">
      <c r="A581" s="40"/>
      <c r="B581" s="41"/>
      <c r="C581" s="218" t="s">
        <v>1423</v>
      </c>
      <c r="D581" s="218" t="s">
        <v>403</v>
      </c>
      <c r="E581" s="219" t="s">
        <v>4455</v>
      </c>
      <c r="F581" s="220" t="s">
        <v>4456</v>
      </c>
      <c r="G581" s="221" t="s">
        <v>653</v>
      </c>
      <c r="H581" s="222">
        <v>30</v>
      </c>
      <c r="I581" s="223"/>
      <c r="J581" s="224">
        <f>ROUND(I581*H581,2)</f>
        <v>0</v>
      </c>
      <c r="K581" s="220" t="s">
        <v>406</v>
      </c>
      <c r="L581" s="46"/>
      <c r="M581" s="225" t="s">
        <v>19</v>
      </c>
      <c r="N581" s="226" t="s">
        <v>49</v>
      </c>
      <c r="O581" s="86"/>
      <c r="P581" s="227">
        <f>O581*H581</f>
        <v>0</v>
      </c>
      <c r="Q581" s="227">
        <v>6.0000000000000002E-05</v>
      </c>
      <c r="R581" s="227">
        <f>Q581*H581</f>
        <v>0.0018</v>
      </c>
      <c r="S581" s="227">
        <v>0</v>
      </c>
      <c r="T581" s="22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9" t="s">
        <v>545</v>
      </c>
      <c r="AT581" s="229" t="s">
        <v>403</v>
      </c>
      <c r="AU581" s="229" t="s">
        <v>87</v>
      </c>
      <c r="AY581" s="19" t="s">
        <v>401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9" t="s">
        <v>85</v>
      </c>
      <c r="BK581" s="230">
        <f>ROUND(I581*H581,2)</f>
        <v>0</v>
      </c>
      <c r="BL581" s="19" t="s">
        <v>545</v>
      </c>
      <c r="BM581" s="229" t="s">
        <v>4457</v>
      </c>
    </row>
    <row r="582" s="2" customFormat="1">
      <c r="A582" s="40"/>
      <c r="B582" s="41"/>
      <c r="C582" s="42"/>
      <c r="D582" s="231" t="s">
        <v>408</v>
      </c>
      <c r="E582" s="42"/>
      <c r="F582" s="232" t="s">
        <v>4458</v>
      </c>
      <c r="G582" s="42"/>
      <c r="H582" s="42"/>
      <c r="I582" s="233"/>
      <c r="J582" s="42"/>
      <c r="K582" s="42"/>
      <c r="L582" s="46"/>
      <c r="M582" s="234"/>
      <c r="N582" s="235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408</v>
      </c>
      <c r="AU582" s="19" t="s">
        <v>87</v>
      </c>
    </row>
    <row r="583" s="14" customFormat="1">
      <c r="A583" s="14"/>
      <c r="B583" s="247"/>
      <c r="C583" s="248"/>
      <c r="D583" s="238" t="s">
        <v>410</v>
      </c>
      <c r="E583" s="249" t="s">
        <v>19</v>
      </c>
      <c r="F583" s="250" t="s">
        <v>4459</v>
      </c>
      <c r="G583" s="248"/>
      <c r="H583" s="251">
        <v>30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410</v>
      </c>
      <c r="AU583" s="257" t="s">
        <v>87</v>
      </c>
      <c r="AV583" s="14" t="s">
        <v>87</v>
      </c>
      <c r="AW583" s="14" t="s">
        <v>37</v>
      </c>
      <c r="AX583" s="14" t="s">
        <v>78</v>
      </c>
      <c r="AY583" s="257" t="s">
        <v>401</v>
      </c>
    </row>
    <row r="584" s="15" customFormat="1">
      <c r="A584" s="15"/>
      <c r="B584" s="258"/>
      <c r="C584" s="259"/>
      <c r="D584" s="238" t="s">
        <v>410</v>
      </c>
      <c r="E584" s="260" t="s">
        <v>19</v>
      </c>
      <c r="F584" s="261" t="s">
        <v>414</v>
      </c>
      <c r="G584" s="259"/>
      <c r="H584" s="262">
        <v>30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410</v>
      </c>
      <c r="AU584" s="268" t="s">
        <v>87</v>
      </c>
      <c r="AV584" s="15" t="s">
        <v>102</v>
      </c>
      <c r="AW584" s="15" t="s">
        <v>37</v>
      </c>
      <c r="AX584" s="15" t="s">
        <v>85</v>
      </c>
      <c r="AY584" s="268" t="s">
        <v>401</v>
      </c>
    </row>
    <row r="585" s="2" customFormat="1" ht="37.8" customHeight="1">
      <c r="A585" s="40"/>
      <c r="B585" s="41"/>
      <c r="C585" s="218" t="s">
        <v>1428</v>
      </c>
      <c r="D585" s="218" t="s">
        <v>403</v>
      </c>
      <c r="E585" s="219" t="s">
        <v>4460</v>
      </c>
      <c r="F585" s="220" t="s">
        <v>4461</v>
      </c>
      <c r="G585" s="221" t="s">
        <v>653</v>
      </c>
      <c r="H585" s="222">
        <v>20</v>
      </c>
      <c r="I585" s="223"/>
      <c r="J585" s="224">
        <f>ROUND(I585*H585,2)</f>
        <v>0</v>
      </c>
      <c r="K585" s="220" t="s">
        <v>406</v>
      </c>
      <c r="L585" s="46"/>
      <c r="M585" s="225" t="s">
        <v>19</v>
      </c>
      <c r="N585" s="226" t="s">
        <v>49</v>
      </c>
      <c r="O585" s="86"/>
      <c r="P585" s="227">
        <f>O585*H585</f>
        <v>0</v>
      </c>
      <c r="Q585" s="227">
        <v>0.00034000000000000002</v>
      </c>
      <c r="R585" s="227">
        <f>Q585*H585</f>
        <v>0.0068000000000000005</v>
      </c>
      <c r="S585" s="227">
        <v>0</v>
      </c>
      <c r="T585" s="22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9" t="s">
        <v>545</v>
      </c>
      <c r="AT585" s="229" t="s">
        <v>403</v>
      </c>
      <c r="AU585" s="229" t="s">
        <v>87</v>
      </c>
      <c r="AY585" s="19" t="s">
        <v>401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9" t="s">
        <v>85</v>
      </c>
      <c r="BK585" s="230">
        <f>ROUND(I585*H585,2)</f>
        <v>0</v>
      </c>
      <c r="BL585" s="19" t="s">
        <v>545</v>
      </c>
      <c r="BM585" s="229" t="s">
        <v>4462</v>
      </c>
    </row>
    <row r="586" s="2" customFormat="1">
      <c r="A586" s="40"/>
      <c r="B586" s="41"/>
      <c r="C586" s="42"/>
      <c r="D586" s="231" t="s">
        <v>408</v>
      </c>
      <c r="E586" s="42"/>
      <c r="F586" s="232" t="s">
        <v>4463</v>
      </c>
      <c r="G586" s="42"/>
      <c r="H586" s="42"/>
      <c r="I586" s="233"/>
      <c r="J586" s="42"/>
      <c r="K586" s="42"/>
      <c r="L586" s="46"/>
      <c r="M586" s="234"/>
      <c r="N586" s="235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408</v>
      </c>
      <c r="AU586" s="19" t="s">
        <v>87</v>
      </c>
    </row>
    <row r="587" s="14" customFormat="1">
      <c r="A587" s="14"/>
      <c r="B587" s="247"/>
      <c r="C587" s="248"/>
      <c r="D587" s="238" t="s">
        <v>410</v>
      </c>
      <c r="E587" s="249" t="s">
        <v>19</v>
      </c>
      <c r="F587" s="250" t="s">
        <v>4464</v>
      </c>
      <c r="G587" s="248"/>
      <c r="H587" s="251">
        <v>20</v>
      </c>
      <c r="I587" s="252"/>
      <c r="J587" s="248"/>
      <c r="K587" s="248"/>
      <c r="L587" s="253"/>
      <c r="M587" s="254"/>
      <c r="N587" s="255"/>
      <c r="O587" s="255"/>
      <c r="P587" s="255"/>
      <c r="Q587" s="255"/>
      <c r="R587" s="255"/>
      <c r="S587" s="255"/>
      <c r="T587" s="25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7" t="s">
        <v>410</v>
      </c>
      <c r="AU587" s="257" t="s">
        <v>87</v>
      </c>
      <c r="AV587" s="14" t="s">
        <v>87</v>
      </c>
      <c r="AW587" s="14" t="s">
        <v>37</v>
      </c>
      <c r="AX587" s="14" t="s">
        <v>78</v>
      </c>
      <c r="AY587" s="257" t="s">
        <v>401</v>
      </c>
    </row>
    <row r="588" s="15" customFormat="1">
      <c r="A588" s="15"/>
      <c r="B588" s="258"/>
      <c r="C588" s="259"/>
      <c r="D588" s="238" t="s">
        <v>410</v>
      </c>
      <c r="E588" s="260" t="s">
        <v>19</v>
      </c>
      <c r="F588" s="261" t="s">
        <v>414</v>
      </c>
      <c r="G588" s="259"/>
      <c r="H588" s="262">
        <v>20</v>
      </c>
      <c r="I588" s="263"/>
      <c r="J588" s="259"/>
      <c r="K588" s="259"/>
      <c r="L588" s="264"/>
      <c r="M588" s="265"/>
      <c r="N588" s="266"/>
      <c r="O588" s="266"/>
      <c r="P588" s="266"/>
      <c r="Q588" s="266"/>
      <c r="R588" s="266"/>
      <c r="S588" s="266"/>
      <c r="T588" s="26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8" t="s">
        <v>410</v>
      </c>
      <c r="AU588" s="268" t="s">
        <v>87</v>
      </c>
      <c r="AV588" s="15" t="s">
        <v>102</v>
      </c>
      <c r="AW588" s="15" t="s">
        <v>37</v>
      </c>
      <c r="AX588" s="15" t="s">
        <v>85</v>
      </c>
      <c r="AY588" s="268" t="s">
        <v>401</v>
      </c>
    </row>
    <row r="589" s="12" customFormat="1" ht="25.92" customHeight="1">
      <c r="A589" s="12"/>
      <c r="B589" s="202"/>
      <c r="C589" s="203"/>
      <c r="D589" s="204" t="s">
        <v>77</v>
      </c>
      <c r="E589" s="205" t="s">
        <v>4465</v>
      </c>
      <c r="F589" s="205" t="s">
        <v>4466</v>
      </c>
      <c r="G589" s="203"/>
      <c r="H589" s="203"/>
      <c r="I589" s="206"/>
      <c r="J589" s="207">
        <f>BK589</f>
        <v>0</v>
      </c>
      <c r="K589" s="203"/>
      <c r="L589" s="208"/>
      <c r="M589" s="209"/>
      <c r="N589" s="210"/>
      <c r="O589" s="210"/>
      <c r="P589" s="211">
        <f>SUM(P590:P597)</f>
        <v>0</v>
      </c>
      <c r="Q589" s="210"/>
      <c r="R589" s="211">
        <f>SUM(R590:R597)</f>
        <v>0</v>
      </c>
      <c r="S589" s="210"/>
      <c r="T589" s="212">
        <f>SUM(T590:T597)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3" t="s">
        <v>102</v>
      </c>
      <c r="AT589" s="214" t="s">
        <v>77</v>
      </c>
      <c r="AU589" s="214" t="s">
        <v>78</v>
      </c>
      <c r="AY589" s="213" t="s">
        <v>401</v>
      </c>
      <c r="BK589" s="215">
        <f>SUM(BK590:BK597)</f>
        <v>0</v>
      </c>
    </row>
    <row r="590" s="2" customFormat="1" ht="24.15" customHeight="1">
      <c r="A590" s="40"/>
      <c r="B590" s="41"/>
      <c r="C590" s="218" t="s">
        <v>1433</v>
      </c>
      <c r="D590" s="218" t="s">
        <v>403</v>
      </c>
      <c r="E590" s="219" t="s">
        <v>4467</v>
      </c>
      <c r="F590" s="220" t="s">
        <v>4468</v>
      </c>
      <c r="G590" s="221" t="s">
        <v>4469</v>
      </c>
      <c r="H590" s="222">
        <v>150</v>
      </c>
      <c r="I590" s="223"/>
      <c r="J590" s="224">
        <f>ROUND(I590*H590,2)</f>
        <v>0</v>
      </c>
      <c r="K590" s="220" t="s">
        <v>406</v>
      </c>
      <c r="L590" s="46"/>
      <c r="M590" s="225" t="s">
        <v>19</v>
      </c>
      <c r="N590" s="226" t="s">
        <v>49</v>
      </c>
      <c r="O590" s="86"/>
      <c r="P590" s="227">
        <f>O590*H590</f>
        <v>0</v>
      </c>
      <c r="Q590" s="227">
        <v>0</v>
      </c>
      <c r="R590" s="227">
        <f>Q590*H590</f>
        <v>0</v>
      </c>
      <c r="S590" s="227">
        <v>0</v>
      </c>
      <c r="T590" s="22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9" t="s">
        <v>3680</v>
      </c>
      <c r="AT590" s="229" t="s">
        <v>403</v>
      </c>
      <c r="AU590" s="229" t="s">
        <v>85</v>
      </c>
      <c r="AY590" s="19" t="s">
        <v>401</v>
      </c>
      <c r="BE590" s="230">
        <f>IF(N590="základní",J590,0)</f>
        <v>0</v>
      </c>
      <c r="BF590" s="230">
        <f>IF(N590="snížená",J590,0)</f>
        <v>0</v>
      </c>
      <c r="BG590" s="230">
        <f>IF(N590="zákl. přenesená",J590,0)</f>
        <v>0</v>
      </c>
      <c r="BH590" s="230">
        <f>IF(N590="sníž. přenesená",J590,0)</f>
        <v>0</v>
      </c>
      <c r="BI590" s="230">
        <f>IF(N590="nulová",J590,0)</f>
        <v>0</v>
      </c>
      <c r="BJ590" s="19" t="s">
        <v>85</v>
      </c>
      <c r="BK590" s="230">
        <f>ROUND(I590*H590,2)</f>
        <v>0</v>
      </c>
      <c r="BL590" s="19" t="s">
        <v>3680</v>
      </c>
      <c r="BM590" s="229" t="s">
        <v>4470</v>
      </c>
    </row>
    <row r="591" s="2" customFormat="1">
      <c r="A591" s="40"/>
      <c r="B591" s="41"/>
      <c r="C591" s="42"/>
      <c r="D591" s="231" t="s">
        <v>408</v>
      </c>
      <c r="E591" s="42"/>
      <c r="F591" s="232" t="s">
        <v>4471</v>
      </c>
      <c r="G591" s="42"/>
      <c r="H591" s="42"/>
      <c r="I591" s="233"/>
      <c r="J591" s="42"/>
      <c r="K591" s="42"/>
      <c r="L591" s="46"/>
      <c r="M591" s="234"/>
      <c r="N591" s="235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408</v>
      </c>
      <c r="AU591" s="19" t="s">
        <v>85</v>
      </c>
    </row>
    <row r="592" s="14" customFormat="1">
      <c r="A592" s="14"/>
      <c r="B592" s="247"/>
      <c r="C592" s="248"/>
      <c r="D592" s="238" t="s">
        <v>410</v>
      </c>
      <c r="E592" s="249" t="s">
        <v>19</v>
      </c>
      <c r="F592" s="250" t="s">
        <v>4472</v>
      </c>
      <c r="G592" s="248"/>
      <c r="H592" s="251">
        <v>150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7" t="s">
        <v>410</v>
      </c>
      <c r="AU592" s="257" t="s">
        <v>85</v>
      </c>
      <c r="AV592" s="14" t="s">
        <v>87</v>
      </c>
      <c r="AW592" s="14" t="s">
        <v>37</v>
      </c>
      <c r="AX592" s="14" t="s">
        <v>78</v>
      </c>
      <c r="AY592" s="257" t="s">
        <v>401</v>
      </c>
    </row>
    <row r="593" s="15" customFormat="1">
      <c r="A593" s="15"/>
      <c r="B593" s="258"/>
      <c r="C593" s="259"/>
      <c r="D593" s="238" t="s">
        <v>410</v>
      </c>
      <c r="E593" s="260" t="s">
        <v>19</v>
      </c>
      <c r="F593" s="261" t="s">
        <v>414</v>
      </c>
      <c r="G593" s="259"/>
      <c r="H593" s="262">
        <v>150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8" t="s">
        <v>410</v>
      </c>
      <c r="AU593" s="268" t="s">
        <v>85</v>
      </c>
      <c r="AV593" s="15" t="s">
        <v>102</v>
      </c>
      <c r="AW593" s="15" t="s">
        <v>37</v>
      </c>
      <c r="AX593" s="15" t="s">
        <v>85</v>
      </c>
      <c r="AY593" s="268" t="s">
        <v>401</v>
      </c>
    </row>
    <row r="594" s="2" customFormat="1" ht="24.15" customHeight="1">
      <c r="A594" s="40"/>
      <c r="B594" s="41"/>
      <c r="C594" s="218" t="s">
        <v>1438</v>
      </c>
      <c r="D594" s="218" t="s">
        <v>403</v>
      </c>
      <c r="E594" s="219" t="s">
        <v>4473</v>
      </c>
      <c r="F594" s="220" t="s">
        <v>4474</v>
      </c>
      <c r="G594" s="221" t="s">
        <v>4469</v>
      </c>
      <c r="H594" s="222">
        <v>150</v>
      </c>
      <c r="I594" s="223"/>
      <c r="J594" s="224">
        <f>ROUND(I594*H594,2)</f>
        <v>0</v>
      </c>
      <c r="K594" s="220" t="s">
        <v>406</v>
      </c>
      <c r="L594" s="46"/>
      <c r="M594" s="225" t="s">
        <v>19</v>
      </c>
      <c r="N594" s="226" t="s">
        <v>49</v>
      </c>
      <c r="O594" s="86"/>
      <c r="P594" s="227">
        <f>O594*H594</f>
        <v>0</v>
      </c>
      <c r="Q594" s="227">
        <v>0</v>
      </c>
      <c r="R594" s="227">
        <f>Q594*H594</f>
        <v>0</v>
      </c>
      <c r="S594" s="227">
        <v>0</v>
      </c>
      <c r="T594" s="228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9" t="s">
        <v>3680</v>
      </c>
      <c r="AT594" s="229" t="s">
        <v>403</v>
      </c>
      <c r="AU594" s="229" t="s">
        <v>85</v>
      </c>
      <c r="AY594" s="19" t="s">
        <v>401</v>
      </c>
      <c r="BE594" s="230">
        <f>IF(N594="základní",J594,0)</f>
        <v>0</v>
      </c>
      <c r="BF594" s="230">
        <f>IF(N594="snížená",J594,0)</f>
        <v>0</v>
      </c>
      <c r="BG594" s="230">
        <f>IF(N594="zákl. přenesená",J594,0)</f>
        <v>0</v>
      </c>
      <c r="BH594" s="230">
        <f>IF(N594="sníž. přenesená",J594,0)</f>
        <v>0</v>
      </c>
      <c r="BI594" s="230">
        <f>IF(N594="nulová",J594,0)</f>
        <v>0</v>
      </c>
      <c r="BJ594" s="19" t="s">
        <v>85</v>
      </c>
      <c r="BK594" s="230">
        <f>ROUND(I594*H594,2)</f>
        <v>0</v>
      </c>
      <c r="BL594" s="19" t="s">
        <v>3680</v>
      </c>
      <c r="BM594" s="229" t="s">
        <v>4475</v>
      </c>
    </row>
    <row r="595" s="2" customFormat="1">
      <c r="A595" s="40"/>
      <c r="B595" s="41"/>
      <c r="C595" s="42"/>
      <c r="D595" s="231" t="s">
        <v>408</v>
      </c>
      <c r="E595" s="42"/>
      <c r="F595" s="232" t="s">
        <v>4476</v>
      </c>
      <c r="G595" s="42"/>
      <c r="H595" s="42"/>
      <c r="I595" s="233"/>
      <c r="J595" s="42"/>
      <c r="K595" s="42"/>
      <c r="L595" s="46"/>
      <c r="M595" s="234"/>
      <c r="N595" s="235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408</v>
      </c>
      <c r="AU595" s="19" t="s">
        <v>85</v>
      </c>
    </row>
    <row r="596" s="14" customFormat="1">
      <c r="A596" s="14"/>
      <c r="B596" s="247"/>
      <c r="C596" s="248"/>
      <c r="D596" s="238" t="s">
        <v>410</v>
      </c>
      <c r="E596" s="249" t="s">
        <v>19</v>
      </c>
      <c r="F596" s="250" t="s">
        <v>4477</v>
      </c>
      <c r="G596" s="248"/>
      <c r="H596" s="251">
        <v>150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7" t="s">
        <v>410</v>
      </c>
      <c r="AU596" s="257" t="s">
        <v>85</v>
      </c>
      <c r="AV596" s="14" t="s">
        <v>87</v>
      </c>
      <c r="AW596" s="14" t="s">
        <v>37</v>
      </c>
      <c r="AX596" s="14" t="s">
        <v>85</v>
      </c>
      <c r="AY596" s="257" t="s">
        <v>401</v>
      </c>
    </row>
    <row r="597" s="15" customFormat="1">
      <c r="A597" s="15"/>
      <c r="B597" s="258"/>
      <c r="C597" s="259"/>
      <c r="D597" s="238" t="s">
        <v>410</v>
      </c>
      <c r="E597" s="260" t="s">
        <v>19</v>
      </c>
      <c r="F597" s="261" t="s">
        <v>414</v>
      </c>
      <c r="G597" s="259"/>
      <c r="H597" s="262">
        <v>150</v>
      </c>
      <c r="I597" s="263"/>
      <c r="J597" s="259"/>
      <c r="K597" s="259"/>
      <c r="L597" s="264"/>
      <c r="M597" s="291"/>
      <c r="N597" s="292"/>
      <c r="O597" s="292"/>
      <c r="P597" s="292"/>
      <c r="Q597" s="292"/>
      <c r="R597" s="292"/>
      <c r="S597" s="292"/>
      <c r="T597" s="29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8" t="s">
        <v>410</v>
      </c>
      <c r="AU597" s="268" t="s">
        <v>85</v>
      </c>
      <c r="AV597" s="15" t="s">
        <v>102</v>
      </c>
      <c r="AW597" s="15" t="s">
        <v>37</v>
      </c>
      <c r="AX597" s="15" t="s">
        <v>78</v>
      </c>
      <c r="AY597" s="268" t="s">
        <v>401</v>
      </c>
    </row>
    <row r="598" s="2" customFormat="1" ht="6.96" customHeight="1">
      <c r="A598" s="40"/>
      <c r="B598" s="61"/>
      <c r="C598" s="62"/>
      <c r="D598" s="62"/>
      <c r="E598" s="62"/>
      <c r="F598" s="62"/>
      <c r="G598" s="62"/>
      <c r="H598" s="62"/>
      <c r="I598" s="62"/>
      <c r="J598" s="62"/>
      <c r="K598" s="62"/>
      <c r="L598" s="46"/>
      <c r="M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</row>
  </sheetData>
  <sheetProtection sheet="1" autoFilter="0" formatColumns="0" formatRows="0" objects="1" scenarios="1" spinCount="100000" saltValue="gbkNHsRj3toS4Gfs5zcY2PyNAhrpJ+YgVbnqZkj7QX4lwt+Bn147LX2qL31+bJz/pE8e5tPDrynzLMEc+sdagw==" hashValue="2ChqHhWRSK9s3oW5qADiP9W5A7UkO9UOXCuggUwGqJ6cg7v2oQSB122eGIH4mFcdjA/op0HutIjmJ/BIf/V0og==" algorithmName="SHA-512" password="CC35"/>
  <autoFilter ref="C101:K5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6" r:id="rId1" display="https://podminky.urs.cz/item/CS_URS_2023_02/132251104"/>
    <hyperlink ref="F110" r:id="rId2" display="https://podminky.urs.cz/item/CS_URS_2023_02/161151103"/>
    <hyperlink ref="F114" r:id="rId3" display="https://podminky.urs.cz/item/CS_URS_2023_02/162751117"/>
    <hyperlink ref="F120" r:id="rId4" display="https://podminky.urs.cz/item/CS_URS_2023_02/171201231"/>
    <hyperlink ref="F124" r:id="rId5" display="https://podminky.urs.cz/item/CS_URS_2023_02/174111101"/>
    <hyperlink ref="F129" r:id="rId6" display="https://podminky.urs.cz/item/CS_URS_2023_02/175151101"/>
    <hyperlink ref="F137" r:id="rId7" display="https://podminky.urs.cz/item/CS_URS_2023_02/451572111"/>
    <hyperlink ref="F143" r:id="rId8" display="https://podminky.urs.cz/item/CS_URS_2023_02/721173401"/>
    <hyperlink ref="F147" r:id="rId9" display="https://podminky.urs.cz/item/CS_URS_2023_02/721173402"/>
    <hyperlink ref="F151" r:id="rId10" display="https://podminky.urs.cz/item/CS_URS_2023_02/721173403"/>
    <hyperlink ref="F158" r:id="rId11" display="https://podminky.urs.cz/item/CS_URS_2023_02/721175232"/>
    <hyperlink ref="F162" r:id="rId12" display="https://podminky.urs.cz/item/CS_URS_2023_02/722181235"/>
    <hyperlink ref="F166" r:id="rId13" display="https://podminky.urs.cz/item/CS_URS_2023_02/721175202"/>
    <hyperlink ref="F170" r:id="rId14" display="https://podminky.urs.cz/item/CS_URS_2023_02/721175203"/>
    <hyperlink ref="F174" r:id="rId15" display="https://podminky.urs.cz/item/CS_URS_2023_02/721175205"/>
    <hyperlink ref="F178" r:id="rId16" display="https://podminky.urs.cz/item/CS_URS_2023_02/721175211"/>
    <hyperlink ref="F182" r:id="rId17" display="https://podminky.urs.cz/item/CS_URS_2023_02/721175212"/>
    <hyperlink ref="F189" r:id="rId18" display="https://podminky.urs.cz/item/CS_URS_2023_02/721194104"/>
    <hyperlink ref="F193" r:id="rId19" display="https://podminky.urs.cz/item/CS_URS_2023_02/721194105"/>
    <hyperlink ref="F197" r:id="rId20" display="https://podminky.urs.cz/item/CS_URS_2023_02/721194107"/>
    <hyperlink ref="F201" r:id="rId21" display="https://podminky.urs.cz/item/CS_URS_2023_02/721194109"/>
    <hyperlink ref="F205" r:id="rId22" display="https://podminky.urs.cz/item/CS_URS_2023_01/721211421-R1"/>
    <hyperlink ref="F210" r:id="rId23" display="https://podminky.urs.cz/item/CS_URS_2023_01/721233112-R1"/>
    <hyperlink ref="F220" r:id="rId24" display="https://podminky.urs.cz/item/CS_URS_2023_02/721273153"/>
    <hyperlink ref="F224" r:id="rId25" display="https://podminky.urs.cz/item/CS_URS_2023_02/721274123"/>
    <hyperlink ref="F228" r:id="rId26" display="https://podminky.urs.cz/item/CS_URS_2023_02/721290111"/>
    <hyperlink ref="F232" r:id="rId27" display="https://podminky.urs.cz/item/CS_URS_2023_02/721290112"/>
    <hyperlink ref="F236" r:id="rId28" display="https://podminky.urs.cz/item/CS_URS_2023_02/998721103"/>
    <hyperlink ref="F239" r:id="rId29" display="https://podminky.urs.cz/item/CS_URS_2023_02/722171937"/>
    <hyperlink ref="F243" r:id="rId30" display="https://podminky.urs.cz/item/CS_URS_2023_02/722130233"/>
    <hyperlink ref="F247" r:id="rId31" display="https://podminky.urs.cz/item/CS_URS_2023_02/722130234"/>
    <hyperlink ref="F251" r:id="rId32" display="https://podminky.urs.cz/item/CS_URS_2023_02/722175002"/>
    <hyperlink ref="F256" r:id="rId33" display="https://podminky.urs.cz/item/CS_URS_2023_02/722182011"/>
    <hyperlink ref="F260" r:id="rId34" display="https://podminky.urs.cz/item/CS_URS_2023_02/722175003"/>
    <hyperlink ref="F265" r:id="rId35" display="https://podminky.urs.cz/item/CS_URS_2023_02/722182012"/>
    <hyperlink ref="F269" r:id="rId36" display="https://podminky.urs.cz/item/CS_URS_2023_02/722175004"/>
    <hyperlink ref="F273" r:id="rId37" display="https://podminky.urs.cz/item/CS_URS_2023_02/722182013"/>
    <hyperlink ref="F277" r:id="rId38" display="https://podminky.urs.cz/item/CS_URS_2023_02/722175005"/>
    <hyperlink ref="F281" r:id="rId39" display="https://podminky.urs.cz/item/CS_URS_2023_02/722182014"/>
    <hyperlink ref="F285" r:id="rId40" display="https://podminky.urs.cz/item/CS_URS_2023_02/722175007"/>
    <hyperlink ref="F289" r:id="rId41" display="https://podminky.urs.cz/item/CS_URS_2023_02/722182016"/>
    <hyperlink ref="F293" r:id="rId42" display="https://podminky.urs.cz/item/CS_URS_2023_02/722181221"/>
    <hyperlink ref="F298" r:id="rId43" display="https://podminky.urs.cz/item/CS_URS_2023_02/722181222"/>
    <hyperlink ref="F303" r:id="rId44" display="https://podminky.urs.cz/item/CS_URS_2023_02/722181223"/>
    <hyperlink ref="F307" r:id="rId45" display="https://podminky.urs.cz/item/CS_URS_2023_02/722181251"/>
    <hyperlink ref="F311" r:id="rId46" display="https://podminky.urs.cz/item/CS_URS_2023_02/722181252"/>
    <hyperlink ref="F315" r:id="rId47" display="https://podminky.urs.cz/item/CS_URS_2023_02/722220152"/>
    <hyperlink ref="F319" r:id="rId48" display="https://podminky.urs.cz/item/CS_URS_2023_02/722220161"/>
    <hyperlink ref="F323" r:id="rId49" display="https://podminky.urs.cz/item/CS_URS_2023_02/722224115"/>
    <hyperlink ref="F327" r:id="rId50" display="https://podminky.urs.cz/item/CS_URS_2023_02/722229101"/>
    <hyperlink ref="F340" r:id="rId51" display="https://podminky.urs.cz/item/CS_URS_2023_02/722231073"/>
    <hyperlink ref="F344" r:id="rId52" display="https://podminky.urs.cz/item/CS_URS_2023_02/722231142"/>
    <hyperlink ref="F348" r:id="rId53" display="https://podminky.urs.cz/item/CS_URS_2023_02/722232062"/>
    <hyperlink ref="F352" r:id="rId54" display="https://podminky.urs.cz/item/CS_URS_2023_02/722232063"/>
    <hyperlink ref="F356" r:id="rId55" display="https://podminky.urs.cz/item/CS_URS_2023_02/722232064"/>
    <hyperlink ref="F360" r:id="rId56" display="https://podminky.urs.cz/item/CS_URS_2023_02/722232066"/>
    <hyperlink ref="F364" r:id="rId57" display="https://podminky.urs.cz/item/CS_URS_2023_02/722234264"/>
    <hyperlink ref="F368" r:id="rId58" display="https://podminky.urs.cz/item/CS_URS_2023_02/722290234"/>
    <hyperlink ref="F374" r:id="rId59" display="https://podminky.urs.cz/item/CS_URS_2023_02/998725103"/>
    <hyperlink ref="F377" r:id="rId60" display="https://podminky.urs.cz/item/CS_URS_2023_02/724233011"/>
    <hyperlink ref="F381" r:id="rId61" display="https://podminky.urs.cz/item/CS_URS_2023_01/732421212-R1"/>
    <hyperlink ref="F388" r:id="rId62" display="https://podminky.urs.cz/item/CS_URS_2023_02/734411104"/>
    <hyperlink ref="F392" r:id="rId63" display="https://podminky.urs.cz/item/CS_URS_2023_02/734421101"/>
    <hyperlink ref="F399" r:id="rId64" display="https://podminky.urs.cz/item/CS_URS_2023_02/998724103"/>
    <hyperlink ref="F402" r:id="rId65" display="https://podminky.urs.cz/item/CS_URS_2023_02/725119123"/>
    <hyperlink ref="F431" r:id="rId66" display="https://podminky.urs.cz/item/CS_URS_2023_01/725841330-R1"/>
    <hyperlink ref="F435" r:id="rId67" display="https://podminky.urs.cz/item/CS_URS_2023_02/725121529"/>
    <hyperlink ref="F439" r:id="rId68" display="https://podminky.urs.cz/item/CS_URS_2023_02/725865411"/>
    <hyperlink ref="F443" r:id="rId69" display="https://podminky.urs.cz/item/CS_URS_2023_01/725211601-R1"/>
    <hyperlink ref="F455" r:id="rId70" display="https://podminky.urs.cz/item/CS_URS_2023_01/725822614-R1"/>
    <hyperlink ref="F480" r:id="rId71" display="https://podminky.urs.cz/item/CS_URS_2023_02/725821329-R2"/>
    <hyperlink ref="F484" r:id="rId72" display="https://podminky.urs.cz/item/CS_URS_2023_02/725862103"/>
    <hyperlink ref="F488" r:id="rId73" display="https://podminky.urs.cz/item/CS_URS_2023_02/725862123"/>
    <hyperlink ref="F492" r:id="rId74" display="https://podminky.urs.cz/item/CS_URS_2023_02/725851315"/>
    <hyperlink ref="F496" r:id="rId75" display="https://podminky.urs.cz/item/CS_URS_2023_02/725851317"/>
    <hyperlink ref="F500" r:id="rId76" display="https://podminky.urs.cz/item/CS_URS_2023_02/725241112"/>
    <hyperlink ref="F503" r:id="rId77" display="https://podminky.urs.cz/item/CS_URS_2023_01/725841312-R1"/>
    <hyperlink ref="F510" r:id="rId78" display="https://podminky.urs.cz/item/CS_URS_2023_02/725865311"/>
    <hyperlink ref="F514" r:id="rId79" display="https://podminky.urs.cz/item/CS_URS_2023_02/725291642"/>
    <hyperlink ref="F518" r:id="rId80" display="https://podminky.urs.cz/item/CS_URS_2023_01/725291721-R2"/>
    <hyperlink ref="F531" r:id="rId81" display="https://podminky.urs.cz/item/CS_URS_2023_02/725864311"/>
    <hyperlink ref="F541" r:id="rId82" display="https://podminky.urs.cz/item/CS_URS_2023_02/725331211"/>
    <hyperlink ref="F545" r:id="rId83" display="https://podminky.urs.cz/item/CS_URS_2023_02/725821312"/>
    <hyperlink ref="F549" r:id="rId84" display="https://podminky.urs.cz/item/CS_URS_2023_02/725111132"/>
    <hyperlink ref="F553" r:id="rId85" display="https://podminky.urs.cz/item/CS_URS_2023_02/998722103"/>
    <hyperlink ref="F556" r:id="rId86" display="https://podminky.urs.cz/item/CS_URS_2023_02/726111031"/>
    <hyperlink ref="F560" r:id="rId87" display="https://podminky.urs.cz/item/CS_URS_2023_02/726111032-R1"/>
    <hyperlink ref="F567" r:id="rId88" display="https://podminky.urs.cz/item/CS_URS_2023_02/726191001"/>
    <hyperlink ref="F573" r:id="rId89" display="https://podminky.urs.cz/item/CS_URS_2023_02/726191002"/>
    <hyperlink ref="F579" r:id="rId90" display="https://podminky.urs.cz/item/CS_URS_2023_02/998726113"/>
    <hyperlink ref="F582" r:id="rId91" display="https://podminky.urs.cz/item/CS_URS_2023_02/727213224"/>
    <hyperlink ref="F586" r:id="rId92" display="https://podminky.urs.cz/item/CS_URS_2023_02/727223127"/>
    <hyperlink ref="F591" r:id="rId93" display="https://podminky.urs.cz/item/CS_URS_2023_02/HZS1291"/>
    <hyperlink ref="F595" r:id="rId94" display="https://podminky.urs.cz/item/CS_URS_2023_02/HZS2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4478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4479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4480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ROUND((SUM(BE98:BE294)),  2)</f>
        <v>0</v>
      </c>
      <c r="G37" s="40"/>
      <c r="H37" s="40"/>
      <c r="I37" s="162">
        <v>0.20999999999999999</v>
      </c>
      <c r="J37" s="161">
        <f>ROUND(((SUM(BE98:BE294))*I37),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ROUND((SUM(BF98:BF294)),  2)</f>
        <v>0</v>
      </c>
      <c r="G38" s="40"/>
      <c r="H38" s="40"/>
      <c r="I38" s="162">
        <v>0.14999999999999999</v>
      </c>
      <c r="J38" s="161">
        <f>ROUND(((SUM(BF98:BF294))*I38),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ROUND((SUM(BG98:BG294)),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ROUND((SUM(BH98:BH294)),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ROUND((SUM(BI98:BI294)),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D.1.4.B - Vytápění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Ondřej Zikán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Ondřej Zikán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4481</v>
      </c>
      <c r="E70" s="188"/>
      <c r="F70" s="188"/>
      <c r="G70" s="188"/>
      <c r="H70" s="188"/>
      <c r="I70" s="188"/>
      <c r="J70" s="189">
        <f>J123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4482</v>
      </c>
      <c r="E71" s="188"/>
      <c r="F71" s="188"/>
      <c r="G71" s="188"/>
      <c r="H71" s="188"/>
      <c r="I71" s="188"/>
      <c r="J71" s="189">
        <f>J130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4483</v>
      </c>
      <c r="E72" s="188"/>
      <c r="F72" s="188"/>
      <c r="G72" s="188"/>
      <c r="H72" s="188"/>
      <c r="I72" s="188"/>
      <c r="J72" s="189">
        <f>J146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4484</v>
      </c>
      <c r="E73" s="188"/>
      <c r="F73" s="188"/>
      <c r="G73" s="188"/>
      <c r="H73" s="188"/>
      <c r="I73" s="188"/>
      <c r="J73" s="189">
        <f>J199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4485</v>
      </c>
      <c r="E74" s="188"/>
      <c r="F74" s="188"/>
      <c r="G74" s="188"/>
      <c r="H74" s="188"/>
      <c r="I74" s="188"/>
      <c r="J74" s="189">
        <f>J242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rev.3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200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208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3893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D.1.4.B - Vytápění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8. 12. 2023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Ondřej Zikán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 xml:space="preserve"> Ondřej Zikán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</f>
        <v>0</v>
      </c>
      <c r="Q98" s="98"/>
      <c r="R98" s="199">
        <f>R99</f>
        <v>4.5167788920000005</v>
      </c>
      <c r="S98" s="98"/>
      <c r="T98" s="200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1823</v>
      </c>
      <c r="F99" s="205" t="s">
        <v>1824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P100+P123+P130+P146+P199+P242</f>
        <v>0</v>
      </c>
      <c r="Q99" s="210"/>
      <c r="R99" s="211">
        <f>R100+R123+R130+R146+R199+R242</f>
        <v>4.5167788920000005</v>
      </c>
      <c r="S99" s="210"/>
      <c r="T99" s="212">
        <f>T100+T123+T130+T146+T199+T242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78</v>
      </c>
      <c r="AY99" s="213" t="s">
        <v>401</v>
      </c>
      <c r="BK99" s="215">
        <f>BK100+BK123+BK130+BK146+BK199+BK242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2118</v>
      </c>
      <c r="F100" s="216" t="s">
        <v>2119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SUM(P101:P122)</f>
        <v>0</v>
      </c>
      <c r="Q100" s="210"/>
      <c r="R100" s="211">
        <f>SUM(R101:R122)</f>
        <v>0.2714838</v>
      </c>
      <c r="S100" s="210"/>
      <c r="T100" s="212">
        <f>SUM(T101:T122)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87</v>
      </c>
      <c r="AT100" s="214" t="s">
        <v>77</v>
      </c>
      <c r="AU100" s="214" t="s">
        <v>85</v>
      </c>
      <c r="AY100" s="213" t="s">
        <v>401</v>
      </c>
      <c r="BK100" s="215">
        <f>SUM(BK101:BK122)</f>
        <v>0</v>
      </c>
    </row>
    <row r="101" s="2" customFormat="1" ht="24.15" customHeight="1">
      <c r="A101" s="40"/>
      <c r="B101" s="41"/>
      <c r="C101" s="218" t="s">
        <v>85</v>
      </c>
      <c r="D101" s="218" t="s">
        <v>403</v>
      </c>
      <c r="E101" s="219" t="s">
        <v>4486</v>
      </c>
      <c r="F101" s="220" t="s">
        <v>4487</v>
      </c>
      <c r="G101" s="221" t="s">
        <v>228</v>
      </c>
      <c r="H101" s="222">
        <v>128.69999999999999</v>
      </c>
      <c r="I101" s="223"/>
      <c r="J101" s="224">
        <f>ROUND(I101*H101,2)</f>
        <v>0</v>
      </c>
      <c r="K101" s="220" t="s">
        <v>1038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0.00022000000000000001</v>
      </c>
      <c r="R101" s="227">
        <f>Q101*H101</f>
        <v>0.028313999999999999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4488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4489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4490</v>
      </c>
      <c r="G103" s="248"/>
      <c r="H103" s="251">
        <v>128.69999999999999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85</v>
      </c>
      <c r="AY103" s="257" t="s">
        <v>401</v>
      </c>
    </row>
    <row r="104" s="2" customFormat="1" ht="24.15" customHeight="1">
      <c r="A104" s="40"/>
      <c r="B104" s="41"/>
      <c r="C104" s="280" t="s">
        <v>87</v>
      </c>
      <c r="D104" s="280" t="s">
        <v>808</v>
      </c>
      <c r="E104" s="281" t="s">
        <v>4491</v>
      </c>
      <c r="F104" s="282" t="s">
        <v>4492</v>
      </c>
      <c r="G104" s="283" t="s">
        <v>228</v>
      </c>
      <c r="H104" s="284">
        <v>74.099999999999994</v>
      </c>
      <c r="I104" s="285"/>
      <c r="J104" s="286">
        <f>ROUND(I104*H104,2)</f>
        <v>0</v>
      </c>
      <c r="K104" s="282" t="s">
        <v>406</v>
      </c>
      <c r="L104" s="287"/>
      <c r="M104" s="288" t="s">
        <v>19</v>
      </c>
      <c r="N104" s="289" t="s">
        <v>49</v>
      </c>
      <c r="O104" s="86"/>
      <c r="P104" s="227">
        <f>O104*H104</f>
        <v>0</v>
      </c>
      <c r="Q104" s="227">
        <v>0.00084999999999999995</v>
      </c>
      <c r="R104" s="227">
        <f>Q104*H104</f>
        <v>0.062984999999999985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664</v>
      </c>
      <c r="AT104" s="229" t="s">
        <v>808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4493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4494</v>
      </c>
      <c r="G105" s="248"/>
      <c r="H105" s="251">
        <v>57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4495</v>
      </c>
      <c r="G106" s="248"/>
      <c r="H106" s="251">
        <v>74.099999999999994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85</v>
      </c>
      <c r="AY106" s="257" t="s">
        <v>401</v>
      </c>
    </row>
    <row r="107" s="2" customFormat="1" ht="24.15" customHeight="1">
      <c r="A107" s="40"/>
      <c r="B107" s="41"/>
      <c r="C107" s="280" t="s">
        <v>95</v>
      </c>
      <c r="D107" s="280" t="s">
        <v>808</v>
      </c>
      <c r="E107" s="281" t="s">
        <v>4496</v>
      </c>
      <c r="F107" s="282" t="s">
        <v>4497</v>
      </c>
      <c r="G107" s="283" t="s">
        <v>228</v>
      </c>
      <c r="H107" s="284">
        <v>54.600000000000001</v>
      </c>
      <c r="I107" s="285"/>
      <c r="J107" s="286">
        <f>ROUND(I107*H107,2)</f>
        <v>0</v>
      </c>
      <c r="K107" s="282" t="s">
        <v>406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0.0011800000000000001</v>
      </c>
      <c r="R107" s="227">
        <f>Q107*H107</f>
        <v>0.064427999999999999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664</v>
      </c>
      <c r="AT107" s="229" t="s">
        <v>808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4498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4499</v>
      </c>
      <c r="G108" s="248"/>
      <c r="H108" s="251">
        <v>42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4500</v>
      </c>
      <c r="G109" s="248"/>
      <c r="H109" s="251">
        <v>54.600000000000001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85</v>
      </c>
      <c r="AY109" s="257" t="s">
        <v>401</v>
      </c>
    </row>
    <row r="110" s="2" customFormat="1" ht="16.5" customHeight="1">
      <c r="A110" s="40"/>
      <c r="B110" s="41"/>
      <c r="C110" s="280" t="s">
        <v>102</v>
      </c>
      <c r="D110" s="280" t="s">
        <v>808</v>
      </c>
      <c r="E110" s="281" t="s">
        <v>4501</v>
      </c>
      <c r="F110" s="282" t="s">
        <v>4502</v>
      </c>
      <c r="G110" s="283" t="s">
        <v>2843</v>
      </c>
      <c r="H110" s="284">
        <v>150</v>
      </c>
      <c r="I110" s="285"/>
      <c r="J110" s="286">
        <f>ROUND(I110*H110,2)</f>
        <v>0</v>
      </c>
      <c r="K110" s="282" t="s">
        <v>1038</v>
      </c>
      <c r="L110" s="287"/>
      <c r="M110" s="288" t="s">
        <v>19</v>
      </c>
      <c r="N110" s="289" t="s">
        <v>49</v>
      </c>
      <c r="O110" s="86"/>
      <c r="P110" s="227">
        <f>O110*H110</f>
        <v>0</v>
      </c>
      <c r="Q110" s="227">
        <v>0.00020000000000000001</v>
      </c>
      <c r="R110" s="227">
        <f>Q110*H110</f>
        <v>0.030000000000000002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664</v>
      </c>
      <c r="AT110" s="229" t="s">
        <v>808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4503</v>
      </c>
    </row>
    <row r="111" s="2" customFormat="1" ht="33" customHeight="1">
      <c r="A111" s="40"/>
      <c r="B111" s="41"/>
      <c r="C111" s="280" t="s">
        <v>457</v>
      </c>
      <c r="D111" s="280" t="s">
        <v>808</v>
      </c>
      <c r="E111" s="281" t="s">
        <v>4504</v>
      </c>
      <c r="F111" s="282" t="s">
        <v>4505</v>
      </c>
      <c r="G111" s="283" t="s">
        <v>178</v>
      </c>
      <c r="H111" s="284">
        <v>15</v>
      </c>
      <c r="I111" s="285"/>
      <c r="J111" s="286">
        <f>ROUND(I111*H111,2)</f>
        <v>0</v>
      </c>
      <c r="K111" s="282" t="s">
        <v>4506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664</v>
      </c>
      <c r="AT111" s="229" t="s">
        <v>808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545</v>
      </c>
      <c r="BM111" s="229" t="s">
        <v>4507</v>
      </c>
    </row>
    <row r="112" s="2" customFormat="1" ht="66.75" customHeight="1">
      <c r="A112" s="40"/>
      <c r="B112" s="41"/>
      <c r="C112" s="218" t="s">
        <v>474</v>
      </c>
      <c r="D112" s="218" t="s">
        <v>403</v>
      </c>
      <c r="E112" s="219" t="s">
        <v>4508</v>
      </c>
      <c r="F112" s="220" t="s">
        <v>4509</v>
      </c>
      <c r="G112" s="221" t="s">
        <v>228</v>
      </c>
      <c r="H112" s="222">
        <v>374.39999999999998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5.7000000000000003E-05</v>
      </c>
      <c r="R112" s="227">
        <f>Q112*H112</f>
        <v>0.0213408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4510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4511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80" t="s">
        <v>480</v>
      </c>
      <c r="D114" s="280" t="s">
        <v>808</v>
      </c>
      <c r="E114" s="281" t="s">
        <v>4512</v>
      </c>
      <c r="F114" s="282" t="s">
        <v>4513</v>
      </c>
      <c r="G114" s="283" t="s">
        <v>228</v>
      </c>
      <c r="H114" s="284">
        <v>374.39999999999998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0.00013999999999999999</v>
      </c>
      <c r="R114" s="227">
        <f>Q114*H114</f>
        <v>0.05241599999999999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4514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4515</v>
      </c>
      <c r="G115" s="248"/>
      <c r="H115" s="251">
        <v>288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4516</v>
      </c>
      <c r="G116" s="248"/>
      <c r="H116" s="251">
        <v>374.39999999999998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85</v>
      </c>
      <c r="AY116" s="257" t="s">
        <v>401</v>
      </c>
    </row>
    <row r="117" s="2" customFormat="1" ht="16.5" customHeight="1">
      <c r="A117" s="40"/>
      <c r="B117" s="41"/>
      <c r="C117" s="280" t="s">
        <v>487</v>
      </c>
      <c r="D117" s="280" t="s">
        <v>808</v>
      </c>
      <c r="E117" s="281" t="s">
        <v>4517</v>
      </c>
      <c r="F117" s="282" t="s">
        <v>4518</v>
      </c>
      <c r="G117" s="283" t="s">
        <v>653</v>
      </c>
      <c r="H117" s="284">
        <v>400</v>
      </c>
      <c r="I117" s="285"/>
      <c r="J117" s="286">
        <f>ROUND(I117*H117,2)</f>
        <v>0</v>
      </c>
      <c r="K117" s="282" t="s">
        <v>1038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1.0000000000000001E-05</v>
      </c>
      <c r="R117" s="227">
        <f>Q117*H117</f>
        <v>0.0040000000000000001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4519</v>
      </c>
    </row>
    <row r="118" s="2" customFormat="1" ht="21.75" customHeight="1">
      <c r="A118" s="40"/>
      <c r="B118" s="41"/>
      <c r="C118" s="280" t="s">
        <v>492</v>
      </c>
      <c r="D118" s="280" t="s">
        <v>808</v>
      </c>
      <c r="E118" s="281" t="s">
        <v>4520</v>
      </c>
      <c r="F118" s="282" t="s">
        <v>4521</v>
      </c>
      <c r="G118" s="283" t="s">
        <v>653</v>
      </c>
      <c r="H118" s="284">
        <v>20</v>
      </c>
      <c r="I118" s="285"/>
      <c r="J118" s="286">
        <f>ROUND(I118*H118,2)</f>
        <v>0</v>
      </c>
      <c r="K118" s="282" t="s">
        <v>1038</v>
      </c>
      <c r="L118" s="287"/>
      <c r="M118" s="288" t="s">
        <v>19</v>
      </c>
      <c r="N118" s="289" t="s">
        <v>49</v>
      </c>
      <c r="O118" s="86"/>
      <c r="P118" s="227">
        <f>O118*H118</f>
        <v>0</v>
      </c>
      <c r="Q118" s="227">
        <v>0.00040000000000000002</v>
      </c>
      <c r="R118" s="227">
        <f>Q118*H118</f>
        <v>0.0080000000000000002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664</v>
      </c>
      <c r="AT118" s="229" t="s">
        <v>808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4522</v>
      </c>
    </row>
    <row r="119" s="2" customFormat="1" ht="44.25" customHeight="1">
      <c r="A119" s="40"/>
      <c r="B119" s="41"/>
      <c r="C119" s="218" t="s">
        <v>498</v>
      </c>
      <c r="D119" s="218" t="s">
        <v>403</v>
      </c>
      <c r="E119" s="219" t="s">
        <v>4523</v>
      </c>
      <c r="F119" s="220" t="s">
        <v>4524</v>
      </c>
      <c r="G119" s="221" t="s">
        <v>548</v>
      </c>
      <c r="H119" s="222">
        <v>0.27300000000000002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545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545</v>
      </c>
      <c r="BM119" s="229" t="s">
        <v>4525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4526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49.05" customHeight="1">
      <c r="A121" s="40"/>
      <c r="B121" s="41"/>
      <c r="C121" s="218" t="s">
        <v>514</v>
      </c>
      <c r="D121" s="218" t="s">
        <v>403</v>
      </c>
      <c r="E121" s="219" t="s">
        <v>4527</v>
      </c>
      <c r="F121" s="220" t="s">
        <v>4528</v>
      </c>
      <c r="G121" s="221" t="s">
        <v>548</v>
      </c>
      <c r="H121" s="222">
        <v>0.27300000000000002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4529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4530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4531</v>
      </c>
      <c r="F123" s="216" t="s">
        <v>4532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77</v>
      </c>
      <c r="AU123" s="214" t="s">
        <v>85</v>
      </c>
      <c r="AY123" s="213" t="s">
        <v>401</v>
      </c>
      <c r="BK123" s="215">
        <f>SUM(BK124:BK129)</f>
        <v>0</v>
      </c>
    </row>
    <row r="124" s="2" customFormat="1" ht="62.7" customHeight="1">
      <c r="A124" s="40"/>
      <c r="B124" s="41"/>
      <c r="C124" s="280" t="s">
        <v>519</v>
      </c>
      <c r="D124" s="280" t="s">
        <v>808</v>
      </c>
      <c r="E124" s="281" t="s">
        <v>4533</v>
      </c>
      <c r="F124" s="282" t="s">
        <v>4534</v>
      </c>
      <c r="G124" s="283" t="s">
        <v>653</v>
      </c>
      <c r="H124" s="284">
        <v>3</v>
      </c>
      <c r="I124" s="285"/>
      <c r="J124" s="286">
        <f>ROUND(I124*H124,2)</f>
        <v>0</v>
      </c>
      <c r="K124" s="282" t="s">
        <v>4506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4535</v>
      </c>
    </row>
    <row r="125" s="2" customFormat="1" ht="37.8" customHeight="1">
      <c r="A125" s="40"/>
      <c r="B125" s="41"/>
      <c r="C125" s="280" t="s">
        <v>529</v>
      </c>
      <c r="D125" s="280" t="s">
        <v>808</v>
      </c>
      <c r="E125" s="281" t="s">
        <v>4536</v>
      </c>
      <c r="F125" s="282" t="s">
        <v>4537</v>
      </c>
      <c r="G125" s="283" t="s">
        <v>653</v>
      </c>
      <c r="H125" s="284">
        <v>1</v>
      </c>
      <c r="I125" s="285"/>
      <c r="J125" s="286">
        <f>ROUND(I125*H125,2)</f>
        <v>0</v>
      </c>
      <c r="K125" s="282" t="s">
        <v>4506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664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4538</v>
      </c>
    </row>
    <row r="126" s="2" customFormat="1" ht="49.05" customHeight="1">
      <c r="A126" s="40"/>
      <c r="B126" s="41"/>
      <c r="C126" s="280" t="s">
        <v>536</v>
      </c>
      <c r="D126" s="280" t="s">
        <v>808</v>
      </c>
      <c r="E126" s="281" t="s">
        <v>4539</v>
      </c>
      <c r="F126" s="282" t="s">
        <v>4540</v>
      </c>
      <c r="G126" s="283" t="s">
        <v>653</v>
      </c>
      <c r="H126" s="284">
        <v>1</v>
      </c>
      <c r="I126" s="285"/>
      <c r="J126" s="286">
        <f>ROUND(I126*H126,2)</f>
        <v>0</v>
      </c>
      <c r="K126" s="282" t="s">
        <v>4506</v>
      </c>
      <c r="L126" s="287"/>
      <c r="M126" s="288" t="s">
        <v>19</v>
      </c>
      <c r="N126" s="289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664</v>
      </c>
      <c r="AT126" s="229" t="s">
        <v>808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4541</v>
      </c>
    </row>
    <row r="127" s="2" customFormat="1" ht="24.15" customHeight="1">
      <c r="A127" s="40"/>
      <c r="B127" s="41"/>
      <c r="C127" s="280" t="s">
        <v>8</v>
      </c>
      <c r="D127" s="280" t="s">
        <v>808</v>
      </c>
      <c r="E127" s="281" t="s">
        <v>4542</v>
      </c>
      <c r="F127" s="282" t="s">
        <v>4543</v>
      </c>
      <c r="G127" s="283" t="s">
        <v>653</v>
      </c>
      <c r="H127" s="284">
        <v>1</v>
      </c>
      <c r="I127" s="285"/>
      <c r="J127" s="286">
        <f>ROUND(I127*H127,2)</f>
        <v>0</v>
      </c>
      <c r="K127" s="282" t="s">
        <v>4506</v>
      </c>
      <c r="L127" s="287"/>
      <c r="M127" s="288" t="s">
        <v>19</v>
      </c>
      <c r="N127" s="289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664</v>
      </c>
      <c r="AT127" s="229" t="s">
        <v>808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4544</v>
      </c>
    </row>
    <row r="128" s="2" customFormat="1" ht="33" customHeight="1">
      <c r="A128" s="40"/>
      <c r="B128" s="41"/>
      <c r="C128" s="280" t="s">
        <v>545</v>
      </c>
      <c r="D128" s="280" t="s">
        <v>808</v>
      </c>
      <c r="E128" s="281" t="s">
        <v>4545</v>
      </c>
      <c r="F128" s="282" t="s">
        <v>4546</v>
      </c>
      <c r="G128" s="283" t="s">
        <v>653</v>
      </c>
      <c r="H128" s="284">
        <v>2</v>
      </c>
      <c r="I128" s="285"/>
      <c r="J128" s="286">
        <f>ROUND(I128*H128,2)</f>
        <v>0</v>
      </c>
      <c r="K128" s="282" t="s">
        <v>4506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4547</v>
      </c>
    </row>
    <row r="129" s="2" customFormat="1" ht="33" customHeight="1">
      <c r="A129" s="40"/>
      <c r="B129" s="41"/>
      <c r="C129" s="280" t="s">
        <v>552</v>
      </c>
      <c r="D129" s="280" t="s">
        <v>808</v>
      </c>
      <c r="E129" s="281" t="s">
        <v>4548</v>
      </c>
      <c r="F129" s="282" t="s">
        <v>4549</v>
      </c>
      <c r="G129" s="283" t="s">
        <v>653</v>
      </c>
      <c r="H129" s="284">
        <v>3</v>
      </c>
      <c r="I129" s="285"/>
      <c r="J129" s="286">
        <f>ROUND(I129*H129,2)</f>
        <v>0</v>
      </c>
      <c r="K129" s="282" t="s">
        <v>4506</v>
      </c>
      <c r="L129" s="287"/>
      <c r="M129" s="288" t="s">
        <v>19</v>
      </c>
      <c r="N129" s="289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664</v>
      </c>
      <c r="AT129" s="229" t="s">
        <v>808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4550</v>
      </c>
    </row>
    <row r="130" s="12" customFormat="1" ht="22.8" customHeight="1">
      <c r="A130" s="12"/>
      <c r="B130" s="202"/>
      <c r="C130" s="203"/>
      <c r="D130" s="204" t="s">
        <v>77</v>
      </c>
      <c r="E130" s="216" t="s">
        <v>4551</v>
      </c>
      <c r="F130" s="216" t="s">
        <v>4552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SUM(P131:P145)</f>
        <v>0</v>
      </c>
      <c r="Q130" s="210"/>
      <c r="R130" s="211">
        <f>SUM(R131:R145)</f>
        <v>0.15909000000000001</v>
      </c>
      <c r="S130" s="210"/>
      <c r="T130" s="212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77</v>
      </c>
      <c r="AU130" s="214" t="s">
        <v>85</v>
      </c>
      <c r="AY130" s="213" t="s">
        <v>401</v>
      </c>
      <c r="BK130" s="215">
        <f>SUM(BK131:BK145)</f>
        <v>0</v>
      </c>
    </row>
    <row r="131" s="2" customFormat="1" ht="16.5" customHeight="1">
      <c r="A131" s="40"/>
      <c r="B131" s="41"/>
      <c r="C131" s="218" t="s">
        <v>560</v>
      </c>
      <c r="D131" s="218" t="s">
        <v>403</v>
      </c>
      <c r="E131" s="219" t="s">
        <v>4553</v>
      </c>
      <c r="F131" s="220" t="s">
        <v>4554</v>
      </c>
      <c r="G131" s="221" t="s">
        <v>653</v>
      </c>
      <c r="H131" s="222">
        <v>40</v>
      </c>
      <c r="I131" s="223"/>
      <c r="J131" s="224">
        <f>ROUND(I131*H131,2)</f>
        <v>0</v>
      </c>
      <c r="K131" s="220" t="s">
        <v>1038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0.0011199999999999999</v>
      </c>
      <c r="R131" s="227">
        <f>Q131*H131</f>
        <v>0.044799999999999993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545</v>
      </c>
      <c r="AT131" s="229" t="s">
        <v>403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4555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4556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87</v>
      </c>
    </row>
    <row r="133" s="2" customFormat="1" ht="24.15" customHeight="1">
      <c r="A133" s="40"/>
      <c r="B133" s="41"/>
      <c r="C133" s="280" t="s">
        <v>565</v>
      </c>
      <c r="D133" s="280" t="s">
        <v>808</v>
      </c>
      <c r="E133" s="281" t="s">
        <v>4557</v>
      </c>
      <c r="F133" s="282" t="s">
        <v>4558</v>
      </c>
      <c r="G133" s="283" t="s">
        <v>653</v>
      </c>
      <c r="H133" s="284">
        <v>6</v>
      </c>
      <c r="I133" s="285"/>
      <c r="J133" s="286">
        <f>ROUND(I133*H133,2)</f>
        <v>0</v>
      </c>
      <c r="K133" s="282" t="s">
        <v>4506</v>
      </c>
      <c r="L133" s="287"/>
      <c r="M133" s="288" t="s">
        <v>19</v>
      </c>
      <c r="N133" s="289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664</v>
      </c>
      <c r="AT133" s="229" t="s">
        <v>808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4559</v>
      </c>
    </row>
    <row r="134" s="2" customFormat="1" ht="33" customHeight="1">
      <c r="A134" s="40"/>
      <c r="B134" s="41"/>
      <c r="C134" s="218" t="s">
        <v>571</v>
      </c>
      <c r="D134" s="218" t="s">
        <v>403</v>
      </c>
      <c r="E134" s="219" t="s">
        <v>4560</v>
      </c>
      <c r="F134" s="220" t="s">
        <v>4561</v>
      </c>
      <c r="G134" s="221" t="s">
        <v>653</v>
      </c>
      <c r="H134" s="222">
        <v>1</v>
      </c>
      <c r="I134" s="223"/>
      <c r="J134" s="224">
        <f>ROUND(I134*H134,2)</f>
        <v>0</v>
      </c>
      <c r="K134" s="220" t="s">
        <v>1038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0.012070000000000001</v>
      </c>
      <c r="R134" s="227">
        <f>Q134*H134</f>
        <v>0.012070000000000001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4562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4563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37.8" customHeight="1">
      <c r="A136" s="40"/>
      <c r="B136" s="41"/>
      <c r="C136" s="218" t="s">
        <v>7</v>
      </c>
      <c r="D136" s="218" t="s">
        <v>403</v>
      </c>
      <c r="E136" s="219" t="s">
        <v>4564</v>
      </c>
      <c r="F136" s="220" t="s">
        <v>4565</v>
      </c>
      <c r="G136" s="221" t="s">
        <v>653</v>
      </c>
      <c r="H136" s="222">
        <v>3</v>
      </c>
      <c r="I136" s="223"/>
      <c r="J136" s="224">
        <f>ROUND(I136*H136,2)</f>
        <v>0</v>
      </c>
      <c r="K136" s="220" t="s">
        <v>1038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0.0060800000000000003</v>
      </c>
      <c r="R136" s="227">
        <f>Q136*H136</f>
        <v>0.018239999999999999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4566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4567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2" customFormat="1" ht="44.25" customHeight="1">
      <c r="A138" s="40"/>
      <c r="B138" s="41"/>
      <c r="C138" s="218" t="s">
        <v>599</v>
      </c>
      <c r="D138" s="218" t="s">
        <v>403</v>
      </c>
      <c r="E138" s="219" t="s">
        <v>4568</v>
      </c>
      <c r="F138" s="220" t="s">
        <v>4569</v>
      </c>
      <c r="G138" s="221" t="s">
        <v>653</v>
      </c>
      <c r="H138" s="222">
        <v>1</v>
      </c>
      <c r="I138" s="223"/>
      <c r="J138" s="224">
        <f>ROUND(I138*H138,2)</f>
        <v>0</v>
      </c>
      <c r="K138" s="220" t="s">
        <v>1038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0.0065900000000000004</v>
      </c>
      <c r="R138" s="227">
        <f>Q138*H138</f>
        <v>0.0065900000000000004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4570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4571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33" customHeight="1">
      <c r="A140" s="40"/>
      <c r="B140" s="41"/>
      <c r="C140" s="218" t="s">
        <v>607</v>
      </c>
      <c r="D140" s="218" t="s">
        <v>403</v>
      </c>
      <c r="E140" s="219" t="s">
        <v>4572</v>
      </c>
      <c r="F140" s="220" t="s">
        <v>4573</v>
      </c>
      <c r="G140" s="221" t="s">
        <v>653</v>
      </c>
      <c r="H140" s="222">
        <v>1</v>
      </c>
      <c r="I140" s="223"/>
      <c r="J140" s="224">
        <f>ROUND(I140*H140,2)</f>
        <v>0</v>
      </c>
      <c r="K140" s="220" t="s">
        <v>1038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0.07739</v>
      </c>
      <c r="R140" s="227">
        <f>Q140*H140</f>
        <v>0.07739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545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4574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4575</v>
      </c>
      <c r="G141" s="42"/>
      <c r="H141" s="42"/>
      <c r="I141" s="233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2" customFormat="1" ht="37.8" customHeight="1">
      <c r="A142" s="40"/>
      <c r="B142" s="41"/>
      <c r="C142" s="218" t="s">
        <v>613</v>
      </c>
      <c r="D142" s="218" t="s">
        <v>403</v>
      </c>
      <c r="E142" s="219" t="s">
        <v>4576</v>
      </c>
      <c r="F142" s="220" t="s">
        <v>4577</v>
      </c>
      <c r="G142" s="221" t="s">
        <v>548</v>
      </c>
      <c r="H142" s="222">
        <v>0.159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4578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4579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49.05" customHeight="1">
      <c r="A144" s="40"/>
      <c r="B144" s="41"/>
      <c r="C144" s="218" t="s">
        <v>619</v>
      </c>
      <c r="D144" s="218" t="s">
        <v>403</v>
      </c>
      <c r="E144" s="219" t="s">
        <v>4580</v>
      </c>
      <c r="F144" s="220" t="s">
        <v>4581</v>
      </c>
      <c r="G144" s="221" t="s">
        <v>548</v>
      </c>
      <c r="H144" s="222">
        <v>0.159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4582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4583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2" customFormat="1" ht="22.8" customHeight="1">
      <c r="A146" s="12"/>
      <c r="B146" s="202"/>
      <c r="C146" s="203"/>
      <c r="D146" s="204" t="s">
        <v>77</v>
      </c>
      <c r="E146" s="216" t="s">
        <v>4584</v>
      </c>
      <c r="F146" s="216" t="s">
        <v>4585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SUM(P147:P198)</f>
        <v>0</v>
      </c>
      <c r="Q146" s="210"/>
      <c r="R146" s="211">
        <f>SUM(R147:R198)</f>
        <v>0.47724014600000003</v>
      </c>
      <c r="S146" s="210"/>
      <c r="T146" s="212">
        <f>SUM(T147:T198)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87</v>
      </c>
      <c r="AT146" s="214" t="s">
        <v>77</v>
      </c>
      <c r="AU146" s="214" t="s">
        <v>85</v>
      </c>
      <c r="AY146" s="213" t="s">
        <v>401</v>
      </c>
      <c r="BK146" s="215">
        <f>SUM(BK147:BK198)</f>
        <v>0</v>
      </c>
    </row>
    <row r="147" s="2" customFormat="1" ht="24.15" customHeight="1">
      <c r="A147" s="40"/>
      <c r="B147" s="41"/>
      <c r="C147" s="218" t="s">
        <v>625</v>
      </c>
      <c r="D147" s="218" t="s">
        <v>403</v>
      </c>
      <c r="E147" s="219" t="s">
        <v>4586</v>
      </c>
      <c r="F147" s="220" t="s">
        <v>4587</v>
      </c>
      <c r="G147" s="221" t="s">
        <v>228</v>
      </c>
      <c r="H147" s="222">
        <v>68.400000000000006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0.001251135</v>
      </c>
      <c r="R147" s="227">
        <f>Q147*H147</f>
        <v>0.085577634000000014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545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4588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4589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4494</v>
      </c>
      <c r="G149" s="248"/>
      <c r="H149" s="251">
        <v>57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4" customFormat="1">
      <c r="A150" s="14"/>
      <c r="B150" s="247"/>
      <c r="C150" s="248"/>
      <c r="D150" s="238" t="s">
        <v>410</v>
      </c>
      <c r="E150" s="249" t="s">
        <v>19</v>
      </c>
      <c r="F150" s="250" t="s">
        <v>4590</v>
      </c>
      <c r="G150" s="248"/>
      <c r="H150" s="251">
        <v>68.400000000000006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410</v>
      </c>
      <c r="AU150" s="257" t="s">
        <v>87</v>
      </c>
      <c r="AV150" s="14" t="s">
        <v>87</v>
      </c>
      <c r="AW150" s="14" t="s">
        <v>37</v>
      </c>
      <c r="AX150" s="14" t="s">
        <v>85</v>
      </c>
      <c r="AY150" s="257" t="s">
        <v>401</v>
      </c>
    </row>
    <row r="151" s="2" customFormat="1" ht="24.15" customHeight="1">
      <c r="A151" s="40"/>
      <c r="B151" s="41"/>
      <c r="C151" s="218" t="s">
        <v>629</v>
      </c>
      <c r="D151" s="218" t="s">
        <v>403</v>
      </c>
      <c r="E151" s="219" t="s">
        <v>4591</v>
      </c>
      <c r="F151" s="220" t="s">
        <v>4592</v>
      </c>
      <c r="G151" s="221" t="s">
        <v>228</v>
      </c>
      <c r="H151" s="222">
        <v>50.399999999999999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0.00344663</v>
      </c>
      <c r="R151" s="227">
        <f>Q151*H151</f>
        <v>0.17371015200000001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545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4593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4594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4499</v>
      </c>
      <c r="G153" s="248"/>
      <c r="H153" s="251">
        <v>42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4595</v>
      </c>
      <c r="G154" s="248"/>
      <c r="H154" s="251">
        <v>50.399999999999999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85</v>
      </c>
      <c r="AY154" s="257" t="s">
        <v>401</v>
      </c>
    </row>
    <row r="155" s="2" customFormat="1" ht="24.15" customHeight="1">
      <c r="A155" s="40"/>
      <c r="B155" s="41"/>
      <c r="C155" s="218" t="s">
        <v>638</v>
      </c>
      <c r="D155" s="218" t="s">
        <v>403</v>
      </c>
      <c r="E155" s="219" t="s">
        <v>4596</v>
      </c>
      <c r="F155" s="220" t="s">
        <v>4597</v>
      </c>
      <c r="G155" s="221" t="s">
        <v>653</v>
      </c>
      <c r="H155" s="222">
        <v>76</v>
      </c>
      <c r="I155" s="223"/>
      <c r="J155" s="224">
        <f>ROUND(I155*H155,2)</f>
        <v>0</v>
      </c>
      <c r="K155" s="220" t="s">
        <v>406</v>
      </c>
      <c r="L155" s="46"/>
      <c r="M155" s="225" t="s">
        <v>19</v>
      </c>
      <c r="N155" s="226" t="s">
        <v>49</v>
      </c>
      <c r="O155" s="86"/>
      <c r="P155" s="227">
        <f>O155*H155</f>
        <v>0</v>
      </c>
      <c r="Q155" s="227">
        <v>1.22E-05</v>
      </c>
      <c r="R155" s="227">
        <f>Q155*H155</f>
        <v>0.00092719999999999999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545</v>
      </c>
      <c r="AT155" s="229" t="s">
        <v>403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4598</v>
      </c>
    </row>
    <row r="156" s="2" customFormat="1">
      <c r="A156" s="40"/>
      <c r="B156" s="41"/>
      <c r="C156" s="42"/>
      <c r="D156" s="231" t="s">
        <v>408</v>
      </c>
      <c r="E156" s="42"/>
      <c r="F156" s="232" t="s">
        <v>4599</v>
      </c>
      <c r="G156" s="42"/>
      <c r="H156" s="42"/>
      <c r="I156" s="233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408</v>
      </c>
      <c r="AU156" s="19" t="s">
        <v>87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4600</v>
      </c>
      <c r="G157" s="248"/>
      <c r="H157" s="251">
        <v>76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85</v>
      </c>
      <c r="AY157" s="257" t="s">
        <v>401</v>
      </c>
    </row>
    <row r="158" s="2" customFormat="1" ht="24.15" customHeight="1">
      <c r="A158" s="40"/>
      <c r="B158" s="41"/>
      <c r="C158" s="218" t="s">
        <v>645</v>
      </c>
      <c r="D158" s="218" t="s">
        <v>403</v>
      </c>
      <c r="E158" s="219" t="s">
        <v>4601</v>
      </c>
      <c r="F158" s="220" t="s">
        <v>4602</v>
      </c>
      <c r="G158" s="221" t="s">
        <v>653</v>
      </c>
      <c r="H158" s="222">
        <v>30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3.4100000000000002E-05</v>
      </c>
      <c r="R158" s="227">
        <f>Q158*H158</f>
        <v>0.001023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4603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4604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4605</v>
      </c>
      <c r="G160" s="248"/>
      <c r="H160" s="251">
        <v>30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24.15" customHeight="1">
      <c r="A161" s="40"/>
      <c r="B161" s="41"/>
      <c r="C161" s="218" t="s">
        <v>650</v>
      </c>
      <c r="D161" s="218" t="s">
        <v>403</v>
      </c>
      <c r="E161" s="219" t="s">
        <v>4606</v>
      </c>
      <c r="F161" s="220" t="s">
        <v>4607</v>
      </c>
      <c r="G161" s="221" t="s">
        <v>653</v>
      </c>
      <c r="H161" s="222">
        <v>86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5.24E-05</v>
      </c>
      <c r="R161" s="227">
        <f>Q161*H161</f>
        <v>0.0045063999999999998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4608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4609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4610</v>
      </c>
      <c r="G163" s="248"/>
      <c r="H163" s="251">
        <v>86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85</v>
      </c>
      <c r="AY163" s="257" t="s">
        <v>401</v>
      </c>
    </row>
    <row r="164" s="2" customFormat="1" ht="24.15" customHeight="1">
      <c r="A164" s="40"/>
      <c r="B164" s="41"/>
      <c r="C164" s="218" t="s">
        <v>657</v>
      </c>
      <c r="D164" s="218" t="s">
        <v>403</v>
      </c>
      <c r="E164" s="219" t="s">
        <v>4611</v>
      </c>
      <c r="F164" s="220" t="s">
        <v>4612</v>
      </c>
      <c r="G164" s="221" t="s">
        <v>653</v>
      </c>
      <c r="H164" s="222">
        <v>4</v>
      </c>
      <c r="I164" s="223"/>
      <c r="J164" s="224">
        <f>ROUND(I164*H164,2)</f>
        <v>0</v>
      </c>
      <c r="K164" s="220" t="s">
        <v>406</v>
      </c>
      <c r="L164" s="46"/>
      <c r="M164" s="225" t="s">
        <v>19</v>
      </c>
      <c r="N164" s="226" t="s">
        <v>49</v>
      </c>
      <c r="O164" s="86"/>
      <c r="P164" s="227">
        <f>O164*H164</f>
        <v>0</v>
      </c>
      <c r="Q164" s="227">
        <v>6.4900000000000005E-05</v>
      </c>
      <c r="R164" s="227">
        <f>Q164*H164</f>
        <v>0.00025960000000000002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545</v>
      </c>
      <c r="AT164" s="229" t="s">
        <v>403</v>
      </c>
      <c r="AU164" s="229" t="s">
        <v>87</v>
      </c>
      <c r="AY164" s="19" t="s">
        <v>401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85</v>
      </c>
      <c r="BK164" s="230">
        <f>ROUND(I164*H164,2)</f>
        <v>0</v>
      </c>
      <c r="BL164" s="19" t="s">
        <v>545</v>
      </c>
      <c r="BM164" s="229" t="s">
        <v>4613</v>
      </c>
    </row>
    <row r="165" s="2" customFormat="1">
      <c r="A165" s="40"/>
      <c r="B165" s="41"/>
      <c r="C165" s="42"/>
      <c r="D165" s="231" t="s">
        <v>408</v>
      </c>
      <c r="E165" s="42"/>
      <c r="F165" s="232" t="s">
        <v>4614</v>
      </c>
      <c r="G165" s="42"/>
      <c r="H165" s="42"/>
      <c r="I165" s="233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408</v>
      </c>
      <c r="AU165" s="19" t="s">
        <v>87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4615</v>
      </c>
      <c r="G166" s="248"/>
      <c r="H166" s="251">
        <v>4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85</v>
      </c>
      <c r="AY166" s="257" t="s">
        <v>401</v>
      </c>
    </row>
    <row r="167" s="2" customFormat="1" ht="24.15" customHeight="1">
      <c r="A167" s="40"/>
      <c r="B167" s="41"/>
      <c r="C167" s="218" t="s">
        <v>664</v>
      </c>
      <c r="D167" s="218" t="s">
        <v>403</v>
      </c>
      <c r="E167" s="219" t="s">
        <v>4616</v>
      </c>
      <c r="F167" s="220" t="s">
        <v>4617</v>
      </c>
      <c r="G167" s="221" t="s">
        <v>653</v>
      </c>
      <c r="H167" s="222">
        <v>6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0.00014359999999999999</v>
      </c>
      <c r="R167" s="227">
        <f>Q167*H167</f>
        <v>0.00086159999999999991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4618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4619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4620</v>
      </c>
      <c r="G169" s="248"/>
      <c r="H169" s="251">
        <v>6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85</v>
      </c>
      <c r="AY169" s="257" t="s">
        <v>401</v>
      </c>
    </row>
    <row r="170" s="2" customFormat="1" ht="24.15" customHeight="1">
      <c r="A170" s="40"/>
      <c r="B170" s="41"/>
      <c r="C170" s="218" t="s">
        <v>670</v>
      </c>
      <c r="D170" s="218" t="s">
        <v>403</v>
      </c>
      <c r="E170" s="219" t="s">
        <v>4621</v>
      </c>
      <c r="F170" s="220" t="s">
        <v>4622</v>
      </c>
      <c r="G170" s="221" t="s">
        <v>653</v>
      </c>
      <c r="H170" s="222">
        <v>20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0.0002354</v>
      </c>
      <c r="R170" s="227">
        <f>Q170*H170</f>
        <v>0.0047080000000000004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4623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4624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4625</v>
      </c>
      <c r="G172" s="248"/>
      <c r="H172" s="251">
        <v>20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85</v>
      </c>
      <c r="AY172" s="257" t="s">
        <v>401</v>
      </c>
    </row>
    <row r="173" s="2" customFormat="1" ht="24.15" customHeight="1">
      <c r="A173" s="40"/>
      <c r="B173" s="41"/>
      <c r="C173" s="218" t="s">
        <v>676</v>
      </c>
      <c r="D173" s="218" t="s">
        <v>403</v>
      </c>
      <c r="E173" s="219" t="s">
        <v>4626</v>
      </c>
      <c r="F173" s="220" t="s">
        <v>4627</v>
      </c>
      <c r="G173" s="221" t="s">
        <v>228</v>
      </c>
      <c r="H173" s="222">
        <v>68.400000000000006</v>
      </c>
      <c r="I173" s="223"/>
      <c r="J173" s="224">
        <f>ROUND(I173*H173,2)</f>
        <v>0</v>
      </c>
      <c r="K173" s="220" t="s">
        <v>406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4628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4629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2" customFormat="1" ht="24.15" customHeight="1">
      <c r="A175" s="40"/>
      <c r="B175" s="41"/>
      <c r="C175" s="218" t="s">
        <v>682</v>
      </c>
      <c r="D175" s="218" t="s">
        <v>403</v>
      </c>
      <c r="E175" s="219" t="s">
        <v>4630</v>
      </c>
      <c r="F175" s="220" t="s">
        <v>4631</v>
      </c>
      <c r="G175" s="221" t="s">
        <v>228</v>
      </c>
      <c r="H175" s="222">
        <v>50.399999999999999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4632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4633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37.8" customHeight="1">
      <c r="A177" s="40"/>
      <c r="B177" s="41"/>
      <c r="C177" s="218" t="s">
        <v>687</v>
      </c>
      <c r="D177" s="218" t="s">
        <v>403</v>
      </c>
      <c r="E177" s="219" t="s">
        <v>4634</v>
      </c>
      <c r="F177" s="220" t="s">
        <v>4635</v>
      </c>
      <c r="G177" s="221" t="s">
        <v>228</v>
      </c>
      <c r="H177" s="222">
        <v>345.60000000000002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0.00059509999999999999</v>
      </c>
      <c r="R177" s="227">
        <f>Q177*H177</f>
        <v>0.20566656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545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4636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4637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4515</v>
      </c>
      <c r="G179" s="248"/>
      <c r="H179" s="251">
        <v>288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4638</v>
      </c>
      <c r="G180" s="248"/>
      <c r="H180" s="251">
        <v>345.60000000000002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85</v>
      </c>
      <c r="AY180" s="257" t="s">
        <v>401</v>
      </c>
    </row>
    <row r="181" s="2" customFormat="1" ht="24.15" customHeight="1">
      <c r="A181" s="40"/>
      <c r="B181" s="41"/>
      <c r="C181" s="218" t="s">
        <v>703</v>
      </c>
      <c r="D181" s="218" t="s">
        <v>403</v>
      </c>
      <c r="E181" s="219" t="s">
        <v>4639</v>
      </c>
      <c r="F181" s="220" t="s">
        <v>4640</v>
      </c>
      <c r="G181" s="221" t="s">
        <v>228</v>
      </c>
      <c r="H181" s="222">
        <v>345.60000000000002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4641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4642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2" customFormat="1" ht="16.5" customHeight="1">
      <c r="A183" s="40"/>
      <c r="B183" s="41"/>
      <c r="C183" s="218" t="s">
        <v>710</v>
      </c>
      <c r="D183" s="218" t="s">
        <v>403</v>
      </c>
      <c r="E183" s="219" t="s">
        <v>4643</v>
      </c>
      <c r="F183" s="220" t="s">
        <v>4644</v>
      </c>
      <c r="G183" s="221" t="s">
        <v>4645</v>
      </c>
      <c r="H183" s="222">
        <v>48</v>
      </c>
      <c r="I183" s="223"/>
      <c r="J183" s="224">
        <f>ROUND(I183*H183,2)</f>
        <v>0</v>
      </c>
      <c r="K183" s="220" t="s">
        <v>1038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4646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4647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2" customFormat="1" ht="16.5" customHeight="1">
      <c r="A185" s="40"/>
      <c r="B185" s="41"/>
      <c r="C185" s="218" t="s">
        <v>717</v>
      </c>
      <c r="D185" s="218" t="s">
        <v>403</v>
      </c>
      <c r="E185" s="219" t="s">
        <v>4648</v>
      </c>
      <c r="F185" s="220" t="s">
        <v>4649</v>
      </c>
      <c r="G185" s="221" t="s">
        <v>4645</v>
      </c>
      <c r="H185" s="222">
        <v>48</v>
      </c>
      <c r="I185" s="223"/>
      <c r="J185" s="224">
        <f>ROUND(I185*H185,2)</f>
        <v>0</v>
      </c>
      <c r="K185" s="220" t="s">
        <v>1038</v>
      </c>
      <c r="L185" s="46"/>
      <c r="M185" s="225" t="s">
        <v>19</v>
      </c>
      <c r="N185" s="226" t="s">
        <v>49</v>
      </c>
      <c r="O185" s="86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545</v>
      </c>
      <c r="AT185" s="229" t="s">
        <v>403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4650</v>
      </c>
    </row>
    <row r="186" s="2" customFormat="1">
      <c r="A186" s="40"/>
      <c r="B186" s="41"/>
      <c r="C186" s="42"/>
      <c r="D186" s="231" t="s">
        <v>408</v>
      </c>
      <c r="E186" s="42"/>
      <c r="F186" s="232" t="s">
        <v>4651</v>
      </c>
      <c r="G186" s="42"/>
      <c r="H186" s="42"/>
      <c r="I186" s="233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408</v>
      </c>
      <c r="AU186" s="19" t="s">
        <v>87</v>
      </c>
    </row>
    <row r="187" s="2" customFormat="1" ht="21.75" customHeight="1">
      <c r="A187" s="40"/>
      <c r="B187" s="41"/>
      <c r="C187" s="218" t="s">
        <v>723</v>
      </c>
      <c r="D187" s="218" t="s">
        <v>403</v>
      </c>
      <c r="E187" s="219" t="s">
        <v>4652</v>
      </c>
      <c r="F187" s="220" t="s">
        <v>4653</v>
      </c>
      <c r="G187" s="221" t="s">
        <v>4645</v>
      </c>
      <c r="H187" s="222">
        <v>32</v>
      </c>
      <c r="I187" s="223"/>
      <c r="J187" s="224">
        <f>ROUND(I187*H187,2)</f>
        <v>0</v>
      </c>
      <c r="K187" s="220" t="s">
        <v>1038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545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4654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4655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2" customFormat="1" ht="24.15" customHeight="1">
      <c r="A189" s="40"/>
      <c r="B189" s="41"/>
      <c r="C189" s="218" t="s">
        <v>736</v>
      </c>
      <c r="D189" s="218" t="s">
        <v>403</v>
      </c>
      <c r="E189" s="219" t="s">
        <v>4656</v>
      </c>
      <c r="F189" s="220" t="s">
        <v>4657</v>
      </c>
      <c r="G189" s="221" t="s">
        <v>653</v>
      </c>
      <c r="H189" s="222">
        <v>8</v>
      </c>
      <c r="I189" s="223"/>
      <c r="J189" s="224">
        <f>ROUND(I189*H189,2)</f>
        <v>0</v>
      </c>
      <c r="K189" s="220" t="s">
        <v>1038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4658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4659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2" customFormat="1" ht="24.15" customHeight="1">
      <c r="A191" s="40"/>
      <c r="B191" s="41"/>
      <c r="C191" s="218" t="s">
        <v>747</v>
      </c>
      <c r="D191" s="218" t="s">
        <v>403</v>
      </c>
      <c r="E191" s="219" t="s">
        <v>4660</v>
      </c>
      <c r="F191" s="220" t="s">
        <v>4661</v>
      </c>
      <c r="G191" s="221" t="s">
        <v>4662</v>
      </c>
      <c r="H191" s="222">
        <v>400</v>
      </c>
      <c r="I191" s="223"/>
      <c r="J191" s="224">
        <f>ROUND(I191*H191,2)</f>
        <v>0</v>
      </c>
      <c r="K191" s="220" t="s">
        <v>1038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545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4663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4664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2" customFormat="1" ht="16.5" customHeight="1">
      <c r="A193" s="40"/>
      <c r="B193" s="41"/>
      <c r="C193" s="218" t="s">
        <v>756</v>
      </c>
      <c r="D193" s="218" t="s">
        <v>403</v>
      </c>
      <c r="E193" s="219" t="s">
        <v>4665</v>
      </c>
      <c r="F193" s="220" t="s">
        <v>4666</v>
      </c>
      <c r="G193" s="221" t="s">
        <v>4662</v>
      </c>
      <c r="H193" s="222">
        <v>1600</v>
      </c>
      <c r="I193" s="223"/>
      <c r="J193" s="224">
        <f>ROUND(I193*H193,2)</f>
        <v>0</v>
      </c>
      <c r="K193" s="220" t="s">
        <v>1038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4667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4668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2" customFormat="1" ht="44.25" customHeight="1">
      <c r="A195" s="40"/>
      <c r="B195" s="41"/>
      <c r="C195" s="218" t="s">
        <v>762</v>
      </c>
      <c r="D195" s="218" t="s">
        <v>403</v>
      </c>
      <c r="E195" s="219" t="s">
        <v>4669</v>
      </c>
      <c r="F195" s="220" t="s">
        <v>4670</v>
      </c>
      <c r="G195" s="221" t="s">
        <v>548</v>
      </c>
      <c r="H195" s="222">
        <v>0.47899999999999998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4671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4672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49.05" customHeight="1">
      <c r="A197" s="40"/>
      <c r="B197" s="41"/>
      <c r="C197" s="218" t="s">
        <v>769</v>
      </c>
      <c r="D197" s="218" t="s">
        <v>403</v>
      </c>
      <c r="E197" s="219" t="s">
        <v>4673</v>
      </c>
      <c r="F197" s="220" t="s">
        <v>4674</v>
      </c>
      <c r="G197" s="221" t="s">
        <v>548</v>
      </c>
      <c r="H197" s="222">
        <v>0.47899999999999998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545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4675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4676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12" customFormat="1" ht="22.8" customHeight="1">
      <c r="A199" s="12"/>
      <c r="B199" s="202"/>
      <c r="C199" s="203"/>
      <c r="D199" s="204" t="s">
        <v>77</v>
      </c>
      <c r="E199" s="216" t="s">
        <v>4677</v>
      </c>
      <c r="F199" s="216" t="s">
        <v>4678</v>
      </c>
      <c r="G199" s="203"/>
      <c r="H199" s="203"/>
      <c r="I199" s="206"/>
      <c r="J199" s="217">
        <f>BK199</f>
        <v>0</v>
      </c>
      <c r="K199" s="203"/>
      <c r="L199" s="208"/>
      <c r="M199" s="209"/>
      <c r="N199" s="210"/>
      <c r="O199" s="210"/>
      <c r="P199" s="211">
        <f>SUM(P200:P241)</f>
        <v>0</v>
      </c>
      <c r="Q199" s="210"/>
      <c r="R199" s="211">
        <f>SUM(R200:R241)</f>
        <v>0.073848546000000001</v>
      </c>
      <c r="S199" s="210"/>
      <c r="T199" s="212">
        <f>SUM(T200:T241)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87</v>
      </c>
      <c r="AT199" s="214" t="s">
        <v>77</v>
      </c>
      <c r="AU199" s="214" t="s">
        <v>85</v>
      </c>
      <c r="AY199" s="213" t="s">
        <v>401</v>
      </c>
      <c r="BK199" s="215">
        <f>SUM(BK200:BK241)</f>
        <v>0</v>
      </c>
    </row>
    <row r="200" s="2" customFormat="1" ht="24.15" customHeight="1">
      <c r="A200" s="40"/>
      <c r="B200" s="41"/>
      <c r="C200" s="218" t="s">
        <v>778</v>
      </c>
      <c r="D200" s="218" t="s">
        <v>403</v>
      </c>
      <c r="E200" s="219" t="s">
        <v>4679</v>
      </c>
      <c r="F200" s="220" t="s">
        <v>4680</v>
      </c>
      <c r="G200" s="221" t="s">
        <v>653</v>
      </c>
      <c r="H200" s="222">
        <v>30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0.00023931319999999999</v>
      </c>
      <c r="R200" s="227">
        <f>Q200*H200</f>
        <v>0.0071793959999999993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545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545</v>
      </c>
      <c r="BM200" s="229" t="s">
        <v>4681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4682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2" customFormat="1" ht="21.75" customHeight="1">
      <c r="A202" s="40"/>
      <c r="B202" s="41"/>
      <c r="C202" s="218" t="s">
        <v>784</v>
      </c>
      <c r="D202" s="218" t="s">
        <v>403</v>
      </c>
      <c r="E202" s="219" t="s">
        <v>4683</v>
      </c>
      <c r="F202" s="220" t="s">
        <v>4684</v>
      </c>
      <c r="G202" s="221" t="s">
        <v>653</v>
      </c>
      <c r="H202" s="222">
        <v>3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0.00052957000000000004</v>
      </c>
      <c r="R202" s="227">
        <f>Q202*H202</f>
        <v>0.0015887100000000001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4685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4686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1.75" customHeight="1">
      <c r="A204" s="40"/>
      <c r="B204" s="41"/>
      <c r="C204" s="218" t="s">
        <v>789</v>
      </c>
      <c r="D204" s="218" t="s">
        <v>403</v>
      </c>
      <c r="E204" s="219" t="s">
        <v>4687</v>
      </c>
      <c r="F204" s="220" t="s">
        <v>4688</v>
      </c>
      <c r="G204" s="221" t="s">
        <v>653</v>
      </c>
      <c r="H204" s="222">
        <v>1</v>
      </c>
      <c r="I204" s="223"/>
      <c r="J204" s="224">
        <f>ROUND(I204*H204,2)</f>
        <v>0</v>
      </c>
      <c r="K204" s="220" t="s">
        <v>406</v>
      </c>
      <c r="L204" s="46"/>
      <c r="M204" s="225" t="s">
        <v>19</v>
      </c>
      <c r="N204" s="226" t="s">
        <v>49</v>
      </c>
      <c r="O204" s="86"/>
      <c r="P204" s="227">
        <f>O204*H204</f>
        <v>0</v>
      </c>
      <c r="Q204" s="227">
        <v>0.00077957000000000005</v>
      </c>
      <c r="R204" s="227">
        <f>Q204*H204</f>
        <v>0.00077957000000000005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545</v>
      </c>
      <c r="AT204" s="229" t="s">
        <v>403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4689</v>
      </c>
    </row>
    <row r="205" s="2" customFormat="1">
      <c r="A205" s="40"/>
      <c r="B205" s="41"/>
      <c r="C205" s="42"/>
      <c r="D205" s="231" t="s">
        <v>408</v>
      </c>
      <c r="E205" s="42"/>
      <c r="F205" s="232" t="s">
        <v>4690</v>
      </c>
      <c r="G205" s="42"/>
      <c r="H205" s="42"/>
      <c r="I205" s="233"/>
      <c r="J205" s="42"/>
      <c r="K205" s="42"/>
      <c r="L205" s="46"/>
      <c r="M205" s="234"/>
      <c r="N205" s="23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408</v>
      </c>
      <c r="AU205" s="19" t="s">
        <v>87</v>
      </c>
    </row>
    <row r="206" s="2" customFormat="1" ht="24.15" customHeight="1">
      <c r="A206" s="40"/>
      <c r="B206" s="41"/>
      <c r="C206" s="218" t="s">
        <v>800</v>
      </c>
      <c r="D206" s="218" t="s">
        <v>403</v>
      </c>
      <c r="E206" s="219" t="s">
        <v>4691</v>
      </c>
      <c r="F206" s="220" t="s">
        <v>4692</v>
      </c>
      <c r="G206" s="221" t="s">
        <v>653</v>
      </c>
      <c r="H206" s="222">
        <v>4</v>
      </c>
      <c r="I206" s="223"/>
      <c r="J206" s="224">
        <f>ROUND(I206*H206,2)</f>
        <v>0</v>
      </c>
      <c r="K206" s="220" t="s">
        <v>406</v>
      </c>
      <c r="L206" s="46"/>
      <c r="M206" s="225" t="s">
        <v>19</v>
      </c>
      <c r="N206" s="226" t="s">
        <v>49</v>
      </c>
      <c r="O206" s="86"/>
      <c r="P206" s="227">
        <f>O206*H206</f>
        <v>0</v>
      </c>
      <c r="Q206" s="227">
        <v>0.00024957000000000001</v>
      </c>
      <c r="R206" s="227">
        <f>Q206*H206</f>
        <v>0.00099828000000000004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545</v>
      </c>
      <c r="AT206" s="229" t="s">
        <v>403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545</v>
      </c>
      <c r="BM206" s="229" t="s">
        <v>4693</v>
      </c>
    </row>
    <row r="207" s="2" customFormat="1">
      <c r="A207" s="40"/>
      <c r="B207" s="41"/>
      <c r="C207" s="42"/>
      <c r="D207" s="231" t="s">
        <v>408</v>
      </c>
      <c r="E207" s="42"/>
      <c r="F207" s="232" t="s">
        <v>4694</v>
      </c>
      <c r="G207" s="42"/>
      <c r="H207" s="42"/>
      <c r="I207" s="233"/>
      <c r="J207" s="42"/>
      <c r="K207" s="42"/>
      <c r="L207" s="46"/>
      <c r="M207" s="234"/>
      <c r="N207" s="235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408</v>
      </c>
      <c r="AU207" s="19" t="s">
        <v>87</v>
      </c>
    </row>
    <row r="208" s="2" customFormat="1" ht="24.15" customHeight="1">
      <c r="A208" s="40"/>
      <c r="B208" s="41"/>
      <c r="C208" s="218" t="s">
        <v>807</v>
      </c>
      <c r="D208" s="218" t="s">
        <v>403</v>
      </c>
      <c r="E208" s="219" t="s">
        <v>4695</v>
      </c>
      <c r="F208" s="220" t="s">
        <v>4696</v>
      </c>
      <c r="G208" s="221" t="s">
        <v>653</v>
      </c>
      <c r="H208" s="222">
        <v>40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0.00021956999999999999</v>
      </c>
      <c r="R208" s="227">
        <f>Q208*H208</f>
        <v>0.0087828000000000003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4697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4698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2" customFormat="1" ht="24.15" customHeight="1">
      <c r="A210" s="40"/>
      <c r="B210" s="41"/>
      <c r="C210" s="218" t="s">
        <v>812</v>
      </c>
      <c r="D210" s="218" t="s">
        <v>403</v>
      </c>
      <c r="E210" s="219" t="s">
        <v>4699</v>
      </c>
      <c r="F210" s="220" t="s">
        <v>4700</v>
      </c>
      <c r="G210" s="221" t="s">
        <v>653</v>
      </c>
      <c r="H210" s="222">
        <v>1</v>
      </c>
      <c r="I210" s="223"/>
      <c r="J210" s="224">
        <f>ROUND(I210*H210,2)</f>
        <v>0</v>
      </c>
      <c r="K210" s="220" t="s">
        <v>1038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0.00173</v>
      </c>
      <c r="R210" s="227">
        <f>Q210*H210</f>
        <v>0.00173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545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545</v>
      </c>
      <c r="BM210" s="229" t="s">
        <v>4701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4702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2" customFormat="1" ht="24.15" customHeight="1">
      <c r="A212" s="40"/>
      <c r="B212" s="41"/>
      <c r="C212" s="218" t="s">
        <v>818</v>
      </c>
      <c r="D212" s="218" t="s">
        <v>403</v>
      </c>
      <c r="E212" s="219" t="s">
        <v>4703</v>
      </c>
      <c r="F212" s="220" t="s">
        <v>4704</v>
      </c>
      <c r="G212" s="221" t="s">
        <v>653</v>
      </c>
      <c r="H212" s="222">
        <v>29</v>
      </c>
      <c r="I212" s="223"/>
      <c r="J212" s="224">
        <f>ROUND(I212*H212,2)</f>
        <v>0</v>
      </c>
      <c r="K212" s="220" t="s">
        <v>406</v>
      </c>
      <c r="L212" s="46"/>
      <c r="M212" s="225" t="s">
        <v>19</v>
      </c>
      <c r="N212" s="226" t="s">
        <v>49</v>
      </c>
      <c r="O212" s="86"/>
      <c r="P212" s="227">
        <f>O212*H212</f>
        <v>0</v>
      </c>
      <c r="Q212" s="227">
        <v>0.00054956999999999998</v>
      </c>
      <c r="R212" s="227">
        <f>Q212*H212</f>
        <v>0.015937529999999998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545</v>
      </c>
      <c r="AT212" s="229" t="s">
        <v>403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545</v>
      </c>
      <c r="BM212" s="229" t="s">
        <v>4705</v>
      </c>
    </row>
    <row r="213" s="2" customFormat="1">
      <c r="A213" s="40"/>
      <c r="B213" s="41"/>
      <c r="C213" s="42"/>
      <c r="D213" s="231" t="s">
        <v>408</v>
      </c>
      <c r="E213" s="42"/>
      <c r="F213" s="232" t="s">
        <v>4706</v>
      </c>
      <c r="G213" s="42"/>
      <c r="H213" s="42"/>
      <c r="I213" s="233"/>
      <c r="J213" s="42"/>
      <c r="K213" s="42"/>
      <c r="L213" s="46"/>
      <c r="M213" s="234"/>
      <c r="N213" s="235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408</v>
      </c>
      <c r="AU213" s="19" t="s">
        <v>87</v>
      </c>
    </row>
    <row r="214" s="2" customFormat="1" ht="24.15" customHeight="1">
      <c r="A214" s="40"/>
      <c r="B214" s="41"/>
      <c r="C214" s="218" t="s">
        <v>824</v>
      </c>
      <c r="D214" s="218" t="s">
        <v>403</v>
      </c>
      <c r="E214" s="219" t="s">
        <v>4707</v>
      </c>
      <c r="F214" s="220" t="s">
        <v>4708</v>
      </c>
      <c r="G214" s="221" t="s">
        <v>653</v>
      </c>
      <c r="H214" s="222">
        <v>8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0.0018595700000000001</v>
      </c>
      <c r="R214" s="227">
        <f>Q214*H214</f>
        <v>0.014876560000000001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545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545</v>
      </c>
      <c r="BM214" s="229" t="s">
        <v>4709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4710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37.8" customHeight="1">
      <c r="A216" s="40"/>
      <c r="B216" s="41"/>
      <c r="C216" s="218" t="s">
        <v>830</v>
      </c>
      <c r="D216" s="218" t="s">
        <v>403</v>
      </c>
      <c r="E216" s="219" t="s">
        <v>4711</v>
      </c>
      <c r="F216" s="220" t="s">
        <v>4712</v>
      </c>
      <c r="G216" s="221" t="s">
        <v>653</v>
      </c>
      <c r="H216" s="222">
        <v>10</v>
      </c>
      <c r="I216" s="223"/>
      <c r="J216" s="224">
        <f>ROUND(I216*H216,2)</f>
        <v>0</v>
      </c>
      <c r="K216" s="220" t="s">
        <v>406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0.00055756999999999996</v>
      </c>
      <c r="R216" s="227">
        <f>Q216*H216</f>
        <v>0.0055756999999999994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545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4713</v>
      </c>
    </row>
    <row r="217" s="2" customFormat="1">
      <c r="A217" s="40"/>
      <c r="B217" s="41"/>
      <c r="C217" s="42"/>
      <c r="D217" s="231" t="s">
        <v>408</v>
      </c>
      <c r="E217" s="42"/>
      <c r="F217" s="232" t="s">
        <v>4714</v>
      </c>
      <c r="G217" s="42"/>
      <c r="H217" s="42"/>
      <c r="I217" s="233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408</v>
      </c>
      <c r="AU217" s="19" t="s">
        <v>87</v>
      </c>
    </row>
    <row r="218" s="2" customFormat="1" ht="44.25" customHeight="1">
      <c r="A218" s="40"/>
      <c r="B218" s="41"/>
      <c r="C218" s="218" t="s">
        <v>836</v>
      </c>
      <c r="D218" s="218" t="s">
        <v>403</v>
      </c>
      <c r="E218" s="219" t="s">
        <v>4715</v>
      </c>
      <c r="F218" s="220" t="s">
        <v>4716</v>
      </c>
      <c r="G218" s="221" t="s">
        <v>653</v>
      </c>
      <c r="H218" s="222">
        <v>1</v>
      </c>
      <c r="I218" s="223"/>
      <c r="J218" s="224">
        <f>ROUND(I218*H218,2)</f>
        <v>0</v>
      </c>
      <c r="K218" s="220" t="s">
        <v>1038</v>
      </c>
      <c r="L218" s="46"/>
      <c r="M218" s="225" t="s">
        <v>19</v>
      </c>
      <c r="N218" s="226" t="s">
        <v>49</v>
      </c>
      <c r="O218" s="86"/>
      <c r="P218" s="227">
        <f>O218*H218</f>
        <v>0</v>
      </c>
      <c r="Q218" s="227">
        <v>0.00147</v>
      </c>
      <c r="R218" s="227">
        <f>Q218*H218</f>
        <v>0.00147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545</v>
      </c>
      <c r="AT218" s="229" t="s">
        <v>403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545</v>
      </c>
      <c r="BM218" s="229" t="s">
        <v>4717</v>
      </c>
    </row>
    <row r="219" s="2" customFormat="1">
      <c r="A219" s="40"/>
      <c r="B219" s="41"/>
      <c r="C219" s="42"/>
      <c r="D219" s="231" t="s">
        <v>408</v>
      </c>
      <c r="E219" s="42"/>
      <c r="F219" s="232" t="s">
        <v>4718</v>
      </c>
      <c r="G219" s="42"/>
      <c r="H219" s="42"/>
      <c r="I219" s="233"/>
      <c r="J219" s="42"/>
      <c r="K219" s="42"/>
      <c r="L219" s="46"/>
      <c r="M219" s="234"/>
      <c r="N219" s="235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408</v>
      </c>
      <c r="AU219" s="19" t="s">
        <v>87</v>
      </c>
    </row>
    <row r="220" s="2" customFormat="1" ht="37.8" customHeight="1">
      <c r="A220" s="40"/>
      <c r="B220" s="41"/>
      <c r="C220" s="218" t="s">
        <v>656</v>
      </c>
      <c r="D220" s="218" t="s">
        <v>403</v>
      </c>
      <c r="E220" s="219" t="s">
        <v>4719</v>
      </c>
      <c r="F220" s="220" t="s">
        <v>4720</v>
      </c>
      <c r="G220" s="221" t="s">
        <v>653</v>
      </c>
      <c r="H220" s="222">
        <v>10</v>
      </c>
      <c r="I220" s="223"/>
      <c r="J220" s="224">
        <f>ROUND(I220*H220,2)</f>
        <v>0</v>
      </c>
      <c r="K220" s="220" t="s">
        <v>1038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0.00147</v>
      </c>
      <c r="R220" s="227">
        <f>Q220*H220</f>
        <v>0.0147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545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545</v>
      </c>
      <c r="BM220" s="229" t="s">
        <v>4721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4722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2" customFormat="1" ht="21.75" customHeight="1">
      <c r="A222" s="40"/>
      <c r="B222" s="41"/>
      <c r="C222" s="280" t="s">
        <v>847</v>
      </c>
      <c r="D222" s="280" t="s">
        <v>808</v>
      </c>
      <c r="E222" s="281" t="s">
        <v>4723</v>
      </c>
      <c r="F222" s="282" t="s">
        <v>4724</v>
      </c>
      <c r="G222" s="283" t="s">
        <v>653</v>
      </c>
      <c r="H222" s="284">
        <v>1</v>
      </c>
      <c r="I222" s="285"/>
      <c r="J222" s="286">
        <f>ROUND(I222*H222,2)</f>
        <v>0</v>
      </c>
      <c r="K222" s="282" t="s">
        <v>1038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0.00023000000000000001</v>
      </c>
      <c r="R222" s="227">
        <f>Q222*H222</f>
        <v>0.00023000000000000001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4725</v>
      </c>
    </row>
    <row r="223" s="2" customFormat="1" ht="24.15" customHeight="1">
      <c r="A223" s="40"/>
      <c r="B223" s="41"/>
      <c r="C223" s="218" t="s">
        <v>853</v>
      </c>
      <c r="D223" s="218" t="s">
        <v>403</v>
      </c>
      <c r="E223" s="219" t="s">
        <v>4726</v>
      </c>
      <c r="F223" s="220" t="s">
        <v>4727</v>
      </c>
      <c r="G223" s="221" t="s">
        <v>653</v>
      </c>
      <c r="H223" s="222">
        <v>1</v>
      </c>
      <c r="I223" s="223"/>
      <c r="J223" s="224">
        <f>ROUND(I223*H223,2)</f>
        <v>0</v>
      </c>
      <c r="K223" s="220" t="s">
        <v>1038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4728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4729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2" customFormat="1" ht="37.8" customHeight="1">
      <c r="A225" s="40"/>
      <c r="B225" s="41"/>
      <c r="C225" s="218" t="s">
        <v>860</v>
      </c>
      <c r="D225" s="218" t="s">
        <v>403</v>
      </c>
      <c r="E225" s="219" t="s">
        <v>4730</v>
      </c>
      <c r="F225" s="220" t="s">
        <v>4731</v>
      </c>
      <c r="G225" s="221" t="s">
        <v>653</v>
      </c>
      <c r="H225" s="222">
        <v>10</v>
      </c>
      <c r="I225" s="223"/>
      <c r="J225" s="224">
        <f>ROUND(I225*H225,2)</f>
        <v>0</v>
      </c>
      <c r="K225" s="220" t="s">
        <v>1038</v>
      </c>
      <c r="L225" s="46"/>
      <c r="M225" s="225" t="s">
        <v>19</v>
      </c>
      <c r="N225" s="226" t="s">
        <v>49</v>
      </c>
      <c r="O225" s="86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545</v>
      </c>
      <c r="AT225" s="229" t="s">
        <v>403</v>
      </c>
      <c r="AU225" s="229" t="s">
        <v>87</v>
      </c>
      <c r="AY225" s="19" t="s">
        <v>401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85</v>
      </c>
      <c r="BK225" s="230">
        <f>ROUND(I225*H225,2)</f>
        <v>0</v>
      </c>
      <c r="BL225" s="19" t="s">
        <v>545</v>
      </c>
      <c r="BM225" s="229" t="s">
        <v>4732</v>
      </c>
    </row>
    <row r="226" s="2" customFormat="1">
      <c r="A226" s="40"/>
      <c r="B226" s="41"/>
      <c r="C226" s="42"/>
      <c r="D226" s="231" t="s">
        <v>408</v>
      </c>
      <c r="E226" s="42"/>
      <c r="F226" s="232" t="s">
        <v>4733</v>
      </c>
      <c r="G226" s="42"/>
      <c r="H226" s="42"/>
      <c r="I226" s="233"/>
      <c r="J226" s="42"/>
      <c r="K226" s="42"/>
      <c r="L226" s="46"/>
      <c r="M226" s="234"/>
      <c r="N226" s="235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408</v>
      </c>
      <c r="AU226" s="19" t="s">
        <v>87</v>
      </c>
    </row>
    <row r="227" s="2" customFormat="1" ht="37.8" customHeight="1">
      <c r="A227" s="40"/>
      <c r="B227" s="41"/>
      <c r="C227" s="218" t="s">
        <v>866</v>
      </c>
      <c r="D227" s="218" t="s">
        <v>403</v>
      </c>
      <c r="E227" s="219" t="s">
        <v>4734</v>
      </c>
      <c r="F227" s="220" t="s">
        <v>4735</v>
      </c>
      <c r="G227" s="221" t="s">
        <v>653</v>
      </c>
      <c r="H227" s="222">
        <v>1</v>
      </c>
      <c r="I227" s="223"/>
      <c r="J227" s="224">
        <f>ROUND(I227*H227,2)</f>
        <v>0</v>
      </c>
      <c r="K227" s="220" t="s">
        <v>1038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4736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4737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2" customFormat="1" ht="33" customHeight="1">
      <c r="A229" s="40"/>
      <c r="B229" s="41"/>
      <c r="C229" s="280" t="s">
        <v>873</v>
      </c>
      <c r="D229" s="280" t="s">
        <v>808</v>
      </c>
      <c r="E229" s="281" t="s">
        <v>4738</v>
      </c>
      <c r="F229" s="282" t="s">
        <v>4739</v>
      </c>
      <c r="G229" s="283" t="s">
        <v>653</v>
      </c>
      <c r="H229" s="284">
        <v>1</v>
      </c>
      <c r="I229" s="285"/>
      <c r="J229" s="286">
        <f>ROUND(I229*H229,2)</f>
        <v>0</v>
      </c>
      <c r="K229" s="282" t="s">
        <v>4506</v>
      </c>
      <c r="L229" s="287"/>
      <c r="M229" s="288" t="s">
        <v>19</v>
      </c>
      <c r="N229" s="289" t="s">
        <v>49</v>
      </c>
      <c r="O229" s="86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664</v>
      </c>
      <c r="AT229" s="229" t="s">
        <v>808</v>
      </c>
      <c r="AU229" s="229" t="s">
        <v>87</v>
      </c>
      <c r="AY229" s="19" t="s">
        <v>401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85</v>
      </c>
      <c r="BK229" s="230">
        <f>ROUND(I229*H229,2)</f>
        <v>0</v>
      </c>
      <c r="BL229" s="19" t="s">
        <v>545</v>
      </c>
      <c r="BM229" s="229" t="s">
        <v>4740</v>
      </c>
    </row>
    <row r="230" s="2" customFormat="1" ht="33" customHeight="1">
      <c r="A230" s="40"/>
      <c r="B230" s="41"/>
      <c r="C230" s="280" t="s">
        <v>880</v>
      </c>
      <c r="D230" s="280" t="s">
        <v>808</v>
      </c>
      <c r="E230" s="281" t="s">
        <v>4741</v>
      </c>
      <c r="F230" s="282" t="s">
        <v>4742</v>
      </c>
      <c r="G230" s="283" t="s">
        <v>653</v>
      </c>
      <c r="H230" s="284">
        <v>4</v>
      </c>
      <c r="I230" s="285"/>
      <c r="J230" s="286">
        <f>ROUND(I230*H230,2)</f>
        <v>0</v>
      </c>
      <c r="K230" s="282" t="s">
        <v>4506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4743</v>
      </c>
    </row>
    <row r="231" s="2" customFormat="1" ht="33" customHeight="1">
      <c r="A231" s="40"/>
      <c r="B231" s="41"/>
      <c r="C231" s="280" t="s">
        <v>887</v>
      </c>
      <c r="D231" s="280" t="s">
        <v>808</v>
      </c>
      <c r="E231" s="281" t="s">
        <v>4744</v>
      </c>
      <c r="F231" s="282" t="s">
        <v>4745</v>
      </c>
      <c r="G231" s="283" t="s">
        <v>653</v>
      </c>
      <c r="H231" s="284">
        <v>5</v>
      </c>
      <c r="I231" s="285"/>
      <c r="J231" s="286">
        <f>ROUND(I231*H231,2)</f>
        <v>0</v>
      </c>
      <c r="K231" s="282" t="s">
        <v>4506</v>
      </c>
      <c r="L231" s="287"/>
      <c r="M231" s="288" t="s">
        <v>19</v>
      </c>
      <c r="N231" s="289" t="s">
        <v>49</v>
      </c>
      <c r="O231" s="86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664</v>
      </c>
      <c r="AT231" s="229" t="s">
        <v>808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545</v>
      </c>
      <c r="BM231" s="229" t="s">
        <v>4746</v>
      </c>
    </row>
    <row r="232" s="2" customFormat="1" ht="33" customHeight="1">
      <c r="A232" s="40"/>
      <c r="B232" s="41"/>
      <c r="C232" s="280" t="s">
        <v>895</v>
      </c>
      <c r="D232" s="280" t="s">
        <v>808</v>
      </c>
      <c r="E232" s="281" t="s">
        <v>4747</v>
      </c>
      <c r="F232" s="282" t="s">
        <v>4748</v>
      </c>
      <c r="G232" s="283" t="s">
        <v>653</v>
      </c>
      <c r="H232" s="284">
        <v>10</v>
      </c>
      <c r="I232" s="285"/>
      <c r="J232" s="286">
        <f>ROUND(I232*H232,2)</f>
        <v>0</v>
      </c>
      <c r="K232" s="282" t="s">
        <v>4506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4749</v>
      </c>
    </row>
    <row r="233" s="2" customFormat="1" ht="24.15" customHeight="1">
      <c r="A233" s="40"/>
      <c r="B233" s="41"/>
      <c r="C233" s="280" t="s">
        <v>901</v>
      </c>
      <c r="D233" s="280" t="s">
        <v>808</v>
      </c>
      <c r="E233" s="281" t="s">
        <v>4750</v>
      </c>
      <c r="F233" s="282" t="s">
        <v>4751</v>
      </c>
      <c r="G233" s="283" t="s">
        <v>653</v>
      </c>
      <c r="H233" s="284">
        <v>1</v>
      </c>
      <c r="I233" s="285"/>
      <c r="J233" s="286">
        <f>ROUND(I233*H233,2)</f>
        <v>0</v>
      </c>
      <c r="K233" s="282" t="s">
        <v>4506</v>
      </c>
      <c r="L233" s="287"/>
      <c r="M233" s="288" t="s">
        <v>19</v>
      </c>
      <c r="N233" s="289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664</v>
      </c>
      <c r="AT233" s="229" t="s">
        <v>808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4752</v>
      </c>
    </row>
    <row r="234" s="2" customFormat="1" ht="24.15" customHeight="1">
      <c r="A234" s="40"/>
      <c r="B234" s="41"/>
      <c r="C234" s="280" t="s">
        <v>921</v>
      </c>
      <c r="D234" s="280" t="s">
        <v>808</v>
      </c>
      <c r="E234" s="281" t="s">
        <v>4753</v>
      </c>
      <c r="F234" s="282" t="s">
        <v>4754</v>
      </c>
      <c r="G234" s="283" t="s">
        <v>653</v>
      </c>
      <c r="H234" s="284">
        <v>5</v>
      </c>
      <c r="I234" s="285"/>
      <c r="J234" s="286">
        <f>ROUND(I234*H234,2)</f>
        <v>0</v>
      </c>
      <c r="K234" s="282" t="s">
        <v>4506</v>
      </c>
      <c r="L234" s="287"/>
      <c r="M234" s="288" t="s">
        <v>19</v>
      </c>
      <c r="N234" s="289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664</v>
      </c>
      <c r="AT234" s="229" t="s">
        <v>808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545</v>
      </c>
      <c r="BM234" s="229" t="s">
        <v>4755</v>
      </c>
    </row>
    <row r="235" s="2" customFormat="1" ht="24.15" customHeight="1">
      <c r="A235" s="40"/>
      <c r="B235" s="41"/>
      <c r="C235" s="280" t="s">
        <v>940</v>
      </c>
      <c r="D235" s="280" t="s">
        <v>808</v>
      </c>
      <c r="E235" s="281" t="s">
        <v>4756</v>
      </c>
      <c r="F235" s="282" t="s">
        <v>4757</v>
      </c>
      <c r="G235" s="283" t="s">
        <v>653</v>
      </c>
      <c r="H235" s="284">
        <v>1</v>
      </c>
      <c r="I235" s="285"/>
      <c r="J235" s="286">
        <f>ROUND(I235*H235,2)</f>
        <v>0</v>
      </c>
      <c r="K235" s="282" t="s">
        <v>4506</v>
      </c>
      <c r="L235" s="287"/>
      <c r="M235" s="288" t="s">
        <v>19</v>
      </c>
      <c r="N235" s="289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664</v>
      </c>
      <c r="AT235" s="229" t="s">
        <v>808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4758</v>
      </c>
    </row>
    <row r="236" s="2" customFormat="1" ht="24.15" customHeight="1">
      <c r="A236" s="40"/>
      <c r="B236" s="41"/>
      <c r="C236" s="280" t="s">
        <v>945</v>
      </c>
      <c r="D236" s="280" t="s">
        <v>808</v>
      </c>
      <c r="E236" s="281" t="s">
        <v>4759</v>
      </c>
      <c r="F236" s="282" t="s">
        <v>4760</v>
      </c>
      <c r="G236" s="283" t="s">
        <v>653</v>
      </c>
      <c r="H236" s="284">
        <v>3</v>
      </c>
      <c r="I236" s="285"/>
      <c r="J236" s="286">
        <f>ROUND(I236*H236,2)</f>
        <v>0</v>
      </c>
      <c r="K236" s="282" t="s">
        <v>4506</v>
      </c>
      <c r="L236" s="287"/>
      <c r="M236" s="288" t="s">
        <v>19</v>
      </c>
      <c r="N236" s="289" t="s">
        <v>49</v>
      </c>
      <c r="O236" s="86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664</v>
      </c>
      <c r="AT236" s="229" t="s">
        <v>808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4761</v>
      </c>
    </row>
    <row r="237" s="2" customFormat="1" ht="55.5" customHeight="1">
      <c r="A237" s="40"/>
      <c r="B237" s="41"/>
      <c r="C237" s="280" t="s">
        <v>964</v>
      </c>
      <c r="D237" s="280" t="s">
        <v>808</v>
      </c>
      <c r="E237" s="281" t="s">
        <v>4762</v>
      </c>
      <c r="F237" s="282" t="s">
        <v>4763</v>
      </c>
      <c r="G237" s="283" t="s">
        <v>653</v>
      </c>
      <c r="H237" s="284">
        <v>10</v>
      </c>
      <c r="I237" s="285"/>
      <c r="J237" s="286">
        <f>ROUND(I237*H237,2)</f>
        <v>0</v>
      </c>
      <c r="K237" s="282" t="s">
        <v>4506</v>
      </c>
      <c r="L237" s="287"/>
      <c r="M237" s="288" t="s">
        <v>19</v>
      </c>
      <c r="N237" s="289" t="s">
        <v>49</v>
      </c>
      <c r="O237" s="86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664</v>
      </c>
      <c r="AT237" s="229" t="s">
        <v>808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4764</v>
      </c>
    </row>
    <row r="238" s="2" customFormat="1" ht="37.8" customHeight="1">
      <c r="A238" s="40"/>
      <c r="B238" s="41"/>
      <c r="C238" s="218" t="s">
        <v>974</v>
      </c>
      <c r="D238" s="218" t="s">
        <v>403</v>
      </c>
      <c r="E238" s="219" t="s">
        <v>4765</v>
      </c>
      <c r="F238" s="220" t="s">
        <v>4766</v>
      </c>
      <c r="G238" s="221" t="s">
        <v>548</v>
      </c>
      <c r="H238" s="222">
        <v>0.072999999999999995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545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4767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4768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2" customFormat="1" ht="49.05" customHeight="1">
      <c r="A240" s="40"/>
      <c r="B240" s="41"/>
      <c r="C240" s="218" t="s">
        <v>979</v>
      </c>
      <c r="D240" s="218" t="s">
        <v>403</v>
      </c>
      <c r="E240" s="219" t="s">
        <v>4769</v>
      </c>
      <c r="F240" s="220" t="s">
        <v>4770</v>
      </c>
      <c r="G240" s="221" t="s">
        <v>548</v>
      </c>
      <c r="H240" s="222">
        <v>0.072999999999999995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4771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4772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2" customFormat="1" ht="22.8" customHeight="1">
      <c r="A242" s="12"/>
      <c r="B242" s="202"/>
      <c r="C242" s="203"/>
      <c r="D242" s="204" t="s">
        <v>77</v>
      </c>
      <c r="E242" s="216" t="s">
        <v>4773</v>
      </c>
      <c r="F242" s="216" t="s">
        <v>4774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SUM(P243:P294)</f>
        <v>0</v>
      </c>
      <c r="Q242" s="210"/>
      <c r="R242" s="211">
        <f>SUM(R243:R294)</f>
        <v>3.5351164000000002</v>
      </c>
      <c r="S242" s="210"/>
      <c r="T242" s="212">
        <f>SUM(T243:T294)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87</v>
      </c>
      <c r="AT242" s="214" t="s">
        <v>77</v>
      </c>
      <c r="AU242" s="214" t="s">
        <v>85</v>
      </c>
      <c r="AY242" s="213" t="s">
        <v>401</v>
      </c>
      <c r="BK242" s="215">
        <f>SUM(BK243:BK294)</f>
        <v>0</v>
      </c>
    </row>
    <row r="243" s="2" customFormat="1" ht="37.8" customHeight="1">
      <c r="A243" s="40"/>
      <c r="B243" s="41"/>
      <c r="C243" s="218" t="s">
        <v>986</v>
      </c>
      <c r="D243" s="218" t="s">
        <v>403</v>
      </c>
      <c r="E243" s="219" t="s">
        <v>4775</v>
      </c>
      <c r="F243" s="220" t="s">
        <v>4776</v>
      </c>
      <c r="G243" s="221" t="s">
        <v>653</v>
      </c>
      <c r="H243" s="222">
        <v>84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545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4777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4778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4779</v>
      </c>
      <c r="G245" s="248"/>
      <c r="H245" s="251">
        <v>84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85</v>
      </c>
      <c r="AY245" s="257" t="s">
        <v>401</v>
      </c>
    </row>
    <row r="246" s="2" customFormat="1" ht="49.05" customHeight="1">
      <c r="A246" s="40"/>
      <c r="B246" s="41"/>
      <c r="C246" s="280" t="s">
        <v>992</v>
      </c>
      <c r="D246" s="280" t="s">
        <v>808</v>
      </c>
      <c r="E246" s="281" t="s">
        <v>4780</v>
      </c>
      <c r="F246" s="282" t="s">
        <v>4781</v>
      </c>
      <c r="G246" s="283" t="s">
        <v>653</v>
      </c>
      <c r="H246" s="284">
        <v>10</v>
      </c>
      <c r="I246" s="285"/>
      <c r="J246" s="286">
        <f>ROUND(I246*H246,2)</f>
        <v>0</v>
      </c>
      <c r="K246" s="282" t="s">
        <v>4506</v>
      </c>
      <c r="L246" s="287"/>
      <c r="M246" s="288" t="s">
        <v>19</v>
      </c>
      <c r="N246" s="289" t="s">
        <v>49</v>
      </c>
      <c r="O246" s="86"/>
      <c r="P246" s="227">
        <f>O246*H246</f>
        <v>0</v>
      </c>
      <c r="Q246" s="227">
        <v>0.01434</v>
      </c>
      <c r="R246" s="227">
        <f>Q246*H246</f>
        <v>0.1434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664</v>
      </c>
      <c r="AT246" s="229" t="s">
        <v>808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545</v>
      </c>
      <c r="BM246" s="229" t="s">
        <v>4782</v>
      </c>
    </row>
    <row r="247" s="2" customFormat="1" ht="24.15" customHeight="1">
      <c r="A247" s="40"/>
      <c r="B247" s="41"/>
      <c r="C247" s="218" t="s">
        <v>1000</v>
      </c>
      <c r="D247" s="218" t="s">
        <v>403</v>
      </c>
      <c r="E247" s="219" t="s">
        <v>4783</v>
      </c>
      <c r="F247" s="220" t="s">
        <v>4784</v>
      </c>
      <c r="G247" s="221" t="s">
        <v>653</v>
      </c>
      <c r="H247" s="222">
        <v>10</v>
      </c>
      <c r="I247" s="223"/>
      <c r="J247" s="224">
        <f>ROUND(I247*H247,2)</f>
        <v>0</v>
      </c>
      <c r="K247" s="220" t="s">
        <v>406</v>
      </c>
      <c r="L247" s="46"/>
      <c r="M247" s="225" t="s">
        <v>19</v>
      </c>
      <c r="N247" s="226" t="s">
        <v>49</v>
      </c>
      <c r="O247" s="86"/>
      <c r="P247" s="227">
        <f>O247*H247</f>
        <v>0</v>
      </c>
      <c r="Q247" s="227">
        <v>0.039100000000000003</v>
      </c>
      <c r="R247" s="227">
        <f>Q247*H247</f>
        <v>0.39100000000000001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545</v>
      </c>
      <c r="AT247" s="229" t="s">
        <v>403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545</v>
      </c>
      <c r="BM247" s="229" t="s">
        <v>4785</v>
      </c>
    </row>
    <row r="248" s="2" customFormat="1">
      <c r="A248" s="40"/>
      <c r="B248" s="41"/>
      <c r="C248" s="42"/>
      <c r="D248" s="231" t="s">
        <v>408</v>
      </c>
      <c r="E248" s="42"/>
      <c r="F248" s="232" t="s">
        <v>4786</v>
      </c>
      <c r="G248" s="42"/>
      <c r="H248" s="42"/>
      <c r="I248" s="233"/>
      <c r="J248" s="42"/>
      <c r="K248" s="42"/>
      <c r="L248" s="46"/>
      <c r="M248" s="234"/>
      <c r="N248" s="23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408</v>
      </c>
      <c r="AU248" s="19" t="s">
        <v>87</v>
      </c>
    </row>
    <row r="249" s="2" customFormat="1" ht="16.5" customHeight="1">
      <c r="A249" s="40"/>
      <c r="B249" s="41"/>
      <c r="C249" s="218" t="s">
        <v>1006</v>
      </c>
      <c r="D249" s="218" t="s">
        <v>403</v>
      </c>
      <c r="E249" s="219" t="s">
        <v>4787</v>
      </c>
      <c r="F249" s="220" t="s">
        <v>4788</v>
      </c>
      <c r="G249" s="221" t="s">
        <v>653</v>
      </c>
      <c r="H249" s="222">
        <v>84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545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545</v>
      </c>
      <c r="BM249" s="229" t="s">
        <v>4789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4790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4779</v>
      </c>
      <c r="G251" s="248"/>
      <c r="H251" s="251">
        <v>84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85</v>
      </c>
      <c r="AY251" s="257" t="s">
        <v>401</v>
      </c>
    </row>
    <row r="252" s="2" customFormat="1" ht="37.8" customHeight="1">
      <c r="A252" s="40"/>
      <c r="B252" s="41"/>
      <c r="C252" s="218" t="s">
        <v>1012</v>
      </c>
      <c r="D252" s="218" t="s">
        <v>403</v>
      </c>
      <c r="E252" s="219" t="s">
        <v>4791</v>
      </c>
      <c r="F252" s="220" t="s">
        <v>4792</v>
      </c>
      <c r="G252" s="221" t="s">
        <v>178</v>
      </c>
      <c r="H252" s="222">
        <v>2000</v>
      </c>
      <c r="I252" s="223"/>
      <c r="J252" s="224">
        <f>ROUND(I252*H252,2)</f>
        <v>0</v>
      </c>
      <c r="K252" s="220" t="s">
        <v>406</v>
      </c>
      <c r="L252" s="46"/>
      <c r="M252" s="225" t="s">
        <v>19</v>
      </c>
      <c r="N252" s="226" t="s">
        <v>49</v>
      </c>
      <c r="O252" s="86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545</v>
      </c>
      <c r="AT252" s="229" t="s">
        <v>403</v>
      </c>
      <c r="AU252" s="229" t="s">
        <v>87</v>
      </c>
      <c r="AY252" s="19" t="s">
        <v>401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85</v>
      </c>
      <c r="BK252" s="230">
        <f>ROUND(I252*H252,2)</f>
        <v>0</v>
      </c>
      <c r="BL252" s="19" t="s">
        <v>545</v>
      </c>
      <c r="BM252" s="229" t="s">
        <v>4793</v>
      </c>
    </row>
    <row r="253" s="2" customFormat="1">
      <c r="A253" s="40"/>
      <c r="B253" s="41"/>
      <c r="C253" s="42"/>
      <c r="D253" s="231" t="s">
        <v>408</v>
      </c>
      <c r="E253" s="42"/>
      <c r="F253" s="232" t="s">
        <v>4794</v>
      </c>
      <c r="G253" s="42"/>
      <c r="H253" s="42"/>
      <c r="I253" s="233"/>
      <c r="J253" s="42"/>
      <c r="K253" s="42"/>
      <c r="L253" s="46"/>
      <c r="M253" s="234"/>
      <c r="N253" s="235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408</v>
      </c>
      <c r="AU253" s="19" t="s">
        <v>87</v>
      </c>
    </row>
    <row r="254" s="2" customFormat="1" ht="37.8" customHeight="1">
      <c r="A254" s="40"/>
      <c r="B254" s="41"/>
      <c r="C254" s="218" t="s">
        <v>1017</v>
      </c>
      <c r="D254" s="218" t="s">
        <v>403</v>
      </c>
      <c r="E254" s="219" t="s">
        <v>4795</v>
      </c>
      <c r="F254" s="220" t="s">
        <v>4796</v>
      </c>
      <c r="G254" s="221" t="s">
        <v>228</v>
      </c>
      <c r="H254" s="222">
        <v>8772</v>
      </c>
      <c r="I254" s="223"/>
      <c r="J254" s="224">
        <f>ROUND(I254*H254,2)</f>
        <v>0</v>
      </c>
      <c r="K254" s="220" t="s">
        <v>406</v>
      </c>
      <c r="L254" s="46"/>
      <c r="M254" s="225" t="s">
        <v>19</v>
      </c>
      <c r="N254" s="226" t="s">
        <v>49</v>
      </c>
      <c r="O254" s="86"/>
      <c r="P254" s="227">
        <f>O254*H254</f>
        <v>0</v>
      </c>
      <c r="Q254" s="227">
        <v>0.00011120000000000001</v>
      </c>
      <c r="R254" s="227">
        <f>Q254*H254</f>
        <v>0.97544640000000005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545</v>
      </c>
      <c r="AT254" s="229" t="s">
        <v>403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4797</v>
      </c>
    </row>
    <row r="255" s="2" customFormat="1">
      <c r="A255" s="40"/>
      <c r="B255" s="41"/>
      <c r="C255" s="42"/>
      <c r="D255" s="231" t="s">
        <v>408</v>
      </c>
      <c r="E255" s="42"/>
      <c r="F255" s="232" t="s">
        <v>4798</v>
      </c>
      <c r="G255" s="42"/>
      <c r="H255" s="42"/>
      <c r="I255" s="233"/>
      <c r="J255" s="42"/>
      <c r="K255" s="42"/>
      <c r="L255" s="46"/>
      <c r="M255" s="234"/>
      <c r="N255" s="23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408</v>
      </c>
      <c r="AU255" s="19" t="s">
        <v>87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4799</v>
      </c>
      <c r="G256" s="248"/>
      <c r="H256" s="251">
        <v>7310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78</v>
      </c>
      <c r="AY256" s="257" t="s">
        <v>401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4800</v>
      </c>
      <c r="G257" s="248"/>
      <c r="H257" s="251">
        <v>8772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85</v>
      </c>
      <c r="AY257" s="257" t="s">
        <v>401</v>
      </c>
    </row>
    <row r="258" s="2" customFormat="1" ht="24.15" customHeight="1">
      <c r="A258" s="40"/>
      <c r="B258" s="41"/>
      <c r="C258" s="218" t="s">
        <v>1023</v>
      </c>
      <c r="D258" s="218" t="s">
        <v>403</v>
      </c>
      <c r="E258" s="219" t="s">
        <v>4801</v>
      </c>
      <c r="F258" s="220" t="s">
        <v>4802</v>
      </c>
      <c r="G258" s="221" t="s">
        <v>653</v>
      </c>
      <c r="H258" s="222">
        <v>2000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0.00013999999999999999</v>
      </c>
      <c r="R258" s="227">
        <f>Q258*H258</f>
        <v>0.27999999999999997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4803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4804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2" customFormat="1" ht="33" customHeight="1">
      <c r="A260" s="40"/>
      <c r="B260" s="41"/>
      <c r="C260" s="218" t="s">
        <v>1028</v>
      </c>
      <c r="D260" s="218" t="s">
        <v>403</v>
      </c>
      <c r="E260" s="219" t="s">
        <v>4805</v>
      </c>
      <c r="F260" s="220" t="s">
        <v>4806</v>
      </c>
      <c r="G260" s="221" t="s">
        <v>228</v>
      </c>
      <c r="H260" s="222">
        <v>1800</v>
      </c>
      <c r="I260" s="223"/>
      <c r="J260" s="224">
        <f>ROUND(I260*H260,2)</f>
        <v>0</v>
      </c>
      <c r="K260" s="220" t="s">
        <v>406</v>
      </c>
      <c r="L260" s="46"/>
      <c r="M260" s="225" t="s">
        <v>19</v>
      </c>
      <c r="N260" s="226" t="s">
        <v>49</v>
      </c>
      <c r="O260" s="86"/>
      <c r="P260" s="227">
        <f>O260*H260</f>
        <v>0</v>
      </c>
      <c r="Q260" s="227">
        <v>0.00036400000000000001</v>
      </c>
      <c r="R260" s="227">
        <f>Q260*H260</f>
        <v>0.6552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545</v>
      </c>
      <c r="AT260" s="229" t="s">
        <v>403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545</v>
      </c>
      <c r="BM260" s="229" t="s">
        <v>4807</v>
      </c>
    </row>
    <row r="261" s="2" customFormat="1">
      <c r="A261" s="40"/>
      <c r="B261" s="41"/>
      <c r="C261" s="42"/>
      <c r="D261" s="231" t="s">
        <v>408</v>
      </c>
      <c r="E261" s="42"/>
      <c r="F261" s="232" t="s">
        <v>4808</v>
      </c>
      <c r="G261" s="42"/>
      <c r="H261" s="42"/>
      <c r="I261" s="233"/>
      <c r="J261" s="42"/>
      <c r="K261" s="42"/>
      <c r="L261" s="46"/>
      <c r="M261" s="234"/>
      <c r="N261" s="23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408</v>
      </c>
      <c r="AU261" s="19" t="s">
        <v>87</v>
      </c>
    </row>
    <row r="262" s="2" customFormat="1" ht="24.15" customHeight="1">
      <c r="A262" s="40"/>
      <c r="B262" s="41"/>
      <c r="C262" s="218" t="s">
        <v>1035</v>
      </c>
      <c r="D262" s="218" t="s">
        <v>403</v>
      </c>
      <c r="E262" s="219" t="s">
        <v>4809</v>
      </c>
      <c r="F262" s="220" t="s">
        <v>4810</v>
      </c>
      <c r="G262" s="221" t="s">
        <v>178</v>
      </c>
      <c r="H262" s="222">
        <v>2000</v>
      </c>
      <c r="I262" s="223"/>
      <c r="J262" s="224">
        <f>ROUND(I262*H262,2)</f>
        <v>0</v>
      </c>
      <c r="K262" s="220" t="s">
        <v>406</v>
      </c>
      <c r="L262" s="46"/>
      <c r="M262" s="225" t="s">
        <v>19</v>
      </c>
      <c r="N262" s="226" t="s">
        <v>49</v>
      </c>
      <c r="O262" s="86"/>
      <c r="P262" s="227">
        <f>O262*H262</f>
        <v>0</v>
      </c>
      <c r="Q262" s="227">
        <v>0.000252</v>
      </c>
      <c r="R262" s="227">
        <f>Q262*H262</f>
        <v>0.504</v>
      </c>
      <c r="S262" s="227">
        <v>0</v>
      </c>
      <c r="T262" s="22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9" t="s">
        <v>545</v>
      </c>
      <c r="AT262" s="229" t="s">
        <v>403</v>
      </c>
      <c r="AU262" s="229" t="s">
        <v>87</v>
      </c>
      <c r="AY262" s="19" t="s">
        <v>401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9" t="s">
        <v>85</v>
      </c>
      <c r="BK262" s="230">
        <f>ROUND(I262*H262,2)</f>
        <v>0</v>
      </c>
      <c r="BL262" s="19" t="s">
        <v>545</v>
      </c>
      <c r="BM262" s="229" t="s">
        <v>4811</v>
      </c>
    </row>
    <row r="263" s="2" customFormat="1">
      <c r="A263" s="40"/>
      <c r="B263" s="41"/>
      <c r="C263" s="42"/>
      <c r="D263" s="231" t="s">
        <v>408</v>
      </c>
      <c r="E263" s="42"/>
      <c r="F263" s="232" t="s">
        <v>4812</v>
      </c>
      <c r="G263" s="42"/>
      <c r="H263" s="42"/>
      <c r="I263" s="233"/>
      <c r="J263" s="42"/>
      <c r="K263" s="42"/>
      <c r="L263" s="46"/>
      <c r="M263" s="234"/>
      <c r="N263" s="23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408</v>
      </c>
      <c r="AU263" s="19" t="s">
        <v>87</v>
      </c>
    </row>
    <row r="264" s="2" customFormat="1" ht="24.15" customHeight="1">
      <c r="A264" s="40"/>
      <c r="B264" s="41"/>
      <c r="C264" s="218" t="s">
        <v>1042</v>
      </c>
      <c r="D264" s="218" t="s">
        <v>403</v>
      </c>
      <c r="E264" s="219" t="s">
        <v>4813</v>
      </c>
      <c r="F264" s="220" t="s">
        <v>4814</v>
      </c>
      <c r="G264" s="221" t="s">
        <v>228</v>
      </c>
      <c r="H264" s="222">
        <v>3500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5.5000000000000002E-05</v>
      </c>
      <c r="R264" s="227">
        <f>Q264*H264</f>
        <v>0.1925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4815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4816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2" customFormat="1" ht="24.15" customHeight="1">
      <c r="A266" s="40"/>
      <c r="B266" s="41"/>
      <c r="C266" s="218" t="s">
        <v>1048</v>
      </c>
      <c r="D266" s="218" t="s">
        <v>403</v>
      </c>
      <c r="E266" s="219" t="s">
        <v>4817</v>
      </c>
      <c r="F266" s="220" t="s">
        <v>4818</v>
      </c>
      <c r="G266" s="221" t="s">
        <v>228</v>
      </c>
      <c r="H266" s="222">
        <v>1800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9.8999999999999994E-05</v>
      </c>
      <c r="R266" s="227">
        <f>Q266*H266</f>
        <v>0.1782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545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4819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4820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2" customFormat="1" ht="24.15" customHeight="1">
      <c r="A268" s="40"/>
      <c r="B268" s="41"/>
      <c r="C268" s="218" t="s">
        <v>1057</v>
      </c>
      <c r="D268" s="218" t="s">
        <v>403</v>
      </c>
      <c r="E268" s="219" t="s">
        <v>4821</v>
      </c>
      <c r="F268" s="220" t="s">
        <v>4822</v>
      </c>
      <c r="G268" s="221" t="s">
        <v>653</v>
      </c>
      <c r="H268" s="222">
        <v>2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0.0026199999999999999</v>
      </c>
      <c r="R268" s="227">
        <f>Q268*H268</f>
        <v>0.0052399999999999999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4823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4824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2" customFormat="1" ht="24.15" customHeight="1">
      <c r="A270" s="40"/>
      <c r="B270" s="41"/>
      <c r="C270" s="218" t="s">
        <v>1070</v>
      </c>
      <c r="D270" s="218" t="s">
        <v>403</v>
      </c>
      <c r="E270" s="219" t="s">
        <v>4825</v>
      </c>
      <c r="F270" s="220" t="s">
        <v>4826</v>
      </c>
      <c r="G270" s="221" t="s">
        <v>653</v>
      </c>
      <c r="H270" s="222">
        <v>2</v>
      </c>
      <c r="I270" s="223"/>
      <c r="J270" s="224">
        <f>ROUND(I270*H270,2)</f>
        <v>0</v>
      </c>
      <c r="K270" s="220" t="s">
        <v>406</v>
      </c>
      <c r="L270" s="46"/>
      <c r="M270" s="225" t="s">
        <v>19</v>
      </c>
      <c r="N270" s="226" t="s">
        <v>49</v>
      </c>
      <c r="O270" s="86"/>
      <c r="P270" s="227">
        <f>O270*H270</f>
        <v>0</v>
      </c>
      <c r="Q270" s="227">
        <v>0.0041999999999999997</v>
      </c>
      <c r="R270" s="227">
        <f>Q270*H270</f>
        <v>0.0083999999999999995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545</v>
      </c>
      <c r="AT270" s="229" t="s">
        <v>403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545</v>
      </c>
      <c r="BM270" s="229" t="s">
        <v>4827</v>
      </c>
    </row>
    <row r="271" s="2" customFormat="1">
      <c r="A271" s="40"/>
      <c r="B271" s="41"/>
      <c r="C271" s="42"/>
      <c r="D271" s="231" t="s">
        <v>408</v>
      </c>
      <c r="E271" s="42"/>
      <c r="F271" s="232" t="s">
        <v>4828</v>
      </c>
      <c r="G271" s="42"/>
      <c r="H271" s="42"/>
      <c r="I271" s="233"/>
      <c r="J271" s="42"/>
      <c r="K271" s="42"/>
      <c r="L271" s="46"/>
      <c r="M271" s="234"/>
      <c r="N271" s="235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408</v>
      </c>
      <c r="AU271" s="19" t="s">
        <v>87</v>
      </c>
    </row>
    <row r="272" s="2" customFormat="1" ht="33" customHeight="1">
      <c r="A272" s="40"/>
      <c r="B272" s="41"/>
      <c r="C272" s="218" t="s">
        <v>1075</v>
      </c>
      <c r="D272" s="218" t="s">
        <v>403</v>
      </c>
      <c r="E272" s="219" t="s">
        <v>4829</v>
      </c>
      <c r="F272" s="220" t="s">
        <v>4830</v>
      </c>
      <c r="G272" s="221" t="s">
        <v>653</v>
      </c>
      <c r="H272" s="222">
        <v>1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0.0047999999999999996</v>
      </c>
      <c r="R272" s="227">
        <f>Q272*H272</f>
        <v>0.0047999999999999996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4831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4832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2" customFormat="1" ht="33" customHeight="1">
      <c r="A274" s="40"/>
      <c r="B274" s="41"/>
      <c r="C274" s="218" t="s">
        <v>1081</v>
      </c>
      <c r="D274" s="218" t="s">
        <v>403</v>
      </c>
      <c r="E274" s="219" t="s">
        <v>4833</v>
      </c>
      <c r="F274" s="220" t="s">
        <v>4834</v>
      </c>
      <c r="G274" s="221" t="s">
        <v>653</v>
      </c>
      <c r="H274" s="222">
        <v>1</v>
      </c>
      <c r="I274" s="223"/>
      <c r="J274" s="224">
        <f>ROUND(I274*H274,2)</f>
        <v>0</v>
      </c>
      <c r="K274" s="220" t="s">
        <v>406</v>
      </c>
      <c r="L274" s="46"/>
      <c r="M274" s="225" t="s">
        <v>19</v>
      </c>
      <c r="N274" s="226" t="s">
        <v>49</v>
      </c>
      <c r="O274" s="86"/>
      <c r="P274" s="227">
        <f>O274*H274</f>
        <v>0</v>
      </c>
      <c r="Q274" s="227">
        <v>0.0061000000000000004</v>
      </c>
      <c r="R274" s="227">
        <f>Q274*H274</f>
        <v>0.0061000000000000004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545</v>
      </c>
      <c r="AT274" s="229" t="s">
        <v>403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4835</v>
      </c>
    </row>
    <row r="275" s="2" customFormat="1">
      <c r="A275" s="40"/>
      <c r="B275" s="41"/>
      <c r="C275" s="42"/>
      <c r="D275" s="231" t="s">
        <v>408</v>
      </c>
      <c r="E275" s="42"/>
      <c r="F275" s="232" t="s">
        <v>4836</v>
      </c>
      <c r="G275" s="42"/>
      <c r="H275" s="42"/>
      <c r="I275" s="233"/>
      <c r="J275" s="42"/>
      <c r="K275" s="42"/>
      <c r="L275" s="46"/>
      <c r="M275" s="234"/>
      <c r="N275" s="235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408</v>
      </c>
      <c r="AU275" s="19" t="s">
        <v>87</v>
      </c>
    </row>
    <row r="276" s="2" customFormat="1" ht="33" customHeight="1">
      <c r="A276" s="40"/>
      <c r="B276" s="41"/>
      <c r="C276" s="218" t="s">
        <v>1086</v>
      </c>
      <c r="D276" s="218" t="s">
        <v>403</v>
      </c>
      <c r="E276" s="219" t="s">
        <v>4837</v>
      </c>
      <c r="F276" s="220" t="s">
        <v>4838</v>
      </c>
      <c r="G276" s="221" t="s">
        <v>653</v>
      </c>
      <c r="H276" s="222">
        <v>1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0.0071199999999999996</v>
      </c>
      <c r="R276" s="227">
        <f>Q276*H276</f>
        <v>0.0071199999999999996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4839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4840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2" customFormat="1" ht="33" customHeight="1">
      <c r="A278" s="40"/>
      <c r="B278" s="41"/>
      <c r="C278" s="218" t="s">
        <v>1092</v>
      </c>
      <c r="D278" s="218" t="s">
        <v>403</v>
      </c>
      <c r="E278" s="219" t="s">
        <v>4841</v>
      </c>
      <c r="F278" s="220" t="s">
        <v>4842</v>
      </c>
      <c r="G278" s="221" t="s">
        <v>653</v>
      </c>
      <c r="H278" s="222">
        <v>3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0.0076499999999999997</v>
      </c>
      <c r="R278" s="227">
        <f>Q278*H278</f>
        <v>0.022949999999999998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545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545</v>
      </c>
      <c r="BM278" s="229" t="s">
        <v>4843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4844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2" customFormat="1" ht="37.8" customHeight="1">
      <c r="A280" s="40"/>
      <c r="B280" s="41"/>
      <c r="C280" s="218" t="s">
        <v>1101</v>
      </c>
      <c r="D280" s="218" t="s">
        <v>403</v>
      </c>
      <c r="E280" s="219" t="s">
        <v>4845</v>
      </c>
      <c r="F280" s="220" t="s">
        <v>4846</v>
      </c>
      <c r="G280" s="221" t="s">
        <v>653</v>
      </c>
      <c r="H280" s="222">
        <v>2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0.010699999999999999</v>
      </c>
      <c r="R280" s="227">
        <f>Q280*H280</f>
        <v>0.021399999999999999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545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4847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4848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2" customFormat="1" ht="37.8" customHeight="1">
      <c r="A282" s="40"/>
      <c r="B282" s="41"/>
      <c r="C282" s="218" t="s">
        <v>1110</v>
      </c>
      <c r="D282" s="218" t="s">
        <v>403</v>
      </c>
      <c r="E282" s="219" t="s">
        <v>4849</v>
      </c>
      <c r="F282" s="220" t="s">
        <v>4850</v>
      </c>
      <c r="G282" s="221" t="s">
        <v>653</v>
      </c>
      <c r="H282" s="222">
        <v>3</v>
      </c>
      <c r="I282" s="223"/>
      <c r="J282" s="224">
        <f>ROUND(I282*H282,2)</f>
        <v>0</v>
      </c>
      <c r="K282" s="220" t="s">
        <v>406</v>
      </c>
      <c r="L282" s="46"/>
      <c r="M282" s="225" t="s">
        <v>19</v>
      </c>
      <c r="N282" s="226" t="s">
        <v>49</v>
      </c>
      <c r="O282" s="86"/>
      <c r="P282" s="227">
        <f>O282*H282</f>
        <v>0</v>
      </c>
      <c r="Q282" s="227">
        <v>0.0132</v>
      </c>
      <c r="R282" s="227">
        <f>Q282*H282</f>
        <v>0.039599999999999996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545</v>
      </c>
      <c r="AT282" s="229" t="s">
        <v>403</v>
      </c>
      <c r="AU282" s="229" t="s">
        <v>87</v>
      </c>
      <c r="AY282" s="19" t="s">
        <v>401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85</v>
      </c>
      <c r="BK282" s="230">
        <f>ROUND(I282*H282,2)</f>
        <v>0</v>
      </c>
      <c r="BL282" s="19" t="s">
        <v>545</v>
      </c>
      <c r="BM282" s="229" t="s">
        <v>4851</v>
      </c>
    </row>
    <row r="283" s="2" customFormat="1">
      <c r="A283" s="40"/>
      <c r="B283" s="41"/>
      <c r="C283" s="42"/>
      <c r="D283" s="231" t="s">
        <v>408</v>
      </c>
      <c r="E283" s="42"/>
      <c r="F283" s="232" t="s">
        <v>4852</v>
      </c>
      <c r="G283" s="42"/>
      <c r="H283" s="42"/>
      <c r="I283" s="233"/>
      <c r="J283" s="42"/>
      <c r="K283" s="42"/>
      <c r="L283" s="46"/>
      <c r="M283" s="234"/>
      <c r="N283" s="235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408</v>
      </c>
      <c r="AU283" s="19" t="s">
        <v>87</v>
      </c>
    </row>
    <row r="284" s="2" customFormat="1" ht="37.8" customHeight="1">
      <c r="A284" s="40"/>
      <c r="B284" s="41"/>
      <c r="C284" s="218" t="s">
        <v>1115</v>
      </c>
      <c r="D284" s="218" t="s">
        <v>403</v>
      </c>
      <c r="E284" s="219" t="s">
        <v>4853</v>
      </c>
      <c r="F284" s="220" t="s">
        <v>4854</v>
      </c>
      <c r="G284" s="221" t="s">
        <v>653</v>
      </c>
      <c r="H284" s="222">
        <v>1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0.015800000000000002</v>
      </c>
      <c r="R284" s="227">
        <f>Q284*H284</f>
        <v>0.015800000000000002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545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545</v>
      </c>
      <c r="BM284" s="229" t="s">
        <v>4855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4856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2" customFormat="1" ht="37.8" customHeight="1">
      <c r="A286" s="40"/>
      <c r="B286" s="41"/>
      <c r="C286" s="218" t="s">
        <v>1120</v>
      </c>
      <c r="D286" s="218" t="s">
        <v>403</v>
      </c>
      <c r="E286" s="219" t="s">
        <v>4857</v>
      </c>
      <c r="F286" s="220" t="s">
        <v>4858</v>
      </c>
      <c r="G286" s="221" t="s">
        <v>653</v>
      </c>
      <c r="H286" s="222">
        <v>4</v>
      </c>
      <c r="I286" s="223"/>
      <c r="J286" s="224">
        <f>ROUND(I286*H286,2)</f>
        <v>0</v>
      </c>
      <c r="K286" s="220" t="s">
        <v>406</v>
      </c>
      <c r="L286" s="46"/>
      <c r="M286" s="225" t="s">
        <v>19</v>
      </c>
      <c r="N286" s="226" t="s">
        <v>49</v>
      </c>
      <c r="O286" s="86"/>
      <c r="P286" s="227">
        <f>O286*H286</f>
        <v>0</v>
      </c>
      <c r="Q286" s="227">
        <v>0.020590000000000001</v>
      </c>
      <c r="R286" s="227">
        <f>Q286*H286</f>
        <v>0.082360000000000003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545</v>
      </c>
      <c r="AT286" s="229" t="s">
        <v>403</v>
      </c>
      <c r="AU286" s="229" t="s">
        <v>87</v>
      </c>
      <c r="AY286" s="19" t="s">
        <v>401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85</v>
      </c>
      <c r="BK286" s="230">
        <f>ROUND(I286*H286,2)</f>
        <v>0</v>
      </c>
      <c r="BL286" s="19" t="s">
        <v>545</v>
      </c>
      <c r="BM286" s="229" t="s">
        <v>4859</v>
      </c>
    </row>
    <row r="287" s="2" customFormat="1">
      <c r="A287" s="40"/>
      <c r="B287" s="41"/>
      <c r="C287" s="42"/>
      <c r="D287" s="231" t="s">
        <v>408</v>
      </c>
      <c r="E287" s="42"/>
      <c r="F287" s="232" t="s">
        <v>4860</v>
      </c>
      <c r="G287" s="42"/>
      <c r="H287" s="42"/>
      <c r="I287" s="233"/>
      <c r="J287" s="42"/>
      <c r="K287" s="42"/>
      <c r="L287" s="46"/>
      <c r="M287" s="234"/>
      <c r="N287" s="235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408</v>
      </c>
      <c r="AU287" s="19" t="s">
        <v>87</v>
      </c>
    </row>
    <row r="288" s="2" customFormat="1" ht="33" customHeight="1">
      <c r="A288" s="40"/>
      <c r="B288" s="41"/>
      <c r="C288" s="218" t="s">
        <v>1125</v>
      </c>
      <c r="D288" s="218" t="s">
        <v>403</v>
      </c>
      <c r="E288" s="219" t="s">
        <v>4861</v>
      </c>
      <c r="F288" s="220" t="s">
        <v>4862</v>
      </c>
      <c r="G288" s="221" t="s">
        <v>653</v>
      </c>
      <c r="H288" s="222">
        <v>20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8.0000000000000007E-05</v>
      </c>
      <c r="R288" s="227">
        <f>Q288*H288</f>
        <v>0.0016000000000000001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545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545</v>
      </c>
      <c r="BM288" s="229" t="s">
        <v>4863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4864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4865</v>
      </c>
      <c r="G290" s="248"/>
      <c r="H290" s="251">
        <v>20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85</v>
      </c>
      <c r="AY290" s="257" t="s">
        <v>401</v>
      </c>
    </row>
    <row r="291" s="2" customFormat="1" ht="44.25" customHeight="1">
      <c r="A291" s="40"/>
      <c r="B291" s="41"/>
      <c r="C291" s="218" t="s">
        <v>1134</v>
      </c>
      <c r="D291" s="218" t="s">
        <v>403</v>
      </c>
      <c r="E291" s="219" t="s">
        <v>4866</v>
      </c>
      <c r="F291" s="220" t="s">
        <v>4867</v>
      </c>
      <c r="G291" s="221" t="s">
        <v>548</v>
      </c>
      <c r="H291" s="222">
        <v>3.5139999999999998</v>
      </c>
      <c r="I291" s="223"/>
      <c r="J291" s="224">
        <f>ROUND(I291*H291,2)</f>
        <v>0</v>
      </c>
      <c r="K291" s="220" t="s">
        <v>406</v>
      </c>
      <c r="L291" s="46"/>
      <c r="M291" s="225" t="s">
        <v>19</v>
      </c>
      <c r="N291" s="226" t="s">
        <v>49</v>
      </c>
      <c r="O291" s="86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545</v>
      </c>
      <c r="AT291" s="229" t="s">
        <v>403</v>
      </c>
      <c r="AU291" s="229" t="s">
        <v>87</v>
      </c>
      <c r="AY291" s="19" t="s">
        <v>401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9" t="s">
        <v>85</v>
      </c>
      <c r="BK291" s="230">
        <f>ROUND(I291*H291,2)</f>
        <v>0</v>
      </c>
      <c r="BL291" s="19" t="s">
        <v>545</v>
      </c>
      <c r="BM291" s="229" t="s">
        <v>4868</v>
      </c>
    </row>
    <row r="292" s="2" customFormat="1">
      <c r="A292" s="40"/>
      <c r="B292" s="41"/>
      <c r="C292" s="42"/>
      <c r="D292" s="231" t="s">
        <v>408</v>
      </c>
      <c r="E292" s="42"/>
      <c r="F292" s="232" t="s">
        <v>4869</v>
      </c>
      <c r="G292" s="42"/>
      <c r="H292" s="42"/>
      <c r="I292" s="233"/>
      <c r="J292" s="42"/>
      <c r="K292" s="42"/>
      <c r="L292" s="46"/>
      <c r="M292" s="234"/>
      <c r="N292" s="235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408</v>
      </c>
      <c r="AU292" s="19" t="s">
        <v>87</v>
      </c>
    </row>
    <row r="293" s="2" customFormat="1" ht="49.05" customHeight="1">
      <c r="A293" s="40"/>
      <c r="B293" s="41"/>
      <c r="C293" s="218" t="s">
        <v>1145</v>
      </c>
      <c r="D293" s="218" t="s">
        <v>403</v>
      </c>
      <c r="E293" s="219" t="s">
        <v>4870</v>
      </c>
      <c r="F293" s="220" t="s">
        <v>4871</v>
      </c>
      <c r="G293" s="221" t="s">
        <v>548</v>
      </c>
      <c r="H293" s="222">
        <v>3.5139999999999998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4872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4873</v>
      </c>
      <c r="G294" s="42"/>
      <c r="H294" s="42"/>
      <c r="I294" s="233"/>
      <c r="J294" s="42"/>
      <c r="K294" s="42"/>
      <c r="L294" s="46"/>
      <c r="M294" s="294"/>
      <c r="N294" s="295"/>
      <c r="O294" s="296"/>
      <c r="P294" s="296"/>
      <c r="Q294" s="296"/>
      <c r="R294" s="296"/>
      <c r="S294" s="296"/>
      <c r="T294" s="29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2" customFormat="1" ht="6.96" customHeight="1">
      <c r="A295" s="40"/>
      <c r="B295" s="61"/>
      <c r="C295" s="62"/>
      <c r="D295" s="62"/>
      <c r="E295" s="62"/>
      <c r="F295" s="62"/>
      <c r="G295" s="62"/>
      <c r="H295" s="62"/>
      <c r="I295" s="62"/>
      <c r="J295" s="62"/>
      <c r="K295" s="62"/>
      <c r="L295" s="46"/>
      <c r="M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</row>
  </sheetData>
  <sheetProtection sheet="1" autoFilter="0" formatColumns="0" formatRows="0" objects="1" scenarios="1" spinCount="100000" saltValue="WCdJzxpL2mkWyVE/H5V/OqhzdF+f7Q8zHgypBzLGj/LsbQn0cKsoUYlLV7chS4upcymK5rLn3v22WKOxrtCb6A==" hashValue="zQhHXe/X6kAb3dMy1boRDmKMHopbhWe4/vyCm2XWRQu0XTROAqsyrJEBlBww/V6b4uoZ2ifDKELwutDLEeearQ==" algorithmName="SHA-512" password="CC35"/>
  <autoFilter ref="C97:K2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713411121"/>
    <hyperlink ref="F113" r:id="rId2" display="https://podminky.urs.cz/item/CS_URS_2023_02/713463131"/>
    <hyperlink ref="F120" r:id="rId3" display="https://podminky.urs.cz/item/CS_URS_2023_02/998713101"/>
    <hyperlink ref="F122" r:id="rId4" display="https://podminky.urs.cz/item/CS_URS_2023_02/998713193"/>
    <hyperlink ref="F132" r:id="rId5" display="https://podminky.urs.cz/item/CS_URS_2023_01/732199100"/>
    <hyperlink ref="F135" r:id="rId6" display="https://podminky.urs.cz/item/CS_URS_2023_01/732331618"/>
    <hyperlink ref="F137" r:id="rId7" display="https://podminky.urs.cz/item/CS_URS_2023_01/732421415"/>
    <hyperlink ref="F139" r:id="rId8" display="https://podminky.urs.cz/item/CS_URS_2023_01/732421474"/>
    <hyperlink ref="F141" r:id="rId9" display="https://podminky.urs.cz/item/CS_URS_2023_01/732XS01"/>
    <hyperlink ref="F143" r:id="rId10" display="https://podminky.urs.cz/item/CS_URS_2023_02/998732101"/>
    <hyperlink ref="F145" r:id="rId11" display="https://podminky.urs.cz/item/CS_URS_2023_02/998732193"/>
    <hyperlink ref="F148" r:id="rId12" display="https://podminky.urs.cz/item/CS_URS_2023_02/733223304"/>
    <hyperlink ref="F152" r:id="rId13" display="https://podminky.urs.cz/item/CS_URS_2023_02/733223307"/>
    <hyperlink ref="F156" r:id="rId14" display="https://podminky.urs.cz/item/CS_URS_2023_02/733224222"/>
    <hyperlink ref="F159" r:id="rId15" display="https://podminky.urs.cz/item/CS_URS_2023_02/733224224"/>
    <hyperlink ref="F162" r:id="rId16" display="https://podminky.urs.cz/item/CS_URS_2023_02/733224225"/>
    <hyperlink ref="F165" r:id="rId17" display="https://podminky.urs.cz/item/CS_URS_2023_02/733224226"/>
    <hyperlink ref="F168" r:id="rId18" display="https://podminky.urs.cz/item/CS_URS_2023_02/733224227"/>
    <hyperlink ref="F171" r:id="rId19" display="https://podminky.urs.cz/item/CS_URS_2023_02/733224228"/>
    <hyperlink ref="F174" r:id="rId20" display="https://podminky.urs.cz/item/CS_URS_2023_02/733291101"/>
    <hyperlink ref="F176" r:id="rId21" display="https://podminky.urs.cz/item/CS_URS_2023_02/733291102"/>
    <hyperlink ref="F178" r:id="rId22" display="https://podminky.urs.cz/item/CS_URS_2023_02/733322224"/>
    <hyperlink ref="F182" r:id="rId23" display="https://podminky.urs.cz/item/CS_URS_2023_02/733391101"/>
    <hyperlink ref="F184" r:id="rId24" display="https://podminky.urs.cz/item/CS_URS_2023_01/733PX01"/>
    <hyperlink ref="F186" r:id="rId25" display="https://podminky.urs.cz/item/CS_URS_2023_01/733PX02"/>
    <hyperlink ref="F188" r:id="rId26" display="https://podminky.urs.cz/item/CS_URS_2023_01/733PX03"/>
    <hyperlink ref="F190" r:id="rId27" display="https://podminky.urs.cz/item/CS_URS_2023_01/733PX04"/>
    <hyperlink ref="F192" r:id="rId28" display="https://podminky.urs.cz/item/CS_URS_2023_01/733PX05"/>
    <hyperlink ref="F194" r:id="rId29" display="https://podminky.urs.cz/item/CS_URS_2023_01/733PX06"/>
    <hyperlink ref="F196" r:id="rId30" display="https://podminky.urs.cz/item/CS_URS_2023_02/998733101"/>
    <hyperlink ref="F198" r:id="rId31" display="https://podminky.urs.cz/item/CS_URS_2023_02/998733193"/>
    <hyperlink ref="F201" r:id="rId32" display="https://podminky.urs.cz/item/CS_URS_2023_02/734211120"/>
    <hyperlink ref="F203" r:id="rId33" display="https://podminky.urs.cz/item/CS_URS_2023_02/734242414"/>
    <hyperlink ref="F205" r:id="rId34" display="https://podminky.urs.cz/item/CS_URS_2023_02/734242417"/>
    <hyperlink ref="F207" r:id="rId35" display="https://podminky.urs.cz/item/CS_URS_2023_02/734251211"/>
    <hyperlink ref="F209" r:id="rId36" display="https://podminky.urs.cz/item/CS_URS_2023_02/734291123"/>
    <hyperlink ref="F211" r:id="rId37" display="https://podminky.urs.cz/item/CS_URS_2023_01/734291247"/>
    <hyperlink ref="F213" r:id="rId38" display="https://podminky.urs.cz/item/CS_URS_2023_02/734292774"/>
    <hyperlink ref="F215" r:id="rId39" display="https://podminky.urs.cz/item/CS_URS_2023_02/734292777"/>
    <hyperlink ref="F217" r:id="rId40" display="https://podminky.urs.cz/item/CS_URS_2023_02/734411127"/>
    <hyperlink ref="F219" r:id="rId41" display="https://podminky.urs.cz/item/CS_URS_2023_01/734421102.1"/>
    <hyperlink ref="F221" r:id="rId42" display="https://podminky.urs.cz/item/CS_URS_2023_01/734421112.1"/>
    <hyperlink ref="F224" r:id="rId43" display="https://podminky.urs.cz/item/CS_URS_2023_01/734EN01"/>
    <hyperlink ref="F226" r:id="rId44" display="https://podminky.urs.cz/item/CS_URS_2023_01/734MX01"/>
    <hyperlink ref="F228" r:id="rId45" display="https://podminky.urs.cz/item/CS_URS_2023_01/734MX02"/>
    <hyperlink ref="F239" r:id="rId46" display="https://podminky.urs.cz/item/CS_URS_2023_02/998734101"/>
    <hyperlink ref="F241" r:id="rId47" display="https://podminky.urs.cz/item/CS_URS_2023_02/998734193"/>
    <hyperlink ref="F244" r:id="rId48" display="https://podminky.urs.cz/item/CS_URS_2023_02/735000912"/>
    <hyperlink ref="F248" r:id="rId49" display="https://podminky.urs.cz/item/CS_URS_2023_02/735164272"/>
    <hyperlink ref="F250" r:id="rId50" display="https://podminky.urs.cz/item/CS_URS_2023_02/735191905"/>
    <hyperlink ref="F253" r:id="rId51" display="https://podminky.urs.cz/item/CS_URS_2023_02/735191910"/>
    <hyperlink ref="F255" r:id="rId52" display="https://podminky.urs.cz/item/CS_URS_2023_02/735511006"/>
    <hyperlink ref="F259" r:id="rId53" display="https://podminky.urs.cz/item/CS_URS_2023_02/735511039"/>
    <hyperlink ref="F261" r:id="rId54" display="https://podminky.urs.cz/item/CS_URS_2023_02/735511054"/>
    <hyperlink ref="F263" r:id="rId55" display="https://podminky.urs.cz/item/CS_URS_2023_02/735511061"/>
    <hyperlink ref="F265" r:id="rId56" display="https://podminky.urs.cz/item/CS_URS_2023_02/735511062"/>
    <hyperlink ref="F267" r:id="rId57" display="https://podminky.urs.cz/item/CS_URS_2023_02/735511063"/>
    <hyperlink ref="F269" r:id="rId58" display="https://podminky.urs.cz/item/CS_URS_2023_02/735511082"/>
    <hyperlink ref="F271" r:id="rId59" display="https://podminky.urs.cz/item/CS_URS_2023_02/735511084"/>
    <hyperlink ref="F273" r:id="rId60" display="https://podminky.urs.cz/item/CS_URS_2023_02/735511085"/>
    <hyperlink ref="F275" r:id="rId61" display="https://podminky.urs.cz/item/CS_URS_2023_02/735511088"/>
    <hyperlink ref="F277" r:id="rId62" display="https://podminky.urs.cz/item/CS_URS_2023_02/735511090"/>
    <hyperlink ref="F279" r:id="rId63" display="https://podminky.urs.cz/item/CS_URS_2023_02/735511091"/>
    <hyperlink ref="F281" r:id="rId64" display="https://podminky.urs.cz/item/CS_URS_2023_02/735511102"/>
    <hyperlink ref="F283" r:id="rId65" display="https://podminky.urs.cz/item/CS_URS_2023_02/735511103"/>
    <hyperlink ref="F285" r:id="rId66" display="https://podminky.urs.cz/item/CS_URS_2023_02/735511105"/>
    <hyperlink ref="F287" r:id="rId67" display="https://podminky.urs.cz/item/CS_URS_2023_02/735511108"/>
    <hyperlink ref="F289" r:id="rId68" display="https://podminky.urs.cz/item/CS_URS_2023_02/735511135"/>
    <hyperlink ref="F292" r:id="rId69" display="https://podminky.urs.cz/item/CS_URS_2023_02/998735101"/>
    <hyperlink ref="F294" r:id="rId70" display="https://podminky.urs.cz/item/CS_URS_2023_02/99873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4874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4875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4876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4875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4876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ROUND((SUM(BE100:BE356)),  2)</f>
        <v>0</v>
      </c>
      <c r="G37" s="40"/>
      <c r="H37" s="40"/>
      <c r="I37" s="162">
        <v>0.20999999999999999</v>
      </c>
      <c r="J37" s="161">
        <f>ROUND(((SUM(BE100:BE356))*I37),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ROUND((SUM(BF100:BF356)),  2)</f>
        <v>0</v>
      </c>
      <c r="G38" s="40"/>
      <c r="H38" s="40"/>
      <c r="I38" s="162">
        <v>0.14999999999999999</v>
      </c>
      <c r="J38" s="161">
        <f>ROUND(((SUM(BF100:BF356))*I38),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ROUND((SUM(BG100:BG356)),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ROUND((SUM(BH100:BH356)),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ROUND((SUM(BI100:BI356)),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D.1.4.C.1 - Silnoproudé rozvody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J101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4877</v>
      </c>
      <c r="E69" s="188"/>
      <c r="F69" s="188"/>
      <c r="G69" s="188"/>
      <c r="H69" s="188"/>
      <c r="I69" s="188"/>
      <c r="J69" s="189">
        <f>J102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384</v>
      </c>
      <c r="E70" s="183"/>
      <c r="F70" s="183"/>
      <c r="G70" s="183"/>
      <c r="H70" s="183"/>
      <c r="I70" s="183"/>
      <c r="J70" s="184">
        <f>J330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4878</v>
      </c>
      <c r="E71" s="188"/>
      <c r="F71" s="188"/>
      <c r="G71" s="188"/>
      <c r="H71" s="188"/>
      <c r="I71" s="188"/>
      <c r="J71" s="189">
        <f>J331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3901</v>
      </c>
      <c r="E72" s="183"/>
      <c r="F72" s="183"/>
      <c r="G72" s="183"/>
      <c r="H72" s="183"/>
      <c r="I72" s="183"/>
      <c r="J72" s="184">
        <f>J342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4879</v>
      </c>
      <c r="E73" s="183"/>
      <c r="F73" s="183"/>
      <c r="G73" s="183"/>
      <c r="H73" s="183"/>
      <c r="I73" s="183"/>
      <c r="J73" s="184">
        <f>J347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6"/>
      <c r="D74" s="187" t="s">
        <v>4880</v>
      </c>
      <c r="E74" s="188"/>
      <c r="F74" s="188"/>
      <c r="G74" s="188"/>
      <c r="H74" s="188"/>
      <c r="I74" s="188"/>
      <c r="J74" s="189">
        <f>J348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4881</v>
      </c>
      <c r="E75" s="188"/>
      <c r="F75" s="188"/>
      <c r="G75" s="188"/>
      <c r="H75" s="188"/>
      <c r="I75" s="188"/>
      <c r="J75" s="189">
        <f>J351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4882</v>
      </c>
      <c r="E76" s="188"/>
      <c r="F76" s="188"/>
      <c r="G76" s="188"/>
      <c r="H76" s="188"/>
      <c r="I76" s="188"/>
      <c r="J76" s="189">
        <f>J354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386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4" t="str">
        <f>E7</f>
        <v>Výstavba DOZP v Novém Městě nad Metují rev.3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196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4" t="s">
        <v>200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204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5" t="s">
        <v>208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3893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D.1.4.C.1 - Silnoproudé rozvody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F16</f>
        <v>Nové Město nad Metují</v>
      </c>
      <c r="G94" s="42"/>
      <c r="H94" s="42"/>
      <c r="I94" s="34" t="s">
        <v>23</v>
      </c>
      <c r="J94" s="74" t="str">
        <f>IF(J16="","",J16)</f>
        <v>8. 12. 2023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E19</f>
        <v>Královéhradecký kraj</v>
      </c>
      <c r="G96" s="42"/>
      <c r="H96" s="42"/>
      <c r="I96" s="34" t="s">
        <v>33</v>
      </c>
      <c r="J96" s="38" t="str">
        <f>E25</f>
        <v>Jiří Škop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IF(E22="","",E22)</f>
        <v>Vyplň údaj</v>
      </c>
      <c r="G97" s="42"/>
      <c r="H97" s="42"/>
      <c r="I97" s="34" t="s">
        <v>38</v>
      </c>
      <c r="J97" s="38" t="str">
        <f>E28</f>
        <v>Jiří Škop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1"/>
      <c r="B99" s="192"/>
      <c r="C99" s="193" t="s">
        <v>387</v>
      </c>
      <c r="D99" s="194" t="s">
        <v>63</v>
      </c>
      <c r="E99" s="194" t="s">
        <v>59</v>
      </c>
      <c r="F99" s="194" t="s">
        <v>60</v>
      </c>
      <c r="G99" s="194" t="s">
        <v>388</v>
      </c>
      <c r="H99" s="194" t="s">
        <v>389</v>
      </c>
      <c r="I99" s="194" t="s">
        <v>390</v>
      </c>
      <c r="J99" s="194" t="s">
        <v>357</v>
      </c>
      <c r="K99" s="195" t="s">
        <v>391</v>
      </c>
      <c r="L99" s="196"/>
      <c r="M99" s="94" t="s">
        <v>19</v>
      </c>
      <c r="N99" s="95" t="s">
        <v>48</v>
      </c>
      <c r="O99" s="95" t="s">
        <v>392</v>
      </c>
      <c r="P99" s="95" t="s">
        <v>393</v>
      </c>
      <c r="Q99" s="95" t="s">
        <v>394</v>
      </c>
      <c r="R99" s="95" t="s">
        <v>395</v>
      </c>
      <c r="S99" s="95" t="s">
        <v>396</v>
      </c>
      <c r="T99" s="96" t="s">
        <v>397</v>
      </c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</row>
    <row r="100" s="2" customFormat="1" ht="22.8" customHeight="1">
      <c r="A100" s="40"/>
      <c r="B100" s="41"/>
      <c r="C100" s="101" t="s">
        <v>398</v>
      </c>
      <c r="D100" s="42"/>
      <c r="E100" s="42"/>
      <c r="F100" s="42"/>
      <c r="G100" s="42"/>
      <c r="H100" s="42"/>
      <c r="I100" s="42"/>
      <c r="J100" s="197">
        <f>BK100</f>
        <v>0</v>
      </c>
      <c r="K100" s="42"/>
      <c r="L100" s="46"/>
      <c r="M100" s="97"/>
      <c r="N100" s="198"/>
      <c r="O100" s="98"/>
      <c r="P100" s="199">
        <f>P101+P330+P342+P347</f>
        <v>0</v>
      </c>
      <c r="Q100" s="98"/>
      <c r="R100" s="199">
        <f>R101+R330+R342+R347</f>
        <v>5.7426770000000005</v>
      </c>
      <c r="S100" s="98"/>
      <c r="T100" s="200">
        <f>T101+T330+T342+T347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77</v>
      </c>
      <c r="AU100" s="19" t="s">
        <v>358</v>
      </c>
      <c r="BK100" s="201">
        <f>BK101+BK330+BK342+BK347</f>
        <v>0</v>
      </c>
    </row>
    <row r="101" s="12" customFormat="1" ht="25.92" customHeight="1">
      <c r="A101" s="12"/>
      <c r="B101" s="202"/>
      <c r="C101" s="203"/>
      <c r="D101" s="204" t="s">
        <v>77</v>
      </c>
      <c r="E101" s="205" t="s">
        <v>1823</v>
      </c>
      <c r="F101" s="205" t="s">
        <v>1824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</f>
        <v>0</v>
      </c>
      <c r="Q101" s="210"/>
      <c r="R101" s="211">
        <f>R102</f>
        <v>2.6613570000000002</v>
      </c>
      <c r="S101" s="210"/>
      <c r="T101" s="212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87</v>
      </c>
      <c r="AT101" s="214" t="s">
        <v>77</v>
      </c>
      <c r="AU101" s="214" t="s">
        <v>78</v>
      </c>
      <c r="AY101" s="213" t="s">
        <v>401</v>
      </c>
      <c r="BK101" s="215">
        <f>BK102</f>
        <v>0</v>
      </c>
    </row>
    <row r="102" s="12" customFormat="1" ht="22.8" customHeight="1">
      <c r="A102" s="12"/>
      <c r="B102" s="202"/>
      <c r="C102" s="203"/>
      <c r="D102" s="204" t="s">
        <v>77</v>
      </c>
      <c r="E102" s="216" t="s">
        <v>4883</v>
      </c>
      <c r="F102" s="216" t="s">
        <v>4884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SUM(P103:P329)</f>
        <v>0</v>
      </c>
      <c r="Q102" s="210"/>
      <c r="R102" s="211">
        <f>SUM(R103:R329)</f>
        <v>2.6613570000000002</v>
      </c>
      <c r="S102" s="210"/>
      <c r="T102" s="212">
        <f>SUM(T103:T329)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87</v>
      </c>
      <c r="AT102" s="214" t="s">
        <v>77</v>
      </c>
      <c r="AU102" s="214" t="s">
        <v>85</v>
      </c>
      <c r="AY102" s="213" t="s">
        <v>401</v>
      </c>
      <c r="BK102" s="215">
        <f>SUM(BK103:BK329)</f>
        <v>0</v>
      </c>
    </row>
    <row r="103" s="2" customFormat="1" ht="37.8" customHeight="1">
      <c r="A103" s="40"/>
      <c r="B103" s="41"/>
      <c r="C103" s="218" t="s">
        <v>85</v>
      </c>
      <c r="D103" s="218" t="s">
        <v>403</v>
      </c>
      <c r="E103" s="219" t="s">
        <v>4885</v>
      </c>
      <c r="F103" s="220" t="s">
        <v>4886</v>
      </c>
      <c r="G103" s="221" t="s">
        <v>228</v>
      </c>
      <c r="H103" s="222">
        <v>28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545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4887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4888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2" customFormat="1" ht="21.75" customHeight="1">
      <c r="A105" s="40"/>
      <c r="B105" s="41"/>
      <c r="C105" s="280" t="s">
        <v>87</v>
      </c>
      <c r="D105" s="280" t="s">
        <v>808</v>
      </c>
      <c r="E105" s="281" t="s">
        <v>4889</v>
      </c>
      <c r="F105" s="282" t="s">
        <v>4890</v>
      </c>
      <c r="G105" s="283" t="s">
        <v>228</v>
      </c>
      <c r="H105" s="284">
        <v>29.399999999999999</v>
      </c>
      <c r="I105" s="285"/>
      <c r="J105" s="286">
        <f>ROUND(I105*H105,2)</f>
        <v>0</v>
      </c>
      <c r="K105" s="282" t="s">
        <v>406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0.00050000000000000001</v>
      </c>
      <c r="R105" s="227">
        <f>Q105*H105</f>
        <v>0.0147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664</v>
      </c>
      <c r="AT105" s="229" t="s">
        <v>808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4891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4892</v>
      </c>
      <c r="G106" s="248"/>
      <c r="H106" s="251">
        <v>29.399999999999999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85</v>
      </c>
      <c r="AY106" s="257" t="s">
        <v>401</v>
      </c>
    </row>
    <row r="107" s="2" customFormat="1" ht="44.25" customHeight="1">
      <c r="A107" s="40"/>
      <c r="B107" s="41"/>
      <c r="C107" s="218" t="s">
        <v>95</v>
      </c>
      <c r="D107" s="218" t="s">
        <v>403</v>
      </c>
      <c r="E107" s="219" t="s">
        <v>4893</v>
      </c>
      <c r="F107" s="220" t="s">
        <v>4894</v>
      </c>
      <c r="G107" s="221" t="s">
        <v>653</v>
      </c>
      <c r="H107" s="222">
        <v>477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545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4895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4896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2" customFormat="1" ht="21.75" customHeight="1">
      <c r="A109" s="40"/>
      <c r="B109" s="41"/>
      <c r="C109" s="280" t="s">
        <v>102</v>
      </c>
      <c r="D109" s="280" t="s">
        <v>808</v>
      </c>
      <c r="E109" s="281" t="s">
        <v>4897</v>
      </c>
      <c r="F109" s="282" t="s">
        <v>4898</v>
      </c>
      <c r="G109" s="283" t="s">
        <v>653</v>
      </c>
      <c r="H109" s="284">
        <v>477</v>
      </c>
      <c r="I109" s="285"/>
      <c r="J109" s="286">
        <f>ROUND(I109*H109,2)</f>
        <v>0</v>
      </c>
      <c r="K109" s="282" t="s">
        <v>406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4.0000000000000003E-05</v>
      </c>
      <c r="R109" s="227">
        <f>Q109*H109</f>
        <v>0.019080000000000003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664</v>
      </c>
      <c r="AT109" s="229" t="s">
        <v>808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4899</v>
      </c>
    </row>
    <row r="110" s="2" customFormat="1" ht="49.05" customHeight="1">
      <c r="A110" s="40"/>
      <c r="B110" s="41"/>
      <c r="C110" s="218" t="s">
        <v>457</v>
      </c>
      <c r="D110" s="218" t="s">
        <v>403</v>
      </c>
      <c r="E110" s="219" t="s">
        <v>4900</v>
      </c>
      <c r="F110" s="220" t="s">
        <v>4901</v>
      </c>
      <c r="G110" s="221" t="s">
        <v>653</v>
      </c>
      <c r="H110" s="222">
        <v>6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4902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4903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4.15" customHeight="1">
      <c r="A112" s="40"/>
      <c r="B112" s="41"/>
      <c r="C112" s="280" t="s">
        <v>474</v>
      </c>
      <c r="D112" s="280" t="s">
        <v>808</v>
      </c>
      <c r="E112" s="281" t="s">
        <v>4904</v>
      </c>
      <c r="F112" s="282" t="s">
        <v>4905</v>
      </c>
      <c r="G112" s="283" t="s">
        <v>653</v>
      </c>
      <c r="H112" s="284">
        <v>6</v>
      </c>
      <c r="I112" s="285"/>
      <c r="J112" s="286">
        <f>ROUND(I112*H112,2)</f>
        <v>0</v>
      </c>
      <c r="K112" s="282" t="s">
        <v>406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3.0000000000000001E-05</v>
      </c>
      <c r="R112" s="227">
        <f>Q112*H112</f>
        <v>0.00018000000000000001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4906</v>
      </c>
    </row>
    <row r="113" s="2" customFormat="1" ht="49.05" customHeight="1">
      <c r="A113" s="40"/>
      <c r="B113" s="41"/>
      <c r="C113" s="218" t="s">
        <v>480</v>
      </c>
      <c r="D113" s="218" t="s">
        <v>403</v>
      </c>
      <c r="E113" s="219" t="s">
        <v>4907</v>
      </c>
      <c r="F113" s="220" t="s">
        <v>4908</v>
      </c>
      <c r="G113" s="221" t="s">
        <v>653</v>
      </c>
      <c r="H113" s="222">
        <v>155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545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545</v>
      </c>
      <c r="BM113" s="229" t="s">
        <v>4909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4910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2" customFormat="1" ht="24.15" customHeight="1">
      <c r="A115" s="40"/>
      <c r="B115" s="41"/>
      <c r="C115" s="280" t="s">
        <v>487</v>
      </c>
      <c r="D115" s="280" t="s">
        <v>808</v>
      </c>
      <c r="E115" s="281" t="s">
        <v>4911</v>
      </c>
      <c r="F115" s="282" t="s">
        <v>4912</v>
      </c>
      <c r="G115" s="283" t="s">
        <v>653</v>
      </c>
      <c r="H115" s="284">
        <v>155</v>
      </c>
      <c r="I115" s="285"/>
      <c r="J115" s="286">
        <f>ROUND(I115*H115,2)</f>
        <v>0</v>
      </c>
      <c r="K115" s="282" t="s">
        <v>406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9.0000000000000006E-05</v>
      </c>
      <c r="R115" s="227">
        <f>Q115*H115</f>
        <v>0.013950000000000001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664</v>
      </c>
      <c r="AT115" s="229" t="s">
        <v>808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4913</v>
      </c>
    </row>
    <row r="116" s="2" customFormat="1" ht="44.25" customHeight="1">
      <c r="A116" s="40"/>
      <c r="B116" s="41"/>
      <c r="C116" s="218" t="s">
        <v>492</v>
      </c>
      <c r="D116" s="218" t="s">
        <v>403</v>
      </c>
      <c r="E116" s="219" t="s">
        <v>4914</v>
      </c>
      <c r="F116" s="220" t="s">
        <v>4915</v>
      </c>
      <c r="G116" s="221" t="s">
        <v>228</v>
      </c>
      <c r="H116" s="222">
        <v>1250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4916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4917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24.15" customHeight="1">
      <c r="A118" s="40"/>
      <c r="B118" s="41"/>
      <c r="C118" s="280" t="s">
        <v>498</v>
      </c>
      <c r="D118" s="280" t="s">
        <v>808</v>
      </c>
      <c r="E118" s="281" t="s">
        <v>4918</v>
      </c>
      <c r="F118" s="282" t="s">
        <v>4919</v>
      </c>
      <c r="G118" s="283" t="s">
        <v>228</v>
      </c>
      <c r="H118" s="284">
        <v>1250</v>
      </c>
      <c r="I118" s="285"/>
      <c r="J118" s="286">
        <f>ROUND(I118*H118,2)</f>
        <v>0</v>
      </c>
      <c r="K118" s="282" t="s">
        <v>406</v>
      </c>
      <c r="L118" s="287"/>
      <c r="M118" s="288" t="s">
        <v>19</v>
      </c>
      <c r="N118" s="289" t="s">
        <v>49</v>
      </c>
      <c r="O118" s="86"/>
      <c r="P118" s="227">
        <f>O118*H118</f>
        <v>0</v>
      </c>
      <c r="Q118" s="227">
        <v>5.0000000000000002E-05</v>
      </c>
      <c r="R118" s="227">
        <f>Q118*H118</f>
        <v>0.0625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664</v>
      </c>
      <c r="AT118" s="229" t="s">
        <v>808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4920</v>
      </c>
    </row>
    <row r="119" s="2" customFormat="1" ht="44.25" customHeight="1">
      <c r="A119" s="40"/>
      <c r="B119" s="41"/>
      <c r="C119" s="218" t="s">
        <v>514</v>
      </c>
      <c r="D119" s="218" t="s">
        <v>403</v>
      </c>
      <c r="E119" s="219" t="s">
        <v>4921</v>
      </c>
      <c r="F119" s="220" t="s">
        <v>4922</v>
      </c>
      <c r="G119" s="221" t="s">
        <v>228</v>
      </c>
      <c r="H119" s="222">
        <v>175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545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545</v>
      </c>
      <c r="BM119" s="229" t="s">
        <v>4923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4924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24.15" customHeight="1">
      <c r="A121" s="40"/>
      <c r="B121" s="41"/>
      <c r="C121" s="280" t="s">
        <v>519</v>
      </c>
      <c r="D121" s="280" t="s">
        <v>808</v>
      </c>
      <c r="E121" s="281" t="s">
        <v>4925</v>
      </c>
      <c r="F121" s="282" t="s">
        <v>4926</v>
      </c>
      <c r="G121" s="283" t="s">
        <v>228</v>
      </c>
      <c r="H121" s="284">
        <v>175</v>
      </c>
      <c r="I121" s="285"/>
      <c r="J121" s="286">
        <f>ROUND(I121*H121,2)</f>
        <v>0</v>
      </c>
      <c r="K121" s="282" t="s">
        <v>406</v>
      </c>
      <c r="L121" s="287"/>
      <c r="M121" s="288" t="s">
        <v>19</v>
      </c>
      <c r="N121" s="289" t="s">
        <v>49</v>
      </c>
      <c r="O121" s="86"/>
      <c r="P121" s="227">
        <f>O121*H121</f>
        <v>0</v>
      </c>
      <c r="Q121" s="227">
        <v>0.00011</v>
      </c>
      <c r="R121" s="227">
        <f>Q121*H121</f>
        <v>0.01925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664</v>
      </c>
      <c r="AT121" s="229" t="s">
        <v>808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4927</v>
      </c>
    </row>
    <row r="122" s="2" customFormat="1" ht="44.25" customHeight="1">
      <c r="A122" s="40"/>
      <c r="B122" s="41"/>
      <c r="C122" s="218" t="s">
        <v>529</v>
      </c>
      <c r="D122" s="218" t="s">
        <v>403</v>
      </c>
      <c r="E122" s="219" t="s">
        <v>4928</v>
      </c>
      <c r="F122" s="220" t="s">
        <v>4929</v>
      </c>
      <c r="G122" s="221" t="s">
        <v>228</v>
      </c>
      <c r="H122" s="222">
        <v>150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545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545</v>
      </c>
      <c r="BM122" s="229" t="s">
        <v>4930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4931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80" t="s">
        <v>536</v>
      </c>
      <c r="D124" s="280" t="s">
        <v>808</v>
      </c>
      <c r="E124" s="281" t="s">
        <v>4932</v>
      </c>
      <c r="F124" s="282" t="s">
        <v>4933</v>
      </c>
      <c r="G124" s="283" t="s">
        <v>228</v>
      </c>
      <c r="H124" s="284">
        <v>150</v>
      </c>
      <c r="I124" s="285"/>
      <c r="J124" s="286">
        <f>ROUND(I124*H124,2)</f>
        <v>0</v>
      </c>
      <c r="K124" s="282" t="s">
        <v>406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0.00025000000000000001</v>
      </c>
      <c r="R124" s="227">
        <f>Q124*H124</f>
        <v>0.037499999999999999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4934</v>
      </c>
    </row>
    <row r="125" s="2" customFormat="1" ht="37.8" customHeight="1">
      <c r="A125" s="40"/>
      <c r="B125" s="41"/>
      <c r="C125" s="218" t="s">
        <v>8</v>
      </c>
      <c r="D125" s="218" t="s">
        <v>403</v>
      </c>
      <c r="E125" s="219" t="s">
        <v>4935</v>
      </c>
      <c r="F125" s="220" t="s">
        <v>4936</v>
      </c>
      <c r="G125" s="221" t="s">
        <v>228</v>
      </c>
      <c r="H125" s="222">
        <v>60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545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4937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4938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16.5" customHeight="1">
      <c r="A127" s="40"/>
      <c r="B127" s="41"/>
      <c r="C127" s="280" t="s">
        <v>545</v>
      </c>
      <c r="D127" s="280" t="s">
        <v>808</v>
      </c>
      <c r="E127" s="281" t="s">
        <v>4939</v>
      </c>
      <c r="F127" s="282" t="s">
        <v>4940</v>
      </c>
      <c r="G127" s="283" t="s">
        <v>228</v>
      </c>
      <c r="H127" s="284">
        <v>40</v>
      </c>
      <c r="I127" s="285"/>
      <c r="J127" s="286">
        <f>ROUND(I127*H127,2)</f>
        <v>0</v>
      </c>
      <c r="K127" s="282" t="s">
        <v>19</v>
      </c>
      <c r="L127" s="287"/>
      <c r="M127" s="288" t="s">
        <v>19</v>
      </c>
      <c r="N127" s="289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664</v>
      </c>
      <c r="AT127" s="229" t="s">
        <v>808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4941</v>
      </c>
    </row>
    <row r="128" s="2" customFormat="1" ht="16.5" customHeight="1">
      <c r="A128" s="40"/>
      <c r="B128" s="41"/>
      <c r="C128" s="280" t="s">
        <v>552</v>
      </c>
      <c r="D128" s="280" t="s">
        <v>808</v>
      </c>
      <c r="E128" s="281" t="s">
        <v>4942</v>
      </c>
      <c r="F128" s="282" t="s">
        <v>4943</v>
      </c>
      <c r="G128" s="283" t="s">
        <v>228</v>
      </c>
      <c r="H128" s="284">
        <v>20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4944</v>
      </c>
    </row>
    <row r="129" s="2" customFormat="1" ht="37.8" customHeight="1">
      <c r="A129" s="40"/>
      <c r="B129" s="41"/>
      <c r="C129" s="218" t="s">
        <v>560</v>
      </c>
      <c r="D129" s="218" t="s">
        <v>403</v>
      </c>
      <c r="E129" s="219" t="s">
        <v>4945</v>
      </c>
      <c r="F129" s="220" t="s">
        <v>4946</v>
      </c>
      <c r="G129" s="221" t="s">
        <v>228</v>
      </c>
      <c r="H129" s="222">
        <v>330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4947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4948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24.15" customHeight="1">
      <c r="A131" s="40"/>
      <c r="B131" s="41"/>
      <c r="C131" s="280" t="s">
        <v>565</v>
      </c>
      <c r="D131" s="280" t="s">
        <v>808</v>
      </c>
      <c r="E131" s="281" t="s">
        <v>4949</v>
      </c>
      <c r="F131" s="282" t="s">
        <v>4950</v>
      </c>
      <c r="G131" s="283" t="s">
        <v>228</v>
      </c>
      <c r="H131" s="284">
        <v>330</v>
      </c>
      <c r="I131" s="285"/>
      <c r="J131" s="286">
        <f>ROUND(I131*H131,2)</f>
        <v>0</v>
      </c>
      <c r="K131" s="282" t="s">
        <v>406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0.00010000000000000001</v>
      </c>
      <c r="R131" s="227">
        <f>Q131*H131</f>
        <v>0.033000000000000002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664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4951</v>
      </c>
    </row>
    <row r="132" s="2" customFormat="1" ht="37.8" customHeight="1">
      <c r="A132" s="40"/>
      <c r="B132" s="41"/>
      <c r="C132" s="218" t="s">
        <v>571</v>
      </c>
      <c r="D132" s="218" t="s">
        <v>403</v>
      </c>
      <c r="E132" s="219" t="s">
        <v>4952</v>
      </c>
      <c r="F132" s="220" t="s">
        <v>4946</v>
      </c>
      <c r="G132" s="221" t="s">
        <v>228</v>
      </c>
      <c r="H132" s="222">
        <v>60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545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4953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4954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2" customFormat="1" ht="49.05" customHeight="1">
      <c r="A134" s="40"/>
      <c r="B134" s="41"/>
      <c r="C134" s="280" t="s">
        <v>7</v>
      </c>
      <c r="D134" s="280" t="s">
        <v>808</v>
      </c>
      <c r="E134" s="281" t="s">
        <v>4955</v>
      </c>
      <c r="F134" s="282" t="s">
        <v>4956</v>
      </c>
      <c r="G134" s="283" t="s">
        <v>228</v>
      </c>
      <c r="H134" s="284">
        <v>60</v>
      </c>
      <c r="I134" s="285"/>
      <c r="J134" s="286">
        <f>ROUND(I134*H134,2)</f>
        <v>0</v>
      </c>
      <c r="K134" s="282" t="s">
        <v>406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0.00012999999999999999</v>
      </c>
      <c r="R134" s="227">
        <f>Q134*H134</f>
        <v>0.0077999999999999996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664</v>
      </c>
      <c r="AT134" s="229" t="s">
        <v>808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4957</v>
      </c>
    </row>
    <row r="135" s="2" customFormat="1" ht="37.8" customHeight="1">
      <c r="A135" s="40"/>
      <c r="B135" s="41"/>
      <c r="C135" s="218" t="s">
        <v>599</v>
      </c>
      <c r="D135" s="218" t="s">
        <v>403</v>
      </c>
      <c r="E135" s="219" t="s">
        <v>4958</v>
      </c>
      <c r="F135" s="220" t="s">
        <v>4959</v>
      </c>
      <c r="G135" s="221" t="s">
        <v>228</v>
      </c>
      <c r="H135" s="222">
        <v>1380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4960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4961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24.15" customHeight="1">
      <c r="A137" s="40"/>
      <c r="B137" s="41"/>
      <c r="C137" s="280" t="s">
        <v>607</v>
      </c>
      <c r="D137" s="280" t="s">
        <v>808</v>
      </c>
      <c r="E137" s="281" t="s">
        <v>4962</v>
      </c>
      <c r="F137" s="282" t="s">
        <v>4963</v>
      </c>
      <c r="G137" s="283" t="s">
        <v>228</v>
      </c>
      <c r="H137" s="284">
        <v>1380</v>
      </c>
      <c r="I137" s="285"/>
      <c r="J137" s="286">
        <f>ROUND(I137*H137,2)</f>
        <v>0</v>
      </c>
      <c r="K137" s="282" t="s">
        <v>406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0.00012</v>
      </c>
      <c r="R137" s="227">
        <f>Q137*H137</f>
        <v>0.1656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4964</v>
      </c>
    </row>
    <row r="138" s="2" customFormat="1" ht="37.8" customHeight="1">
      <c r="A138" s="40"/>
      <c r="B138" s="41"/>
      <c r="C138" s="218" t="s">
        <v>613</v>
      </c>
      <c r="D138" s="218" t="s">
        <v>403</v>
      </c>
      <c r="E138" s="219" t="s">
        <v>4958</v>
      </c>
      <c r="F138" s="220" t="s">
        <v>4959</v>
      </c>
      <c r="G138" s="221" t="s">
        <v>228</v>
      </c>
      <c r="H138" s="222">
        <v>965</v>
      </c>
      <c r="I138" s="223"/>
      <c r="J138" s="224">
        <f>ROUND(I138*H138,2)</f>
        <v>0</v>
      </c>
      <c r="K138" s="220" t="s">
        <v>406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4965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4961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24.15" customHeight="1">
      <c r="A140" s="40"/>
      <c r="B140" s="41"/>
      <c r="C140" s="280" t="s">
        <v>619</v>
      </c>
      <c r="D140" s="280" t="s">
        <v>808</v>
      </c>
      <c r="E140" s="281" t="s">
        <v>4962</v>
      </c>
      <c r="F140" s="282" t="s">
        <v>4963</v>
      </c>
      <c r="G140" s="283" t="s">
        <v>228</v>
      </c>
      <c r="H140" s="284">
        <v>965</v>
      </c>
      <c r="I140" s="285"/>
      <c r="J140" s="286">
        <f>ROUND(I140*H140,2)</f>
        <v>0</v>
      </c>
      <c r="K140" s="282" t="s">
        <v>406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0.00012</v>
      </c>
      <c r="R140" s="227">
        <f>Q140*H140</f>
        <v>0.1158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664</v>
      </c>
      <c r="AT140" s="229" t="s">
        <v>808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4966</v>
      </c>
    </row>
    <row r="141" s="2" customFormat="1" ht="37.8" customHeight="1">
      <c r="A141" s="40"/>
      <c r="B141" s="41"/>
      <c r="C141" s="218" t="s">
        <v>625</v>
      </c>
      <c r="D141" s="218" t="s">
        <v>403</v>
      </c>
      <c r="E141" s="219" t="s">
        <v>4967</v>
      </c>
      <c r="F141" s="220" t="s">
        <v>4959</v>
      </c>
      <c r="G141" s="221" t="s">
        <v>228</v>
      </c>
      <c r="H141" s="222">
        <v>335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545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545</v>
      </c>
      <c r="BM141" s="229" t="s">
        <v>4968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4969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49.05" customHeight="1">
      <c r="A143" s="40"/>
      <c r="B143" s="41"/>
      <c r="C143" s="280" t="s">
        <v>629</v>
      </c>
      <c r="D143" s="280" t="s">
        <v>808</v>
      </c>
      <c r="E143" s="281" t="s">
        <v>4970</v>
      </c>
      <c r="F143" s="282" t="s">
        <v>4971</v>
      </c>
      <c r="G143" s="283" t="s">
        <v>228</v>
      </c>
      <c r="H143" s="284">
        <v>335</v>
      </c>
      <c r="I143" s="285"/>
      <c r="J143" s="286">
        <f>ROUND(I143*H143,2)</f>
        <v>0</v>
      </c>
      <c r="K143" s="282" t="s">
        <v>406</v>
      </c>
      <c r="L143" s="287"/>
      <c r="M143" s="288" t="s">
        <v>19</v>
      </c>
      <c r="N143" s="289" t="s">
        <v>49</v>
      </c>
      <c r="O143" s="86"/>
      <c r="P143" s="227">
        <f>O143*H143</f>
        <v>0</v>
      </c>
      <c r="Q143" s="227">
        <v>0.00014999999999999999</v>
      </c>
      <c r="R143" s="227">
        <f>Q143*H143</f>
        <v>0.050249999999999996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664</v>
      </c>
      <c r="AT143" s="229" t="s">
        <v>808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545</v>
      </c>
      <c r="BM143" s="229" t="s">
        <v>4972</v>
      </c>
    </row>
    <row r="144" s="2" customFormat="1" ht="37.8" customHeight="1">
      <c r="A144" s="40"/>
      <c r="B144" s="41"/>
      <c r="C144" s="218" t="s">
        <v>638</v>
      </c>
      <c r="D144" s="218" t="s">
        <v>403</v>
      </c>
      <c r="E144" s="219" t="s">
        <v>4973</v>
      </c>
      <c r="F144" s="220" t="s">
        <v>4974</v>
      </c>
      <c r="G144" s="221" t="s">
        <v>228</v>
      </c>
      <c r="H144" s="222">
        <v>3256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4975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4976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2" customFormat="1" ht="24.15" customHeight="1">
      <c r="A146" s="40"/>
      <c r="B146" s="41"/>
      <c r="C146" s="280" t="s">
        <v>645</v>
      </c>
      <c r="D146" s="280" t="s">
        <v>808</v>
      </c>
      <c r="E146" s="281" t="s">
        <v>4977</v>
      </c>
      <c r="F146" s="282" t="s">
        <v>4978</v>
      </c>
      <c r="G146" s="283" t="s">
        <v>228</v>
      </c>
      <c r="H146" s="284">
        <v>3256</v>
      </c>
      <c r="I146" s="285"/>
      <c r="J146" s="286">
        <f>ROUND(I146*H146,2)</f>
        <v>0</v>
      </c>
      <c r="K146" s="282" t="s">
        <v>406</v>
      </c>
      <c r="L146" s="287"/>
      <c r="M146" s="288" t="s">
        <v>19</v>
      </c>
      <c r="N146" s="289" t="s">
        <v>49</v>
      </c>
      <c r="O146" s="86"/>
      <c r="P146" s="227">
        <f>O146*H146</f>
        <v>0</v>
      </c>
      <c r="Q146" s="227">
        <v>0.00017000000000000001</v>
      </c>
      <c r="R146" s="227">
        <f>Q146*H146</f>
        <v>0.55352000000000001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664</v>
      </c>
      <c r="AT146" s="229" t="s">
        <v>808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4979</v>
      </c>
    </row>
    <row r="147" s="2" customFormat="1" ht="37.8" customHeight="1">
      <c r="A147" s="40"/>
      <c r="B147" s="41"/>
      <c r="C147" s="218" t="s">
        <v>650</v>
      </c>
      <c r="D147" s="218" t="s">
        <v>403</v>
      </c>
      <c r="E147" s="219" t="s">
        <v>4980</v>
      </c>
      <c r="F147" s="220" t="s">
        <v>4981</v>
      </c>
      <c r="G147" s="221" t="s">
        <v>228</v>
      </c>
      <c r="H147" s="222">
        <v>10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545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4982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4983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2" customFormat="1" ht="24.15" customHeight="1">
      <c r="A149" s="40"/>
      <c r="B149" s="41"/>
      <c r="C149" s="280" t="s">
        <v>657</v>
      </c>
      <c r="D149" s="280" t="s">
        <v>808</v>
      </c>
      <c r="E149" s="281" t="s">
        <v>4984</v>
      </c>
      <c r="F149" s="282" t="s">
        <v>4985</v>
      </c>
      <c r="G149" s="283" t="s">
        <v>228</v>
      </c>
      <c r="H149" s="284">
        <v>10</v>
      </c>
      <c r="I149" s="285"/>
      <c r="J149" s="286">
        <f>ROUND(I149*H149,2)</f>
        <v>0</v>
      </c>
      <c r="K149" s="282" t="s">
        <v>406</v>
      </c>
      <c r="L149" s="287"/>
      <c r="M149" s="288" t="s">
        <v>19</v>
      </c>
      <c r="N149" s="289" t="s">
        <v>49</v>
      </c>
      <c r="O149" s="86"/>
      <c r="P149" s="227">
        <f>O149*H149</f>
        <v>0</v>
      </c>
      <c r="Q149" s="227">
        <v>0.00147</v>
      </c>
      <c r="R149" s="227">
        <f>Q149*H149</f>
        <v>0.0147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664</v>
      </c>
      <c r="AT149" s="229" t="s">
        <v>808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4986</v>
      </c>
    </row>
    <row r="150" s="2" customFormat="1" ht="49.05" customHeight="1">
      <c r="A150" s="40"/>
      <c r="B150" s="41"/>
      <c r="C150" s="218" t="s">
        <v>664</v>
      </c>
      <c r="D150" s="218" t="s">
        <v>403</v>
      </c>
      <c r="E150" s="219" t="s">
        <v>4987</v>
      </c>
      <c r="F150" s="220" t="s">
        <v>4988</v>
      </c>
      <c r="G150" s="221" t="s">
        <v>228</v>
      </c>
      <c r="H150" s="222">
        <v>198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4989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4990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24.15" customHeight="1">
      <c r="A152" s="40"/>
      <c r="B152" s="41"/>
      <c r="C152" s="280" t="s">
        <v>670</v>
      </c>
      <c r="D152" s="280" t="s">
        <v>808</v>
      </c>
      <c r="E152" s="281" t="s">
        <v>4991</v>
      </c>
      <c r="F152" s="282" t="s">
        <v>4992</v>
      </c>
      <c r="G152" s="283" t="s">
        <v>228</v>
      </c>
      <c r="H152" s="284">
        <v>120</v>
      </c>
      <c r="I152" s="285"/>
      <c r="J152" s="286">
        <f>ROUND(I152*H152,2)</f>
        <v>0</v>
      </c>
      <c r="K152" s="282" t="s">
        <v>406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0.00016000000000000001</v>
      </c>
      <c r="R152" s="227">
        <f>Q152*H152</f>
        <v>0.019200000000000002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4993</v>
      </c>
    </row>
    <row r="153" s="2" customFormat="1" ht="24.15" customHeight="1">
      <c r="A153" s="40"/>
      <c r="B153" s="41"/>
      <c r="C153" s="280" t="s">
        <v>676</v>
      </c>
      <c r="D153" s="280" t="s">
        <v>808</v>
      </c>
      <c r="E153" s="281" t="s">
        <v>4994</v>
      </c>
      <c r="F153" s="282" t="s">
        <v>4995</v>
      </c>
      <c r="G153" s="283" t="s">
        <v>228</v>
      </c>
      <c r="H153" s="284">
        <v>78</v>
      </c>
      <c r="I153" s="285"/>
      <c r="J153" s="286">
        <f>ROUND(I153*H153,2)</f>
        <v>0</v>
      </c>
      <c r="K153" s="282" t="s">
        <v>406</v>
      </c>
      <c r="L153" s="287"/>
      <c r="M153" s="288" t="s">
        <v>19</v>
      </c>
      <c r="N153" s="289" t="s">
        <v>49</v>
      </c>
      <c r="O153" s="86"/>
      <c r="P153" s="227">
        <f>O153*H153</f>
        <v>0</v>
      </c>
      <c r="Q153" s="227">
        <v>0.00025000000000000001</v>
      </c>
      <c r="R153" s="227">
        <f>Q153*H153</f>
        <v>0.0195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664</v>
      </c>
      <c r="AT153" s="229" t="s">
        <v>808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4996</v>
      </c>
    </row>
    <row r="154" s="2" customFormat="1" ht="49.05" customHeight="1">
      <c r="A154" s="40"/>
      <c r="B154" s="41"/>
      <c r="C154" s="218" t="s">
        <v>682</v>
      </c>
      <c r="D154" s="218" t="s">
        <v>403</v>
      </c>
      <c r="E154" s="219" t="s">
        <v>4997</v>
      </c>
      <c r="F154" s="220" t="s">
        <v>4998</v>
      </c>
      <c r="G154" s="221" t="s">
        <v>228</v>
      </c>
      <c r="H154" s="222">
        <v>260</v>
      </c>
      <c r="I154" s="223"/>
      <c r="J154" s="224">
        <f>ROUND(I154*H154,2)</f>
        <v>0</v>
      </c>
      <c r="K154" s="220" t="s">
        <v>406</v>
      </c>
      <c r="L154" s="46"/>
      <c r="M154" s="225" t="s">
        <v>19</v>
      </c>
      <c r="N154" s="226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545</v>
      </c>
      <c r="AT154" s="229" t="s">
        <v>403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4999</v>
      </c>
    </row>
    <row r="155" s="2" customFormat="1">
      <c r="A155" s="40"/>
      <c r="B155" s="41"/>
      <c r="C155" s="42"/>
      <c r="D155" s="231" t="s">
        <v>408</v>
      </c>
      <c r="E155" s="42"/>
      <c r="F155" s="232" t="s">
        <v>5000</v>
      </c>
      <c r="G155" s="42"/>
      <c r="H155" s="42"/>
      <c r="I155" s="233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408</v>
      </c>
      <c r="AU155" s="19" t="s">
        <v>87</v>
      </c>
    </row>
    <row r="156" s="2" customFormat="1" ht="24.15" customHeight="1">
      <c r="A156" s="40"/>
      <c r="B156" s="41"/>
      <c r="C156" s="280" t="s">
        <v>687</v>
      </c>
      <c r="D156" s="280" t="s">
        <v>808</v>
      </c>
      <c r="E156" s="281" t="s">
        <v>5001</v>
      </c>
      <c r="F156" s="282" t="s">
        <v>5002</v>
      </c>
      <c r="G156" s="283" t="s">
        <v>228</v>
      </c>
      <c r="H156" s="284">
        <v>75</v>
      </c>
      <c r="I156" s="285"/>
      <c r="J156" s="286">
        <f>ROUND(I156*H156,2)</f>
        <v>0</v>
      </c>
      <c r="K156" s="282" t="s">
        <v>406</v>
      </c>
      <c r="L156" s="287"/>
      <c r="M156" s="288" t="s">
        <v>19</v>
      </c>
      <c r="N156" s="289" t="s">
        <v>49</v>
      </c>
      <c r="O156" s="86"/>
      <c r="P156" s="227">
        <f>O156*H156</f>
        <v>0</v>
      </c>
      <c r="Q156" s="227">
        <v>0.00034000000000000002</v>
      </c>
      <c r="R156" s="227">
        <f>Q156*H156</f>
        <v>0.025500000000000002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664</v>
      </c>
      <c r="AT156" s="229" t="s">
        <v>808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5003</v>
      </c>
    </row>
    <row r="157" s="2" customFormat="1" ht="24.15" customHeight="1">
      <c r="A157" s="40"/>
      <c r="B157" s="41"/>
      <c r="C157" s="280" t="s">
        <v>703</v>
      </c>
      <c r="D157" s="280" t="s">
        <v>808</v>
      </c>
      <c r="E157" s="281" t="s">
        <v>5004</v>
      </c>
      <c r="F157" s="282" t="s">
        <v>5005</v>
      </c>
      <c r="G157" s="283" t="s">
        <v>228</v>
      </c>
      <c r="H157" s="284">
        <v>185</v>
      </c>
      <c r="I157" s="285"/>
      <c r="J157" s="286">
        <f>ROUND(I157*H157,2)</f>
        <v>0</v>
      </c>
      <c r="K157" s="282" t="s">
        <v>406</v>
      </c>
      <c r="L157" s="287"/>
      <c r="M157" s="288" t="s">
        <v>19</v>
      </c>
      <c r="N157" s="289" t="s">
        <v>49</v>
      </c>
      <c r="O157" s="86"/>
      <c r="P157" s="227">
        <f>O157*H157</f>
        <v>0</v>
      </c>
      <c r="Q157" s="227">
        <v>0.00052999999999999998</v>
      </c>
      <c r="R157" s="227">
        <f>Q157*H157</f>
        <v>0.098049999999999998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664</v>
      </c>
      <c r="AT157" s="229" t="s">
        <v>808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545</v>
      </c>
      <c r="BM157" s="229" t="s">
        <v>5006</v>
      </c>
    </row>
    <row r="158" s="2" customFormat="1" ht="49.05" customHeight="1">
      <c r="A158" s="40"/>
      <c r="B158" s="41"/>
      <c r="C158" s="218" t="s">
        <v>710</v>
      </c>
      <c r="D158" s="218" t="s">
        <v>403</v>
      </c>
      <c r="E158" s="219" t="s">
        <v>5007</v>
      </c>
      <c r="F158" s="220" t="s">
        <v>5008</v>
      </c>
      <c r="G158" s="221" t="s">
        <v>228</v>
      </c>
      <c r="H158" s="222">
        <v>225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5009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5010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2" customFormat="1" ht="24.15" customHeight="1">
      <c r="A160" s="40"/>
      <c r="B160" s="41"/>
      <c r="C160" s="280" t="s">
        <v>717</v>
      </c>
      <c r="D160" s="280" t="s">
        <v>808</v>
      </c>
      <c r="E160" s="281" t="s">
        <v>5011</v>
      </c>
      <c r="F160" s="282" t="s">
        <v>5012</v>
      </c>
      <c r="G160" s="283" t="s">
        <v>228</v>
      </c>
      <c r="H160" s="284">
        <v>225</v>
      </c>
      <c r="I160" s="285"/>
      <c r="J160" s="286">
        <f>ROUND(I160*H160,2)</f>
        <v>0</v>
      </c>
      <c r="K160" s="282" t="s">
        <v>406</v>
      </c>
      <c r="L160" s="287"/>
      <c r="M160" s="288" t="s">
        <v>19</v>
      </c>
      <c r="N160" s="289" t="s">
        <v>49</v>
      </c>
      <c r="O160" s="86"/>
      <c r="P160" s="227">
        <f>O160*H160</f>
        <v>0</v>
      </c>
      <c r="Q160" s="227">
        <v>0.0011000000000000001</v>
      </c>
      <c r="R160" s="227">
        <f>Q160*H160</f>
        <v>0.24750000000000003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664</v>
      </c>
      <c r="AT160" s="229" t="s">
        <v>808</v>
      </c>
      <c r="AU160" s="229" t="s">
        <v>87</v>
      </c>
      <c r="AY160" s="19" t="s">
        <v>401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85</v>
      </c>
      <c r="BK160" s="230">
        <f>ROUND(I160*H160,2)</f>
        <v>0</v>
      </c>
      <c r="BL160" s="19" t="s">
        <v>545</v>
      </c>
      <c r="BM160" s="229" t="s">
        <v>5013</v>
      </c>
    </row>
    <row r="161" s="2" customFormat="1" ht="44.25" customHeight="1">
      <c r="A161" s="40"/>
      <c r="B161" s="41"/>
      <c r="C161" s="218" t="s">
        <v>723</v>
      </c>
      <c r="D161" s="218" t="s">
        <v>403</v>
      </c>
      <c r="E161" s="219" t="s">
        <v>5014</v>
      </c>
      <c r="F161" s="220" t="s">
        <v>5015</v>
      </c>
      <c r="G161" s="221" t="s">
        <v>228</v>
      </c>
      <c r="H161" s="222">
        <v>280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5016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5017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2" customFormat="1" ht="16.5" customHeight="1">
      <c r="A163" s="40"/>
      <c r="B163" s="41"/>
      <c r="C163" s="280" t="s">
        <v>736</v>
      </c>
      <c r="D163" s="280" t="s">
        <v>808</v>
      </c>
      <c r="E163" s="281" t="s">
        <v>5018</v>
      </c>
      <c r="F163" s="282" t="s">
        <v>5019</v>
      </c>
      <c r="G163" s="283" t="s">
        <v>228</v>
      </c>
      <c r="H163" s="284">
        <v>280</v>
      </c>
      <c r="I163" s="285"/>
      <c r="J163" s="286">
        <f>ROUND(I163*H163,2)</f>
        <v>0</v>
      </c>
      <c r="K163" s="282" t="s">
        <v>19</v>
      </c>
      <c r="L163" s="287"/>
      <c r="M163" s="288" t="s">
        <v>19</v>
      </c>
      <c r="N163" s="289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664</v>
      </c>
      <c r="AT163" s="229" t="s">
        <v>808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5020</v>
      </c>
    </row>
    <row r="164" s="2" customFormat="1" ht="44.25" customHeight="1">
      <c r="A164" s="40"/>
      <c r="B164" s="41"/>
      <c r="C164" s="218" t="s">
        <v>747</v>
      </c>
      <c r="D164" s="218" t="s">
        <v>403</v>
      </c>
      <c r="E164" s="219" t="s">
        <v>5014</v>
      </c>
      <c r="F164" s="220" t="s">
        <v>5015</v>
      </c>
      <c r="G164" s="221" t="s">
        <v>228</v>
      </c>
      <c r="H164" s="222">
        <v>600</v>
      </c>
      <c r="I164" s="223"/>
      <c r="J164" s="224">
        <f>ROUND(I164*H164,2)</f>
        <v>0</v>
      </c>
      <c r="K164" s="220" t="s">
        <v>406</v>
      </c>
      <c r="L164" s="46"/>
      <c r="M164" s="225" t="s">
        <v>19</v>
      </c>
      <c r="N164" s="226" t="s">
        <v>49</v>
      </c>
      <c r="O164" s="86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9" t="s">
        <v>545</v>
      </c>
      <c r="AT164" s="229" t="s">
        <v>403</v>
      </c>
      <c r="AU164" s="229" t="s">
        <v>87</v>
      </c>
      <c r="AY164" s="19" t="s">
        <v>401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9" t="s">
        <v>85</v>
      </c>
      <c r="BK164" s="230">
        <f>ROUND(I164*H164,2)</f>
        <v>0</v>
      </c>
      <c r="BL164" s="19" t="s">
        <v>545</v>
      </c>
      <c r="BM164" s="229" t="s">
        <v>5021</v>
      </c>
    </row>
    <row r="165" s="2" customFormat="1">
      <c r="A165" s="40"/>
      <c r="B165" s="41"/>
      <c r="C165" s="42"/>
      <c r="D165" s="231" t="s">
        <v>408</v>
      </c>
      <c r="E165" s="42"/>
      <c r="F165" s="232" t="s">
        <v>5017</v>
      </c>
      <c r="G165" s="42"/>
      <c r="H165" s="42"/>
      <c r="I165" s="233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408</v>
      </c>
      <c r="AU165" s="19" t="s">
        <v>87</v>
      </c>
    </row>
    <row r="166" s="2" customFormat="1" ht="16.5" customHeight="1">
      <c r="A166" s="40"/>
      <c r="B166" s="41"/>
      <c r="C166" s="280" t="s">
        <v>756</v>
      </c>
      <c r="D166" s="280" t="s">
        <v>808</v>
      </c>
      <c r="E166" s="281" t="s">
        <v>5022</v>
      </c>
      <c r="F166" s="282" t="s">
        <v>5023</v>
      </c>
      <c r="G166" s="283" t="s">
        <v>228</v>
      </c>
      <c r="H166" s="284">
        <v>600</v>
      </c>
      <c r="I166" s="285"/>
      <c r="J166" s="286">
        <f>ROUND(I166*H166,2)</f>
        <v>0</v>
      </c>
      <c r="K166" s="282" t="s">
        <v>19</v>
      </c>
      <c r="L166" s="287"/>
      <c r="M166" s="288" t="s">
        <v>19</v>
      </c>
      <c r="N166" s="289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664</v>
      </c>
      <c r="AT166" s="229" t="s">
        <v>808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545</v>
      </c>
      <c r="BM166" s="229" t="s">
        <v>5024</v>
      </c>
    </row>
    <row r="167" s="2" customFormat="1" ht="44.25" customHeight="1">
      <c r="A167" s="40"/>
      <c r="B167" s="41"/>
      <c r="C167" s="218" t="s">
        <v>762</v>
      </c>
      <c r="D167" s="218" t="s">
        <v>403</v>
      </c>
      <c r="E167" s="219" t="s">
        <v>5014</v>
      </c>
      <c r="F167" s="220" t="s">
        <v>5015</v>
      </c>
      <c r="G167" s="221" t="s">
        <v>228</v>
      </c>
      <c r="H167" s="222">
        <v>300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5025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5017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2" customFormat="1" ht="16.5" customHeight="1">
      <c r="A169" s="40"/>
      <c r="B169" s="41"/>
      <c r="C169" s="280" t="s">
        <v>769</v>
      </c>
      <c r="D169" s="280" t="s">
        <v>808</v>
      </c>
      <c r="E169" s="281" t="s">
        <v>5026</v>
      </c>
      <c r="F169" s="282" t="s">
        <v>5027</v>
      </c>
      <c r="G169" s="283" t="s">
        <v>228</v>
      </c>
      <c r="H169" s="284">
        <v>300</v>
      </c>
      <c r="I169" s="285"/>
      <c r="J169" s="286">
        <f>ROUND(I169*H169,2)</f>
        <v>0</v>
      </c>
      <c r="K169" s="282" t="s">
        <v>19</v>
      </c>
      <c r="L169" s="287"/>
      <c r="M169" s="288" t="s">
        <v>19</v>
      </c>
      <c r="N169" s="289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664</v>
      </c>
      <c r="AT169" s="229" t="s">
        <v>808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5028</v>
      </c>
    </row>
    <row r="170" s="2" customFormat="1" ht="33" customHeight="1">
      <c r="A170" s="40"/>
      <c r="B170" s="41"/>
      <c r="C170" s="218" t="s">
        <v>778</v>
      </c>
      <c r="D170" s="218" t="s">
        <v>403</v>
      </c>
      <c r="E170" s="219" t="s">
        <v>5029</v>
      </c>
      <c r="F170" s="220" t="s">
        <v>5030</v>
      </c>
      <c r="G170" s="221" t="s">
        <v>653</v>
      </c>
      <c r="H170" s="222">
        <v>7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5031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5032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2" customFormat="1" ht="16.5" customHeight="1">
      <c r="A172" s="40"/>
      <c r="B172" s="41"/>
      <c r="C172" s="280" t="s">
        <v>784</v>
      </c>
      <c r="D172" s="280" t="s">
        <v>808</v>
      </c>
      <c r="E172" s="281" t="s">
        <v>5033</v>
      </c>
      <c r="F172" s="282" t="s">
        <v>5034</v>
      </c>
      <c r="G172" s="283" t="s">
        <v>653</v>
      </c>
      <c r="H172" s="284">
        <v>1</v>
      </c>
      <c r="I172" s="285"/>
      <c r="J172" s="286">
        <f>ROUND(I172*H172,2)</f>
        <v>0</v>
      </c>
      <c r="K172" s="282" t="s">
        <v>19</v>
      </c>
      <c r="L172" s="287"/>
      <c r="M172" s="288" t="s">
        <v>19</v>
      </c>
      <c r="N172" s="289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664</v>
      </c>
      <c r="AT172" s="229" t="s">
        <v>808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545</v>
      </c>
      <c r="BM172" s="229" t="s">
        <v>5035</v>
      </c>
    </row>
    <row r="173" s="2" customFormat="1" ht="16.5" customHeight="1">
      <c r="A173" s="40"/>
      <c r="B173" s="41"/>
      <c r="C173" s="280" t="s">
        <v>789</v>
      </c>
      <c r="D173" s="280" t="s">
        <v>808</v>
      </c>
      <c r="E173" s="281" t="s">
        <v>5036</v>
      </c>
      <c r="F173" s="282" t="s">
        <v>5037</v>
      </c>
      <c r="G173" s="283" t="s">
        <v>653</v>
      </c>
      <c r="H173" s="284">
        <v>1</v>
      </c>
      <c r="I173" s="285"/>
      <c r="J173" s="286">
        <f>ROUND(I173*H173,2)</f>
        <v>0</v>
      </c>
      <c r="K173" s="282" t="s">
        <v>19</v>
      </c>
      <c r="L173" s="287"/>
      <c r="M173" s="288" t="s">
        <v>19</v>
      </c>
      <c r="N173" s="289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664</v>
      </c>
      <c r="AT173" s="229" t="s">
        <v>808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5038</v>
      </c>
    </row>
    <row r="174" s="2" customFormat="1" ht="16.5" customHeight="1">
      <c r="A174" s="40"/>
      <c r="B174" s="41"/>
      <c r="C174" s="280" t="s">
        <v>800</v>
      </c>
      <c r="D174" s="280" t="s">
        <v>808</v>
      </c>
      <c r="E174" s="281" t="s">
        <v>5039</v>
      </c>
      <c r="F174" s="282" t="s">
        <v>5040</v>
      </c>
      <c r="G174" s="283" t="s">
        <v>653</v>
      </c>
      <c r="H174" s="284">
        <v>1</v>
      </c>
      <c r="I174" s="285"/>
      <c r="J174" s="286">
        <f>ROUND(I174*H174,2)</f>
        <v>0</v>
      </c>
      <c r="K174" s="282" t="s">
        <v>19</v>
      </c>
      <c r="L174" s="287"/>
      <c r="M174" s="288" t="s">
        <v>19</v>
      </c>
      <c r="N174" s="289" t="s">
        <v>49</v>
      </c>
      <c r="O174" s="86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664</v>
      </c>
      <c r="AT174" s="229" t="s">
        <v>808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5041</v>
      </c>
    </row>
    <row r="175" s="2" customFormat="1" ht="16.5" customHeight="1">
      <c r="A175" s="40"/>
      <c r="B175" s="41"/>
      <c r="C175" s="280" t="s">
        <v>807</v>
      </c>
      <c r="D175" s="280" t="s">
        <v>808</v>
      </c>
      <c r="E175" s="281" t="s">
        <v>5042</v>
      </c>
      <c r="F175" s="282" t="s">
        <v>5043</v>
      </c>
      <c r="G175" s="283" t="s">
        <v>653</v>
      </c>
      <c r="H175" s="284">
        <v>1</v>
      </c>
      <c r="I175" s="285"/>
      <c r="J175" s="286">
        <f>ROUND(I175*H175,2)</f>
        <v>0</v>
      </c>
      <c r="K175" s="282" t="s">
        <v>19</v>
      </c>
      <c r="L175" s="287"/>
      <c r="M175" s="288" t="s">
        <v>19</v>
      </c>
      <c r="N175" s="289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664</v>
      </c>
      <c r="AT175" s="229" t="s">
        <v>808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5044</v>
      </c>
    </row>
    <row r="176" s="2" customFormat="1" ht="16.5" customHeight="1">
      <c r="A176" s="40"/>
      <c r="B176" s="41"/>
      <c r="C176" s="280" t="s">
        <v>812</v>
      </c>
      <c r="D176" s="280" t="s">
        <v>808</v>
      </c>
      <c r="E176" s="281" t="s">
        <v>5045</v>
      </c>
      <c r="F176" s="282" t="s">
        <v>5046</v>
      </c>
      <c r="G176" s="283" t="s">
        <v>653</v>
      </c>
      <c r="H176" s="284">
        <v>1</v>
      </c>
      <c r="I176" s="285"/>
      <c r="J176" s="286">
        <f>ROUND(I176*H176,2)</f>
        <v>0</v>
      </c>
      <c r="K176" s="282" t="s">
        <v>19</v>
      </c>
      <c r="L176" s="287"/>
      <c r="M176" s="288" t="s">
        <v>19</v>
      </c>
      <c r="N176" s="289" t="s">
        <v>49</v>
      </c>
      <c r="O176" s="86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664</v>
      </c>
      <c r="AT176" s="229" t="s">
        <v>808</v>
      </c>
      <c r="AU176" s="229" t="s">
        <v>87</v>
      </c>
      <c r="AY176" s="19" t="s">
        <v>401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85</v>
      </c>
      <c r="BK176" s="230">
        <f>ROUND(I176*H176,2)</f>
        <v>0</v>
      </c>
      <c r="BL176" s="19" t="s">
        <v>545</v>
      </c>
      <c r="BM176" s="229" t="s">
        <v>5047</v>
      </c>
    </row>
    <row r="177" s="2" customFormat="1" ht="16.5" customHeight="1">
      <c r="A177" s="40"/>
      <c r="B177" s="41"/>
      <c r="C177" s="280" t="s">
        <v>818</v>
      </c>
      <c r="D177" s="280" t="s">
        <v>808</v>
      </c>
      <c r="E177" s="281" t="s">
        <v>5048</v>
      </c>
      <c r="F177" s="282" t="s">
        <v>5049</v>
      </c>
      <c r="G177" s="283" t="s">
        <v>653</v>
      </c>
      <c r="H177" s="284">
        <v>1</v>
      </c>
      <c r="I177" s="285"/>
      <c r="J177" s="286">
        <f>ROUND(I177*H177,2)</f>
        <v>0</v>
      </c>
      <c r="K177" s="282" t="s">
        <v>19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664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5050</v>
      </c>
    </row>
    <row r="178" s="2" customFormat="1" ht="16.5" customHeight="1">
      <c r="A178" s="40"/>
      <c r="B178" s="41"/>
      <c r="C178" s="280" t="s">
        <v>824</v>
      </c>
      <c r="D178" s="280" t="s">
        <v>808</v>
      </c>
      <c r="E178" s="281" t="s">
        <v>5051</v>
      </c>
      <c r="F178" s="282" t="s">
        <v>5052</v>
      </c>
      <c r="G178" s="283" t="s">
        <v>653</v>
      </c>
      <c r="H178" s="284">
        <v>1</v>
      </c>
      <c r="I178" s="285"/>
      <c r="J178" s="286">
        <f>ROUND(I178*H178,2)</f>
        <v>0</v>
      </c>
      <c r="K178" s="282" t="s">
        <v>19</v>
      </c>
      <c r="L178" s="287"/>
      <c r="M178" s="288" t="s">
        <v>19</v>
      </c>
      <c r="N178" s="289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664</v>
      </c>
      <c r="AT178" s="229" t="s">
        <v>808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5053</v>
      </c>
    </row>
    <row r="179" s="2" customFormat="1" ht="37.8" customHeight="1">
      <c r="A179" s="40"/>
      <c r="B179" s="41"/>
      <c r="C179" s="218" t="s">
        <v>830</v>
      </c>
      <c r="D179" s="218" t="s">
        <v>403</v>
      </c>
      <c r="E179" s="219" t="s">
        <v>5054</v>
      </c>
      <c r="F179" s="220" t="s">
        <v>5055</v>
      </c>
      <c r="G179" s="221" t="s">
        <v>653</v>
      </c>
      <c r="H179" s="222">
        <v>1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545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545</v>
      </c>
      <c r="BM179" s="229" t="s">
        <v>5056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5057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2" customFormat="1" ht="16.5" customHeight="1">
      <c r="A181" s="40"/>
      <c r="B181" s="41"/>
      <c r="C181" s="280" t="s">
        <v>836</v>
      </c>
      <c r="D181" s="280" t="s">
        <v>808</v>
      </c>
      <c r="E181" s="281" t="s">
        <v>5058</v>
      </c>
      <c r="F181" s="282" t="s">
        <v>5059</v>
      </c>
      <c r="G181" s="283" t="s">
        <v>653</v>
      </c>
      <c r="H181" s="284">
        <v>1</v>
      </c>
      <c r="I181" s="285"/>
      <c r="J181" s="286">
        <f>ROUND(I181*H181,2)</f>
        <v>0</v>
      </c>
      <c r="K181" s="282" t="s">
        <v>19</v>
      </c>
      <c r="L181" s="287"/>
      <c r="M181" s="288" t="s">
        <v>19</v>
      </c>
      <c r="N181" s="289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664</v>
      </c>
      <c r="AT181" s="229" t="s">
        <v>808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5060</v>
      </c>
    </row>
    <row r="182" s="2" customFormat="1" ht="33" customHeight="1">
      <c r="A182" s="40"/>
      <c r="B182" s="41"/>
      <c r="C182" s="218" t="s">
        <v>656</v>
      </c>
      <c r="D182" s="218" t="s">
        <v>403</v>
      </c>
      <c r="E182" s="219" t="s">
        <v>5061</v>
      </c>
      <c r="F182" s="220" t="s">
        <v>5062</v>
      </c>
      <c r="G182" s="221" t="s">
        <v>653</v>
      </c>
      <c r="H182" s="222">
        <v>1</v>
      </c>
      <c r="I182" s="223"/>
      <c r="J182" s="224">
        <f>ROUND(I182*H182,2)</f>
        <v>0</v>
      </c>
      <c r="K182" s="220" t="s">
        <v>406</v>
      </c>
      <c r="L182" s="46"/>
      <c r="M182" s="225" t="s">
        <v>19</v>
      </c>
      <c r="N182" s="226" t="s">
        <v>49</v>
      </c>
      <c r="O182" s="86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545</v>
      </c>
      <c r="AT182" s="229" t="s">
        <v>403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545</v>
      </c>
      <c r="BM182" s="229" t="s">
        <v>5063</v>
      </c>
    </row>
    <row r="183" s="2" customFormat="1">
      <c r="A183" s="40"/>
      <c r="B183" s="41"/>
      <c r="C183" s="42"/>
      <c r="D183" s="231" t="s">
        <v>408</v>
      </c>
      <c r="E183" s="42"/>
      <c r="F183" s="232" t="s">
        <v>5064</v>
      </c>
      <c r="G183" s="42"/>
      <c r="H183" s="42"/>
      <c r="I183" s="233"/>
      <c r="J183" s="42"/>
      <c r="K183" s="42"/>
      <c r="L183" s="46"/>
      <c r="M183" s="234"/>
      <c r="N183" s="23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408</v>
      </c>
      <c r="AU183" s="19" t="s">
        <v>87</v>
      </c>
    </row>
    <row r="184" s="2" customFormat="1" ht="16.5" customHeight="1">
      <c r="A184" s="40"/>
      <c r="B184" s="41"/>
      <c r="C184" s="280" t="s">
        <v>847</v>
      </c>
      <c r="D184" s="280" t="s">
        <v>808</v>
      </c>
      <c r="E184" s="281" t="s">
        <v>5065</v>
      </c>
      <c r="F184" s="282" t="s">
        <v>5066</v>
      </c>
      <c r="G184" s="283" t="s">
        <v>653</v>
      </c>
      <c r="H184" s="284">
        <v>1</v>
      </c>
      <c r="I184" s="285"/>
      <c r="J184" s="286">
        <f>ROUND(I184*H184,2)</f>
        <v>0</v>
      </c>
      <c r="K184" s="282" t="s">
        <v>19</v>
      </c>
      <c r="L184" s="287"/>
      <c r="M184" s="288" t="s">
        <v>19</v>
      </c>
      <c r="N184" s="289" t="s">
        <v>49</v>
      </c>
      <c r="O184" s="86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664</v>
      </c>
      <c r="AT184" s="229" t="s">
        <v>808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545</v>
      </c>
      <c r="BM184" s="229" t="s">
        <v>5067</v>
      </c>
    </row>
    <row r="185" s="2" customFormat="1" ht="49.05" customHeight="1">
      <c r="A185" s="40"/>
      <c r="B185" s="41"/>
      <c r="C185" s="218" t="s">
        <v>853</v>
      </c>
      <c r="D185" s="218" t="s">
        <v>403</v>
      </c>
      <c r="E185" s="219" t="s">
        <v>5068</v>
      </c>
      <c r="F185" s="220" t="s">
        <v>5069</v>
      </c>
      <c r="G185" s="221" t="s">
        <v>653</v>
      </c>
      <c r="H185" s="222">
        <v>30</v>
      </c>
      <c r="I185" s="223"/>
      <c r="J185" s="224">
        <f>ROUND(I185*H185,2)</f>
        <v>0</v>
      </c>
      <c r="K185" s="220" t="s">
        <v>406</v>
      </c>
      <c r="L185" s="46"/>
      <c r="M185" s="225" t="s">
        <v>19</v>
      </c>
      <c r="N185" s="226" t="s">
        <v>49</v>
      </c>
      <c r="O185" s="86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545</v>
      </c>
      <c r="AT185" s="229" t="s">
        <v>403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545</v>
      </c>
      <c r="BM185" s="229" t="s">
        <v>5070</v>
      </c>
    </row>
    <row r="186" s="2" customFormat="1">
      <c r="A186" s="40"/>
      <c r="B186" s="41"/>
      <c r="C186" s="42"/>
      <c r="D186" s="231" t="s">
        <v>408</v>
      </c>
      <c r="E186" s="42"/>
      <c r="F186" s="232" t="s">
        <v>5071</v>
      </c>
      <c r="G186" s="42"/>
      <c r="H186" s="42"/>
      <c r="I186" s="233"/>
      <c r="J186" s="42"/>
      <c r="K186" s="42"/>
      <c r="L186" s="46"/>
      <c r="M186" s="234"/>
      <c r="N186" s="235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408</v>
      </c>
      <c r="AU186" s="19" t="s">
        <v>87</v>
      </c>
    </row>
    <row r="187" s="2" customFormat="1" ht="24.15" customHeight="1">
      <c r="A187" s="40"/>
      <c r="B187" s="41"/>
      <c r="C187" s="280" t="s">
        <v>860</v>
      </c>
      <c r="D187" s="280" t="s">
        <v>808</v>
      </c>
      <c r="E187" s="281" t="s">
        <v>5072</v>
      </c>
      <c r="F187" s="282" t="s">
        <v>5073</v>
      </c>
      <c r="G187" s="283" t="s">
        <v>653</v>
      </c>
      <c r="H187" s="284">
        <v>30</v>
      </c>
      <c r="I187" s="285"/>
      <c r="J187" s="286">
        <f>ROUND(I187*H187,2)</f>
        <v>0</v>
      </c>
      <c r="K187" s="282" t="s">
        <v>406</v>
      </c>
      <c r="L187" s="287"/>
      <c r="M187" s="288" t="s">
        <v>19</v>
      </c>
      <c r="N187" s="289" t="s">
        <v>49</v>
      </c>
      <c r="O187" s="86"/>
      <c r="P187" s="227">
        <f>O187*H187</f>
        <v>0</v>
      </c>
      <c r="Q187" s="227">
        <v>4.0000000000000003E-05</v>
      </c>
      <c r="R187" s="227">
        <f>Q187*H187</f>
        <v>0.0012000000000000001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664</v>
      </c>
      <c r="AT187" s="229" t="s">
        <v>808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5074</v>
      </c>
    </row>
    <row r="188" s="2" customFormat="1" ht="16.5" customHeight="1">
      <c r="A188" s="40"/>
      <c r="B188" s="41"/>
      <c r="C188" s="280" t="s">
        <v>866</v>
      </c>
      <c r="D188" s="280" t="s">
        <v>808</v>
      </c>
      <c r="E188" s="281" t="s">
        <v>5075</v>
      </c>
      <c r="F188" s="282" t="s">
        <v>5076</v>
      </c>
      <c r="G188" s="283" t="s">
        <v>653</v>
      </c>
      <c r="H188" s="284">
        <v>30</v>
      </c>
      <c r="I188" s="285"/>
      <c r="J188" s="286">
        <f>ROUND(I188*H188,2)</f>
        <v>0</v>
      </c>
      <c r="K188" s="282" t="s">
        <v>406</v>
      </c>
      <c r="L188" s="287"/>
      <c r="M188" s="288" t="s">
        <v>19</v>
      </c>
      <c r="N188" s="289" t="s">
        <v>49</v>
      </c>
      <c r="O188" s="86"/>
      <c r="P188" s="227">
        <f>O188*H188</f>
        <v>0</v>
      </c>
      <c r="Q188" s="227">
        <v>3.0000000000000001E-05</v>
      </c>
      <c r="R188" s="227">
        <f>Q188*H188</f>
        <v>0.00089999999999999998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664</v>
      </c>
      <c r="AT188" s="229" t="s">
        <v>808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5077</v>
      </c>
    </row>
    <row r="189" s="2" customFormat="1" ht="16.5" customHeight="1">
      <c r="A189" s="40"/>
      <c r="B189" s="41"/>
      <c r="C189" s="280" t="s">
        <v>873</v>
      </c>
      <c r="D189" s="280" t="s">
        <v>808</v>
      </c>
      <c r="E189" s="281" t="s">
        <v>5078</v>
      </c>
      <c r="F189" s="282" t="s">
        <v>5079</v>
      </c>
      <c r="G189" s="283" t="s">
        <v>653</v>
      </c>
      <c r="H189" s="284">
        <v>30</v>
      </c>
      <c r="I189" s="285"/>
      <c r="J189" s="286">
        <f>ROUND(I189*H189,2)</f>
        <v>0</v>
      </c>
      <c r="K189" s="282" t="s">
        <v>406</v>
      </c>
      <c r="L189" s="287"/>
      <c r="M189" s="288" t="s">
        <v>19</v>
      </c>
      <c r="N189" s="289" t="s">
        <v>49</v>
      </c>
      <c r="O189" s="86"/>
      <c r="P189" s="227">
        <f>O189*H189</f>
        <v>0</v>
      </c>
      <c r="Q189" s="227">
        <v>1.0000000000000001E-05</v>
      </c>
      <c r="R189" s="227">
        <f>Q189*H189</f>
        <v>0.00030000000000000003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664</v>
      </c>
      <c r="AT189" s="229" t="s">
        <v>808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5080</v>
      </c>
    </row>
    <row r="190" s="2" customFormat="1" ht="49.05" customHeight="1">
      <c r="A190" s="40"/>
      <c r="B190" s="41"/>
      <c r="C190" s="218" t="s">
        <v>880</v>
      </c>
      <c r="D190" s="218" t="s">
        <v>403</v>
      </c>
      <c r="E190" s="219" t="s">
        <v>5081</v>
      </c>
      <c r="F190" s="220" t="s">
        <v>5082</v>
      </c>
      <c r="G190" s="221" t="s">
        <v>653</v>
      </c>
      <c r="H190" s="222">
        <v>8</v>
      </c>
      <c r="I190" s="223"/>
      <c r="J190" s="224">
        <f>ROUND(I190*H190,2)</f>
        <v>0</v>
      </c>
      <c r="K190" s="220" t="s">
        <v>406</v>
      </c>
      <c r="L190" s="46"/>
      <c r="M190" s="225" t="s">
        <v>19</v>
      </c>
      <c r="N190" s="226" t="s">
        <v>49</v>
      </c>
      <c r="O190" s="86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9" t="s">
        <v>545</v>
      </c>
      <c r="AT190" s="229" t="s">
        <v>403</v>
      </c>
      <c r="AU190" s="229" t="s">
        <v>87</v>
      </c>
      <c r="AY190" s="19" t="s">
        <v>401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9" t="s">
        <v>85</v>
      </c>
      <c r="BK190" s="230">
        <f>ROUND(I190*H190,2)</f>
        <v>0</v>
      </c>
      <c r="BL190" s="19" t="s">
        <v>545</v>
      </c>
      <c r="BM190" s="229" t="s">
        <v>5083</v>
      </c>
    </row>
    <row r="191" s="2" customFormat="1">
      <c r="A191" s="40"/>
      <c r="B191" s="41"/>
      <c r="C191" s="42"/>
      <c r="D191" s="231" t="s">
        <v>408</v>
      </c>
      <c r="E191" s="42"/>
      <c r="F191" s="232" t="s">
        <v>5084</v>
      </c>
      <c r="G191" s="42"/>
      <c r="H191" s="42"/>
      <c r="I191" s="233"/>
      <c r="J191" s="42"/>
      <c r="K191" s="42"/>
      <c r="L191" s="46"/>
      <c r="M191" s="234"/>
      <c r="N191" s="235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408</v>
      </c>
      <c r="AU191" s="19" t="s">
        <v>87</v>
      </c>
    </row>
    <row r="192" s="2" customFormat="1" ht="24.15" customHeight="1">
      <c r="A192" s="40"/>
      <c r="B192" s="41"/>
      <c r="C192" s="280" t="s">
        <v>887</v>
      </c>
      <c r="D192" s="280" t="s">
        <v>808</v>
      </c>
      <c r="E192" s="281" t="s">
        <v>5085</v>
      </c>
      <c r="F192" s="282" t="s">
        <v>5086</v>
      </c>
      <c r="G192" s="283" t="s">
        <v>653</v>
      </c>
      <c r="H192" s="284">
        <v>8</v>
      </c>
      <c r="I192" s="285"/>
      <c r="J192" s="286">
        <f>ROUND(I192*H192,2)</f>
        <v>0</v>
      </c>
      <c r="K192" s="282" t="s">
        <v>406</v>
      </c>
      <c r="L192" s="287"/>
      <c r="M192" s="288" t="s">
        <v>19</v>
      </c>
      <c r="N192" s="289" t="s">
        <v>49</v>
      </c>
      <c r="O192" s="86"/>
      <c r="P192" s="227">
        <f>O192*H192</f>
        <v>0</v>
      </c>
      <c r="Q192" s="227">
        <v>4.0000000000000003E-05</v>
      </c>
      <c r="R192" s="227">
        <f>Q192*H192</f>
        <v>0.00032000000000000003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664</v>
      </c>
      <c r="AT192" s="229" t="s">
        <v>808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5087</v>
      </c>
    </row>
    <row r="193" s="2" customFormat="1" ht="16.5" customHeight="1">
      <c r="A193" s="40"/>
      <c r="B193" s="41"/>
      <c r="C193" s="280" t="s">
        <v>895</v>
      </c>
      <c r="D193" s="280" t="s">
        <v>808</v>
      </c>
      <c r="E193" s="281" t="s">
        <v>5088</v>
      </c>
      <c r="F193" s="282" t="s">
        <v>5089</v>
      </c>
      <c r="G193" s="283" t="s">
        <v>653</v>
      </c>
      <c r="H193" s="284">
        <v>8</v>
      </c>
      <c r="I193" s="285"/>
      <c r="J193" s="286">
        <f>ROUND(I193*H193,2)</f>
        <v>0</v>
      </c>
      <c r="K193" s="282" t="s">
        <v>406</v>
      </c>
      <c r="L193" s="287"/>
      <c r="M193" s="288" t="s">
        <v>19</v>
      </c>
      <c r="N193" s="289" t="s">
        <v>49</v>
      </c>
      <c r="O193" s="86"/>
      <c r="P193" s="227">
        <f>O193*H193</f>
        <v>0</v>
      </c>
      <c r="Q193" s="227">
        <v>3.0000000000000001E-05</v>
      </c>
      <c r="R193" s="227">
        <f>Q193*H193</f>
        <v>0.00024000000000000001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664</v>
      </c>
      <c r="AT193" s="229" t="s">
        <v>808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5090</v>
      </c>
    </row>
    <row r="194" s="2" customFormat="1" ht="16.5" customHeight="1">
      <c r="A194" s="40"/>
      <c r="B194" s="41"/>
      <c r="C194" s="280" t="s">
        <v>901</v>
      </c>
      <c r="D194" s="280" t="s">
        <v>808</v>
      </c>
      <c r="E194" s="281" t="s">
        <v>5078</v>
      </c>
      <c r="F194" s="282" t="s">
        <v>5079</v>
      </c>
      <c r="G194" s="283" t="s">
        <v>653</v>
      </c>
      <c r="H194" s="284">
        <v>8</v>
      </c>
      <c r="I194" s="285"/>
      <c r="J194" s="286">
        <f>ROUND(I194*H194,2)</f>
        <v>0</v>
      </c>
      <c r="K194" s="282" t="s">
        <v>406</v>
      </c>
      <c r="L194" s="287"/>
      <c r="M194" s="288" t="s">
        <v>19</v>
      </c>
      <c r="N194" s="289" t="s">
        <v>49</v>
      </c>
      <c r="O194" s="86"/>
      <c r="P194" s="227">
        <f>O194*H194</f>
        <v>0</v>
      </c>
      <c r="Q194" s="227">
        <v>1.0000000000000001E-05</v>
      </c>
      <c r="R194" s="227">
        <f>Q194*H194</f>
        <v>8.0000000000000007E-05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664</v>
      </c>
      <c r="AT194" s="229" t="s">
        <v>808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545</v>
      </c>
      <c r="BM194" s="229" t="s">
        <v>5091</v>
      </c>
    </row>
    <row r="195" s="2" customFormat="1" ht="62.7" customHeight="1">
      <c r="A195" s="40"/>
      <c r="B195" s="41"/>
      <c r="C195" s="218" t="s">
        <v>921</v>
      </c>
      <c r="D195" s="218" t="s">
        <v>403</v>
      </c>
      <c r="E195" s="219" t="s">
        <v>5092</v>
      </c>
      <c r="F195" s="220" t="s">
        <v>5093</v>
      </c>
      <c r="G195" s="221" t="s">
        <v>653</v>
      </c>
      <c r="H195" s="222">
        <v>46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5094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5095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16.5" customHeight="1">
      <c r="A197" s="40"/>
      <c r="B197" s="41"/>
      <c r="C197" s="280" t="s">
        <v>940</v>
      </c>
      <c r="D197" s="280" t="s">
        <v>808</v>
      </c>
      <c r="E197" s="281" t="s">
        <v>5096</v>
      </c>
      <c r="F197" s="282" t="s">
        <v>5097</v>
      </c>
      <c r="G197" s="283" t="s">
        <v>653</v>
      </c>
      <c r="H197" s="284">
        <v>18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664</v>
      </c>
      <c r="AT197" s="229" t="s">
        <v>808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5098</v>
      </c>
    </row>
    <row r="198" s="2" customFormat="1" ht="16.5" customHeight="1">
      <c r="A198" s="40"/>
      <c r="B198" s="41"/>
      <c r="C198" s="280" t="s">
        <v>945</v>
      </c>
      <c r="D198" s="280" t="s">
        <v>808</v>
      </c>
      <c r="E198" s="281" t="s">
        <v>5099</v>
      </c>
      <c r="F198" s="282" t="s">
        <v>5100</v>
      </c>
      <c r="G198" s="283" t="s">
        <v>653</v>
      </c>
      <c r="H198" s="284">
        <v>28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664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545</v>
      </c>
      <c r="BM198" s="229" t="s">
        <v>5101</v>
      </c>
    </row>
    <row r="199" s="2" customFormat="1" ht="49.05" customHeight="1">
      <c r="A199" s="40"/>
      <c r="B199" s="41"/>
      <c r="C199" s="218" t="s">
        <v>964</v>
      </c>
      <c r="D199" s="218" t="s">
        <v>403</v>
      </c>
      <c r="E199" s="219" t="s">
        <v>5102</v>
      </c>
      <c r="F199" s="220" t="s">
        <v>5103</v>
      </c>
      <c r="G199" s="221" t="s">
        <v>653</v>
      </c>
      <c r="H199" s="222">
        <v>30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545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5104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5105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2" customFormat="1" ht="24.15" customHeight="1">
      <c r="A201" s="40"/>
      <c r="B201" s="41"/>
      <c r="C201" s="280" t="s">
        <v>974</v>
      </c>
      <c r="D201" s="280" t="s">
        <v>808</v>
      </c>
      <c r="E201" s="281" t="s">
        <v>5106</v>
      </c>
      <c r="F201" s="282" t="s">
        <v>5107</v>
      </c>
      <c r="G201" s="283" t="s">
        <v>653</v>
      </c>
      <c r="H201" s="284">
        <v>30</v>
      </c>
      <c r="I201" s="285"/>
      <c r="J201" s="286">
        <f>ROUND(I201*H201,2)</f>
        <v>0</v>
      </c>
      <c r="K201" s="282" t="s">
        <v>19</v>
      </c>
      <c r="L201" s="287"/>
      <c r="M201" s="288" t="s">
        <v>19</v>
      </c>
      <c r="N201" s="289" t="s">
        <v>49</v>
      </c>
      <c r="O201" s="86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664</v>
      </c>
      <c r="AT201" s="229" t="s">
        <v>808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545</v>
      </c>
      <c r="BM201" s="229" t="s">
        <v>5108</v>
      </c>
    </row>
    <row r="202" s="2" customFormat="1" ht="49.05" customHeight="1">
      <c r="A202" s="40"/>
      <c r="B202" s="41"/>
      <c r="C202" s="218" t="s">
        <v>979</v>
      </c>
      <c r="D202" s="218" t="s">
        <v>403</v>
      </c>
      <c r="E202" s="219" t="s">
        <v>5109</v>
      </c>
      <c r="F202" s="220" t="s">
        <v>5110</v>
      </c>
      <c r="G202" s="221" t="s">
        <v>653</v>
      </c>
      <c r="H202" s="222">
        <v>48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5111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5112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4.15" customHeight="1">
      <c r="A204" s="40"/>
      <c r="B204" s="41"/>
      <c r="C204" s="280" t="s">
        <v>986</v>
      </c>
      <c r="D204" s="280" t="s">
        <v>808</v>
      </c>
      <c r="E204" s="281" t="s">
        <v>5113</v>
      </c>
      <c r="F204" s="282" t="s">
        <v>5114</v>
      </c>
      <c r="G204" s="283" t="s">
        <v>653</v>
      </c>
      <c r="H204" s="284">
        <v>48</v>
      </c>
      <c r="I204" s="285"/>
      <c r="J204" s="286">
        <f>ROUND(I204*H204,2)</f>
        <v>0</v>
      </c>
      <c r="K204" s="282" t="s">
        <v>406</v>
      </c>
      <c r="L204" s="287"/>
      <c r="M204" s="288" t="s">
        <v>19</v>
      </c>
      <c r="N204" s="289" t="s">
        <v>49</v>
      </c>
      <c r="O204" s="86"/>
      <c r="P204" s="227">
        <f>O204*H204</f>
        <v>0</v>
      </c>
      <c r="Q204" s="227">
        <v>4.0000000000000003E-05</v>
      </c>
      <c r="R204" s="227">
        <f>Q204*H204</f>
        <v>0.0019200000000000003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664</v>
      </c>
      <c r="AT204" s="229" t="s">
        <v>808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5115</v>
      </c>
    </row>
    <row r="205" s="2" customFormat="1" ht="49.05" customHeight="1">
      <c r="A205" s="40"/>
      <c r="B205" s="41"/>
      <c r="C205" s="218" t="s">
        <v>992</v>
      </c>
      <c r="D205" s="218" t="s">
        <v>403</v>
      </c>
      <c r="E205" s="219" t="s">
        <v>5116</v>
      </c>
      <c r="F205" s="220" t="s">
        <v>5117</v>
      </c>
      <c r="G205" s="221" t="s">
        <v>653</v>
      </c>
      <c r="H205" s="222">
        <v>10</v>
      </c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545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5118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5119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2" customFormat="1" ht="24.15" customHeight="1">
      <c r="A207" s="40"/>
      <c r="B207" s="41"/>
      <c r="C207" s="280" t="s">
        <v>1000</v>
      </c>
      <c r="D207" s="280" t="s">
        <v>808</v>
      </c>
      <c r="E207" s="281" t="s">
        <v>5120</v>
      </c>
      <c r="F207" s="282" t="s">
        <v>5121</v>
      </c>
      <c r="G207" s="283" t="s">
        <v>653</v>
      </c>
      <c r="H207" s="284">
        <v>10</v>
      </c>
      <c r="I207" s="285"/>
      <c r="J207" s="286">
        <f>ROUND(I207*H207,2)</f>
        <v>0</v>
      </c>
      <c r="K207" s="282" t="s">
        <v>406</v>
      </c>
      <c r="L207" s="287"/>
      <c r="M207" s="288" t="s">
        <v>19</v>
      </c>
      <c r="N207" s="289" t="s">
        <v>49</v>
      </c>
      <c r="O207" s="86"/>
      <c r="P207" s="227">
        <f>O207*H207</f>
        <v>0</v>
      </c>
      <c r="Q207" s="227">
        <v>6.0000000000000002E-05</v>
      </c>
      <c r="R207" s="227">
        <f>Q207*H207</f>
        <v>0.00060000000000000006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664</v>
      </c>
      <c r="AT207" s="229" t="s">
        <v>808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545</v>
      </c>
      <c r="BM207" s="229" t="s">
        <v>5122</v>
      </c>
    </row>
    <row r="208" s="2" customFormat="1" ht="49.05" customHeight="1">
      <c r="A208" s="40"/>
      <c r="B208" s="41"/>
      <c r="C208" s="218" t="s">
        <v>1006</v>
      </c>
      <c r="D208" s="218" t="s">
        <v>403</v>
      </c>
      <c r="E208" s="219" t="s">
        <v>5123</v>
      </c>
      <c r="F208" s="220" t="s">
        <v>5124</v>
      </c>
      <c r="G208" s="221" t="s">
        <v>653</v>
      </c>
      <c r="H208" s="222">
        <v>1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5125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5126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2" customFormat="1" ht="16.5" customHeight="1">
      <c r="A210" s="40"/>
      <c r="B210" s="41"/>
      <c r="C210" s="280" t="s">
        <v>1012</v>
      </c>
      <c r="D210" s="280" t="s">
        <v>808</v>
      </c>
      <c r="E210" s="281" t="s">
        <v>5127</v>
      </c>
      <c r="F210" s="282" t="s">
        <v>5128</v>
      </c>
      <c r="G210" s="283" t="s">
        <v>653</v>
      </c>
      <c r="H210" s="284">
        <v>1</v>
      </c>
      <c r="I210" s="285"/>
      <c r="J210" s="286">
        <f>ROUND(I210*H210,2)</f>
        <v>0</v>
      </c>
      <c r="K210" s="282" t="s">
        <v>19</v>
      </c>
      <c r="L210" s="287"/>
      <c r="M210" s="288" t="s">
        <v>19</v>
      </c>
      <c r="N210" s="289" t="s">
        <v>49</v>
      </c>
      <c r="O210" s="86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664</v>
      </c>
      <c r="AT210" s="229" t="s">
        <v>808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545</v>
      </c>
      <c r="BM210" s="229" t="s">
        <v>5129</v>
      </c>
    </row>
    <row r="211" s="2" customFormat="1" ht="33" customHeight="1">
      <c r="A211" s="40"/>
      <c r="B211" s="41"/>
      <c r="C211" s="218" t="s">
        <v>1017</v>
      </c>
      <c r="D211" s="218" t="s">
        <v>403</v>
      </c>
      <c r="E211" s="219" t="s">
        <v>5130</v>
      </c>
      <c r="F211" s="220" t="s">
        <v>5131</v>
      </c>
      <c r="G211" s="221" t="s">
        <v>653</v>
      </c>
      <c r="H211" s="222">
        <v>2</v>
      </c>
      <c r="I211" s="223"/>
      <c r="J211" s="224">
        <f>ROUND(I211*H211,2)</f>
        <v>0</v>
      </c>
      <c r="K211" s="220" t="s">
        <v>406</v>
      </c>
      <c r="L211" s="46"/>
      <c r="M211" s="225" t="s">
        <v>19</v>
      </c>
      <c r="N211" s="226" t="s">
        <v>49</v>
      </c>
      <c r="O211" s="86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545</v>
      </c>
      <c r="AT211" s="229" t="s">
        <v>403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545</v>
      </c>
      <c r="BM211" s="229" t="s">
        <v>5132</v>
      </c>
    </row>
    <row r="212" s="2" customFormat="1">
      <c r="A212" s="40"/>
      <c r="B212" s="41"/>
      <c r="C212" s="42"/>
      <c r="D212" s="231" t="s">
        <v>408</v>
      </c>
      <c r="E212" s="42"/>
      <c r="F212" s="232" t="s">
        <v>5133</v>
      </c>
      <c r="G212" s="42"/>
      <c r="H212" s="42"/>
      <c r="I212" s="233"/>
      <c r="J212" s="42"/>
      <c r="K212" s="42"/>
      <c r="L212" s="46"/>
      <c r="M212" s="234"/>
      <c r="N212" s="23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408</v>
      </c>
      <c r="AU212" s="19" t="s">
        <v>87</v>
      </c>
    </row>
    <row r="213" s="2" customFormat="1" ht="16.5" customHeight="1">
      <c r="A213" s="40"/>
      <c r="B213" s="41"/>
      <c r="C213" s="280" t="s">
        <v>1023</v>
      </c>
      <c r="D213" s="280" t="s">
        <v>808</v>
      </c>
      <c r="E213" s="281" t="s">
        <v>5134</v>
      </c>
      <c r="F213" s="282" t="s">
        <v>5135</v>
      </c>
      <c r="G213" s="283" t="s">
        <v>653</v>
      </c>
      <c r="H213" s="284">
        <v>2</v>
      </c>
      <c r="I213" s="285"/>
      <c r="J213" s="286">
        <f>ROUND(I213*H213,2)</f>
        <v>0</v>
      </c>
      <c r="K213" s="282" t="s">
        <v>19</v>
      </c>
      <c r="L213" s="287"/>
      <c r="M213" s="288" t="s">
        <v>19</v>
      </c>
      <c r="N213" s="289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664</v>
      </c>
      <c r="AT213" s="229" t="s">
        <v>808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5136</v>
      </c>
    </row>
    <row r="214" s="2" customFormat="1" ht="33" customHeight="1">
      <c r="A214" s="40"/>
      <c r="B214" s="41"/>
      <c r="C214" s="218" t="s">
        <v>1028</v>
      </c>
      <c r="D214" s="218" t="s">
        <v>403</v>
      </c>
      <c r="E214" s="219" t="s">
        <v>5137</v>
      </c>
      <c r="F214" s="220" t="s">
        <v>5138</v>
      </c>
      <c r="G214" s="221" t="s">
        <v>653</v>
      </c>
      <c r="H214" s="222">
        <v>1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545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545</v>
      </c>
      <c r="BM214" s="229" t="s">
        <v>5139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5140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16.5" customHeight="1">
      <c r="A216" s="40"/>
      <c r="B216" s="41"/>
      <c r="C216" s="280" t="s">
        <v>1035</v>
      </c>
      <c r="D216" s="280" t="s">
        <v>808</v>
      </c>
      <c r="E216" s="281" t="s">
        <v>5141</v>
      </c>
      <c r="F216" s="282" t="s">
        <v>5142</v>
      </c>
      <c r="G216" s="283" t="s">
        <v>653</v>
      </c>
      <c r="H216" s="284">
        <v>1</v>
      </c>
      <c r="I216" s="285"/>
      <c r="J216" s="286">
        <f>ROUND(I216*H216,2)</f>
        <v>0</v>
      </c>
      <c r="K216" s="282" t="s">
        <v>19</v>
      </c>
      <c r="L216" s="287"/>
      <c r="M216" s="288" t="s">
        <v>19</v>
      </c>
      <c r="N216" s="289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664</v>
      </c>
      <c r="AT216" s="229" t="s">
        <v>808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545</v>
      </c>
      <c r="BM216" s="229" t="s">
        <v>5143</v>
      </c>
    </row>
    <row r="217" s="2" customFormat="1" ht="33" customHeight="1">
      <c r="A217" s="40"/>
      <c r="B217" s="41"/>
      <c r="C217" s="218" t="s">
        <v>1042</v>
      </c>
      <c r="D217" s="218" t="s">
        <v>403</v>
      </c>
      <c r="E217" s="219" t="s">
        <v>5144</v>
      </c>
      <c r="F217" s="220" t="s">
        <v>5145</v>
      </c>
      <c r="G217" s="221" t="s">
        <v>653</v>
      </c>
      <c r="H217" s="222">
        <v>1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545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545</v>
      </c>
      <c r="BM217" s="229" t="s">
        <v>5146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5147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2" customFormat="1" ht="16.5" customHeight="1">
      <c r="A219" s="40"/>
      <c r="B219" s="41"/>
      <c r="C219" s="280" t="s">
        <v>1048</v>
      </c>
      <c r="D219" s="280" t="s">
        <v>808</v>
      </c>
      <c r="E219" s="281" t="s">
        <v>5148</v>
      </c>
      <c r="F219" s="282" t="s">
        <v>5149</v>
      </c>
      <c r="G219" s="283" t="s">
        <v>653</v>
      </c>
      <c r="H219" s="284">
        <v>1</v>
      </c>
      <c r="I219" s="285"/>
      <c r="J219" s="286">
        <f>ROUND(I219*H219,2)</f>
        <v>0</v>
      </c>
      <c r="K219" s="282" t="s">
        <v>19</v>
      </c>
      <c r="L219" s="287"/>
      <c r="M219" s="288" t="s">
        <v>19</v>
      </c>
      <c r="N219" s="289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664</v>
      </c>
      <c r="AT219" s="229" t="s">
        <v>808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5150</v>
      </c>
    </row>
    <row r="220" s="2" customFormat="1" ht="24.15" customHeight="1">
      <c r="A220" s="40"/>
      <c r="B220" s="41"/>
      <c r="C220" s="218" t="s">
        <v>1057</v>
      </c>
      <c r="D220" s="218" t="s">
        <v>403</v>
      </c>
      <c r="E220" s="219" t="s">
        <v>5151</v>
      </c>
      <c r="F220" s="220" t="s">
        <v>5152</v>
      </c>
      <c r="G220" s="221" t="s">
        <v>653</v>
      </c>
      <c r="H220" s="222">
        <v>30</v>
      </c>
      <c r="I220" s="223"/>
      <c r="J220" s="224">
        <f>ROUND(I220*H220,2)</f>
        <v>0</v>
      </c>
      <c r="K220" s="220" t="s">
        <v>406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545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545</v>
      </c>
      <c r="BM220" s="229" t="s">
        <v>5153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5154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2" customFormat="1" ht="16.5" customHeight="1">
      <c r="A222" s="40"/>
      <c r="B222" s="41"/>
      <c r="C222" s="280" t="s">
        <v>1070</v>
      </c>
      <c r="D222" s="280" t="s">
        <v>808</v>
      </c>
      <c r="E222" s="281" t="s">
        <v>5155</v>
      </c>
      <c r="F222" s="282" t="s">
        <v>5156</v>
      </c>
      <c r="G222" s="283" t="s">
        <v>653</v>
      </c>
      <c r="H222" s="284">
        <v>30</v>
      </c>
      <c r="I222" s="285"/>
      <c r="J222" s="286">
        <f>ROUND(I222*H222,2)</f>
        <v>0</v>
      </c>
      <c r="K222" s="282" t="s">
        <v>19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5157</v>
      </c>
    </row>
    <row r="223" s="2" customFormat="1" ht="24.15" customHeight="1">
      <c r="A223" s="40"/>
      <c r="B223" s="41"/>
      <c r="C223" s="218" t="s">
        <v>1075</v>
      </c>
      <c r="D223" s="218" t="s">
        <v>403</v>
      </c>
      <c r="E223" s="219" t="s">
        <v>5158</v>
      </c>
      <c r="F223" s="220" t="s">
        <v>5159</v>
      </c>
      <c r="G223" s="221" t="s">
        <v>653</v>
      </c>
      <c r="H223" s="222">
        <v>43</v>
      </c>
      <c r="I223" s="223"/>
      <c r="J223" s="224">
        <f>ROUND(I223*H223,2)</f>
        <v>0</v>
      </c>
      <c r="K223" s="220" t="s">
        <v>406</v>
      </c>
      <c r="L223" s="46"/>
      <c r="M223" s="225" t="s">
        <v>19</v>
      </c>
      <c r="N223" s="226" t="s">
        <v>49</v>
      </c>
      <c r="O223" s="86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9" t="s">
        <v>545</v>
      </c>
      <c r="AT223" s="229" t="s">
        <v>403</v>
      </c>
      <c r="AU223" s="229" t="s">
        <v>87</v>
      </c>
      <c r="AY223" s="19" t="s">
        <v>401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9" t="s">
        <v>85</v>
      </c>
      <c r="BK223" s="230">
        <f>ROUND(I223*H223,2)</f>
        <v>0</v>
      </c>
      <c r="BL223" s="19" t="s">
        <v>545</v>
      </c>
      <c r="BM223" s="229" t="s">
        <v>5160</v>
      </c>
    </row>
    <row r="224" s="2" customFormat="1">
      <c r="A224" s="40"/>
      <c r="B224" s="41"/>
      <c r="C224" s="42"/>
      <c r="D224" s="231" t="s">
        <v>408</v>
      </c>
      <c r="E224" s="42"/>
      <c r="F224" s="232" t="s">
        <v>5161</v>
      </c>
      <c r="G224" s="42"/>
      <c r="H224" s="42"/>
      <c r="I224" s="233"/>
      <c r="J224" s="42"/>
      <c r="K224" s="42"/>
      <c r="L224" s="46"/>
      <c r="M224" s="234"/>
      <c r="N224" s="235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408</v>
      </c>
      <c r="AU224" s="19" t="s">
        <v>87</v>
      </c>
    </row>
    <row r="225" s="2" customFormat="1" ht="21.75" customHeight="1">
      <c r="A225" s="40"/>
      <c r="B225" s="41"/>
      <c r="C225" s="280" t="s">
        <v>1081</v>
      </c>
      <c r="D225" s="280" t="s">
        <v>808</v>
      </c>
      <c r="E225" s="281" t="s">
        <v>5162</v>
      </c>
      <c r="F225" s="282" t="s">
        <v>5163</v>
      </c>
      <c r="G225" s="283" t="s">
        <v>653</v>
      </c>
      <c r="H225" s="284">
        <v>43</v>
      </c>
      <c r="I225" s="285"/>
      <c r="J225" s="286">
        <f>ROUND(I225*H225,2)</f>
        <v>0</v>
      </c>
      <c r="K225" s="282" t="s">
        <v>19</v>
      </c>
      <c r="L225" s="287"/>
      <c r="M225" s="288" t="s">
        <v>19</v>
      </c>
      <c r="N225" s="289" t="s">
        <v>49</v>
      </c>
      <c r="O225" s="86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9" t="s">
        <v>664</v>
      </c>
      <c r="AT225" s="229" t="s">
        <v>808</v>
      </c>
      <c r="AU225" s="229" t="s">
        <v>87</v>
      </c>
      <c r="AY225" s="19" t="s">
        <v>401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9" t="s">
        <v>85</v>
      </c>
      <c r="BK225" s="230">
        <f>ROUND(I225*H225,2)</f>
        <v>0</v>
      </c>
      <c r="BL225" s="19" t="s">
        <v>545</v>
      </c>
      <c r="BM225" s="229" t="s">
        <v>5164</v>
      </c>
    </row>
    <row r="226" s="2" customFormat="1" ht="24.15" customHeight="1">
      <c r="A226" s="40"/>
      <c r="B226" s="41"/>
      <c r="C226" s="218" t="s">
        <v>1086</v>
      </c>
      <c r="D226" s="218" t="s">
        <v>403</v>
      </c>
      <c r="E226" s="219" t="s">
        <v>5165</v>
      </c>
      <c r="F226" s="220" t="s">
        <v>5166</v>
      </c>
      <c r="G226" s="221" t="s">
        <v>653</v>
      </c>
      <c r="H226" s="222">
        <v>3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545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545</v>
      </c>
      <c r="BM226" s="229" t="s">
        <v>5167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5168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2" customFormat="1" ht="16.5" customHeight="1">
      <c r="A228" s="40"/>
      <c r="B228" s="41"/>
      <c r="C228" s="280" t="s">
        <v>1092</v>
      </c>
      <c r="D228" s="280" t="s">
        <v>808</v>
      </c>
      <c r="E228" s="281" t="s">
        <v>5169</v>
      </c>
      <c r="F228" s="282" t="s">
        <v>5170</v>
      </c>
      <c r="G228" s="283" t="s">
        <v>653</v>
      </c>
      <c r="H228" s="284">
        <v>2</v>
      </c>
      <c r="I228" s="285"/>
      <c r="J228" s="286">
        <f>ROUND(I228*H228,2)</f>
        <v>0</v>
      </c>
      <c r="K228" s="282" t="s">
        <v>19</v>
      </c>
      <c r="L228" s="287"/>
      <c r="M228" s="288" t="s">
        <v>19</v>
      </c>
      <c r="N228" s="289" t="s">
        <v>49</v>
      </c>
      <c r="O228" s="86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664</v>
      </c>
      <c r="AT228" s="229" t="s">
        <v>808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545</v>
      </c>
      <c r="BM228" s="229" t="s">
        <v>5171</v>
      </c>
    </row>
    <row r="229" s="2" customFormat="1" ht="16.5" customHeight="1">
      <c r="A229" s="40"/>
      <c r="B229" s="41"/>
      <c r="C229" s="280" t="s">
        <v>1101</v>
      </c>
      <c r="D229" s="280" t="s">
        <v>808</v>
      </c>
      <c r="E229" s="281" t="s">
        <v>5172</v>
      </c>
      <c r="F229" s="282" t="s">
        <v>5173</v>
      </c>
      <c r="G229" s="283" t="s">
        <v>653</v>
      </c>
      <c r="H229" s="284">
        <v>1</v>
      </c>
      <c r="I229" s="285"/>
      <c r="J229" s="286">
        <f>ROUND(I229*H229,2)</f>
        <v>0</v>
      </c>
      <c r="K229" s="282" t="s">
        <v>19</v>
      </c>
      <c r="L229" s="287"/>
      <c r="M229" s="288" t="s">
        <v>19</v>
      </c>
      <c r="N229" s="289" t="s">
        <v>49</v>
      </c>
      <c r="O229" s="86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9" t="s">
        <v>664</v>
      </c>
      <c r="AT229" s="229" t="s">
        <v>808</v>
      </c>
      <c r="AU229" s="229" t="s">
        <v>87</v>
      </c>
      <c r="AY229" s="19" t="s">
        <v>401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9" t="s">
        <v>85</v>
      </c>
      <c r="BK229" s="230">
        <f>ROUND(I229*H229,2)</f>
        <v>0</v>
      </c>
      <c r="BL229" s="19" t="s">
        <v>545</v>
      </c>
      <c r="BM229" s="229" t="s">
        <v>5174</v>
      </c>
    </row>
    <row r="230" s="2" customFormat="1" ht="37.8" customHeight="1">
      <c r="A230" s="40"/>
      <c r="B230" s="41"/>
      <c r="C230" s="218" t="s">
        <v>1110</v>
      </c>
      <c r="D230" s="218" t="s">
        <v>403</v>
      </c>
      <c r="E230" s="219" t="s">
        <v>5175</v>
      </c>
      <c r="F230" s="220" t="s">
        <v>5176</v>
      </c>
      <c r="G230" s="221" t="s">
        <v>653</v>
      </c>
      <c r="H230" s="222">
        <v>184</v>
      </c>
      <c r="I230" s="223"/>
      <c r="J230" s="224">
        <f>ROUND(I230*H230,2)</f>
        <v>0</v>
      </c>
      <c r="K230" s="220" t="s">
        <v>406</v>
      </c>
      <c r="L230" s="46"/>
      <c r="M230" s="225" t="s">
        <v>19</v>
      </c>
      <c r="N230" s="226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545</v>
      </c>
      <c r="AT230" s="229" t="s">
        <v>403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5177</v>
      </c>
    </row>
    <row r="231" s="2" customFormat="1">
      <c r="A231" s="40"/>
      <c r="B231" s="41"/>
      <c r="C231" s="42"/>
      <c r="D231" s="231" t="s">
        <v>408</v>
      </c>
      <c r="E231" s="42"/>
      <c r="F231" s="232" t="s">
        <v>5178</v>
      </c>
      <c r="G231" s="42"/>
      <c r="H231" s="42"/>
      <c r="I231" s="233"/>
      <c r="J231" s="42"/>
      <c r="K231" s="42"/>
      <c r="L231" s="46"/>
      <c r="M231" s="234"/>
      <c r="N231" s="235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408</v>
      </c>
      <c r="AU231" s="19" t="s">
        <v>87</v>
      </c>
    </row>
    <row r="232" s="2" customFormat="1" ht="24.15" customHeight="1">
      <c r="A232" s="40"/>
      <c r="B232" s="41"/>
      <c r="C232" s="280" t="s">
        <v>1115</v>
      </c>
      <c r="D232" s="280" t="s">
        <v>808</v>
      </c>
      <c r="E232" s="281" t="s">
        <v>5179</v>
      </c>
      <c r="F232" s="282" t="s">
        <v>5180</v>
      </c>
      <c r="G232" s="283" t="s">
        <v>653</v>
      </c>
      <c r="H232" s="284">
        <v>184</v>
      </c>
      <c r="I232" s="285"/>
      <c r="J232" s="286">
        <f>ROUND(I232*H232,2)</f>
        <v>0</v>
      </c>
      <c r="K232" s="282" t="s">
        <v>406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6.0000000000000002E-05</v>
      </c>
      <c r="R232" s="227">
        <f>Q232*H232</f>
        <v>0.01104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5181</v>
      </c>
    </row>
    <row r="233" s="2" customFormat="1" ht="49.05" customHeight="1">
      <c r="A233" s="40"/>
      <c r="B233" s="41"/>
      <c r="C233" s="218" t="s">
        <v>1120</v>
      </c>
      <c r="D233" s="218" t="s">
        <v>403</v>
      </c>
      <c r="E233" s="219" t="s">
        <v>5182</v>
      </c>
      <c r="F233" s="220" t="s">
        <v>5183</v>
      </c>
      <c r="G233" s="221" t="s">
        <v>653</v>
      </c>
      <c r="H233" s="222">
        <v>27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545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545</v>
      </c>
      <c r="BM233" s="229" t="s">
        <v>5184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5185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2" customFormat="1" ht="24.15" customHeight="1">
      <c r="A235" s="40"/>
      <c r="B235" s="41"/>
      <c r="C235" s="280" t="s">
        <v>1125</v>
      </c>
      <c r="D235" s="280" t="s">
        <v>808</v>
      </c>
      <c r="E235" s="281" t="s">
        <v>5186</v>
      </c>
      <c r="F235" s="282" t="s">
        <v>5187</v>
      </c>
      <c r="G235" s="283" t="s">
        <v>653</v>
      </c>
      <c r="H235" s="284">
        <v>27</v>
      </c>
      <c r="I235" s="285"/>
      <c r="J235" s="286">
        <f>ROUND(I235*H235,2)</f>
        <v>0</v>
      </c>
      <c r="K235" s="282" t="s">
        <v>19</v>
      </c>
      <c r="L235" s="287"/>
      <c r="M235" s="288" t="s">
        <v>19</v>
      </c>
      <c r="N235" s="289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664</v>
      </c>
      <c r="AT235" s="229" t="s">
        <v>808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5188</v>
      </c>
    </row>
    <row r="236" s="2" customFormat="1" ht="49.05" customHeight="1">
      <c r="A236" s="40"/>
      <c r="B236" s="41"/>
      <c r="C236" s="218" t="s">
        <v>1134</v>
      </c>
      <c r="D236" s="218" t="s">
        <v>403</v>
      </c>
      <c r="E236" s="219" t="s">
        <v>5189</v>
      </c>
      <c r="F236" s="220" t="s">
        <v>5190</v>
      </c>
      <c r="G236" s="221" t="s">
        <v>653</v>
      </c>
      <c r="H236" s="222">
        <v>105</v>
      </c>
      <c r="I236" s="223"/>
      <c r="J236" s="224">
        <f>ROUND(I236*H236,2)</f>
        <v>0</v>
      </c>
      <c r="K236" s="220" t="s">
        <v>406</v>
      </c>
      <c r="L236" s="46"/>
      <c r="M236" s="225" t="s">
        <v>19</v>
      </c>
      <c r="N236" s="226" t="s">
        <v>49</v>
      </c>
      <c r="O236" s="86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9" t="s">
        <v>545</v>
      </c>
      <c r="AT236" s="229" t="s">
        <v>403</v>
      </c>
      <c r="AU236" s="229" t="s">
        <v>87</v>
      </c>
      <c r="AY236" s="19" t="s">
        <v>401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9" t="s">
        <v>85</v>
      </c>
      <c r="BK236" s="230">
        <f>ROUND(I236*H236,2)</f>
        <v>0</v>
      </c>
      <c r="BL236" s="19" t="s">
        <v>545</v>
      </c>
      <c r="BM236" s="229" t="s">
        <v>5191</v>
      </c>
    </row>
    <row r="237" s="2" customFormat="1">
      <c r="A237" s="40"/>
      <c r="B237" s="41"/>
      <c r="C237" s="42"/>
      <c r="D237" s="231" t="s">
        <v>408</v>
      </c>
      <c r="E237" s="42"/>
      <c r="F237" s="232" t="s">
        <v>5192</v>
      </c>
      <c r="G237" s="42"/>
      <c r="H237" s="42"/>
      <c r="I237" s="233"/>
      <c r="J237" s="42"/>
      <c r="K237" s="42"/>
      <c r="L237" s="46"/>
      <c r="M237" s="234"/>
      <c r="N237" s="235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408</v>
      </c>
      <c r="AU237" s="19" t="s">
        <v>87</v>
      </c>
    </row>
    <row r="238" s="2" customFormat="1" ht="24.15" customHeight="1">
      <c r="A238" s="40"/>
      <c r="B238" s="41"/>
      <c r="C238" s="280" t="s">
        <v>1145</v>
      </c>
      <c r="D238" s="280" t="s">
        <v>808</v>
      </c>
      <c r="E238" s="281" t="s">
        <v>5193</v>
      </c>
      <c r="F238" s="282" t="s">
        <v>5194</v>
      </c>
      <c r="G238" s="283" t="s">
        <v>653</v>
      </c>
      <c r="H238" s="284">
        <v>105</v>
      </c>
      <c r="I238" s="285"/>
      <c r="J238" s="286">
        <f>ROUND(I238*H238,2)</f>
        <v>0</v>
      </c>
      <c r="K238" s="282" t="s">
        <v>406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0.00010000000000000001</v>
      </c>
      <c r="R238" s="227">
        <f>Q238*H238</f>
        <v>0.010500000000000001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664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5195</v>
      </c>
    </row>
    <row r="239" s="2" customFormat="1" ht="49.05" customHeight="1">
      <c r="A239" s="40"/>
      <c r="B239" s="41"/>
      <c r="C239" s="218" t="s">
        <v>681</v>
      </c>
      <c r="D239" s="218" t="s">
        <v>403</v>
      </c>
      <c r="E239" s="219" t="s">
        <v>5196</v>
      </c>
      <c r="F239" s="220" t="s">
        <v>5197</v>
      </c>
      <c r="G239" s="221" t="s">
        <v>653</v>
      </c>
      <c r="H239" s="222">
        <v>36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545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545</v>
      </c>
      <c r="BM239" s="229" t="s">
        <v>5198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5199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2" customFormat="1" ht="37.8" customHeight="1">
      <c r="A241" s="40"/>
      <c r="B241" s="41"/>
      <c r="C241" s="280" t="s">
        <v>1160</v>
      </c>
      <c r="D241" s="280" t="s">
        <v>808</v>
      </c>
      <c r="E241" s="281" t="s">
        <v>5200</v>
      </c>
      <c r="F241" s="282" t="s">
        <v>5201</v>
      </c>
      <c r="G241" s="283" t="s">
        <v>653</v>
      </c>
      <c r="H241" s="284">
        <v>36</v>
      </c>
      <c r="I241" s="285"/>
      <c r="J241" s="286">
        <f>ROUND(I241*H241,2)</f>
        <v>0</v>
      </c>
      <c r="K241" s="282" t="s">
        <v>406</v>
      </c>
      <c r="L241" s="287"/>
      <c r="M241" s="288" t="s">
        <v>19</v>
      </c>
      <c r="N241" s="289" t="s">
        <v>49</v>
      </c>
      <c r="O241" s="86"/>
      <c r="P241" s="227">
        <f>O241*H241</f>
        <v>0</v>
      </c>
      <c r="Q241" s="227">
        <v>6.9999999999999994E-05</v>
      </c>
      <c r="R241" s="227">
        <f>Q241*H241</f>
        <v>0.0025199999999999997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664</v>
      </c>
      <c r="AT241" s="229" t="s">
        <v>808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545</v>
      </c>
      <c r="BM241" s="229" t="s">
        <v>5202</v>
      </c>
    </row>
    <row r="242" s="2" customFormat="1" ht="37.8" customHeight="1">
      <c r="A242" s="40"/>
      <c r="B242" s="41"/>
      <c r="C242" s="218" t="s">
        <v>1172</v>
      </c>
      <c r="D242" s="218" t="s">
        <v>403</v>
      </c>
      <c r="E242" s="219" t="s">
        <v>5203</v>
      </c>
      <c r="F242" s="220" t="s">
        <v>5204</v>
      </c>
      <c r="G242" s="221" t="s">
        <v>653</v>
      </c>
      <c r="H242" s="222">
        <v>2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545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545</v>
      </c>
      <c r="BM242" s="229" t="s">
        <v>5205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5206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2" customFormat="1" ht="24.15" customHeight="1">
      <c r="A244" s="40"/>
      <c r="B244" s="41"/>
      <c r="C244" s="280" t="s">
        <v>1178</v>
      </c>
      <c r="D244" s="280" t="s">
        <v>808</v>
      </c>
      <c r="E244" s="281" t="s">
        <v>5207</v>
      </c>
      <c r="F244" s="282" t="s">
        <v>5208</v>
      </c>
      <c r="G244" s="283" t="s">
        <v>653</v>
      </c>
      <c r="H244" s="284">
        <v>2</v>
      </c>
      <c r="I244" s="285"/>
      <c r="J244" s="286">
        <f>ROUND(I244*H244,2)</f>
        <v>0</v>
      </c>
      <c r="K244" s="282" t="s">
        <v>406</v>
      </c>
      <c r="L244" s="287"/>
      <c r="M244" s="288" t="s">
        <v>19</v>
      </c>
      <c r="N244" s="289" t="s">
        <v>49</v>
      </c>
      <c r="O244" s="86"/>
      <c r="P244" s="227">
        <f>O244*H244</f>
        <v>0</v>
      </c>
      <c r="Q244" s="227">
        <v>0.00010000000000000001</v>
      </c>
      <c r="R244" s="227">
        <f>Q244*H244</f>
        <v>0.00020000000000000001</v>
      </c>
      <c r="S244" s="227">
        <v>0</v>
      </c>
      <c r="T244" s="22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9" t="s">
        <v>664</v>
      </c>
      <c r="AT244" s="229" t="s">
        <v>808</v>
      </c>
      <c r="AU244" s="229" t="s">
        <v>87</v>
      </c>
      <c r="AY244" s="19" t="s">
        <v>401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9" t="s">
        <v>85</v>
      </c>
      <c r="BK244" s="230">
        <f>ROUND(I244*H244,2)</f>
        <v>0</v>
      </c>
      <c r="BL244" s="19" t="s">
        <v>545</v>
      </c>
      <c r="BM244" s="229" t="s">
        <v>5209</v>
      </c>
    </row>
    <row r="245" s="2" customFormat="1" ht="33" customHeight="1">
      <c r="A245" s="40"/>
      <c r="B245" s="41"/>
      <c r="C245" s="218" t="s">
        <v>1185</v>
      </c>
      <c r="D245" s="218" t="s">
        <v>403</v>
      </c>
      <c r="E245" s="219" t="s">
        <v>5210</v>
      </c>
      <c r="F245" s="220" t="s">
        <v>5211</v>
      </c>
      <c r="G245" s="221" t="s">
        <v>653</v>
      </c>
      <c r="H245" s="222">
        <v>2</v>
      </c>
      <c r="I245" s="223"/>
      <c r="J245" s="224">
        <f>ROUND(I245*H245,2)</f>
        <v>0</v>
      </c>
      <c r="K245" s="220" t="s">
        <v>406</v>
      </c>
      <c r="L245" s="46"/>
      <c r="M245" s="225" t="s">
        <v>19</v>
      </c>
      <c r="N245" s="226" t="s">
        <v>49</v>
      </c>
      <c r="O245" s="86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545</v>
      </c>
      <c r="AT245" s="229" t="s">
        <v>403</v>
      </c>
      <c r="AU245" s="229" t="s">
        <v>87</v>
      </c>
      <c r="AY245" s="19" t="s">
        <v>401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85</v>
      </c>
      <c r="BK245" s="230">
        <f>ROUND(I245*H245,2)</f>
        <v>0</v>
      </c>
      <c r="BL245" s="19" t="s">
        <v>545</v>
      </c>
      <c r="BM245" s="229" t="s">
        <v>5212</v>
      </c>
    </row>
    <row r="246" s="2" customFormat="1">
      <c r="A246" s="40"/>
      <c r="B246" s="41"/>
      <c r="C246" s="42"/>
      <c r="D246" s="231" t="s">
        <v>408</v>
      </c>
      <c r="E246" s="42"/>
      <c r="F246" s="232" t="s">
        <v>5213</v>
      </c>
      <c r="G246" s="42"/>
      <c r="H246" s="42"/>
      <c r="I246" s="233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408</v>
      </c>
      <c r="AU246" s="19" t="s">
        <v>87</v>
      </c>
    </row>
    <row r="247" s="2" customFormat="1" ht="24.15" customHeight="1">
      <c r="A247" s="40"/>
      <c r="B247" s="41"/>
      <c r="C247" s="280" t="s">
        <v>1191</v>
      </c>
      <c r="D247" s="280" t="s">
        <v>808</v>
      </c>
      <c r="E247" s="281" t="s">
        <v>5214</v>
      </c>
      <c r="F247" s="282" t="s">
        <v>5215</v>
      </c>
      <c r="G247" s="283" t="s">
        <v>653</v>
      </c>
      <c r="H247" s="284">
        <v>2</v>
      </c>
      <c r="I247" s="285"/>
      <c r="J247" s="286">
        <f>ROUND(I247*H247,2)</f>
        <v>0</v>
      </c>
      <c r="K247" s="282" t="s">
        <v>406</v>
      </c>
      <c r="L247" s="287"/>
      <c r="M247" s="288" t="s">
        <v>19</v>
      </c>
      <c r="N247" s="289" t="s">
        <v>49</v>
      </c>
      <c r="O247" s="86"/>
      <c r="P247" s="227">
        <f>O247*H247</f>
        <v>0</v>
      </c>
      <c r="Q247" s="227">
        <v>0.00054000000000000001</v>
      </c>
      <c r="R247" s="227">
        <f>Q247*H247</f>
        <v>0.00108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664</v>
      </c>
      <c r="AT247" s="229" t="s">
        <v>808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545</v>
      </c>
      <c r="BM247" s="229" t="s">
        <v>5216</v>
      </c>
    </row>
    <row r="248" s="2" customFormat="1" ht="33" customHeight="1">
      <c r="A248" s="40"/>
      <c r="B248" s="41"/>
      <c r="C248" s="218" t="s">
        <v>1196</v>
      </c>
      <c r="D248" s="218" t="s">
        <v>403</v>
      </c>
      <c r="E248" s="219" t="s">
        <v>5217</v>
      </c>
      <c r="F248" s="220" t="s">
        <v>5218</v>
      </c>
      <c r="G248" s="221" t="s">
        <v>653</v>
      </c>
      <c r="H248" s="222">
        <v>1</v>
      </c>
      <c r="I248" s="223"/>
      <c r="J248" s="224">
        <f>ROUND(I248*H248,2)</f>
        <v>0</v>
      </c>
      <c r="K248" s="220" t="s">
        <v>406</v>
      </c>
      <c r="L248" s="46"/>
      <c r="M248" s="225" t="s">
        <v>19</v>
      </c>
      <c r="N248" s="226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545</v>
      </c>
      <c r="AT248" s="229" t="s">
        <v>403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5219</v>
      </c>
    </row>
    <row r="249" s="2" customFormat="1">
      <c r="A249" s="40"/>
      <c r="B249" s="41"/>
      <c r="C249" s="42"/>
      <c r="D249" s="231" t="s">
        <v>408</v>
      </c>
      <c r="E249" s="42"/>
      <c r="F249" s="232" t="s">
        <v>5220</v>
      </c>
      <c r="G249" s="42"/>
      <c r="H249" s="42"/>
      <c r="I249" s="233"/>
      <c r="J249" s="42"/>
      <c r="K249" s="42"/>
      <c r="L249" s="46"/>
      <c r="M249" s="234"/>
      <c r="N249" s="235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408</v>
      </c>
      <c r="AU249" s="19" t="s">
        <v>87</v>
      </c>
    </row>
    <row r="250" s="2" customFormat="1" ht="24.15" customHeight="1">
      <c r="A250" s="40"/>
      <c r="B250" s="41"/>
      <c r="C250" s="280" t="s">
        <v>1202</v>
      </c>
      <c r="D250" s="280" t="s">
        <v>808</v>
      </c>
      <c r="E250" s="281" t="s">
        <v>5221</v>
      </c>
      <c r="F250" s="282" t="s">
        <v>5222</v>
      </c>
      <c r="G250" s="283" t="s">
        <v>653</v>
      </c>
      <c r="H250" s="284">
        <v>1</v>
      </c>
      <c r="I250" s="285"/>
      <c r="J250" s="286">
        <f>ROUND(I250*H250,2)</f>
        <v>0</v>
      </c>
      <c r="K250" s="282" t="s">
        <v>19</v>
      </c>
      <c r="L250" s="287"/>
      <c r="M250" s="288" t="s">
        <v>19</v>
      </c>
      <c r="N250" s="289" t="s">
        <v>49</v>
      </c>
      <c r="O250" s="86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664</v>
      </c>
      <c r="AT250" s="229" t="s">
        <v>808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545</v>
      </c>
      <c r="BM250" s="229" t="s">
        <v>5223</v>
      </c>
    </row>
    <row r="251" s="2" customFormat="1" ht="24.15" customHeight="1">
      <c r="A251" s="40"/>
      <c r="B251" s="41"/>
      <c r="C251" s="280" t="s">
        <v>1207</v>
      </c>
      <c r="D251" s="280" t="s">
        <v>808</v>
      </c>
      <c r="E251" s="281" t="s">
        <v>5224</v>
      </c>
      <c r="F251" s="282" t="s">
        <v>5225</v>
      </c>
      <c r="G251" s="283" t="s">
        <v>653</v>
      </c>
      <c r="H251" s="284">
        <v>2</v>
      </c>
      <c r="I251" s="285"/>
      <c r="J251" s="286">
        <f>ROUND(I251*H251,2)</f>
        <v>0</v>
      </c>
      <c r="K251" s="282" t="s">
        <v>19</v>
      </c>
      <c r="L251" s="287"/>
      <c r="M251" s="288" t="s">
        <v>19</v>
      </c>
      <c r="N251" s="289" t="s">
        <v>49</v>
      </c>
      <c r="O251" s="86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664</v>
      </c>
      <c r="AT251" s="229" t="s">
        <v>808</v>
      </c>
      <c r="AU251" s="229" t="s">
        <v>87</v>
      </c>
      <c r="AY251" s="19" t="s">
        <v>401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85</v>
      </c>
      <c r="BK251" s="230">
        <f>ROUND(I251*H251,2)</f>
        <v>0</v>
      </c>
      <c r="BL251" s="19" t="s">
        <v>545</v>
      </c>
      <c r="BM251" s="229" t="s">
        <v>5226</v>
      </c>
    </row>
    <row r="252" s="2" customFormat="1" ht="44.25" customHeight="1">
      <c r="A252" s="40"/>
      <c r="B252" s="41"/>
      <c r="C252" s="218" t="s">
        <v>1213</v>
      </c>
      <c r="D252" s="218" t="s">
        <v>403</v>
      </c>
      <c r="E252" s="219" t="s">
        <v>5227</v>
      </c>
      <c r="F252" s="220" t="s">
        <v>5228</v>
      </c>
      <c r="G252" s="221" t="s">
        <v>653</v>
      </c>
      <c r="H252" s="222">
        <v>107</v>
      </c>
      <c r="I252" s="223"/>
      <c r="J252" s="224">
        <f>ROUND(I252*H252,2)</f>
        <v>0</v>
      </c>
      <c r="K252" s="220" t="s">
        <v>406</v>
      </c>
      <c r="L252" s="46"/>
      <c r="M252" s="225" t="s">
        <v>19</v>
      </c>
      <c r="N252" s="226" t="s">
        <v>49</v>
      </c>
      <c r="O252" s="86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9" t="s">
        <v>545</v>
      </c>
      <c r="AT252" s="229" t="s">
        <v>403</v>
      </c>
      <c r="AU252" s="229" t="s">
        <v>87</v>
      </c>
      <c r="AY252" s="19" t="s">
        <v>401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9" t="s">
        <v>85</v>
      </c>
      <c r="BK252" s="230">
        <f>ROUND(I252*H252,2)</f>
        <v>0</v>
      </c>
      <c r="BL252" s="19" t="s">
        <v>545</v>
      </c>
      <c r="BM252" s="229" t="s">
        <v>5229</v>
      </c>
    </row>
    <row r="253" s="2" customFormat="1">
      <c r="A253" s="40"/>
      <c r="B253" s="41"/>
      <c r="C253" s="42"/>
      <c r="D253" s="231" t="s">
        <v>408</v>
      </c>
      <c r="E253" s="42"/>
      <c r="F253" s="232" t="s">
        <v>5230</v>
      </c>
      <c r="G253" s="42"/>
      <c r="H253" s="42"/>
      <c r="I253" s="233"/>
      <c r="J253" s="42"/>
      <c r="K253" s="42"/>
      <c r="L253" s="46"/>
      <c r="M253" s="234"/>
      <c r="N253" s="235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408</v>
      </c>
      <c r="AU253" s="19" t="s">
        <v>87</v>
      </c>
    </row>
    <row r="254" s="2" customFormat="1" ht="37.8" customHeight="1">
      <c r="A254" s="40"/>
      <c r="B254" s="41"/>
      <c r="C254" s="280" t="s">
        <v>1219</v>
      </c>
      <c r="D254" s="280" t="s">
        <v>808</v>
      </c>
      <c r="E254" s="281" t="s">
        <v>5231</v>
      </c>
      <c r="F254" s="282" t="s">
        <v>5232</v>
      </c>
      <c r="G254" s="283" t="s">
        <v>653</v>
      </c>
      <c r="H254" s="284">
        <v>63</v>
      </c>
      <c r="I254" s="285"/>
      <c r="J254" s="286">
        <f>ROUND(I254*H254,2)</f>
        <v>0</v>
      </c>
      <c r="K254" s="282" t="s">
        <v>19</v>
      </c>
      <c r="L254" s="287"/>
      <c r="M254" s="288" t="s">
        <v>19</v>
      </c>
      <c r="N254" s="289" t="s">
        <v>49</v>
      </c>
      <c r="O254" s="86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664</v>
      </c>
      <c r="AT254" s="229" t="s">
        <v>808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5233</v>
      </c>
    </row>
    <row r="255" s="2" customFormat="1" ht="44.25" customHeight="1">
      <c r="A255" s="40"/>
      <c r="B255" s="41"/>
      <c r="C255" s="280" t="s">
        <v>1226</v>
      </c>
      <c r="D255" s="280" t="s">
        <v>808</v>
      </c>
      <c r="E255" s="281" t="s">
        <v>5234</v>
      </c>
      <c r="F255" s="282" t="s">
        <v>5235</v>
      </c>
      <c r="G255" s="283" t="s">
        <v>653</v>
      </c>
      <c r="H255" s="284">
        <v>9</v>
      </c>
      <c r="I255" s="285"/>
      <c r="J255" s="286">
        <f>ROUND(I255*H255,2)</f>
        <v>0</v>
      </c>
      <c r="K255" s="282" t="s">
        <v>19</v>
      </c>
      <c r="L255" s="287"/>
      <c r="M255" s="288" t="s">
        <v>19</v>
      </c>
      <c r="N255" s="289" t="s">
        <v>49</v>
      </c>
      <c r="O255" s="86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9" t="s">
        <v>664</v>
      </c>
      <c r="AT255" s="229" t="s">
        <v>808</v>
      </c>
      <c r="AU255" s="229" t="s">
        <v>87</v>
      </c>
      <c r="AY255" s="19" t="s">
        <v>401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9" t="s">
        <v>85</v>
      </c>
      <c r="BK255" s="230">
        <f>ROUND(I255*H255,2)</f>
        <v>0</v>
      </c>
      <c r="BL255" s="19" t="s">
        <v>545</v>
      </c>
      <c r="BM255" s="229" t="s">
        <v>5236</v>
      </c>
    </row>
    <row r="256" s="2" customFormat="1" ht="37.8" customHeight="1">
      <c r="A256" s="40"/>
      <c r="B256" s="41"/>
      <c r="C256" s="280" t="s">
        <v>1231</v>
      </c>
      <c r="D256" s="280" t="s">
        <v>808</v>
      </c>
      <c r="E256" s="281" t="s">
        <v>5237</v>
      </c>
      <c r="F256" s="282" t="s">
        <v>5238</v>
      </c>
      <c r="G256" s="283" t="s">
        <v>653</v>
      </c>
      <c r="H256" s="284">
        <v>3</v>
      </c>
      <c r="I256" s="285"/>
      <c r="J256" s="286">
        <f>ROUND(I256*H256,2)</f>
        <v>0</v>
      </c>
      <c r="K256" s="282" t="s">
        <v>19</v>
      </c>
      <c r="L256" s="287"/>
      <c r="M256" s="288" t="s">
        <v>19</v>
      </c>
      <c r="N256" s="289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664</v>
      </c>
      <c r="AT256" s="229" t="s">
        <v>808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545</v>
      </c>
      <c r="BM256" s="229" t="s">
        <v>5239</v>
      </c>
    </row>
    <row r="257" s="2" customFormat="1" ht="37.8" customHeight="1">
      <c r="A257" s="40"/>
      <c r="B257" s="41"/>
      <c r="C257" s="280" t="s">
        <v>1236</v>
      </c>
      <c r="D257" s="280" t="s">
        <v>808</v>
      </c>
      <c r="E257" s="281" t="s">
        <v>5240</v>
      </c>
      <c r="F257" s="282" t="s">
        <v>5241</v>
      </c>
      <c r="G257" s="283" t="s">
        <v>653</v>
      </c>
      <c r="H257" s="284">
        <v>32</v>
      </c>
      <c r="I257" s="285"/>
      <c r="J257" s="286">
        <f>ROUND(I257*H257,2)</f>
        <v>0</v>
      </c>
      <c r="K257" s="282" t="s">
        <v>19</v>
      </c>
      <c r="L257" s="287"/>
      <c r="M257" s="288" t="s">
        <v>19</v>
      </c>
      <c r="N257" s="289" t="s">
        <v>49</v>
      </c>
      <c r="O257" s="86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9" t="s">
        <v>664</v>
      </c>
      <c r="AT257" s="229" t="s">
        <v>808</v>
      </c>
      <c r="AU257" s="229" t="s">
        <v>87</v>
      </c>
      <c r="AY257" s="19" t="s">
        <v>401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9" t="s">
        <v>85</v>
      </c>
      <c r="BK257" s="230">
        <f>ROUND(I257*H257,2)</f>
        <v>0</v>
      </c>
      <c r="BL257" s="19" t="s">
        <v>545</v>
      </c>
      <c r="BM257" s="229" t="s">
        <v>5242</v>
      </c>
    </row>
    <row r="258" s="2" customFormat="1" ht="49.05" customHeight="1">
      <c r="A258" s="40"/>
      <c r="B258" s="41"/>
      <c r="C258" s="218" t="s">
        <v>1242</v>
      </c>
      <c r="D258" s="218" t="s">
        <v>403</v>
      </c>
      <c r="E258" s="219" t="s">
        <v>5243</v>
      </c>
      <c r="F258" s="220" t="s">
        <v>5244</v>
      </c>
      <c r="G258" s="221" t="s">
        <v>653</v>
      </c>
      <c r="H258" s="222">
        <v>10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5245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5246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2" customFormat="1" ht="37.8" customHeight="1">
      <c r="A260" s="40"/>
      <c r="B260" s="41"/>
      <c r="C260" s="280" t="s">
        <v>1331</v>
      </c>
      <c r="D260" s="280" t="s">
        <v>808</v>
      </c>
      <c r="E260" s="281" t="s">
        <v>5247</v>
      </c>
      <c r="F260" s="282" t="s">
        <v>5248</v>
      </c>
      <c r="G260" s="283" t="s">
        <v>653</v>
      </c>
      <c r="H260" s="284">
        <v>10</v>
      </c>
      <c r="I260" s="285"/>
      <c r="J260" s="286">
        <f>ROUND(I260*H260,2)</f>
        <v>0</v>
      </c>
      <c r="K260" s="282" t="s">
        <v>19</v>
      </c>
      <c r="L260" s="287"/>
      <c r="M260" s="288" t="s">
        <v>19</v>
      </c>
      <c r="N260" s="289" t="s">
        <v>49</v>
      </c>
      <c r="O260" s="86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664</v>
      </c>
      <c r="AT260" s="229" t="s">
        <v>808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545</v>
      </c>
      <c r="BM260" s="229" t="s">
        <v>5249</v>
      </c>
    </row>
    <row r="261" s="2" customFormat="1" ht="49.05" customHeight="1">
      <c r="A261" s="40"/>
      <c r="B261" s="41"/>
      <c r="C261" s="218" t="s">
        <v>1337</v>
      </c>
      <c r="D261" s="218" t="s">
        <v>403</v>
      </c>
      <c r="E261" s="219" t="s">
        <v>5250</v>
      </c>
      <c r="F261" s="220" t="s">
        <v>5251</v>
      </c>
      <c r="G261" s="221" t="s">
        <v>653</v>
      </c>
      <c r="H261" s="222">
        <v>3</v>
      </c>
      <c r="I261" s="223"/>
      <c r="J261" s="224">
        <f>ROUND(I261*H261,2)</f>
        <v>0</v>
      </c>
      <c r="K261" s="220" t="s">
        <v>406</v>
      </c>
      <c r="L261" s="46"/>
      <c r="M261" s="225" t="s">
        <v>19</v>
      </c>
      <c r="N261" s="226" t="s">
        <v>49</v>
      </c>
      <c r="O261" s="8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545</v>
      </c>
      <c r="AT261" s="229" t="s">
        <v>403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5252</v>
      </c>
    </row>
    <row r="262" s="2" customFormat="1">
      <c r="A262" s="40"/>
      <c r="B262" s="41"/>
      <c r="C262" s="42"/>
      <c r="D262" s="231" t="s">
        <v>408</v>
      </c>
      <c r="E262" s="42"/>
      <c r="F262" s="232" t="s">
        <v>5253</v>
      </c>
      <c r="G262" s="42"/>
      <c r="H262" s="42"/>
      <c r="I262" s="233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408</v>
      </c>
      <c r="AU262" s="19" t="s">
        <v>87</v>
      </c>
    </row>
    <row r="263" s="2" customFormat="1" ht="49.05" customHeight="1">
      <c r="A263" s="40"/>
      <c r="B263" s="41"/>
      <c r="C263" s="280" t="s">
        <v>1347</v>
      </c>
      <c r="D263" s="280" t="s">
        <v>808</v>
      </c>
      <c r="E263" s="281" t="s">
        <v>5254</v>
      </c>
      <c r="F263" s="282" t="s">
        <v>5255</v>
      </c>
      <c r="G263" s="283" t="s">
        <v>653</v>
      </c>
      <c r="H263" s="284">
        <v>3</v>
      </c>
      <c r="I263" s="285"/>
      <c r="J263" s="286">
        <f>ROUND(I263*H263,2)</f>
        <v>0</v>
      </c>
      <c r="K263" s="282" t="s">
        <v>19</v>
      </c>
      <c r="L263" s="287"/>
      <c r="M263" s="288" t="s">
        <v>19</v>
      </c>
      <c r="N263" s="289" t="s">
        <v>49</v>
      </c>
      <c r="O263" s="86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664</v>
      </c>
      <c r="AT263" s="229" t="s">
        <v>808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545</v>
      </c>
      <c r="BM263" s="229" t="s">
        <v>5256</v>
      </c>
    </row>
    <row r="264" s="2" customFormat="1" ht="37.8" customHeight="1">
      <c r="A264" s="40"/>
      <c r="B264" s="41"/>
      <c r="C264" s="218" t="s">
        <v>1352</v>
      </c>
      <c r="D264" s="218" t="s">
        <v>403</v>
      </c>
      <c r="E264" s="219" t="s">
        <v>5257</v>
      </c>
      <c r="F264" s="220" t="s">
        <v>5258</v>
      </c>
      <c r="G264" s="221" t="s">
        <v>653</v>
      </c>
      <c r="H264" s="222">
        <v>24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5259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5260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2" customFormat="1" ht="44.25" customHeight="1">
      <c r="A266" s="40"/>
      <c r="B266" s="41"/>
      <c r="C266" s="280" t="s">
        <v>1359</v>
      </c>
      <c r="D266" s="280" t="s">
        <v>808</v>
      </c>
      <c r="E266" s="281" t="s">
        <v>5261</v>
      </c>
      <c r="F266" s="282" t="s">
        <v>5262</v>
      </c>
      <c r="G266" s="283" t="s">
        <v>653</v>
      </c>
      <c r="H266" s="284">
        <v>24</v>
      </c>
      <c r="I266" s="285"/>
      <c r="J266" s="286">
        <f>ROUND(I266*H266,2)</f>
        <v>0</v>
      </c>
      <c r="K266" s="282" t="s">
        <v>19</v>
      </c>
      <c r="L266" s="287"/>
      <c r="M266" s="288" t="s">
        <v>19</v>
      </c>
      <c r="N266" s="289" t="s">
        <v>49</v>
      </c>
      <c r="O266" s="86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664</v>
      </c>
      <c r="AT266" s="229" t="s">
        <v>808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5263</v>
      </c>
    </row>
    <row r="267" s="2" customFormat="1" ht="37.8" customHeight="1">
      <c r="A267" s="40"/>
      <c r="B267" s="41"/>
      <c r="C267" s="218" t="s">
        <v>1364</v>
      </c>
      <c r="D267" s="218" t="s">
        <v>403</v>
      </c>
      <c r="E267" s="219" t="s">
        <v>5264</v>
      </c>
      <c r="F267" s="220" t="s">
        <v>5265</v>
      </c>
      <c r="G267" s="221" t="s">
        <v>653</v>
      </c>
      <c r="H267" s="222">
        <v>196</v>
      </c>
      <c r="I267" s="223"/>
      <c r="J267" s="224">
        <f>ROUND(I267*H267,2)</f>
        <v>0</v>
      </c>
      <c r="K267" s="220" t="s">
        <v>406</v>
      </c>
      <c r="L267" s="46"/>
      <c r="M267" s="225" t="s">
        <v>19</v>
      </c>
      <c r="N267" s="226" t="s">
        <v>49</v>
      </c>
      <c r="O267" s="86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545</v>
      </c>
      <c r="AT267" s="229" t="s">
        <v>403</v>
      </c>
      <c r="AU267" s="229" t="s">
        <v>87</v>
      </c>
      <c r="AY267" s="19" t="s">
        <v>401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85</v>
      </c>
      <c r="BK267" s="230">
        <f>ROUND(I267*H267,2)</f>
        <v>0</v>
      </c>
      <c r="BL267" s="19" t="s">
        <v>545</v>
      </c>
      <c r="BM267" s="229" t="s">
        <v>5266</v>
      </c>
    </row>
    <row r="268" s="2" customFormat="1">
      <c r="A268" s="40"/>
      <c r="B268" s="41"/>
      <c r="C268" s="42"/>
      <c r="D268" s="231" t="s">
        <v>408</v>
      </c>
      <c r="E268" s="42"/>
      <c r="F268" s="232" t="s">
        <v>5267</v>
      </c>
      <c r="G268" s="42"/>
      <c r="H268" s="42"/>
      <c r="I268" s="233"/>
      <c r="J268" s="42"/>
      <c r="K268" s="42"/>
      <c r="L268" s="46"/>
      <c r="M268" s="234"/>
      <c r="N268" s="23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408</v>
      </c>
      <c r="AU268" s="19" t="s">
        <v>87</v>
      </c>
    </row>
    <row r="269" s="2" customFormat="1" ht="37.8" customHeight="1">
      <c r="A269" s="40"/>
      <c r="B269" s="41"/>
      <c r="C269" s="280" t="s">
        <v>1369</v>
      </c>
      <c r="D269" s="280" t="s">
        <v>808</v>
      </c>
      <c r="E269" s="281" t="s">
        <v>5268</v>
      </c>
      <c r="F269" s="282" t="s">
        <v>5269</v>
      </c>
      <c r="G269" s="283" t="s">
        <v>653</v>
      </c>
      <c r="H269" s="284">
        <v>81</v>
      </c>
      <c r="I269" s="285"/>
      <c r="J269" s="286">
        <f>ROUND(I269*H269,2)</f>
        <v>0</v>
      </c>
      <c r="K269" s="282" t="s">
        <v>19</v>
      </c>
      <c r="L269" s="287"/>
      <c r="M269" s="288" t="s">
        <v>19</v>
      </c>
      <c r="N269" s="289" t="s">
        <v>49</v>
      </c>
      <c r="O269" s="86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664</v>
      </c>
      <c r="AT269" s="229" t="s">
        <v>808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5270</v>
      </c>
    </row>
    <row r="270" s="2" customFormat="1" ht="49.05" customHeight="1">
      <c r="A270" s="40"/>
      <c r="B270" s="41"/>
      <c r="C270" s="280" t="s">
        <v>1374</v>
      </c>
      <c r="D270" s="280" t="s">
        <v>808</v>
      </c>
      <c r="E270" s="281" t="s">
        <v>5271</v>
      </c>
      <c r="F270" s="282" t="s">
        <v>5272</v>
      </c>
      <c r="G270" s="283" t="s">
        <v>653</v>
      </c>
      <c r="H270" s="284">
        <v>78</v>
      </c>
      <c r="I270" s="285"/>
      <c r="J270" s="286">
        <f>ROUND(I270*H270,2)</f>
        <v>0</v>
      </c>
      <c r="K270" s="282" t="s">
        <v>19</v>
      </c>
      <c r="L270" s="287"/>
      <c r="M270" s="288" t="s">
        <v>19</v>
      </c>
      <c r="N270" s="289" t="s">
        <v>49</v>
      </c>
      <c r="O270" s="86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9" t="s">
        <v>664</v>
      </c>
      <c r="AT270" s="229" t="s">
        <v>808</v>
      </c>
      <c r="AU270" s="229" t="s">
        <v>87</v>
      </c>
      <c r="AY270" s="19" t="s">
        <v>401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9" t="s">
        <v>85</v>
      </c>
      <c r="BK270" s="230">
        <f>ROUND(I270*H270,2)</f>
        <v>0</v>
      </c>
      <c r="BL270" s="19" t="s">
        <v>545</v>
      </c>
      <c r="BM270" s="229" t="s">
        <v>5273</v>
      </c>
    </row>
    <row r="271" s="2" customFormat="1" ht="37.8" customHeight="1">
      <c r="A271" s="40"/>
      <c r="B271" s="41"/>
      <c r="C271" s="280" t="s">
        <v>1379</v>
      </c>
      <c r="D271" s="280" t="s">
        <v>808</v>
      </c>
      <c r="E271" s="281" t="s">
        <v>5274</v>
      </c>
      <c r="F271" s="282" t="s">
        <v>5275</v>
      </c>
      <c r="G271" s="283" t="s">
        <v>653</v>
      </c>
      <c r="H271" s="284">
        <v>33</v>
      </c>
      <c r="I271" s="285"/>
      <c r="J271" s="286">
        <f>ROUND(I271*H271,2)</f>
        <v>0</v>
      </c>
      <c r="K271" s="282" t="s">
        <v>19</v>
      </c>
      <c r="L271" s="287"/>
      <c r="M271" s="288" t="s">
        <v>19</v>
      </c>
      <c r="N271" s="289" t="s">
        <v>49</v>
      </c>
      <c r="O271" s="86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664</v>
      </c>
      <c r="AT271" s="229" t="s">
        <v>808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5276</v>
      </c>
    </row>
    <row r="272" s="2" customFormat="1" ht="37.8" customHeight="1">
      <c r="A272" s="40"/>
      <c r="B272" s="41"/>
      <c r="C272" s="280" t="s">
        <v>1392</v>
      </c>
      <c r="D272" s="280" t="s">
        <v>808</v>
      </c>
      <c r="E272" s="281" t="s">
        <v>5277</v>
      </c>
      <c r="F272" s="282" t="s">
        <v>5278</v>
      </c>
      <c r="G272" s="283" t="s">
        <v>653</v>
      </c>
      <c r="H272" s="284">
        <v>4</v>
      </c>
      <c r="I272" s="285"/>
      <c r="J272" s="286">
        <f>ROUND(I272*H272,2)</f>
        <v>0</v>
      </c>
      <c r="K272" s="282" t="s">
        <v>19</v>
      </c>
      <c r="L272" s="287"/>
      <c r="M272" s="288" t="s">
        <v>19</v>
      </c>
      <c r="N272" s="289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664</v>
      </c>
      <c r="AT272" s="229" t="s">
        <v>808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5279</v>
      </c>
    </row>
    <row r="273" s="2" customFormat="1" ht="49.05" customHeight="1">
      <c r="A273" s="40"/>
      <c r="B273" s="41"/>
      <c r="C273" s="218" t="s">
        <v>1405</v>
      </c>
      <c r="D273" s="218" t="s">
        <v>403</v>
      </c>
      <c r="E273" s="219" t="s">
        <v>5280</v>
      </c>
      <c r="F273" s="220" t="s">
        <v>5281</v>
      </c>
      <c r="G273" s="221" t="s">
        <v>653</v>
      </c>
      <c r="H273" s="222">
        <v>91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545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545</v>
      </c>
      <c r="BM273" s="229" t="s">
        <v>5282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5283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2" customFormat="1" ht="49.05" customHeight="1">
      <c r="A275" s="40"/>
      <c r="B275" s="41"/>
      <c r="C275" s="280" t="s">
        <v>1410</v>
      </c>
      <c r="D275" s="280" t="s">
        <v>808</v>
      </c>
      <c r="E275" s="281" t="s">
        <v>5284</v>
      </c>
      <c r="F275" s="282" t="s">
        <v>5285</v>
      </c>
      <c r="G275" s="283" t="s">
        <v>653</v>
      </c>
      <c r="H275" s="284">
        <v>36</v>
      </c>
      <c r="I275" s="285"/>
      <c r="J275" s="286">
        <f>ROUND(I275*H275,2)</f>
        <v>0</v>
      </c>
      <c r="K275" s="282" t="s">
        <v>19</v>
      </c>
      <c r="L275" s="287"/>
      <c r="M275" s="288" t="s">
        <v>19</v>
      </c>
      <c r="N275" s="289" t="s">
        <v>49</v>
      </c>
      <c r="O275" s="86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664</v>
      </c>
      <c r="AT275" s="229" t="s">
        <v>808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545</v>
      </c>
      <c r="BM275" s="229" t="s">
        <v>5286</v>
      </c>
    </row>
    <row r="276" s="2" customFormat="1" ht="49.05" customHeight="1">
      <c r="A276" s="40"/>
      <c r="B276" s="41"/>
      <c r="C276" s="280" t="s">
        <v>1417</v>
      </c>
      <c r="D276" s="280" t="s">
        <v>808</v>
      </c>
      <c r="E276" s="281" t="s">
        <v>5287</v>
      </c>
      <c r="F276" s="282" t="s">
        <v>5288</v>
      </c>
      <c r="G276" s="283" t="s">
        <v>653</v>
      </c>
      <c r="H276" s="284">
        <v>55</v>
      </c>
      <c r="I276" s="285"/>
      <c r="J276" s="286">
        <f>ROUND(I276*H276,2)</f>
        <v>0</v>
      </c>
      <c r="K276" s="282" t="s">
        <v>19</v>
      </c>
      <c r="L276" s="287"/>
      <c r="M276" s="288" t="s">
        <v>19</v>
      </c>
      <c r="N276" s="289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664</v>
      </c>
      <c r="AT276" s="229" t="s">
        <v>808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5289</v>
      </c>
    </row>
    <row r="277" s="2" customFormat="1" ht="37.8" customHeight="1">
      <c r="A277" s="40"/>
      <c r="B277" s="41"/>
      <c r="C277" s="218" t="s">
        <v>1423</v>
      </c>
      <c r="D277" s="218" t="s">
        <v>403</v>
      </c>
      <c r="E277" s="219" t="s">
        <v>5290</v>
      </c>
      <c r="F277" s="220" t="s">
        <v>5291</v>
      </c>
      <c r="G277" s="221" t="s">
        <v>228</v>
      </c>
      <c r="H277" s="222">
        <v>452</v>
      </c>
      <c r="I277" s="223"/>
      <c r="J277" s="224">
        <f>ROUND(I277*H277,2)</f>
        <v>0</v>
      </c>
      <c r="K277" s="220" t="s">
        <v>406</v>
      </c>
      <c r="L277" s="46"/>
      <c r="M277" s="225" t="s">
        <v>19</v>
      </c>
      <c r="N277" s="226" t="s">
        <v>49</v>
      </c>
      <c r="O277" s="86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9" t="s">
        <v>545</v>
      </c>
      <c r="AT277" s="229" t="s">
        <v>403</v>
      </c>
      <c r="AU277" s="229" t="s">
        <v>87</v>
      </c>
      <c r="AY277" s="19" t="s">
        <v>401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9" t="s">
        <v>85</v>
      </c>
      <c r="BK277" s="230">
        <f>ROUND(I277*H277,2)</f>
        <v>0</v>
      </c>
      <c r="BL277" s="19" t="s">
        <v>545</v>
      </c>
      <c r="BM277" s="229" t="s">
        <v>5292</v>
      </c>
    </row>
    <row r="278" s="2" customFormat="1">
      <c r="A278" s="40"/>
      <c r="B278" s="41"/>
      <c r="C278" s="42"/>
      <c r="D278" s="231" t="s">
        <v>408</v>
      </c>
      <c r="E278" s="42"/>
      <c r="F278" s="232" t="s">
        <v>5293</v>
      </c>
      <c r="G278" s="42"/>
      <c r="H278" s="42"/>
      <c r="I278" s="233"/>
      <c r="J278" s="42"/>
      <c r="K278" s="42"/>
      <c r="L278" s="46"/>
      <c r="M278" s="234"/>
      <c r="N278" s="235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408</v>
      </c>
      <c r="AU278" s="19" t="s">
        <v>87</v>
      </c>
    </row>
    <row r="279" s="2" customFormat="1" ht="16.5" customHeight="1">
      <c r="A279" s="40"/>
      <c r="B279" s="41"/>
      <c r="C279" s="280" t="s">
        <v>1428</v>
      </c>
      <c r="D279" s="280" t="s">
        <v>808</v>
      </c>
      <c r="E279" s="281" t="s">
        <v>5294</v>
      </c>
      <c r="F279" s="282" t="s">
        <v>5295</v>
      </c>
      <c r="G279" s="283" t="s">
        <v>1714</v>
      </c>
      <c r="H279" s="284">
        <v>429.39999999999998</v>
      </c>
      <c r="I279" s="285"/>
      <c r="J279" s="286">
        <f>ROUND(I279*H279,2)</f>
        <v>0</v>
      </c>
      <c r="K279" s="282" t="s">
        <v>406</v>
      </c>
      <c r="L279" s="287"/>
      <c r="M279" s="288" t="s">
        <v>19</v>
      </c>
      <c r="N279" s="289" t="s">
        <v>49</v>
      </c>
      <c r="O279" s="86"/>
      <c r="P279" s="227">
        <f>O279*H279</f>
        <v>0</v>
      </c>
      <c r="Q279" s="227">
        <v>0.001</v>
      </c>
      <c r="R279" s="227">
        <f>Q279*H279</f>
        <v>0.4294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664</v>
      </c>
      <c r="AT279" s="229" t="s">
        <v>808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545</v>
      </c>
      <c r="BM279" s="229" t="s">
        <v>5296</v>
      </c>
    </row>
    <row r="280" s="2" customFormat="1" ht="49.05" customHeight="1">
      <c r="A280" s="40"/>
      <c r="B280" s="41"/>
      <c r="C280" s="218" t="s">
        <v>1433</v>
      </c>
      <c r="D280" s="218" t="s">
        <v>403</v>
      </c>
      <c r="E280" s="219" t="s">
        <v>5297</v>
      </c>
      <c r="F280" s="220" t="s">
        <v>5298</v>
      </c>
      <c r="G280" s="221" t="s">
        <v>228</v>
      </c>
      <c r="H280" s="222">
        <v>110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545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545</v>
      </c>
      <c r="BM280" s="229" t="s">
        <v>5299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5300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2" customFormat="1" ht="16.5" customHeight="1">
      <c r="A282" s="40"/>
      <c r="B282" s="41"/>
      <c r="C282" s="280" t="s">
        <v>1438</v>
      </c>
      <c r="D282" s="280" t="s">
        <v>808</v>
      </c>
      <c r="E282" s="281" t="s">
        <v>5301</v>
      </c>
      <c r="F282" s="282" t="s">
        <v>5302</v>
      </c>
      <c r="G282" s="283" t="s">
        <v>1714</v>
      </c>
      <c r="H282" s="284">
        <v>68.200000000000003</v>
      </c>
      <c r="I282" s="285"/>
      <c r="J282" s="286">
        <f>ROUND(I282*H282,2)</f>
        <v>0</v>
      </c>
      <c r="K282" s="282" t="s">
        <v>406</v>
      </c>
      <c r="L282" s="287"/>
      <c r="M282" s="288" t="s">
        <v>19</v>
      </c>
      <c r="N282" s="289" t="s">
        <v>49</v>
      </c>
      <c r="O282" s="86"/>
      <c r="P282" s="227">
        <f>O282*H282</f>
        <v>0</v>
      </c>
      <c r="Q282" s="227">
        <v>0.001</v>
      </c>
      <c r="R282" s="227">
        <f>Q282*H282</f>
        <v>0.068200000000000011</v>
      </c>
      <c r="S282" s="227">
        <v>0</v>
      </c>
      <c r="T282" s="22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9" t="s">
        <v>664</v>
      </c>
      <c r="AT282" s="229" t="s">
        <v>808</v>
      </c>
      <c r="AU282" s="229" t="s">
        <v>87</v>
      </c>
      <c r="AY282" s="19" t="s">
        <v>401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9" t="s">
        <v>85</v>
      </c>
      <c r="BK282" s="230">
        <f>ROUND(I282*H282,2)</f>
        <v>0</v>
      </c>
      <c r="BL282" s="19" t="s">
        <v>545</v>
      </c>
      <c r="BM282" s="229" t="s">
        <v>5303</v>
      </c>
    </row>
    <row r="283" s="2" customFormat="1" ht="24.15" customHeight="1">
      <c r="A283" s="40"/>
      <c r="B283" s="41"/>
      <c r="C283" s="218" t="s">
        <v>1444</v>
      </c>
      <c r="D283" s="218" t="s">
        <v>403</v>
      </c>
      <c r="E283" s="219" t="s">
        <v>5304</v>
      </c>
      <c r="F283" s="220" t="s">
        <v>5305</v>
      </c>
      <c r="G283" s="221" t="s">
        <v>228</v>
      </c>
      <c r="H283" s="222">
        <v>678</v>
      </c>
      <c r="I283" s="223"/>
      <c r="J283" s="224">
        <f>ROUND(I283*H283,2)</f>
        <v>0</v>
      </c>
      <c r="K283" s="220" t="s">
        <v>406</v>
      </c>
      <c r="L283" s="46"/>
      <c r="M283" s="225" t="s">
        <v>19</v>
      </c>
      <c r="N283" s="226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545</v>
      </c>
      <c r="AT283" s="229" t="s">
        <v>403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5306</v>
      </c>
    </row>
    <row r="284" s="2" customFormat="1">
      <c r="A284" s="40"/>
      <c r="B284" s="41"/>
      <c r="C284" s="42"/>
      <c r="D284" s="231" t="s">
        <v>408</v>
      </c>
      <c r="E284" s="42"/>
      <c r="F284" s="232" t="s">
        <v>5307</v>
      </c>
      <c r="G284" s="42"/>
      <c r="H284" s="42"/>
      <c r="I284" s="233"/>
      <c r="J284" s="42"/>
      <c r="K284" s="42"/>
      <c r="L284" s="46"/>
      <c r="M284" s="234"/>
      <c r="N284" s="23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408</v>
      </c>
      <c r="AU284" s="19" t="s">
        <v>87</v>
      </c>
    </row>
    <row r="285" s="2" customFormat="1" ht="16.5" customHeight="1">
      <c r="A285" s="40"/>
      <c r="B285" s="41"/>
      <c r="C285" s="280" t="s">
        <v>1450</v>
      </c>
      <c r="D285" s="280" t="s">
        <v>808</v>
      </c>
      <c r="E285" s="281" t="s">
        <v>5308</v>
      </c>
      <c r="F285" s="282" t="s">
        <v>5309</v>
      </c>
      <c r="G285" s="283" t="s">
        <v>1714</v>
      </c>
      <c r="H285" s="284">
        <v>69.930000000000007</v>
      </c>
      <c r="I285" s="285"/>
      <c r="J285" s="286">
        <f>ROUND(I285*H285,2)</f>
        <v>0</v>
      </c>
      <c r="K285" s="282" t="s">
        <v>406</v>
      </c>
      <c r="L285" s="287"/>
      <c r="M285" s="288" t="s">
        <v>19</v>
      </c>
      <c r="N285" s="289" t="s">
        <v>49</v>
      </c>
      <c r="O285" s="86"/>
      <c r="P285" s="227">
        <f>O285*H285</f>
        <v>0</v>
      </c>
      <c r="Q285" s="227">
        <v>0.001</v>
      </c>
      <c r="R285" s="227">
        <f>Q285*H285</f>
        <v>0.069930000000000006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664</v>
      </c>
      <c r="AT285" s="229" t="s">
        <v>808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5310</v>
      </c>
    </row>
    <row r="286" s="2" customFormat="1" ht="16.5" customHeight="1">
      <c r="A286" s="40"/>
      <c r="B286" s="41"/>
      <c r="C286" s="280" t="s">
        <v>1455</v>
      </c>
      <c r="D286" s="280" t="s">
        <v>808</v>
      </c>
      <c r="E286" s="281" t="s">
        <v>5311</v>
      </c>
      <c r="F286" s="282" t="s">
        <v>5312</v>
      </c>
      <c r="G286" s="283" t="s">
        <v>228</v>
      </c>
      <c r="H286" s="284">
        <v>160</v>
      </c>
      <c r="I286" s="285"/>
      <c r="J286" s="286">
        <f>ROUND(I286*H286,2)</f>
        <v>0</v>
      </c>
      <c r="K286" s="282" t="s">
        <v>406</v>
      </c>
      <c r="L286" s="287"/>
      <c r="M286" s="288" t="s">
        <v>19</v>
      </c>
      <c r="N286" s="289" t="s">
        <v>49</v>
      </c>
      <c r="O286" s="86"/>
      <c r="P286" s="227">
        <f>O286*H286</f>
        <v>0</v>
      </c>
      <c r="Q286" s="227">
        <v>0.001</v>
      </c>
      <c r="R286" s="227">
        <f>Q286*H286</f>
        <v>0.16</v>
      </c>
      <c r="S286" s="227">
        <v>0</v>
      </c>
      <c r="T286" s="228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9" t="s">
        <v>664</v>
      </c>
      <c r="AT286" s="229" t="s">
        <v>808</v>
      </c>
      <c r="AU286" s="229" t="s">
        <v>87</v>
      </c>
      <c r="AY286" s="19" t="s">
        <v>401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9" t="s">
        <v>85</v>
      </c>
      <c r="BK286" s="230">
        <f>ROUND(I286*H286,2)</f>
        <v>0</v>
      </c>
      <c r="BL286" s="19" t="s">
        <v>545</v>
      </c>
      <c r="BM286" s="229" t="s">
        <v>5313</v>
      </c>
    </row>
    <row r="287" s="2" customFormat="1" ht="21.75" customHeight="1">
      <c r="A287" s="40"/>
      <c r="B287" s="41"/>
      <c r="C287" s="218" t="s">
        <v>1460</v>
      </c>
      <c r="D287" s="218" t="s">
        <v>403</v>
      </c>
      <c r="E287" s="219" t="s">
        <v>5314</v>
      </c>
      <c r="F287" s="220" t="s">
        <v>5315</v>
      </c>
      <c r="G287" s="221" t="s">
        <v>653</v>
      </c>
      <c r="H287" s="222">
        <v>503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5316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5317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2" customFormat="1" ht="16.5" customHeight="1">
      <c r="A289" s="40"/>
      <c r="B289" s="41"/>
      <c r="C289" s="280" t="s">
        <v>1466</v>
      </c>
      <c r="D289" s="280" t="s">
        <v>808</v>
      </c>
      <c r="E289" s="281" t="s">
        <v>5318</v>
      </c>
      <c r="F289" s="282" t="s">
        <v>5319</v>
      </c>
      <c r="G289" s="283" t="s">
        <v>653</v>
      </c>
      <c r="H289" s="284">
        <v>400</v>
      </c>
      <c r="I289" s="285"/>
      <c r="J289" s="286">
        <f>ROUND(I289*H289,2)</f>
        <v>0</v>
      </c>
      <c r="K289" s="282" t="s">
        <v>406</v>
      </c>
      <c r="L289" s="287"/>
      <c r="M289" s="288" t="s">
        <v>19</v>
      </c>
      <c r="N289" s="289" t="s">
        <v>49</v>
      </c>
      <c r="O289" s="86"/>
      <c r="P289" s="227">
        <f>O289*H289</f>
        <v>0</v>
      </c>
      <c r="Q289" s="227">
        <v>0.00023000000000000001</v>
      </c>
      <c r="R289" s="227">
        <f>Q289*H289</f>
        <v>0.091999999999999998</v>
      </c>
      <c r="S289" s="227">
        <v>0</v>
      </c>
      <c r="T289" s="22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9" t="s">
        <v>664</v>
      </c>
      <c r="AT289" s="229" t="s">
        <v>808</v>
      </c>
      <c r="AU289" s="229" t="s">
        <v>87</v>
      </c>
      <c r="AY289" s="19" t="s">
        <v>401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9" t="s">
        <v>85</v>
      </c>
      <c r="BK289" s="230">
        <f>ROUND(I289*H289,2)</f>
        <v>0</v>
      </c>
      <c r="BL289" s="19" t="s">
        <v>545</v>
      </c>
      <c r="BM289" s="229" t="s">
        <v>5320</v>
      </c>
    </row>
    <row r="290" s="2" customFormat="1" ht="16.5" customHeight="1">
      <c r="A290" s="40"/>
      <c r="B290" s="41"/>
      <c r="C290" s="280" t="s">
        <v>1471</v>
      </c>
      <c r="D290" s="280" t="s">
        <v>808</v>
      </c>
      <c r="E290" s="281" t="s">
        <v>5321</v>
      </c>
      <c r="F290" s="282" t="s">
        <v>5322</v>
      </c>
      <c r="G290" s="283" t="s">
        <v>653</v>
      </c>
      <c r="H290" s="284">
        <v>63</v>
      </c>
      <c r="I290" s="285"/>
      <c r="J290" s="286">
        <f>ROUND(I290*H290,2)</f>
        <v>0</v>
      </c>
      <c r="K290" s="282" t="s">
        <v>19</v>
      </c>
      <c r="L290" s="287"/>
      <c r="M290" s="288" t="s">
        <v>19</v>
      </c>
      <c r="N290" s="289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664</v>
      </c>
      <c r="AT290" s="229" t="s">
        <v>808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5323</v>
      </c>
    </row>
    <row r="291" s="2" customFormat="1" ht="16.5" customHeight="1">
      <c r="A291" s="40"/>
      <c r="B291" s="41"/>
      <c r="C291" s="280" t="s">
        <v>1477</v>
      </c>
      <c r="D291" s="280" t="s">
        <v>808</v>
      </c>
      <c r="E291" s="281" t="s">
        <v>5324</v>
      </c>
      <c r="F291" s="282" t="s">
        <v>5325</v>
      </c>
      <c r="G291" s="283" t="s">
        <v>653</v>
      </c>
      <c r="H291" s="284">
        <v>21</v>
      </c>
      <c r="I291" s="285"/>
      <c r="J291" s="286">
        <f>ROUND(I291*H291,2)</f>
        <v>0</v>
      </c>
      <c r="K291" s="282" t="s">
        <v>19</v>
      </c>
      <c r="L291" s="287"/>
      <c r="M291" s="288" t="s">
        <v>19</v>
      </c>
      <c r="N291" s="289" t="s">
        <v>49</v>
      </c>
      <c r="O291" s="86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9" t="s">
        <v>664</v>
      </c>
      <c r="AT291" s="229" t="s">
        <v>808</v>
      </c>
      <c r="AU291" s="229" t="s">
        <v>87</v>
      </c>
      <c r="AY291" s="19" t="s">
        <v>401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9" t="s">
        <v>85</v>
      </c>
      <c r="BK291" s="230">
        <f>ROUND(I291*H291,2)</f>
        <v>0</v>
      </c>
      <c r="BL291" s="19" t="s">
        <v>545</v>
      </c>
      <c r="BM291" s="229" t="s">
        <v>5326</v>
      </c>
    </row>
    <row r="292" s="2" customFormat="1" ht="16.5" customHeight="1">
      <c r="A292" s="40"/>
      <c r="B292" s="41"/>
      <c r="C292" s="280" t="s">
        <v>1482</v>
      </c>
      <c r="D292" s="280" t="s">
        <v>808</v>
      </c>
      <c r="E292" s="281" t="s">
        <v>5327</v>
      </c>
      <c r="F292" s="282" t="s">
        <v>5328</v>
      </c>
      <c r="G292" s="283" t="s">
        <v>653</v>
      </c>
      <c r="H292" s="284">
        <v>19</v>
      </c>
      <c r="I292" s="285"/>
      <c r="J292" s="286">
        <f>ROUND(I292*H292,2)</f>
        <v>0</v>
      </c>
      <c r="K292" s="282" t="s">
        <v>19</v>
      </c>
      <c r="L292" s="287"/>
      <c r="M292" s="288" t="s">
        <v>19</v>
      </c>
      <c r="N292" s="289" t="s">
        <v>49</v>
      </c>
      <c r="O292" s="86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664</v>
      </c>
      <c r="AT292" s="229" t="s">
        <v>808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545</v>
      </c>
      <c r="BM292" s="229" t="s">
        <v>5329</v>
      </c>
    </row>
    <row r="293" s="2" customFormat="1" ht="24.15" customHeight="1">
      <c r="A293" s="40"/>
      <c r="B293" s="41"/>
      <c r="C293" s="218" t="s">
        <v>1487</v>
      </c>
      <c r="D293" s="218" t="s">
        <v>403</v>
      </c>
      <c r="E293" s="219" t="s">
        <v>5330</v>
      </c>
      <c r="F293" s="220" t="s">
        <v>5331</v>
      </c>
      <c r="G293" s="221" t="s">
        <v>653</v>
      </c>
      <c r="H293" s="222">
        <v>81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5332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5333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2" customFormat="1" ht="16.5" customHeight="1">
      <c r="A295" s="40"/>
      <c r="B295" s="41"/>
      <c r="C295" s="280" t="s">
        <v>1492</v>
      </c>
      <c r="D295" s="280" t="s">
        <v>808</v>
      </c>
      <c r="E295" s="281" t="s">
        <v>5334</v>
      </c>
      <c r="F295" s="282" t="s">
        <v>5335</v>
      </c>
      <c r="G295" s="283" t="s">
        <v>653</v>
      </c>
      <c r="H295" s="284">
        <v>70</v>
      </c>
      <c r="I295" s="285"/>
      <c r="J295" s="286">
        <f>ROUND(I295*H295,2)</f>
        <v>0</v>
      </c>
      <c r="K295" s="282" t="s">
        <v>19</v>
      </c>
      <c r="L295" s="287"/>
      <c r="M295" s="288" t="s">
        <v>19</v>
      </c>
      <c r="N295" s="289" t="s">
        <v>49</v>
      </c>
      <c r="O295" s="86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9" t="s">
        <v>664</v>
      </c>
      <c r="AT295" s="229" t="s">
        <v>808</v>
      </c>
      <c r="AU295" s="229" t="s">
        <v>87</v>
      </c>
      <c r="AY295" s="19" t="s">
        <v>401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9" t="s">
        <v>85</v>
      </c>
      <c r="BK295" s="230">
        <f>ROUND(I295*H295,2)</f>
        <v>0</v>
      </c>
      <c r="BL295" s="19" t="s">
        <v>545</v>
      </c>
      <c r="BM295" s="229" t="s">
        <v>5336</v>
      </c>
    </row>
    <row r="296" s="2" customFormat="1" ht="16.5" customHeight="1">
      <c r="A296" s="40"/>
      <c r="B296" s="41"/>
      <c r="C296" s="280" t="s">
        <v>1497</v>
      </c>
      <c r="D296" s="280" t="s">
        <v>808</v>
      </c>
      <c r="E296" s="281" t="s">
        <v>5337</v>
      </c>
      <c r="F296" s="282" t="s">
        <v>5338</v>
      </c>
      <c r="G296" s="283" t="s">
        <v>653</v>
      </c>
      <c r="H296" s="284">
        <v>11</v>
      </c>
      <c r="I296" s="285"/>
      <c r="J296" s="286">
        <f>ROUND(I296*H296,2)</f>
        <v>0</v>
      </c>
      <c r="K296" s="282" t="s">
        <v>19</v>
      </c>
      <c r="L296" s="287"/>
      <c r="M296" s="288" t="s">
        <v>19</v>
      </c>
      <c r="N296" s="289" t="s">
        <v>49</v>
      </c>
      <c r="O296" s="86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664</v>
      </c>
      <c r="AT296" s="229" t="s">
        <v>808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5339</v>
      </c>
    </row>
    <row r="297" s="2" customFormat="1" ht="24.15" customHeight="1">
      <c r="A297" s="40"/>
      <c r="B297" s="41"/>
      <c r="C297" s="218" t="s">
        <v>1503</v>
      </c>
      <c r="D297" s="218" t="s">
        <v>403</v>
      </c>
      <c r="E297" s="219" t="s">
        <v>5340</v>
      </c>
      <c r="F297" s="220" t="s">
        <v>5341</v>
      </c>
      <c r="G297" s="221" t="s">
        <v>653</v>
      </c>
      <c r="H297" s="222">
        <v>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545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545</v>
      </c>
      <c r="BM297" s="229" t="s">
        <v>5342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5343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2" customFormat="1" ht="21.75" customHeight="1">
      <c r="A299" s="40"/>
      <c r="B299" s="41"/>
      <c r="C299" s="280" t="s">
        <v>1509</v>
      </c>
      <c r="D299" s="280" t="s">
        <v>808</v>
      </c>
      <c r="E299" s="281" t="s">
        <v>5344</v>
      </c>
      <c r="F299" s="282" t="s">
        <v>5345</v>
      </c>
      <c r="G299" s="283" t="s">
        <v>653</v>
      </c>
      <c r="H299" s="284">
        <v>3</v>
      </c>
      <c r="I299" s="285"/>
      <c r="J299" s="286">
        <f>ROUND(I299*H299,2)</f>
        <v>0</v>
      </c>
      <c r="K299" s="282" t="s">
        <v>406</v>
      </c>
      <c r="L299" s="287"/>
      <c r="M299" s="288" t="s">
        <v>19</v>
      </c>
      <c r="N299" s="289" t="s">
        <v>49</v>
      </c>
      <c r="O299" s="86"/>
      <c r="P299" s="227">
        <f>O299*H299</f>
        <v>0</v>
      </c>
      <c r="Q299" s="227">
        <v>0.0041999999999999997</v>
      </c>
      <c r="R299" s="227">
        <f>Q299*H299</f>
        <v>0.0126</v>
      </c>
      <c r="S299" s="227">
        <v>0</v>
      </c>
      <c r="T299" s="22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9" t="s">
        <v>664</v>
      </c>
      <c r="AT299" s="229" t="s">
        <v>808</v>
      </c>
      <c r="AU299" s="229" t="s">
        <v>87</v>
      </c>
      <c r="AY299" s="19" t="s">
        <v>401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9" t="s">
        <v>85</v>
      </c>
      <c r="BK299" s="230">
        <f>ROUND(I299*H299,2)</f>
        <v>0</v>
      </c>
      <c r="BL299" s="19" t="s">
        <v>545</v>
      </c>
      <c r="BM299" s="229" t="s">
        <v>5346</v>
      </c>
    </row>
    <row r="300" s="2" customFormat="1" ht="24.15" customHeight="1">
      <c r="A300" s="40"/>
      <c r="B300" s="41"/>
      <c r="C300" s="218" t="s">
        <v>1514</v>
      </c>
      <c r="D300" s="218" t="s">
        <v>403</v>
      </c>
      <c r="E300" s="219" t="s">
        <v>5347</v>
      </c>
      <c r="F300" s="220" t="s">
        <v>5348</v>
      </c>
      <c r="G300" s="221" t="s">
        <v>653</v>
      </c>
      <c r="H300" s="222">
        <v>18</v>
      </c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545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5349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5350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2" customFormat="1" ht="16.5" customHeight="1">
      <c r="A302" s="40"/>
      <c r="B302" s="41"/>
      <c r="C302" s="280" t="s">
        <v>1519</v>
      </c>
      <c r="D302" s="280" t="s">
        <v>808</v>
      </c>
      <c r="E302" s="281" t="s">
        <v>5351</v>
      </c>
      <c r="F302" s="282" t="s">
        <v>5352</v>
      </c>
      <c r="G302" s="283" t="s">
        <v>653</v>
      </c>
      <c r="H302" s="284">
        <v>18</v>
      </c>
      <c r="I302" s="285"/>
      <c r="J302" s="286">
        <f>ROUND(I302*H302,2)</f>
        <v>0</v>
      </c>
      <c r="K302" s="282" t="s">
        <v>406</v>
      </c>
      <c r="L302" s="287"/>
      <c r="M302" s="288" t="s">
        <v>19</v>
      </c>
      <c r="N302" s="289" t="s">
        <v>49</v>
      </c>
      <c r="O302" s="86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664</v>
      </c>
      <c r="AT302" s="229" t="s">
        <v>808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5353</v>
      </c>
    </row>
    <row r="303" s="2" customFormat="1" ht="24.15" customHeight="1">
      <c r="A303" s="40"/>
      <c r="B303" s="41"/>
      <c r="C303" s="218" t="s">
        <v>1524</v>
      </c>
      <c r="D303" s="218" t="s">
        <v>403</v>
      </c>
      <c r="E303" s="219" t="s">
        <v>5354</v>
      </c>
      <c r="F303" s="220" t="s">
        <v>5355</v>
      </c>
      <c r="G303" s="221" t="s">
        <v>653</v>
      </c>
      <c r="H303" s="222">
        <v>16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545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545</v>
      </c>
      <c r="BM303" s="229" t="s">
        <v>5356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5357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2" customFormat="1" ht="16.5" customHeight="1">
      <c r="A305" s="40"/>
      <c r="B305" s="41"/>
      <c r="C305" s="280" t="s">
        <v>1529</v>
      </c>
      <c r="D305" s="280" t="s">
        <v>808</v>
      </c>
      <c r="E305" s="281" t="s">
        <v>5358</v>
      </c>
      <c r="F305" s="282" t="s">
        <v>5359</v>
      </c>
      <c r="G305" s="283" t="s">
        <v>653</v>
      </c>
      <c r="H305" s="284">
        <v>16</v>
      </c>
      <c r="I305" s="285"/>
      <c r="J305" s="286">
        <f>ROUND(I305*H305,2)</f>
        <v>0</v>
      </c>
      <c r="K305" s="282" t="s">
        <v>19</v>
      </c>
      <c r="L305" s="287"/>
      <c r="M305" s="288" t="s">
        <v>19</v>
      </c>
      <c r="N305" s="289" t="s">
        <v>49</v>
      </c>
      <c r="O305" s="86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9" t="s">
        <v>664</v>
      </c>
      <c r="AT305" s="229" t="s">
        <v>808</v>
      </c>
      <c r="AU305" s="229" t="s">
        <v>87</v>
      </c>
      <c r="AY305" s="19" t="s">
        <v>401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9" t="s">
        <v>85</v>
      </c>
      <c r="BK305" s="230">
        <f>ROUND(I305*H305,2)</f>
        <v>0</v>
      </c>
      <c r="BL305" s="19" t="s">
        <v>545</v>
      </c>
      <c r="BM305" s="229" t="s">
        <v>5360</v>
      </c>
    </row>
    <row r="306" s="2" customFormat="1" ht="16.5" customHeight="1">
      <c r="A306" s="40"/>
      <c r="B306" s="41"/>
      <c r="C306" s="218" t="s">
        <v>1537</v>
      </c>
      <c r="D306" s="218" t="s">
        <v>403</v>
      </c>
      <c r="E306" s="219" t="s">
        <v>5361</v>
      </c>
      <c r="F306" s="220" t="s">
        <v>5362</v>
      </c>
      <c r="G306" s="221" t="s">
        <v>653</v>
      </c>
      <c r="H306" s="222">
        <v>120</v>
      </c>
      <c r="I306" s="223"/>
      <c r="J306" s="224">
        <f>ROUND(I306*H306,2)</f>
        <v>0</v>
      </c>
      <c r="K306" s="220" t="s">
        <v>406</v>
      </c>
      <c r="L306" s="46"/>
      <c r="M306" s="225" t="s">
        <v>19</v>
      </c>
      <c r="N306" s="226" t="s">
        <v>49</v>
      </c>
      <c r="O306" s="86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545</v>
      </c>
      <c r="AT306" s="229" t="s">
        <v>403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5363</v>
      </c>
    </row>
    <row r="307" s="2" customFormat="1">
      <c r="A307" s="40"/>
      <c r="B307" s="41"/>
      <c r="C307" s="42"/>
      <c r="D307" s="231" t="s">
        <v>408</v>
      </c>
      <c r="E307" s="42"/>
      <c r="F307" s="232" t="s">
        <v>5364</v>
      </c>
      <c r="G307" s="42"/>
      <c r="H307" s="42"/>
      <c r="I307" s="233"/>
      <c r="J307" s="42"/>
      <c r="K307" s="42"/>
      <c r="L307" s="46"/>
      <c r="M307" s="234"/>
      <c r="N307" s="235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408</v>
      </c>
      <c r="AU307" s="19" t="s">
        <v>87</v>
      </c>
    </row>
    <row r="308" s="2" customFormat="1" ht="21.75" customHeight="1">
      <c r="A308" s="40"/>
      <c r="B308" s="41"/>
      <c r="C308" s="280" t="s">
        <v>1542</v>
      </c>
      <c r="D308" s="280" t="s">
        <v>808</v>
      </c>
      <c r="E308" s="281" t="s">
        <v>5365</v>
      </c>
      <c r="F308" s="282" t="s">
        <v>5366</v>
      </c>
      <c r="G308" s="283" t="s">
        <v>653</v>
      </c>
      <c r="H308" s="284">
        <v>120</v>
      </c>
      <c r="I308" s="285"/>
      <c r="J308" s="286">
        <f>ROUND(I308*H308,2)</f>
        <v>0</v>
      </c>
      <c r="K308" s="282" t="s">
        <v>406</v>
      </c>
      <c r="L308" s="287"/>
      <c r="M308" s="288" t="s">
        <v>19</v>
      </c>
      <c r="N308" s="289" t="s">
        <v>49</v>
      </c>
      <c r="O308" s="86"/>
      <c r="P308" s="227">
        <f>O308*H308</f>
        <v>0</v>
      </c>
      <c r="Q308" s="227">
        <v>0.0022000000000000001</v>
      </c>
      <c r="R308" s="227">
        <f>Q308*H308</f>
        <v>0.26400000000000001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664</v>
      </c>
      <c r="AT308" s="229" t="s">
        <v>808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545</v>
      </c>
      <c r="BM308" s="229" t="s">
        <v>5367</v>
      </c>
    </row>
    <row r="309" s="2" customFormat="1" ht="16.5" customHeight="1">
      <c r="A309" s="40"/>
      <c r="B309" s="41"/>
      <c r="C309" s="218" t="s">
        <v>1551</v>
      </c>
      <c r="D309" s="218" t="s">
        <v>403</v>
      </c>
      <c r="E309" s="219" t="s">
        <v>5368</v>
      </c>
      <c r="F309" s="220" t="s">
        <v>5369</v>
      </c>
      <c r="G309" s="221" t="s">
        <v>653</v>
      </c>
      <c r="H309" s="222">
        <v>18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545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545</v>
      </c>
      <c r="BM309" s="229" t="s">
        <v>5370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5371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2" customFormat="1" ht="16.5" customHeight="1">
      <c r="A311" s="40"/>
      <c r="B311" s="41"/>
      <c r="C311" s="280" t="s">
        <v>1556</v>
      </c>
      <c r="D311" s="280" t="s">
        <v>808</v>
      </c>
      <c r="E311" s="281" t="s">
        <v>5372</v>
      </c>
      <c r="F311" s="282" t="s">
        <v>5373</v>
      </c>
      <c r="G311" s="283" t="s">
        <v>653</v>
      </c>
      <c r="H311" s="284">
        <v>18</v>
      </c>
      <c r="I311" s="285"/>
      <c r="J311" s="286">
        <f>ROUND(I311*H311,2)</f>
        <v>0</v>
      </c>
      <c r="K311" s="282" t="s">
        <v>19</v>
      </c>
      <c r="L311" s="287"/>
      <c r="M311" s="288" t="s">
        <v>19</v>
      </c>
      <c r="N311" s="289" t="s">
        <v>49</v>
      </c>
      <c r="O311" s="86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664</v>
      </c>
      <c r="AT311" s="229" t="s">
        <v>808</v>
      </c>
      <c r="AU311" s="229" t="s">
        <v>87</v>
      </c>
      <c r="AY311" s="19" t="s">
        <v>401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85</v>
      </c>
      <c r="BK311" s="230">
        <f>ROUND(I311*H311,2)</f>
        <v>0</v>
      </c>
      <c r="BL311" s="19" t="s">
        <v>545</v>
      </c>
      <c r="BM311" s="229" t="s">
        <v>5374</v>
      </c>
    </row>
    <row r="312" s="2" customFormat="1" ht="44.25" customHeight="1">
      <c r="A312" s="40"/>
      <c r="B312" s="41"/>
      <c r="C312" s="218" t="s">
        <v>1563</v>
      </c>
      <c r="D312" s="218" t="s">
        <v>403</v>
      </c>
      <c r="E312" s="219" t="s">
        <v>5375</v>
      </c>
      <c r="F312" s="220" t="s">
        <v>5376</v>
      </c>
      <c r="G312" s="221" t="s">
        <v>653</v>
      </c>
      <c r="H312" s="222">
        <v>3</v>
      </c>
      <c r="I312" s="223"/>
      <c r="J312" s="224">
        <f>ROUND(I312*H312,2)</f>
        <v>0</v>
      </c>
      <c r="K312" s="220" t="s">
        <v>406</v>
      </c>
      <c r="L312" s="46"/>
      <c r="M312" s="225" t="s">
        <v>19</v>
      </c>
      <c r="N312" s="226" t="s">
        <v>49</v>
      </c>
      <c r="O312" s="86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9" t="s">
        <v>545</v>
      </c>
      <c r="AT312" s="229" t="s">
        <v>403</v>
      </c>
      <c r="AU312" s="229" t="s">
        <v>87</v>
      </c>
      <c r="AY312" s="19" t="s">
        <v>401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9" t="s">
        <v>85</v>
      </c>
      <c r="BK312" s="230">
        <f>ROUND(I312*H312,2)</f>
        <v>0</v>
      </c>
      <c r="BL312" s="19" t="s">
        <v>545</v>
      </c>
      <c r="BM312" s="229" t="s">
        <v>5377</v>
      </c>
    </row>
    <row r="313" s="2" customFormat="1">
      <c r="A313" s="40"/>
      <c r="B313" s="41"/>
      <c r="C313" s="42"/>
      <c r="D313" s="231" t="s">
        <v>408</v>
      </c>
      <c r="E313" s="42"/>
      <c r="F313" s="232" t="s">
        <v>5378</v>
      </c>
      <c r="G313" s="42"/>
      <c r="H313" s="42"/>
      <c r="I313" s="233"/>
      <c r="J313" s="42"/>
      <c r="K313" s="42"/>
      <c r="L313" s="46"/>
      <c r="M313" s="234"/>
      <c r="N313" s="235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408</v>
      </c>
      <c r="AU313" s="19" t="s">
        <v>87</v>
      </c>
    </row>
    <row r="314" s="2" customFormat="1" ht="24.15" customHeight="1">
      <c r="A314" s="40"/>
      <c r="B314" s="41"/>
      <c r="C314" s="218" t="s">
        <v>1568</v>
      </c>
      <c r="D314" s="218" t="s">
        <v>403</v>
      </c>
      <c r="E314" s="219" t="s">
        <v>5379</v>
      </c>
      <c r="F314" s="220" t="s">
        <v>5380</v>
      </c>
      <c r="G314" s="221" t="s">
        <v>653</v>
      </c>
      <c r="H314" s="222">
        <v>1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545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545</v>
      </c>
      <c r="BM314" s="229" t="s">
        <v>5381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5382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2" customFormat="1" ht="37.8" customHeight="1">
      <c r="A316" s="40"/>
      <c r="B316" s="41"/>
      <c r="C316" s="218" t="s">
        <v>1573</v>
      </c>
      <c r="D316" s="218" t="s">
        <v>403</v>
      </c>
      <c r="E316" s="219" t="s">
        <v>5383</v>
      </c>
      <c r="F316" s="220" t="s">
        <v>5384</v>
      </c>
      <c r="G316" s="221" t="s">
        <v>653</v>
      </c>
      <c r="H316" s="222">
        <v>1</v>
      </c>
      <c r="I316" s="223"/>
      <c r="J316" s="224">
        <f>ROUND(I316*H316,2)</f>
        <v>0</v>
      </c>
      <c r="K316" s="220" t="s">
        <v>406</v>
      </c>
      <c r="L316" s="46"/>
      <c r="M316" s="225" t="s">
        <v>19</v>
      </c>
      <c r="N316" s="226" t="s">
        <v>49</v>
      </c>
      <c r="O316" s="86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545</v>
      </c>
      <c r="AT316" s="229" t="s">
        <v>403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5385</v>
      </c>
    </row>
    <row r="317" s="2" customFormat="1">
      <c r="A317" s="40"/>
      <c r="B317" s="41"/>
      <c r="C317" s="42"/>
      <c r="D317" s="231" t="s">
        <v>408</v>
      </c>
      <c r="E317" s="42"/>
      <c r="F317" s="232" t="s">
        <v>5386</v>
      </c>
      <c r="G317" s="42"/>
      <c r="H317" s="42"/>
      <c r="I317" s="233"/>
      <c r="J317" s="42"/>
      <c r="K317" s="42"/>
      <c r="L317" s="46"/>
      <c r="M317" s="234"/>
      <c r="N317" s="23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408</v>
      </c>
      <c r="AU317" s="19" t="s">
        <v>87</v>
      </c>
    </row>
    <row r="318" s="2" customFormat="1" ht="16.5" customHeight="1">
      <c r="A318" s="40"/>
      <c r="B318" s="41"/>
      <c r="C318" s="280" t="s">
        <v>1580</v>
      </c>
      <c r="D318" s="280" t="s">
        <v>808</v>
      </c>
      <c r="E318" s="281" t="s">
        <v>5387</v>
      </c>
      <c r="F318" s="282" t="s">
        <v>5388</v>
      </c>
      <c r="G318" s="283" t="s">
        <v>653</v>
      </c>
      <c r="H318" s="284">
        <v>1</v>
      </c>
      <c r="I318" s="285"/>
      <c r="J318" s="286">
        <f>ROUND(I318*H318,2)</f>
        <v>0</v>
      </c>
      <c r="K318" s="282" t="s">
        <v>19</v>
      </c>
      <c r="L318" s="287"/>
      <c r="M318" s="288" t="s">
        <v>19</v>
      </c>
      <c r="N318" s="289" t="s">
        <v>49</v>
      </c>
      <c r="O318" s="86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664</v>
      </c>
      <c r="AT318" s="229" t="s">
        <v>808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5389</v>
      </c>
    </row>
    <row r="319" s="2" customFormat="1" ht="49.05" customHeight="1">
      <c r="A319" s="40"/>
      <c r="B319" s="41"/>
      <c r="C319" s="218" t="s">
        <v>1586</v>
      </c>
      <c r="D319" s="218" t="s">
        <v>403</v>
      </c>
      <c r="E319" s="219" t="s">
        <v>5390</v>
      </c>
      <c r="F319" s="220" t="s">
        <v>5391</v>
      </c>
      <c r="G319" s="221" t="s">
        <v>653</v>
      </c>
      <c r="H319" s="222">
        <v>30</v>
      </c>
      <c r="I319" s="223"/>
      <c r="J319" s="224">
        <f>ROUND(I319*H319,2)</f>
        <v>0</v>
      </c>
      <c r="K319" s="220" t="s">
        <v>406</v>
      </c>
      <c r="L319" s="46"/>
      <c r="M319" s="225" t="s">
        <v>19</v>
      </c>
      <c r="N319" s="226" t="s">
        <v>49</v>
      </c>
      <c r="O319" s="86"/>
      <c r="P319" s="227">
        <f>O319*H319</f>
        <v>0</v>
      </c>
      <c r="Q319" s="227">
        <v>0.00037490000000000001</v>
      </c>
      <c r="R319" s="227">
        <f>Q319*H319</f>
        <v>0.011247</v>
      </c>
      <c r="S319" s="227">
        <v>0</v>
      </c>
      <c r="T319" s="22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9" t="s">
        <v>545</v>
      </c>
      <c r="AT319" s="229" t="s">
        <v>403</v>
      </c>
      <c r="AU319" s="229" t="s">
        <v>87</v>
      </c>
      <c r="AY319" s="19" t="s">
        <v>401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9" t="s">
        <v>85</v>
      </c>
      <c r="BK319" s="230">
        <f>ROUND(I319*H319,2)</f>
        <v>0</v>
      </c>
      <c r="BL319" s="19" t="s">
        <v>545</v>
      </c>
      <c r="BM319" s="229" t="s">
        <v>5392</v>
      </c>
    </row>
    <row r="320" s="2" customFormat="1">
      <c r="A320" s="40"/>
      <c r="B320" s="41"/>
      <c r="C320" s="42"/>
      <c r="D320" s="231" t="s">
        <v>408</v>
      </c>
      <c r="E320" s="42"/>
      <c r="F320" s="232" t="s">
        <v>5393</v>
      </c>
      <c r="G320" s="42"/>
      <c r="H320" s="42"/>
      <c r="I320" s="233"/>
      <c r="J320" s="42"/>
      <c r="K320" s="42"/>
      <c r="L320" s="46"/>
      <c r="M320" s="234"/>
      <c r="N320" s="235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408</v>
      </c>
      <c r="AU320" s="19" t="s">
        <v>87</v>
      </c>
    </row>
    <row r="321" s="2" customFormat="1" ht="24.15" customHeight="1">
      <c r="A321" s="40"/>
      <c r="B321" s="41"/>
      <c r="C321" s="218" t="s">
        <v>1598</v>
      </c>
      <c r="D321" s="218" t="s">
        <v>403</v>
      </c>
      <c r="E321" s="219" t="s">
        <v>5394</v>
      </c>
      <c r="F321" s="220" t="s">
        <v>5395</v>
      </c>
      <c r="G321" s="221" t="s">
        <v>653</v>
      </c>
      <c r="H321" s="222">
        <v>1</v>
      </c>
      <c r="I321" s="223"/>
      <c r="J321" s="224">
        <f>ROUND(I321*H321,2)</f>
        <v>0</v>
      </c>
      <c r="K321" s="220" t="s">
        <v>406</v>
      </c>
      <c r="L321" s="46"/>
      <c r="M321" s="225" t="s">
        <v>19</v>
      </c>
      <c r="N321" s="226" t="s">
        <v>49</v>
      </c>
      <c r="O321" s="86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545</v>
      </c>
      <c r="AT321" s="229" t="s">
        <v>403</v>
      </c>
      <c r="AU321" s="229" t="s">
        <v>87</v>
      </c>
      <c r="AY321" s="19" t="s">
        <v>401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85</v>
      </c>
      <c r="BK321" s="230">
        <f>ROUND(I321*H321,2)</f>
        <v>0</v>
      </c>
      <c r="BL321" s="19" t="s">
        <v>545</v>
      </c>
      <c r="BM321" s="229" t="s">
        <v>5396</v>
      </c>
    </row>
    <row r="322" s="2" customFormat="1">
      <c r="A322" s="40"/>
      <c r="B322" s="41"/>
      <c r="C322" s="42"/>
      <c r="D322" s="231" t="s">
        <v>408</v>
      </c>
      <c r="E322" s="42"/>
      <c r="F322" s="232" t="s">
        <v>5397</v>
      </c>
      <c r="G322" s="42"/>
      <c r="H322" s="42"/>
      <c r="I322" s="233"/>
      <c r="J322" s="42"/>
      <c r="K322" s="42"/>
      <c r="L322" s="46"/>
      <c r="M322" s="234"/>
      <c r="N322" s="235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408</v>
      </c>
      <c r="AU322" s="19" t="s">
        <v>87</v>
      </c>
    </row>
    <row r="323" s="2" customFormat="1" ht="24.15" customHeight="1">
      <c r="A323" s="40"/>
      <c r="B323" s="41"/>
      <c r="C323" s="280" t="s">
        <v>1632</v>
      </c>
      <c r="D323" s="280" t="s">
        <v>808</v>
      </c>
      <c r="E323" s="281" t="s">
        <v>5398</v>
      </c>
      <c r="F323" s="282" t="s">
        <v>5399</v>
      </c>
      <c r="G323" s="283" t="s">
        <v>653</v>
      </c>
      <c r="H323" s="284">
        <v>1</v>
      </c>
      <c r="I323" s="285"/>
      <c r="J323" s="286">
        <f>ROUND(I323*H323,2)</f>
        <v>0</v>
      </c>
      <c r="K323" s="282" t="s">
        <v>406</v>
      </c>
      <c r="L323" s="287"/>
      <c r="M323" s="288" t="s">
        <v>19</v>
      </c>
      <c r="N323" s="289" t="s">
        <v>49</v>
      </c>
      <c r="O323" s="86"/>
      <c r="P323" s="227">
        <f>O323*H323</f>
        <v>0</v>
      </c>
      <c r="Q323" s="227">
        <v>0.0054999999999999997</v>
      </c>
      <c r="R323" s="227">
        <f>Q323*H323</f>
        <v>0.0054999999999999997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664</v>
      </c>
      <c r="AT323" s="229" t="s">
        <v>808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545</v>
      </c>
      <c r="BM323" s="229" t="s">
        <v>5400</v>
      </c>
    </row>
    <row r="324" s="2" customFormat="1" ht="24.15" customHeight="1">
      <c r="A324" s="40"/>
      <c r="B324" s="41"/>
      <c r="C324" s="218" t="s">
        <v>1636</v>
      </c>
      <c r="D324" s="218" t="s">
        <v>403</v>
      </c>
      <c r="E324" s="219" t="s">
        <v>5401</v>
      </c>
      <c r="F324" s="220" t="s">
        <v>5402</v>
      </c>
      <c r="G324" s="221" t="s">
        <v>653</v>
      </c>
      <c r="H324" s="222">
        <v>1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545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545</v>
      </c>
      <c r="BM324" s="229" t="s">
        <v>5403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5404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2" customFormat="1" ht="24.15" customHeight="1">
      <c r="A326" s="40"/>
      <c r="B326" s="41"/>
      <c r="C326" s="218" t="s">
        <v>1640</v>
      </c>
      <c r="D326" s="218" t="s">
        <v>403</v>
      </c>
      <c r="E326" s="219" t="s">
        <v>5405</v>
      </c>
      <c r="F326" s="220" t="s">
        <v>5406</v>
      </c>
      <c r="G326" s="221" t="s">
        <v>653</v>
      </c>
      <c r="H326" s="222">
        <v>1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545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5407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5408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2" customFormat="1" ht="44.25" customHeight="1">
      <c r="A328" s="40"/>
      <c r="B328" s="41"/>
      <c r="C328" s="218" t="s">
        <v>1644</v>
      </c>
      <c r="D328" s="218" t="s">
        <v>403</v>
      </c>
      <c r="E328" s="219" t="s">
        <v>5409</v>
      </c>
      <c r="F328" s="220" t="s">
        <v>5410</v>
      </c>
      <c r="G328" s="221" t="s">
        <v>1909</v>
      </c>
      <c r="H328" s="290"/>
      <c r="I328" s="223"/>
      <c r="J328" s="224">
        <f>ROUND(I328*H328,2)</f>
        <v>0</v>
      </c>
      <c r="K328" s="220" t="s">
        <v>406</v>
      </c>
      <c r="L328" s="46"/>
      <c r="M328" s="225" t="s">
        <v>19</v>
      </c>
      <c r="N328" s="226" t="s">
        <v>49</v>
      </c>
      <c r="O328" s="86"/>
      <c r="P328" s="227">
        <f>O328*H328</f>
        <v>0</v>
      </c>
      <c r="Q328" s="227">
        <v>0</v>
      </c>
      <c r="R328" s="227">
        <f>Q328*H328</f>
        <v>0</v>
      </c>
      <c r="S328" s="227">
        <v>0</v>
      </c>
      <c r="T328" s="22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9" t="s">
        <v>545</v>
      </c>
      <c r="AT328" s="229" t="s">
        <v>403</v>
      </c>
      <c r="AU328" s="229" t="s">
        <v>87</v>
      </c>
      <c r="AY328" s="19" t="s">
        <v>401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9" t="s">
        <v>85</v>
      </c>
      <c r="BK328" s="230">
        <f>ROUND(I328*H328,2)</f>
        <v>0</v>
      </c>
      <c r="BL328" s="19" t="s">
        <v>545</v>
      </c>
      <c r="BM328" s="229" t="s">
        <v>5411</v>
      </c>
    </row>
    <row r="329" s="2" customFormat="1">
      <c r="A329" s="40"/>
      <c r="B329" s="41"/>
      <c r="C329" s="42"/>
      <c r="D329" s="231" t="s">
        <v>408</v>
      </c>
      <c r="E329" s="42"/>
      <c r="F329" s="232" t="s">
        <v>5412</v>
      </c>
      <c r="G329" s="42"/>
      <c r="H329" s="42"/>
      <c r="I329" s="233"/>
      <c r="J329" s="42"/>
      <c r="K329" s="42"/>
      <c r="L329" s="46"/>
      <c r="M329" s="234"/>
      <c r="N329" s="235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408</v>
      </c>
      <c r="AU329" s="19" t="s">
        <v>87</v>
      </c>
    </row>
    <row r="330" s="12" customFormat="1" ht="25.92" customHeight="1">
      <c r="A330" s="12"/>
      <c r="B330" s="202"/>
      <c r="C330" s="203"/>
      <c r="D330" s="204" t="s">
        <v>77</v>
      </c>
      <c r="E330" s="205" t="s">
        <v>808</v>
      </c>
      <c r="F330" s="205" t="s">
        <v>3885</v>
      </c>
      <c r="G330" s="203"/>
      <c r="H330" s="203"/>
      <c r="I330" s="206"/>
      <c r="J330" s="207">
        <f>BK330</f>
        <v>0</v>
      </c>
      <c r="K330" s="203"/>
      <c r="L330" s="208"/>
      <c r="M330" s="209"/>
      <c r="N330" s="210"/>
      <c r="O330" s="210"/>
      <c r="P330" s="211">
        <f>P331</f>
        <v>0</v>
      </c>
      <c r="Q330" s="210"/>
      <c r="R330" s="211">
        <f>R331</f>
        <v>3.0813200000000003</v>
      </c>
      <c r="S330" s="210"/>
      <c r="T330" s="212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95</v>
      </c>
      <c r="AT330" s="214" t="s">
        <v>77</v>
      </c>
      <c r="AU330" s="214" t="s">
        <v>78</v>
      </c>
      <c r="AY330" s="213" t="s">
        <v>401</v>
      </c>
      <c r="BK330" s="215">
        <f>BK331</f>
        <v>0</v>
      </c>
    </row>
    <row r="331" s="12" customFormat="1" ht="22.8" customHeight="1">
      <c r="A331" s="12"/>
      <c r="B331" s="202"/>
      <c r="C331" s="203"/>
      <c r="D331" s="204" t="s">
        <v>77</v>
      </c>
      <c r="E331" s="216" t="s">
        <v>5413</v>
      </c>
      <c r="F331" s="216" t="s">
        <v>5414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SUM(P332:P341)</f>
        <v>0</v>
      </c>
      <c r="Q331" s="210"/>
      <c r="R331" s="211">
        <f>SUM(R332:R341)</f>
        <v>3.0813200000000003</v>
      </c>
      <c r="S331" s="210"/>
      <c r="T331" s="212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95</v>
      </c>
      <c r="AT331" s="214" t="s">
        <v>77</v>
      </c>
      <c r="AU331" s="214" t="s">
        <v>85</v>
      </c>
      <c r="AY331" s="213" t="s">
        <v>401</v>
      </c>
      <c r="BK331" s="215">
        <f>SUM(BK332:BK341)</f>
        <v>0</v>
      </c>
    </row>
    <row r="332" s="2" customFormat="1" ht="24.15" customHeight="1">
      <c r="A332" s="40"/>
      <c r="B332" s="41"/>
      <c r="C332" s="218" t="s">
        <v>1648</v>
      </c>
      <c r="D332" s="218" t="s">
        <v>403</v>
      </c>
      <c r="E332" s="219" t="s">
        <v>5415</v>
      </c>
      <c r="F332" s="220" t="s">
        <v>5416</v>
      </c>
      <c r="G332" s="221" t="s">
        <v>5417</v>
      </c>
      <c r="H332" s="222">
        <v>0.021999999999999999</v>
      </c>
      <c r="I332" s="223"/>
      <c r="J332" s="224">
        <f>ROUND(I332*H332,2)</f>
        <v>0</v>
      </c>
      <c r="K332" s="220" t="s">
        <v>406</v>
      </c>
      <c r="L332" s="46"/>
      <c r="M332" s="225" t="s">
        <v>19</v>
      </c>
      <c r="N332" s="226" t="s">
        <v>49</v>
      </c>
      <c r="O332" s="86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895</v>
      </c>
      <c r="AT332" s="229" t="s">
        <v>403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895</v>
      </c>
      <c r="BM332" s="229" t="s">
        <v>5418</v>
      </c>
    </row>
    <row r="333" s="2" customFormat="1">
      <c r="A333" s="40"/>
      <c r="B333" s="41"/>
      <c r="C333" s="42"/>
      <c r="D333" s="231" t="s">
        <v>408</v>
      </c>
      <c r="E333" s="42"/>
      <c r="F333" s="232" t="s">
        <v>5419</v>
      </c>
      <c r="G333" s="42"/>
      <c r="H333" s="42"/>
      <c r="I333" s="233"/>
      <c r="J333" s="42"/>
      <c r="K333" s="42"/>
      <c r="L333" s="46"/>
      <c r="M333" s="234"/>
      <c r="N333" s="235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408</v>
      </c>
      <c r="AU333" s="19" t="s">
        <v>87</v>
      </c>
    </row>
    <row r="334" s="2" customFormat="1" ht="66.75" customHeight="1">
      <c r="A334" s="40"/>
      <c r="B334" s="41"/>
      <c r="C334" s="218" t="s">
        <v>1652</v>
      </c>
      <c r="D334" s="218" t="s">
        <v>403</v>
      </c>
      <c r="E334" s="219" t="s">
        <v>5420</v>
      </c>
      <c r="F334" s="220" t="s">
        <v>5421</v>
      </c>
      <c r="G334" s="221" t="s">
        <v>228</v>
      </c>
      <c r="H334" s="222">
        <v>22</v>
      </c>
      <c r="I334" s="223"/>
      <c r="J334" s="224">
        <f>ROUND(I334*H334,2)</f>
        <v>0</v>
      </c>
      <c r="K334" s="220" t="s">
        <v>406</v>
      </c>
      <c r="L334" s="46"/>
      <c r="M334" s="225" t="s">
        <v>19</v>
      </c>
      <c r="N334" s="226" t="s">
        <v>49</v>
      </c>
      <c r="O334" s="86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9" t="s">
        <v>895</v>
      </c>
      <c r="AT334" s="229" t="s">
        <v>403</v>
      </c>
      <c r="AU334" s="229" t="s">
        <v>87</v>
      </c>
      <c r="AY334" s="19" t="s">
        <v>401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9" t="s">
        <v>85</v>
      </c>
      <c r="BK334" s="230">
        <f>ROUND(I334*H334,2)</f>
        <v>0</v>
      </c>
      <c r="BL334" s="19" t="s">
        <v>895</v>
      </c>
      <c r="BM334" s="229" t="s">
        <v>5422</v>
      </c>
    </row>
    <row r="335" s="2" customFormat="1">
      <c r="A335" s="40"/>
      <c r="B335" s="41"/>
      <c r="C335" s="42"/>
      <c r="D335" s="231" t="s">
        <v>408</v>
      </c>
      <c r="E335" s="42"/>
      <c r="F335" s="232" t="s">
        <v>5423</v>
      </c>
      <c r="G335" s="42"/>
      <c r="H335" s="42"/>
      <c r="I335" s="233"/>
      <c r="J335" s="42"/>
      <c r="K335" s="42"/>
      <c r="L335" s="46"/>
      <c r="M335" s="234"/>
      <c r="N335" s="235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408</v>
      </c>
      <c r="AU335" s="19" t="s">
        <v>87</v>
      </c>
    </row>
    <row r="336" s="2" customFormat="1" ht="55.5" customHeight="1">
      <c r="A336" s="40"/>
      <c r="B336" s="41"/>
      <c r="C336" s="218" t="s">
        <v>1656</v>
      </c>
      <c r="D336" s="218" t="s">
        <v>403</v>
      </c>
      <c r="E336" s="219" t="s">
        <v>5424</v>
      </c>
      <c r="F336" s="220" t="s">
        <v>5425</v>
      </c>
      <c r="G336" s="221" t="s">
        <v>228</v>
      </c>
      <c r="H336" s="222">
        <v>22</v>
      </c>
      <c r="I336" s="223"/>
      <c r="J336" s="224">
        <f>ROUND(I336*H336,2)</f>
        <v>0</v>
      </c>
      <c r="K336" s="220" t="s">
        <v>406</v>
      </c>
      <c r="L336" s="46"/>
      <c r="M336" s="225" t="s">
        <v>19</v>
      </c>
      <c r="N336" s="226" t="s">
        <v>49</v>
      </c>
      <c r="O336" s="86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102</v>
      </c>
      <c r="AT336" s="229" t="s">
        <v>403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5426</v>
      </c>
    </row>
    <row r="337" s="2" customFormat="1">
      <c r="A337" s="40"/>
      <c r="B337" s="41"/>
      <c r="C337" s="42"/>
      <c r="D337" s="231" t="s">
        <v>408</v>
      </c>
      <c r="E337" s="42"/>
      <c r="F337" s="232" t="s">
        <v>5427</v>
      </c>
      <c r="G337" s="42"/>
      <c r="H337" s="42"/>
      <c r="I337" s="233"/>
      <c r="J337" s="42"/>
      <c r="K337" s="42"/>
      <c r="L337" s="46"/>
      <c r="M337" s="234"/>
      <c r="N337" s="235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408</v>
      </c>
      <c r="AU337" s="19" t="s">
        <v>87</v>
      </c>
    </row>
    <row r="338" s="2" customFormat="1" ht="37.8" customHeight="1">
      <c r="A338" s="40"/>
      <c r="B338" s="41"/>
      <c r="C338" s="218" t="s">
        <v>1679</v>
      </c>
      <c r="D338" s="218" t="s">
        <v>403</v>
      </c>
      <c r="E338" s="219" t="s">
        <v>5428</v>
      </c>
      <c r="F338" s="220" t="s">
        <v>5429</v>
      </c>
      <c r="G338" s="221" t="s">
        <v>228</v>
      </c>
      <c r="H338" s="222">
        <v>22</v>
      </c>
      <c r="I338" s="223"/>
      <c r="J338" s="224">
        <f>ROUND(I338*H338,2)</f>
        <v>0</v>
      </c>
      <c r="K338" s="220" t="s">
        <v>406</v>
      </c>
      <c r="L338" s="46"/>
      <c r="M338" s="225" t="s">
        <v>19</v>
      </c>
      <c r="N338" s="226" t="s">
        <v>49</v>
      </c>
      <c r="O338" s="86"/>
      <c r="P338" s="227">
        <f>O338*H338</f>
        <v>0</v>
      </c>
      <c r="Q338" s="227">
        <v>0.14000000000000001</v>
      </c>
      <c r="R338" s="227">
        <f>Q338*H338</f>
        <v>3.0800000000000001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895</v>
      </c>
      <c r="AT338" s="229" t="s">
        <v>403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895</v>
      </c>
      <c r="BM338" s="229" t="s">
        <v>5430</v>
      </c>
    </row>
    <row r="339" s="2" customFormat="1">
      <c r="A339" s="40"/>
      <c r="B339" s="41"/>
      <c r="C339" s="42"/>
      <c r="D339" s="231" t="s">
        <v>408</v>
      </c>
      <c r="E339" s="42"/>
      <c r="F339" s="232" t="s">
        <v>5431</v>
      </c>
      <c r="G339" s="42"/>
      <c r="H339" s="42"/>
      <c r="I339" s="233"/>
      <c r="J339" s="42"/>
      <c r="K339" s="42"/>
      <c r="L339" s="46"/>
      <c r="M339" s="234"/>
      <c r="N339" s="23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408</v>
      </c>
      <c r="AU339" s="19" t="s">
        <v>87</v>
      </c>
    </row>
    <row r="340" s="2" customFormat="1" ht="33" customHeight="1">
      <c r="A340" s="40"/>
      <c r="B340" s="41"/>
      <c r="C340" s="218" t="s">
        <v>1683</v>
      </c>
      <c r="D340" s="218" t="s">
        <v>403</v>
      </c>
      <c r="E340" s="219" t="s">
        <v>5432</v>
      </c>
      <c r="F340" s="220" t="s">
        <v>5433</v>
      </c>
      <c r="G340" s="221" t="s">
        <v>228</v>
      </c>
      <c r="H340" s="222">
        <v>22</v>
      </c>
      <c r="I340" s="223"/>
      <c r="J340" s="224">
        <f>ROUND(I340*H340,2)</f>
        <v>0</v>
      </c>
      <c r="K340" s="220" t="s">
        <v>406</v>
      </c>
      <c r="L340" s="46"/>
      <c r="M340" s="225" t="s">
        <v>19</v>
      </c>
      <c r="N340" s="226" t="s">
        <v>49</v>
      </c>
      <c r="O340" s="86"/>
      <c r="P340" s="227">
        <f>O340*H340</f>
        <v>0</v>
      </c>
      <c r="Q340" s="227">
        <v>6.0000000000000002E-05</v>
      </c>
      <c r="R340" s="227">
        <f>Q340*H340</f>
        <v>0.00132</v>
      </c>
      <c r="S340" s="227">
        <v>0</v>
      </c>
      <c r="T340" s="22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9" t="s">
        <v>895</v>
      </c>
      <c r="AT340" s="229" t="s">
        <v>403</v>
      </c>
      <c r="AU340" s="229" t="s">
        <v>87</v>
      </c>
      <c r="AY340" s="19" t="s">
        <v>401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9" t="s">
        <v>85</v>
      </c>
      <c r="BK340" s="230">
        <f>ROUND(I340*H340,2)</f>
        <v>0</v>
      </c>
      <c r="BL340" s="19" t="s">
        <v>895</v>
      </c>
      <c r="BM340" s="229" t="s">
        <v>5434</v>
      </c>
    </row>
    <row r="341" s="2" customFormat="1">
      <c r="A341" s="40"/>
      <c r="B341" s="41"/>
      <c r="C341" s="42"/>
      <c r="D341" s="231" t="s">
        <v>408</v>
      </c>
      <c r="E341" s="42"/>
      <c r="F341" s="232" t="s">
        <v>5435</v>
      </c>
      <c r="G341" s="42"/>
      <c r="H341" s="42"/>
      <c r="I341" s="233"/>
      <c r="J341" s="42"/>
      <c r="K341" s="42"/>
      <c r="L341" s="46"/>
      <c r="M341" s="234"/>
      <c r="N341" s="235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408</v>
      </c>
      <c r="AU341" s="19" t="s">
        <v>87</v>
      </c>
    </row>
    <row r="342" s="12" customFormat="1" ht="25.92" customHeight="1">
      <c r="A342" s="12"/>
      <c r="B342" s="202"/>
      <c r="C342" s="203"/>
      <c r="D342" s="204" t="s">
        <v>77</v>
      </c>
      <c r="E342" s="205" t="s">
        <v>4465</v>
      </c>
      <c r="F342" s="205" t="s">
        <v>4466</v>
      </c>
      <c r="G342" s="203"/>
      <c r="H342" s="203"/>
      <c r="I342" s="206"/>
      <c r="J342" s="207">
        <f>BK342</f>
        <v>0</v>
      </c>
      <c r="K342" s="203"/>
      <c r="L342" s="208"/>
      <c r="M342" s="209"/>
      <c r="N342" s="210"/>
      <c r="O342" s="210"/>
      <c r="P342" s="211">
        <f>SUM(P343:P346)</f>
        <v>0</v>
      </c>
      <c r="Q342" s="210"/>
      <c r="R342" s="211">
        <f>SUM(R343:R346)</f>
        <v>0</v>
      </c>
      <c r="S342" s="210"/>
      <c r="T342" s="212">
        <f>SUM(T343:T346)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102</v>
      </c>
      <c r="AT342" s="214" t="s">
        <v>77</v>
      </c>
      <c r="AU342" s="214" t="s">
        <v>78</v>
      </c>
      <c r="AY342" s="213" t="s">
        <v>401</v>
      </c>
      <c r="BK342" s="215">
        <f>SUM(BK343:BK346)</f>
        <v>0</v>
      </c>
    </row>
    <row r="343" s="2" customFormat="1" ht="24.15" customHeight="1">
      <c r="A343" s="40"/>
      <c r="B343" s="41"/>
      <c r="C343" s="218" t="s">
        <v>1687</v>
      </c>
      <c r="D343" s="218" t="s">
        <v>403</v>
      </c>
      <c r="E343" s="219" t="s">
        <v>5436</v>
      </c>
      <c r="F343" s="220" t="s">
        <v>5437</v>
      </c>
      <c r="G343" s="221" t="s">
        <v>4469</v>
      </c>
      <c r="H343" s="222">
        <v>55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3680</v>
      </c>
      <c r="AT343" s="229" t="s">
        <v>403</v>
      </c>
      <c r="AU343" s="229" t="s">
        <v>85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3680</v>
      </c>
      <c r="BM343" s="229" t="s">
        <v>5438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5439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85</v>
      </c>
    </row>
    <row r="345" s="2" customFormat="1" ht="24.15" customHeight="1">
      <c r="A345" s="40"/>
      <c r="B345" s="41"/>
      <c r="C345" s="218" t="s">
        <v>1691</v>
      </c>
      <c r="D345" s="218" t="s">
        <v>403</v>
      </c>
      <c r="E345" s="219" t="s">
        <v>5440</v>
      </c>
      <c r="F345" s="220" t="s">
        <v>5441</v>
      </c>
      <c r="G345" s="221" t="s">
        <v>4469</v>
      </c>
      <c r="H345" s="222">
        <v>40</v>
      </c>
      <c r="I345" s="223"/>
      <c r="J345" s="224">
        <f>ROUND(I345*H345,2)</f>
        <v>0</v>
      </c>
      <c r="K345" s="220" t="s">
        <v>406</v>
      </c>
      <c r="L345" s="46"/>
      <c r="M345" s="225" t="s">
        <v>19</v>
      </c>
      <c r="N345" s="226" t="s">
        <v>49</v>
      </c>
      <c r="O345" s="86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3680</v>
      </c>
      <c r="AT345" s="229" t="s">
        <v>403</v>
      </c>
      <c r="AU345" s="229" t="s">
        <v>85</v>
      </c>
      <c r="AY345" s="19" t="s">
        <v>401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9" t="s">
        <v>85</v>
      </c>
      <c r="BK345" s="230">
        <f>ROUND(I345*H345,2)</f>
        <v>0</v>
      </c>
      <c r="BL345" s="19" t="s">
        <v>3680</v>
      </c>
      <c r="BM345" s="229" t="s">
        <v>5442</v>
      </c>
    </row>
    <row r="346" s="2" customFormat="1">
      <c r="A346" s="40"/>
      <c r="B346" s="41"/>
      <c r="C346" s="42"/>
      <c r="D346" s="231" t="s">
        <v>408</v>
      </c>
      <c r="E346" s="42"/>
      <c r="F346" s="232" t="s">
        <v>5443</v>
      </c>
      <c r="G346" s="42"/>
      <c r="H346" s="42"/>
      <c r="I346" s="233"/>
      <c r="J346" s="42"/>
      <c r="K346" s="42"/>
      <c r="L346" s="46"/>
      <c r="M346" s="234"/>
      <c r="N346" s="235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408</v>
      </c>
      <c r="AU346" s="19" t="s">
        <v>85</v>
      </c>
    </row>
    <row r="347" s="12" customFormat="1" ht="25.92" customHeight="1">
      <c r="A347" s="12"/>
      <c r="B347" s="202"/>
      <c r="C347" s="203"/>
      <c r="D347" s="204" t="s">
        <v>77</v>
      </c>
      <c r="E347" s="205" t="s">
        <v>173</v>
      </c>
      <c r="F347" s="205" t="s">
        <v>174</v>
      </c>
      <c r="G347" s="203"/>
      <c r="H347" s="203"/>
      <c r="I347" s="206"/>
      <c r="J347" s="207">
        <f>BK347</f>
        <v>0</v>
      </c>
      <c r="K347" s="203"/>
      <c r="L347" s="208"/>
      <c r="M347" s="209"/>
      <c r="N347" s="210"/>
      <c r="O347" s="210"/>
      <c r="P347" s="211">
        <f>P348+P351+P354</f>
        <v>0</v>
      </c>
      <c r="Q347" s="210"/>
      <c r="R347" s="211">
        <f>R348+R351+R354</f>
        <v>0</v>
      </c>
      <c r="S347" s="210"/>
      <c r="T347" s="212">
        <f>T348+T351+T354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3" t="s">
        <v>457</v>
      </c>
      <c r="AT347" s="214" t="s">
        <v>77</v>
      </c>
      <c r="AU347" s="214" t="s">
        <v>78</v>
      </c>
      <c r="AY347" s="213" t="s">
        <v>401</v>
      </c>
      <c r="BK347" s="215">
        <f>BK348+BK351+BK354</f>
        <v>0</v>
      </c>
    </row>
    <row r="348" s="12" customFormat="1" ht="22.8" customHeight="1">
      <c r="A348" s="12"/>
      <c r="B348" s="202"/>
      <c r="C348" s="203"/>
      <c r="D348" s="204" t="s">
        <v>77</v>
      </c>
      <c r="E348" s="216" t="s">
        <v>5444</v>
      </c>
      <c r="F348" s="216" t="s">
        <v>5445</v>
      </c>
      <c r="G348" s="203"/>
      <c r="H348" s="203"/>
      <c r="I348" s="206"/>
      <c r="J348" s="217">
        <f>BK348</f>
        <v>0</v>
      </c>
      <c r="K348" s="203"/>
      <c r="L348" s="208"/>
      <c r="M348" s="209"/>
      <c r="N348" s="210"/>
      <c r="O348" s="210"/>
      <c r="P348" s="211">
        <f>SUM(P349:P350)</f>
        <v>0</v>
      </c>
      <c r="Q348" s="210"/>
      <c r="R348" s="211">
        <f>SUM(R349:R350)</f>
        <v>0</v>
      </c>
      <c r="S348" s="210"/>
      <c r="T348" s="212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3" t="s">
        <v>457</v>
      </c>
      <c r="AT348" s="214" t="s">
        <v>77</v>
      </c>
      <c r="AU348" s="214" t="s">
        <v>85</v>
      </c>
      <c r="AY348" s="213" t="s">
        <v>401</v>
      </c>
      <c r="BK348" s="215">
        <f>SUM(BK349:BK350)</f>
        <v>0</v>
      </c>
    </row>
    <row r="349" s="2" customFormat="1" ht="16.5" customHeight="1">
      <c r="A349" s="40"/>
      <c r="B349" s="41"/>
      <c r="C349" s="218" t="s">
        <v>1698</v>
      </c>
      <c r="D349" s="218" t="s">
        <v>403</v>
      </c>
      <c r="E349" s="219" t="s">
        <v>5446</v>
      </c>
      <c r="F349" s="220" t="s">
        <v>5447</v>
      </c>
      <c r="G349" s="221" t="s">
        <v>5448</v>
      </c>
      <c r="H349" s="222">
        <v>1</v>
      </c>
      <c r="I349" s="223"/>
      <c r="J349" s="224">
        <f>ROUND(I349*H349,2)</f>
        <v>0</v>
      </c>
      <c r="K349" s="220" t="s">
        <v>1038</v>
      </c>
      <c r="L349" s="46"/>
      <c r="M349" s="225" t="s">
        <v>19</v>
      </c>
      <c r="N349" s="226" t="s">
        <v>49</v>
      </c>
      <c r="O349" s="86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9" t="s">
        <v>5449</v>
      </c>
      <c r="AT349" s="229" t="s">
        <v>403</v>
      </c>
      <c r="AU349" s="229" t="s">
        <v>87</v>
      </c>
      <c r="AY349" s="19" t="s">
        <v>401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9" t="s">
        <v>85</v>
      </c>
      <c r="BK349" s="230">
        <f>ROUND(I349*H349,2)</f>
        <v>0</v>
      </c>
      <c r="BL349" s="19" t="s">
        <v>5449</v>
      </c>
      <c r="BM349" s="229" t="s">
        <v>5450</v>
      </c>
    </row>
    <row r="350" s="2" customFormat="1">
      <c r="A350" s="40"/>
      <c r="B350" s="41"/>
      <c r="C350" s="42"/>
      <c r="D350" s="231" t="s">
        <v>408</v>
      </c>
      <c r="E350" s="42"/>
      <c r="F350" s="232" t="s">
        <v>5451</v>
      </c>
      <c r="G350" s="42"/>
      <c r="H350" s="42"/>
      <c r="I350" s="233"/>
      <c r="J350" s="42"/>
      <c r="K350" s="42"/>
      <c r="L350" s="46"/>
      <c r="M350" s="234"/>
      <c r="N350" s="235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408</v>
      </c>
      <c r="AU350" s="19" t="s">
        <v>87</v>
      </c>
    </row>
    <row r="351" s="12" customFormat="1" ht="22.8" customHeight="1">
      <c r="A351" s="12"/>
      <c r="B351" s="202"/>
      <c r="C351" s="203"/>
      <c r="D351" s="204" t="s">
        <v>77</v>
      </c>
      <c r="E351" s="216" t="s">
        <v>5452</v>
      </c>
      <c r="F351" s="216" t="s">
        <v>5453</v>
      </c>
      <c r="G351" s="203"/>
      <c r="H351" s="203"/>
      <c r="I351" s="206"/>
      <c r="J351" s="217">
        <f>BK351</f>
        <v>0</v>
      </c>
      <c r="K351" s="203"/>
      <c r="L351" s="208"/>
      <c r="M351" s="209"/>
      <c r="N351" s="210"/>
      <c r="O351" s="210"/>
      <c r="P351" s="211">
        <f>SUM(P352:P353)</f>
        <v>0</v>
      </c>
      <c r="Q351" s="210"/>
      <c r="R351" s="211">
        <f>SUM(R352:R353)</f>
        <v>0</v>
      </c>
      <c r="S351" s="210"/>
      <c r="T351" s="212">
        <f>SUM(T352:T353)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3" t="s">
        <v>457</v>
      </c>
      <c r="AT351" s="214" t="s">
        <v>77</v>
      </c>
      <c r="AU351" s="214" t="s">
        <v>85</v>
      </c>
      <c r="AY351" s="213" t="s">
        <v>401</v>
      </c>
      <c r="BK351" s="215">
        <f>SUM(BK352:BK353)</f>
        <v>0</v>
      </c>
    </row>
    <row r="352" s="2" customFormat="1" ht="21.75" customHeight="1">
      <c r="A352" s="40"/>
      <c r="B352" s="41"/>
      <c r="C352" s="218" t="s">
        <v>1703</v>
      </c>
      <c r="D352" s="218" t="s">
        <v>403</v>
      </c>
      <c r="E352" s="219" t="s">
        <v>5454</v>
      </c>
      <c r="F352" s="220" t="s">
        <v>5455</v>
      </c>
      <c r="G352" s="221" t="s">
        <v>5448</v>
      </c>
      <c r="H352" s="222">
        <v>1</v>
      </c>
      <c r="I352" s="223"/>
      <c r="J352" s="224">
        <f>ROUND(I352*H352,2)</f>
        <v>0</v>
      </c>
      <c r="K352" s="220" t="s">
        <v>1038</v>
      </c>
      <c r="L352" s="46"/>
      <c r="M352" s="225" t="s">
        <v>19</v>
      </c>
      <c r="N352" s="226" t="s">
        <v>49</v>
      </c>
      <c r="O352" s="86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9" t="s">
        <v>5449</v>
      </c>
      <c r="AT352" s="229" t="s">
        <v>403</v>
      </c>
      <c r="AU352" s="229" t="s">
        <v>87</v>
      </c>
      <c r="AY352" s="19" t="s">
        <v>401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9" t="s">
        <v>85</v>
      </c>
      <c r="BK352" s="230">
        <f>ROUND(I352*H352,2)</f>
        <v>0</v>
      </c>
      <c r="BL352" s="19" t="s">
        <v>5449</v>
      </c>
      <c r="BM352" s="229" t="s">
        <v>5456</v>
      </c>
    </row>
    <row r="353" s="2" customFormat="1">
      <c r="A353" s="40"/>
      <c r="B353" s="41"/>
      <c r="C353" s="42"/>
      <c r="D353" s="231" t="s">
        <v>408</v>
      </c>
      <c r="E353" s="42"/>
      <c r="F353" s="232" t="s">
        <v>5457</v>
      </c>
      <c r="G353" s="42"/>
      <c r="H353" s="42"/>
      <c r="I353" s="233"/>
      <c r="J353" s="42"/>
      <c r="K353" s="42"/>
      <c r="L353" s="46"/>
      <c r="M353" s="234"/>
      <c r="N353" s="235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408</v>
      </c>
      <c r="AU353" s="19" t="s">
        <v>87</v>
      </c>
    </row>
    <row r="354" s="12" customFormat="1" ht="22.8" customHeight="1">
      <c r="A354" s="12"/>
      <c r="B354" s="202"/>
      <c r="C354" s="203"/>
      <c r="D354" s="204" t="s">
        <v>77</v>
      </c>
      <c r="E354" s="216" t="s">
        <v>5458</v>
      </c>
      <c r="F354" s="216" t="s">
        <v>5459</v>
      </c>
      <c r="G354" s="203"/>
      <c r="H354" s="203"/>
      <c r="I354" s="206"/>
      <c r="J354" s="217">
        <f>BK354</f>
        <v>0</v>
      </c>
      <c r="K354" s="203"/>
      <c r="L354" s="208"/>
      <c r="M354" s="209"/>
      <c r="N354" s="210"/>
      <c r="O354" s="210"/>
      <c r="P354" s="211">
        <f>SUM(P355:P356)</f>
        <v>0</v>
      </c>
      <c r="Q354" s="210"/>
      <c r="R354" s="211">
        <f>SUM(R355:R356)</f>
        <v>0</v>
      </c>
      <c r="S354" s="210"/>
      <c r="T354" s="212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3" t="s">
        <v>457</v>
      </c>
      <c r="AT354" s="214" t="s">
        <v>77</v>
      </c>
      <c r="AU354" s="214" t="s">
        <v>85</v>
      </c>
      <c r="AY354" s="213" t="s">
        <v>401</v>
      </c>
      <c r="BK354" s="215">
        <f>SUM(BK355:BK356)</f>
        <v>0</v>
      </c>
    </row>
    <row r="355" s="2" customFormat="1" ht="16.5" customHeight="1">
      <c r="A355" s="40"/>
      <c r="B355" s="41"/>
      <c r="C355" s="218" t="s">
        <v>1711</v>
      </c>
      <c r="D355" s="218" t="s">
        <v>403</v>
      </c>
      <c r="E355" s="219" t="s">
        <v>5460</v>
      </c>
      <c r="F355" s="220" t="s">
        <v>5461</v>
      </c>
      <c r="G355" s="221" t="s">
        <v>5448</v>
      </c>
      <c r="H355" s="222">
        <v>1</v>
      </c>
      <c r="I355" s="223"/>
      <c r="J355" s="224">
        <f>ROUND(I355*H355,2)</f>
        <v>0</v>
      </c>
      <c r="K355" s="220" t="s">
        <v>1038</v>
      </c>
      <c r="L355" s="46"/>
      <c r="M355" s="225" t="s">
        <v>19</v>
      </c>
      <c r="N355" s="226" t="s">
        <v>49</v>
      </c>
      <c r="O355" s="86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9" t="s">
        <v>5449</v>
      </c>
      <c r="AT355" s="229" t="s">
        <v>403</v>
      </c>
      <c r="AU355" s="229" t="s">
        <v>87</v>
      </c>
      <c r="AY355" s="19" t="s">
        <v>401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9" t="s">
        <v>85</v>
      </c>
      <c r="BK355" s="230">
        <f>ROUND(I355*H355,2)</f>
        <v>0</v>
      </c>
      <c r="BL355" s="19" t="s">
        <v>5449</v>
      </c>
      <c r="BM355" s="229" t="s">
        <v>5462</v>
      </c>
    </row>
    <row r="356" s="2" customFormat="1">
      <c r="A356" s="40"/>
      <c r="B356" s="41"/>
      <c r="C356" s="42"/>
      <c r="D356" s="231" t="s">
        <v>408</v>
      </c>
      <c r="E356" s="42"/>
      <c r="F356" s="232" t="s">
        <v>5463</v>
      </c>
      <c r="G356" s="42"/>
      <c r="H356" s="42"/>
      <c r="I356" s="233"/>
      <c r="J356" s="42"/>
      <c r="K356" s="42"/>
      <c r="L356" s="46"/>
      <c r="M356" s="294"/>
      <c r="N356" s="295"/>
      <c r="O356" s="296"/>
      <c r="P356" s="296"/>
      <c r="Q356" s="296"/>
      <c r="R356" s="296"/>
      <c r="S356" s="296"/>
      <c r="T356" s="29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408</v>
      </c>
      <c r="AU356" s="19" t="s">
        <v>87</v>
      </c>
    </row>
    <row r="357" s="2" customFormat="1" ht="6.96" customHeight="1">
      <c r="A357" s="40"/>
      <c r="B357" s="61"/>
      <c r="C357" s="62"/>
      <c r="D357" s="62"/>
      <c r="E357" s="62"/>
      <c r="F357" s="62"/>
      <c r="G357" s="62"/>
      <c r="H357" s="62"/>
      <c r="I357" s="62"/>
      <c r="J357" s="62"/>
      <c r="K357" s="62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UY7Av+bU6yQtVmAMRvICvDmBYbBGa2fMPdlKzwQ3VVjvBPwqXJXeYyk6qN3/mA5QKjxl1jzzJc48L23cZBlDoA==" hashValue="fQDTauxPtcUmjCXGnebJi/gDO7bHZdWaJt9/l3086KeewyztXR+gt4F8JKEIBWlzQq/JfXuzEox7Fiz3raAwtA==" algorithmName="SHA-512" password="CC35"/>
  <autoFilter ref="C99:K35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3_02/741110003"/>
    <hyperlink ref="F108" r:id="rId2" display="https://podminky.urs.cz/item/CS_URS_2023_02/741112061"/>
    <hyperlink ref="F111" r:id="rId3" display="https://podminky.urs.cz/item/CS_URS_2023_02/741112062"/>
    <hyperlink ref="F114" r:id="rId4" display="https://podminky.urs.cz/item/CS_URS_2023_02/741112101"/>
    <hyperlink ref="F117" r:id="rId5" display="https://podminky.urs.cz/item/CS_URS_2023_02/741120001"/>
    <hyperlink ref="F120" r:id="rId6" display="https://podminky.urs.cz/item/CS_URS_2023_02/741120003"/>
    <hyperlink ref="F123" r:id="rId7" display="https://podminky.urs.cz/item/CS_URS_2023_02/741120005"/>
    <hyperlink ref="F126" r:id="rId8" display="https://podminky.urs.cz/item/CS_URS_2023_02/741120501"/>
    <hyperlink ref="F130" r:id="rId9" display="https://podminky.urs.cz/item/CS_URS_2023_02/741122011"/>
    <hyperlink ref="F133" r:id="rId10" display="https://podminky.urs.cz/item/CS_URS_2023_02/741122011.1"/>
    <hyperlink ref="F136" r:id="rId11" display="https://podminky.urs.cz/item/CS_URS_2023_02/741122015"/>
    <hyperlink ref="F139" r:id="rId12" display="https://podminky.urs.cz/item/CS_URS_2023_02/741122015"/>
    <hyperlink ref="F142" r:id="rId13" display="https://podminky.urs.cz/item/CS_URS_2023_02/741122015.1"/>
    <hyperlink ref="F145" r:id="rId14" display="https://podminky.urs.cz/item/CS_URS_2023_02/741122016"/>
    <hyperlink ref="F148" r:id="rId15" display="https://podminky.urs.cz/item/CS_URS_2023_02/741122025"/>
    <hyperlink ref="F151" r:id="rId16" display="https://podminky.urs.cz/item/CS_URS_2023_02/741122142"/>
    <hyperlink ref="F155" r:id="rId17" display="https://podminky.urs.cz/item/CS_URS_2023_02/741122143"/>
    <hyperlink ref="F159" r:id="rId18" display="https://podminky.urs.cz/item/CS_URS_2023_02/741122145"/>
    <hyperlink ref="F162" r:id="rId19" display="https://podminky.urs.cz/item/CS_URS_2023_02/741124701"/>
    <hyperlink ref="F165" r:id="rId20" display="https://podminky.urs.cz/item/CS_URS_2023_02/741124701"/>
    <hyperlink ref="F168" r:id="rId21" display="https://podminky.urs.cz/item/CS_URS_2023_02/741124701"/>
    <hyperlink ref="F171" r:id="rId22" display="https://podminky.urs.cz/item/CS_URS_2023_02/741210006"/>
    <hyperlink ref="F180" r:id="rId23" display="https://podminky.urs.cz/item/CS_URS_2023_02/741210101"/>
    <hyperlink ref="F183" r:id="rId24" display="https://podminky.urs.cz/item/CS_URS_2023_02/741210212"/>
    <hyperlink ref="F186" r:id="rId25" display="https://podminky.urs.cz/item/CS_URS_2023_02/741310101"/>
    <hyperlink ref="F191" r:id="rId26" display="https://podminky.urs.cz/item/CS_URS_2023_02/741310121"/>
    <hyperlink ref="F196" r:id="rId27" display="https://podminky.urs.cz/item/CS_URS_2023_02/741310203"/>
    <hyperlink ref="F200" r:id="rId28" display="https://podminky.urs.cz/item/CS_URS_2023_02/741310221"/>
    <hyperlink ref="F203" r:id="rId29" display="https://podminky.urs.cz/item/CS_URS_2023_02/741310233"/>
    <hyperlink ref="F206" r:id="rId30" display="https://podminky.urs.cz/item/CS_URS_2023_02/741310238"/>
    <hyperlink ref="F209" r:id="rId31" display="https://podminky.urs.cz/item/CS_URS_2023_02/741310251"/>
    <hyperlink ref="F212" r:id="rId32" display="https://podminky.urs.cz/item/CS_URS_2023_02/741310401"/>
    <hyperlink ref="F215" r:id="rId33" display="https://podminky.urs.cz/item/CS_URS_2023_02/741310402"/>
    <hyperlink ref="F218" r:id="rId34" display="https://podminky.urs.cz/item/CS_URS_2023_02/741310403"/>
    <hyperlink ref="F221" r:id="rId35" display="https://podminky.urs.cz/item/CS_URS_2023_02/741311001"/>
    <hyperlink ref="F224" r:id="rId36" display="https://podminky.urs.cz/item/CS_URS_2023_02/741311003"/>
    <hyperlink ref="F227" r:id="rId37" display="https://podminky.urs.cz/item/CS_URS_2023_02/741311004"/>
    <hyperlink ref="F231" r:id="rId38" display="https://podminky.urs.cz/item/CS_URS_2023_02/741313001"/>
    <hyperlink ref="F234" r:id="rId39" display="https://podminky.urs.cz/item/CS_URS_2023_02/741313002"/>
    <hyperlink ref="F237" r:id="rId40" display="https://podminky.urs.cz/item/CS_URS_2023_02/741313004"/>
    <hyperlink ref="F240" r:id="rId41" display="https://podminky.urs.cz/item/CS_URS_2023_02/741313005"/>
    <hyperlink ref="F243" r:id="rId42" display="https://podminky.urs.cz/item/CS_URS_2023_02/741313082"/>
    <hyperlink ref="F246" r:id="rId43" display="https://podminky.urs.cz/item/CS_URS_2023_02/741313221"/>
    <hyperlink ref="F249" r:id="rId44" display="https://podminky.urs.cz/item/CS_URS_2023_02/741361071"/>
    <hyperlink ref="F253" r:id="rId45" display="https://podminky.urs.cz/item/CS_URS_2023_02/741372021"/>
    <hyperlink ref="F259" r:id="rId46" display="https://podminky.urs.cz/item/CS_URS_2023_02/741372062"/>
    <hyperlink ref="F262" r:id="rId47" display="https://podminky.urs.cz/item/CS_URS_2023_02/741372067"/>
    <hyperlink ref="F265" r:id="rId48" display="https://podminky.urs.cz/item/CS_URS_2023_02/741372073"/>
    <hyperlink ref="F268" r:id="rId49" display="https://podminky.urs.cz/item/CS_URS_2023_02/741372101"/>
    <hyperlink ref="F274" r:id="rId50" display="https://podminky.urs.cz/item/CS_URS_2023_02/741372112"/>
    <hyperlink ref="F278" r:id="rId51" display="https://podminky.urs.cz/item/CS_URS_2023_02/741410001"/>
    <hyperlink ref="F281" r:id="rId52" display="https://podminky.urs.cz/item/CS_URS_2023_02/741410041"/>
    <hyperlink ref="F284" r:id="rId53" display="https://podminky.urs.cz/item/CS_URS_2023_02/741420001"/>
    <hyperlink ref="F288" r:id="rId54" display="https://podminky.urs.cz/item/CS_URS_2023_02/741420021"/>
    <hyperlink ref="F294" r:id="rId55" display="https://podminky.urs.cz/item/CS_URS_2023_02/741420022"/>
    <hyperlink ref="F298" r:id="rId56" display="https://podminky.urs.cz/item/CS_URS_2023_02/741420051"/>
    <hyperlink ref="F301" r:id="rId57" display="https://podminky.urs.cz/item/CS_URS_2023_02/741420083"/>
    <hyperlink ref="F304" r:id="rId58" display="https://podminky.urs.cz/item/CS_URS_2023_02/741420084"/>
    <hyperlink ref="F307" r:id="rId59" display="https://podminky.urs.cz/item/CS_URS_2023_02/741420101"/>
    <hyperlink ref="F310" r:id="rId60" display="https://podminky.urs.cz/item/CS_URS_2023_02/741430005"/>
    <hyperlink ref="F313" r:id="rId61" display="https://podminky.urs.cz/item/CS_URS_2023_02/741810003"/>
    <hyperlink ref="F315" r:id="rId62" display="https://podminky.urs.cz/item/CS_URS_2023_02/741820013"/>
    <hyperlink ref="F317" r:id="rId63" display="https://podminky.urs.cz/item/CS_URS_2023_02/741910511"/>
    <hyperlink ref="F320" r:id="rId64" display="https://podminky.urs.cz/item/CS_URS_2023_02/741920332"/>
    <hyperlink ref="F322" r:id="rId65" display="https://podminky.urs.cz/item/CS_URS_2023_02/741930001"/>
    <hyperlink ref="F325" r:id="rId66" display="https://podminky.urs.cz/item/CS_URS_2023_02/741930002"/>
    <hyperlink ref="F327" r:id="rId67" display="https://podminky.urs.cz/item/CS_URS_2023_02/741930003"/>
    <hyperlink ref="F329" r:id="rId68" display="https://podminky.urs.cz/item/CS_URS_2023_02/998741202"/>
    <hyperlink ref="F333" r:id="rId69" display="https://podminky.urs.cz/item/CS_URS_2023_02/460010011"/>
    <hyperlink ref="F335" r:id="rId70" display="https://podminky.urs.cz/item/CS_URS_2023_02/460171174"/>
    <hyperlink ref="F337" r:id="rId71" display="https://podminky.urs.cz/item/CS_URS_2023_02/460451184"/>
    <hyperlink ref="F339" r:id="rId72" display="https://podminky.urs.cz/item/CS_URS_2023_02/460661111"/>
    <hyperlink ref="F341" r:id="rId73" display="https://podminky.urs.cz/item/CS_URS_2023_02/460671111"/>
    <hyperlink ref="F344" r:id="rId74" display="https://podminky.urs.cz/item/CS_URS_2023_02/HZS2232"/>
    <hyperlink ref="F346" r:id="rId75" display="https://podminky.urs.cz/item/CS_URS_2023_02/HZS4212"/>
    <hyperlink ref="F350" r:id="rId76" display="https://podminky.urs.cz/item/CS_URS_2023_01/013254000"/>
    <hyperlink ref="F353" r:id="rId77" display="https://podminky.urs.cz/item/CS_URS_2023_01/043203000"/>
    <hyperlink ref="F356" r:id="rId78" display="https://podminky.urs.cz/item/CS_URS_2023_01/0910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5464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4875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4876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4875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4876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ROUND((SUM(BE97:BE215)),  2)</f>
        <v>0</v>
      </c>
      <c r="G37" s="40"/>
      <c r="H37" s="40"/>
      <c r="I37" s="162">
        <v>0.20999999999999999</v>
      </c>
      <c r="J37" s="161">
        <f>ROUND(((SUM(BE97:BE215))*I37),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ROUND((SUM(BF97:BF215)),  2)</f>
        <v>0</v>
      </c>
      <c r="G38" s="40"/>
      <c r="H38" s="40"/>
      <c r="I38" s="162">
        <v>0.14999999999999999</v>
      </c>
      <c r="J38" s="161">
        <f>ROUND(((SUM(BF97:BF215))*I38),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ROUND((SUM(BG97:BG215)),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ROUND((SUM(BH97:BH215)),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ROUND((SUM(BI97:BI215)),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D.1.4.C.2 - Slaboproudé rozvody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4877</v>
      </c>
      <c r="E69" s="188"/>
      <c r="F69" s="188"/>
      <c r="G69" s="188"/>
      <c r="H69" s="188"/>
      <c r="I69" s="188"/>
      <c r="J69" s="189">
        <f>J99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5465</v>
      </c>
      <c r="E70" s="188"/>
      <c r="F70" s="188"/>
      <c r="G70" s="188"/>
      <c r="H70" s="188"/>
      <c r="I70" s="188"/>
      <c r="J70" s="189">
        <f>J109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3901</v>
      </c>
      <c r="E71" s="183"/>
      <c r="F71" s="183"/>
      <c r="G71" s="183"/>
      <c r="H71" s="183"/>
      <c r="I71" s="183"/>
      <c r="J71" s="184">
        <f>J207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4879</v>
      </c>
      <c r="E72" s="183"/>
      <c r="F72" s="183"/>
      <c r="G72" s="183"/>
      <c r="H72" s="183"/>
      <c r="I72" s="183"/>
      <c r="J72" s="184">
        <f>J212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4880</v>
      </c>
      <c r="E73" s="188"/>
      <c r="F73" s="188"/>
      <c r="G73" s="188"/>
      <c r="H73" s="188"/>
      <c r="I73" s="188"/>
      <c r="J73" s="189">
        <f>J213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 rev.3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200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5" t="s">
        <v>208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3893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D.1.4.C.2 - Slaboproudé rozvody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Nové Město nad Metují</v>
      </c>
      <c r="G91" s="42"/>
      <c r="H91" s="42"/>
      <c r="I91" s="34" t="s">
        <v>23</v>
      </c>
      <c r="J91" s="74" t="str">
        <f>IF(J16="","",J16)</f>
        <v>8. 12. 2023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>Královéhradecký kraj</v>
      </c>
      <c r="G93" s="42"/>
      <c r="H93" s="42"/>
      <c r="I93" s="34" t="s">
        <v>33</v>
      </c>
      <c r="J93" s="38" t="str">
        <f>E25</f>
        <v>Jiří Škop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38</v>
      </c>
      <c r="J94" s="38" t="str">
        <f>E28</f>
        <v>Jiří Škop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1"/>
      <c r="B96" s="192"/>
      <c r="C96" s="193" t="s">
        <v>387</v>
      </c>
      <c r="D96" s="194" t="s">
        <v>63</v>
      </c>
      <c r="E96" s="194" t="s">
        <v>59</v>
      </c>
      <c r="F96" s="194" t="s">
        <v>60</v>
      </c>
      <c r="G96" s="194" t="s">
        <v>388</v>
      </c>
      <c r="H96" s="194" t="s">
        <v>389</v>
      </c>
      <c r="I96" s="194" t="s">
        <v>390</v>
      </c>
      <c r="J96" s="194" t="s">
        <v>357</v>
      </c>
      <c r="K96" s="195" t="s">
        <v>391</v>
      </c>
      <c r="L96" s="196"/>
      <c r="M96" s="94" t="s">
        <v>19</v>
      </c>
      <c r="N96" s="95" t="s">
        <v>48</v>
      </c>
      <c r="O96" s="95" t="s">
        <v>392</v>
      </c>
      <c r="P96" s="95" t="s">
        <v>393</v>
      </c>
      <c r="Q96" s="95" t="s">
        <v>394</v>
      </c>
      <c r="R96" s="95" t="s">
        <v>395</v>
      </c>
      <c r="S96" s="95" t="s">
        <v>396</v>
      </c>
      <c r="T96" s="96" t="s">
        <v>397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0"/>
      <c r="B97" s="41"/>
      <c r="C97" s="101" t="s">
        <v>398</v>
      </c>
      <c r="D97" s="42"/>
      <c r="E97" s="42"/>
      <c r="F97" s="42"/>
      <c r="G97" s="42"/>
      <c r="H97" s="42"/>
      <c r="I97" s="42"/>
      <c r="J97" s="197">
        <f>BK97</f>
        <v>0</v>
      </c>
      <c r="K97" s="42"/>
      <c r="L97" s="46"/>
      <c r="M97" s="97"/>
      <c r="N97" s="198"/>
      <c r="O97" s="98"/>
      <c r="P97" s="199">
        <f>P98+P207+P212</f>
        <v>0</v>
      </c>
      <c r="Q97" s="98"/>
      <c r="R97" s="199">
        <f>R98+R207+R212</f>
        <v>0.29831000000000008</v>
      </c>
      <c r="S97" s="98"/>
      <c r="T97" s="200">
        <f>T98+T207+T212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</v>
      </c>
      <c r="AU97" s="19" t="s">
        <v>358</v>
      </c>
      <c r="BK97" s="201">
        <f>BK98+BK207+BK212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1823</v>
      </c>
      <c r="F98" s="205" t="s">
        <v>1824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P99+P109</f>
        <v>0</v>
      </c>
      <c r="Q98" s="210"/>
      <c r="R98" s="211">
        <f>R99+R109</f>
        <v>0.29831000000000008</v>
      </c>
      <c r="S98" s="210"/>
      <c r="T98" s="212">
        <f>T99+T109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87</v>
      </c>
      <c r="AT98" s="214" t="s">
        <v>77</v>
      </c>
      <c r="AU98" s="214" t="s">
        <v>78</v>
      </c>
      <c r="AY98" s="213" t="s">
        <v>401</v>
      </c>
      <c r="BK98" s="215">
        <f>BK99+BK109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4883</v>
      </c>
      <c r="F99" s="216" t="s">
        <v>4884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SUM(P100:P108)</f>
        <v>0</v>
      </c>
      <c r="Q99" s="210"/>
      <c r="R99" s="211">
        <f>SUM(R100:R108)</f>
        <v>0.038949999999999999</v>
      </c>
      <c r="S99" s="210"/>
      <c r="T99" s="212">
        <f>SUM(T100:T108)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85</v>
      </c>
      <c r="AY99" s="213" t="s">
        <v>401</v>
      </c>
      <c r="BK99" s="215">
        <f>SUM(BK100:BK108)</f>
        <v>0</v>
      </c>
    </row>
    <row r="100" s="2" customFormat="1" ht="37.8" customHeight="1">
      <c r="A100" s="40"/>
      <c r="B100" s="41"/>
      <c r="C100" s="218" t="s">
        <v>85</v>
      </c>
      <c r="D100" s="218" t="s">
        <v>403</v>
      </c>
      <c r="E100" s="219" t="s">
        <v>4945</v>
      </c>
      <c r="F100" s="220" t="s">
        <v>4946</v>
      </c>
      <c r="G100" s="221" t="s">
        <v>228</v>
      </c>
      <c r="H100" s="222">
        <v>135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545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5466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4948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2" customFormat="1" ht="49.05" customHeight="1">
      <c r="A102" s="40"/>
      <c r="B102" s="41"/>
      <c r="C102" s="280" t="s">
        <v>87</v>
      </c>
      <c r="D102" s="280" t="s">
        <v>808</v>
      </c>
      <c r="E102" s="281" t="s">
        <v>5467</v>
      </c>
      <c r="F102" s="282" t="s">
        <v>5468</v>
      </c>
      <c r="G102" s="283" t="s">
        <v>228</v>
      </c>
      <c r="H102" s="284">
        <v>135</v>
      </c>
      <c r="I102" s="285"/>
      <c r="J102" s="286">
        <f>ROUND(I102*H102,2)</f>
        <v>0</v>
      </c>
      <c r="K102" s="282" t="s">
        <v>406</v>
      </c>
      <c r="L102" s="287"/>
      <c r="M102" s="288" t="s">
        <v>19</v>
      </c>
      <c r="N102" s="289" t="s">
        <v>49</v>
      </c>
      <c r="O102" s="86"/>
      <c r="P102" s="227">
        <f>O102*H102</f>
        <v>0</v>
      </c>
      <c r="Q102" s="227">
        <v>0.00014999999999999999</v>
      </c>
      <c r="R102" s="227">
        <f>Q102*H102</f>
        <v>0.020249999999999997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664</v>
      </c>
      <c r="AT102" s="229" t="s">
        <v>808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5469</v>
      </c>
    </row>
    <row r="103" s="2" customFormat="1" ht="37.8" customHeight="1">
      <c r="A103" s="40"/>
      <c r="B103" s="41"/>
      <c r="C103" s="218" t="s">
        <v>95</v>
      </c>
      <c r="D103" s="218" t="s">
        <v>403</v>
      </c>
      <c r="E103" s="219" t="s">
        <v>4973</v>
      </c>
      <c r="F103" s="220" t="s">
        <v>4974</v>
      </c>
      <c r="G103" s="221" t="s">
        <v>228</v>
      </c>
      <c r="H103" s="222">
        <v>110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545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5470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4976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2" customFormat="1" ht="24.15" customHeight="1">
      <c r="A105" s="40"/>
      <c r="B105" s="41"/>
      <c r="C105" s="280" t="s">
        <v>102</v>
      </c>
      <c r="D105" s="280" t="s">
        <v>808</v>
      </c>
      <c r="E105" s="281" t="s">
        <v>4977</v>
      </c>
      <c r="F105" s="282" t="s">
        <v>4978</v>
      </c>
      <c r="G105" s="283" t="s">
        <v>228</v>
      </c>
      <c r="H105" s="284">
        <v>110</v>
      </c>
      <c r="I105" s="285"/>
      <c r="J105" s="286">
        <f>ROUND(I105*H105,2)</f>
        <v>0</v>
      </c>
      <c r="K105" s="282" t="s">
        <v>406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0.00017000000000000001</v>
      </c>
      <c r="R105" s="227">
        <f>Q105*H105</f>
        <v>0.018700000000000001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664</v>
      </c>
      <c r="AT105" s="229" t="s">
        <v>808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5471</v>
      </c>
    </row>
    <row r="106" s="2" customFormat="1" ht="33" customHeight="1">
      <c r="A106" s="40"/>
      <c r="B106" s="41"/>
      <c r="C106" s="218" t="s">
        <v>457</v>
      </c>
      <c r="D106" s="218" t="s">
        <v>403</v>
      </c>
      <c r="E106" s="219" t="s">
        <v>5472</v>
      </c>
      <c r="F106" s="220" t="s">
        <v>5473</v>
      </c>
      <c r="G106" s="221" t="s">
        <v>228</v>
      </c>
      <c r="H106" s="222">
        <v>158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545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545</v>
      </c>
      <c r="BM106" s="229" t="s">
        <v>5474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5475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2" customFormat="1" ht="24.15" customHeight="1">
      <c r="A108" s="40"/>
      <c r="B108" s="41"/>
      <c r="C108" s="280" t="s">
        <v>474</v>
      </c>
      <c r="D108" s="280" t="s">
        <v>808</v>
      </c>
      <c r="E108" s="281" t="s">
        <v>5231</v>
      </c>
      <c r="F108" s="282" t="s">
        <v>5476</v>
      </c>
      <c r="G108" s="283" t="s">
        <v>228</v>
      </c>
      <c r="H108" s="284">
        <v>158</v>
      </c>
      <c r="I108" s="285"/>
      <c r="J108" s="286">
        <f>ROUND(I108*H108,2)</f>
        <v>0</v>
      </c>
      <c r="K108" s="282" t="s">
        <v>19</v>
      </c>
      <c r="L108" s="287"/>
      <c r="M108" s="288" t="s">
        <v>19</v>
      </c>
      <c r="N108" s="289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664</v>
      </c>
      <c r="AT108" s="229" t="s">
        <v>808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545</v>
      </c>
      <c r="BM108" s="229" t="s">
        <v>5477</v>
      </c>
    </row>
    <row r="109" s="12" customFormat="1" ht="22.8" customHeight="1">
      <c r="A109" s="12"/>
      <c r="B109" s="202"/>
      <c r="C109" s="203"/>
      <c r="D109" s="204" t="s">
        <v>77</v>
      </c>
      <c r="E109" s="216" t="s">
        <v>5478</v>
      </c>
      <c r="F109" s="216" t="s">
        <v>5479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SUM(P110:P206)</f>
        <v>0</v>
      </c>
      <c r="Q109" s="210"/>
      <c r="R109" s="211">
        <f>SUM(R110:R206)</f>
        <v>0.25936000000000009</v>
      </c>
      <c r="S109" s="210"/>
      <c r="T109" s="212">
        <f>SUM(T110:T206)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87</v>
      </c>
      <c r="AT109" s="214" t="s">
        <v>77</v>
      </c>
      <c r="AU109" s="214" t="s">
        <v>85</v>
      </c>
      <c r="AY109" s="213" t="s">
        <v>401</v>
      </c>
      <c r="BK109" s="215">
        <f>SUM(BK110:BK206)</f>
        <v>0</v>
      </c>
    </row>
    <row r="110" s="2" customFormat="1" ht="24.15" customHeight="1">
      <c r="A110" s="40"/>
      <c r="B110" s="41"/>
      <c r="C110" s="218" t="s">
        <v>480</v>
      </c>
      <c r="D110" s="218" t="s">
        <v>403</v>
      </c>
      <c r="E110" s="219" t="s">
        <v>5480</v>
      </c>
      <c r="F110" s="220" t="s">
        <v>5481</v>
      </c>
      <c r="G110" s="221" t="s">
        <v>228</v>
      </c>
      <c r="H110" s="222">
        <v>2770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5482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5483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1.75" customHeight="1">
      <c r="A112" s="40"/>
      <c r="B112" s="41"/>
      <c r="C112" s="280" t="s">
        <v>487</v>
      </c>
      <c r="D112" s="280" t="s">
        <v>808</v>
      </c>
      <c r="E112" s="281" t="s">
        <v>5484</v>
      </c>
      <c r="F112" s="282" t="s">
        <v>5485</v>
      </c>
      <c r="G112" s="283" t="s">
        <v>228</v>
      </c>
      <c r="H112" s="284">
        <v>670</v>
      </c>
      <c r="I112" s="285"/>
      <c r="J112" s="286">
        <f>ROUND(I112*H112,2)</f>
        <v>0</v>
      </c>
      <c r="K112" s="282" t="s">
        <v>406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6.9999999999999994E-05</v>
      </c>
      <c r="R112" s="227">
        <f>Q112*H112</f>
        <v>0.046899999999999997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5486</v>
      </c>
    </row>
    <row r="113" s="2" customFormat="1" ht="21.75" customHeight="1">
      <c r="A113" s="40"/>
      <c r="B113" s="41"/>
      <c r="C113" s="280" t="s">
        <v>492</v>
      </c>
      <c r="D113" s="280" t="s">
        <v>808</v>
      </c>
      <c r="E113" s="281" t="s">
        <v>5487</v>
      </c>
      <c r="F113" s="282" t="s">
        <v>5488</v>
      </c>
      <c r="G113" s="283" t="s">
        <v>228</v>
      </c>
      <c r="H113" s="284">
        <v>1250</v>
      </c>
      <c r="I113" s="285"/>
      <c r="J113" s="286">
        <f>ROUND(I113*H113,2)</f>
        <v>0</v>
      </c>
      <c r="K113" s="282" t="s">
        <v>406</v>
      </c>
      <c r="L113" s="287"/>
      <c r="M113" s="288" t="s">
        <v>19</v>
      </c>
      <c r="N113" s="289" t="s">
        <v>49</v>
      </c>
      <c r="O113" s="86"/>
      <c r="P113" s="227">
        <f>O113*H113</f>
        <v>0</v>
      </c>
      <c r="Q113" s="227">
        <v>4.0000000000000003E-05</v>
      </c>
      <c r="R113" s="227">
        <f>Q113*H113</f>
        <v>0.050000000000000003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664</v>
      </c>
      <c r="AT113" s="229" t="s">
        <v>808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545</v>
      </c>
      <c r="BM113" s="229" t="s">
        <v>5489</v>
      </c>
    </row>
    <row r="114" s="2" customFormat="1" ht="21.75" customHeight="1">
      <c r="A114" s="40"/>
      <c r="B114" s="41"/>
      <c r="C114" s="280" t="s">
        <v>498</v>
      </c>
      <c r="D114" s="280" t="s">
        <v>808</v>
      </c>
      <c r="E114" s="281" t="s">
        <v>5490</v>
      </c>
      <c r="F114" s="282" t="s">
        <v>5491</v>
      </c>
      <c r="G114" s="283" t="s">
        <v>228</v>
      </c>
      <c r="H114" s="284">
        <v>850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0.00012</v>
      </c>
      <c r="R114" s="227">
        <f>Q114*H114</f>
        <v>0.10200000000000001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5492</v>
      </c>
    </row>
    <row r="115" s="2" customFormat="1" ht="24.15" customHeight="1">
      <c r="A115" s="40"/>
      <c r="B115" s="41"/>
      <c r="C115" s="218" t="s">
        <v>514</v>
      </c>
      <c r="D115" s="218" t="s">
        <v>403</v>
      </c>
      <c r="E115" s="219" t="s">
        <v>5493</v>
      </c>
      <c r="F115" s="220" t="s">
        <v>5494</v>
      </c>
      <c r="G115" s="221" t="s">
        <v>653</v>
      </c>
      <c r="H115" s="222">
        <v>87</v>
      </c>
      <c r="I115" s="223"/>
      <c r="J115" s="224">
        <f>ROUND(I115*H115,2)</f>
        <v>0</v>
      </c>
      <c r="K115" s="220" t="s">
        <v>406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545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5495</v>
      </c>
    </row>
    <row r="116" s="2" customFormat="1">
      <c r="A116" s="40"/>
      <c r="B116" s="41"/>
      <c r="C116" s="42"/>
      <c r="D116" s="231" t="s">
        <v>408</v>
      </c>
      <c r="E116" s="42"/>
      <c r="F116" s="232" t="s">
        <v>5496</v>
      </c>
      <c r="G116" s="42"/>
      <c r="H116" s="42"/>
      <c r="I116" s="233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408</v>
      </c>
      <c r="AU116" s="19" t="s">
        <v>87</v>
      </c>
    </row>
    <row r="117" s="2" customFormat="1" ht="24.15" customHeight="1">
      <c r="A117" s="40"/>
      <c r="B117" s="41"/>
      <c r="C117" s="280" t="s">
        <v>519</v>
      </c>
      <c r="D117" s="280" t="s">
        <v>808</v>
      </c>
      <c r="E117" s="281" t="s">
        <v>5497</v>
      </c>
      <c r="F117" s="282" t="s">
        <v>5498</v>
      </c>
      <c r="G117" s="283" t="s">
        <v>653</v>
      </c>
      <c r="H117" s="284">
        <v>87</v>
      </c>
      <c r="I117" s="285"/>
      <c r="J117" s="286">
        <f>ROUND(I117*H117,2)</f>
        <v>0</v>
      </c>
      <c r="K117" s="282" t="s">
        <v>406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4.0000000000000003E-05</v>
      </c>
      <c r="R117" s="227">
        <f>Q117*H117</f>
        <v>0.0034800000000000005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5499</v>
      </c>
    </row>
    <row r="118" s="2" customFormat="1" ht="24.15" customHeight="1">
      <c r="A118" s="40"/>
      <c r="B118" s="41"/>
      <c r="C118" s="218" t="s">
        <v>529</v>
      </c>
      <c r="D118" s="218" t="s">
        <v>403</v>
      </c>
      <c r="E118" s="219" t="s">
        <v>5500</v>
      </c>
      <c r="F118" s="220" t="s">
        <v>5501</v>
      </c>
      <c r="G118" s="221" t="s">
        <v>653</v>
      </c>
      <c r="H118" s="222">
        <v>7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5502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5503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80" t="s">
        <v>536</v>
      </c>
      <c r="D120" s="280" t="s">
        <v>808</v>
      </c>
      <c r="E120" s="281" t="s">
        <v>5504</v>
      </c>
      <c r="F120" s="282" t="s">
        <v>5505</v>
      </c>
      <c r="G120" s="283" t="s">
        <v>653</v>
      </c>
      <c r="H120" s="284">
        <v>7</v>
      </c>
      <c r="I120" s="285"/>
      <c r="J120" s="286">
        <f>ROUND(I120*H120,2)</f>
        <v>0</v>
      </c>
      <c r="K120" s="282" t="s">
        <v>406</v>
      </c>
      <c r="L120" s="287"/>
      <c r="M120" s="288" t="s">
        <v>19</v>
      </c>
      <c r="N120" s="289" t="s">
        <v>49</v>
      </c>
      <c r="O120" s="86"/>
      <c r="P120" s="227">
        <f>O120*H120</f>
        <v>0</v>
      </c>
      <c r="Q120" s="227">
        <v>0.00023000000000000001</v>
      </c>
      <c r="R120" s="227">
        <f>Q120*H120</f>
        <v>0.0016100000000000001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664</v>
      </c>
      <c r="AT120" s="229" t="s">
        <v>808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5506</v>
      </c>
    </row>
    <row r="121" s="2" customFormat="1" ht="24.15" customHeight="1">
      <c r="A121" s="40"/>
      <c r="B121" s="41"/>
      <c r="C121" s="218" t="s">
        <v>8</v>
      </c>
      <c r="D121" s="218" t="s">
        <v>403</v>
      </c>
      <c r="E121" s="219" t="s">
        <v>5507</v>
      </c>
      <c r="F121" s="220" t="s">
        <v>5508</v>
      </c>
      <c r="G121" s="221" t="s">
        <v>228</v>
      </c>
      <c r="H121" s="222">
        <v>2951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5509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5510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16.5" customHeight="1">
      <c r="A123" s="40"/>
      <c r="B123" s="41"/>
      <c r="C123" s="280" t="s">
        <v>545</v>
      </c>
      <c r="D123" s="280" t="s">
        <v>808</v>
      </c>
      <c r="E123" s="281" t="s">
        <v>5237</v>
      </c>
      <c r="F123" s="282" t="s">
        <v>5511</v>
      </c>
      <c r="G123" s="283" t="s">
        <v>228</v>
      </c>
      <c r="H123" s="284">
        <v>350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664</v>
      </c>
      <c r="AT123" s="229" t="s">
        <v>808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545</v>
      </c>
      <c r="BM123" s="229" t="s">
        <v>5512</v>
      </c>
    </row>
    <row r="124" s="2" customFormat="1" ht="16.5" customHeight="1">
      <c r="A124" s="40"/>
      <c r="B124" s="41"/>
      <c r="C124" s="280" t="s">
        <v>552</v>
      </c>
      <c r="D124" s="280" t="s">
        <v>808</v>
      </c>
      <c r="E124" s="281" t="s">
        <v>5240</v>
      </c>
      <c r="F124" s="282" t="s">
        <v>5513</v>
      </c>
      <c r="G124" s="283" t="s">
        <v>228</v>
      </c>
      <c r="H124" s="284">
        <v>210</v>
      </c>
      <c r="I124" s="285"/>
      <c r="J124" s="286">
        <f>ROUND(I124*H124,2)</f>
        <v>0</v>
      </c>
      <c r="K124" s="282" t="s">
        <v>19</v>
      </c>
      <c r="L124" s="287"/>
      <c r="M124" s="288" t="s">
        <v>19</v>
      </c>
      <c r="N124" s="289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664</v>
      </c>
      <c r="AT124" s="229" t="s">
        <v>808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5514</v>
      </c>
    </row>
    <row r="125" s="2" customFormat="1" ht="16.5" customHeight="1">
      <c r="A125" s="40"/>
      <c r="B125" s="41"/>
      <c r="C125" s="280" t="s">
        <v>560</v>
      </c>
      <c r="D125" s="280" t="s">
        <v>808</v>
      </c>
      <c r="E125" s="281" t="s">
        <v>5224</v>
      </c>
      <c r="F125" s="282" t="s">
        <v>5515</v>
      </c>
      <c r="G125" s="283" t="s">
        <v>228</v>
      </c>
      <c r="H125" s="284">
        <v>2391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664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545</v>
      </c>
      <c r="BM125" s="229" t="s">
        <v>5516</v>
      </c>
    </row>
    <row r="126" s="2" customFormat="1" ht="24.15" customHeight="1">
      <c r="A126" s="40"/>
      <c r="B126" s="41"/>
      <c r="C126" s="218" t="s">
        <v>565</v>
      </c>
      <c r="D126" s="218" t="s">
        <v>403</v>
      </c>
      <c r="E126" s="219" t="s">
        <v>5517</v>
      </c>
      <c r="F126" s="220" t="s">
        <v>5518</v>
      </c>
      <c r="G126" s="221" t="s">
        <v>228</v>
      </c>
      <c r="H126" s="222">
        <v>1374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545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5519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5520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16.5" customHeight="1">
      <c r="A128" s="40"/>
      <c r="B128" s="41"/>
      <c r="C128" s="280" t="s">
        <v>571</v>
      </c>
      <c r="D128" s="280" t="s">
        <v>808</v>
      </c>
      <c r="E128" s="281" t="s">
        <v>5039</v>
      </c>
      <c r="F128" s="282" t="s">
        <v>5521</v>
      </c>
      <c r="G128" s="283" t="s">
        <v>228</v>
      </c>
      <c r="H128" s="284">
        <v>1374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664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5522</v>
      </c>
    </row>
    <row r="129" s="2" customFormat="1" ht="24.15" customHeight="1">
      <c r="A129" s="40"/>
      <c r="B129" s="41"/>
      <c r="C129" s="218" t="s">
        <v>7</v>
      </c>
      <c r="D129" s="218" t="s">
        <v>403</v>
      </c>
      <c r="E129" s="219" t="s">
        <v>5523</v>
      </c>
      <c r="F129" s="220" t="s">
        <v>5524</v>
      </c>
      <c r="G129" s="221" t="s">
        <v>228</v>
      </c>
      <c r="H129" s="222">
        <v>575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5525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5526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16.5" customHeight="1">
      <c r="A131" s="40"/>
      <c r="B131" s="41"/>
      <c r="C131" s="280" t="s">
        <v>599</v>
      </c>
      <c r="D131" s="280" t="s">
        <v>808</v>
      </c>
      <c r="E131" s="281" t="s">
        <v>5036</v>
      </c>
      <c r="F131" s="282" t="s">
        <v>5527</v>
      </c>
      <c r="G131" s="283" t="s">
        <v>228</v>
      </c>
      <c r="H131" s="284">
        <v>575</v>
      </c>
      <c r="I131" s="285"/>
      <c r="J131" s="286">
        <f>ROUND(I131*H131,2)</f>
        <v>0</v>
      </c>
      <c r="K131" s="282" t="s">
        <v>19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664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545</v>
      </c>
      <c r="BM131" s="229" t="s">
        <v>5528</v>
      </c>
    </row>
    <row r="132" s="2" customFormat="1" ht="24.15" customHeight="1">
      <c r="A132" s="40"/>
      <c r="B132" s="41"/>
      <c r="C132" s="218" t="s">
        <v>607</v>
      </c>
      <c r="D132" s="218" t="s">
        <v>403</v>
      </c>
      <c r="E132" s="219" t="s">
        <v>5529</v>
      </c>
      <c r="F132" s="220" t="s">
        <v>5530</v>
      </c>
      <c r="G132" s="221" t="s">
        <v>653</v>
      </c>
      <c r="H132" s="222">
        <v>155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545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5531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5532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2" customFormat="1" ht="24.15" customHeight="1">
      <c r="A134" s="40"/>
      <c r="B134" s="41"/>
      <c r="C134" s="280" t="s">
        <v>613</v>
      </c>
      <c r="D134" s="280" t="s">
        <v>808</v>
      </c>
      <c r="E134" s="281" t="s">
        <v>5533</v>
      </c>
      <c r="F134" s="282" t="s">
        <v>5534</v>
      </c>
      <c r="G134" s="283" t="s">
        <v>653</v>
      </c>
      <c r="H134" s="284">
        <v>155</v>
      </c>
      <c r="I134" s="285"/>
      <c r="J134" s="286">
        <f>ROUND(I134*H134,2)</f>
        <v>0</v>
      </c>
      <c r="K134" s="282" t="s">
        <v>406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5.0000000000000002E-05</v>
      </c>
      <c r="R134" s="227">
        <f>Q134*H134</f>
        <v>0.0077499999999999999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664</v>
      </c>
      <c r="AT134" s="229" t="s">
        <v>808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5535</v>
      </c>
    </row>
    <row r="135" s="2" customFormat="1" ht="24.15" customHeight="1">
      <c r="A135" s="40"/>
      <c r="B135" s="41"/>
      <c r="C135" s="218" t="s">
        <v>619</v>
      </c>
      <c r="D135" s="218" t="s">
        <v>403</v>
      </c>
      <c r="E135" s="219" t="s">
        <v>5536</v>
      </c>
      <c r="F135" s="220" t="s">
        <v>5537</v>
      </c>
      <c r="G135" s="221" t="s">
        <v>228</v>
      </c>
      <c r="H135" s="222">
        <v>70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5538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5539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16.5" customHeight="1">
      <c r="A137" s="40"/>
      <c r="B137" s="41"/>
      <c r="C137" s="280" t="s">
        <v>625</v>
      </c>
      <c r="D137" s="280" t="s">
        <v>808</v>
      </c>
      <c r="E137" s="281" t="s">
        <v>5033</v>
      </c>
      <c r="F137" s="282" t="s">
        <v>5540</v>
      </c>
      <c r="G137" s="283" t="s">
        <v>228</v>
      </c>
      <c r="H137" s="284">
        <v>70</v>
      </c>
      <c r="I137" s="285"/>
      <c r="J137" s="286">
        <f>ROUND(I137*H137,2)</f>
        <v>0</v>
      </c>
      <c r="K137" s="282" t="s">
        <v>19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5541</v>
      </c>
    </row>
    <row r="138" s="2" customFormat="1" ht="37.8" customHeight="1">
      <c r="A138" s="40"/>
      <c r="B138" s="41"/>
      <c r="C138" s="218" t="s">
        <v>629</v>
      </c>
      <c r="D138" s="218" t="s">
        <v>403</v>
      </c>
      <c r="E138" s="219" t="s">
        <v>5542</v>
      </c>
      <c r="F138" s="220" t="s">
        <v>5543</v>
      </c>
      <c r="G138" s="221" t="s">
        <v>653</v>
      </c>
      <c r="H138" s="222">
        <v>2</v>
      </c>
      <c r="I138" s="223"/>
      <c r="J138" s="224">
        <f>ROUND(I138*H138,2)</f>
        <v>0</v>
      </c>
      <c r="K138" s="220" t="s">
        <v>406</v>
      </c>
      <c r="L138" s="46"/>
      <c r="M138" s="225" t="s">
        <v>19</v>
      </c>
      <c r="N138" s="226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545</v>
      </c>
      <c r="AT138" s="229" t="s">
        <v>403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5544</v>
      </c>
    </row>
    <row r="139" s="2" customFormat="1">
      <c r="A139" s="40"/>
      <c r="B139" s="41"/>
      <c r="C139" s="42"/>
      <c r="D139" s="231" t="s">
        <v>408</v>
      </c>
      <c r="E139" s="42"/>
      <c r="F139" s="232" t="s">
        <v>5545</v>
      </c>
      <c r="G139" s="42"/>
      <c r="H139" s="42"/>
      <c r="I139" s="233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408</v>
      </c>
      <c r="AU139" s="19" t="s">
        <v>87</v>
      </c>
    </row>
    <row r="140" s="2" customFormat="1" ht="16.5" customHeight="1">
      <c r="A140" s="40"/>
      <c r="B140" s="41"/>
      <c r="C140" s="280" t="s">
        <v>638</v>
      </c>
      <c r="D140" s="280" t="s">
        <v>808</v>
      </c>
      <c r="E140" s="281" t="s">
        <v>5546</v>
      </c>
      <c r="F140" s="282" t="s">
        <v>5547</v>
      </c>
      <c r="G140" s="283" t="s">
        <v>653</v>
      </c>
      <c r="H140" s="284">
        <v>2</v>
      </c>
      <c r="I140" s="285"/>
      <c r="J140" s="286">
        <f>ROUND(I140*H140,2)</f>
        <v>0</v>
      </c>
      <c r="K140" s="282" t="s">
        <v>406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5.0000000000000002E-05</v>
      </c>
      <c r="R140" s="227">
        <f>Q140*H140</f>
        <v>0.00010000000000000001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664</v>
      </c>
      <c r="AT140" s="229" t="s">
        <v>808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545</v>
      </c>
      <c r="BM140" s="229" t="s">
        <v>5548</v>
      </c>
    </row>
    <row r="141" s="2" customFormat="1" ht="16.5" customHeight="1">
      <c r="A141" s="40"/>
      <c r="B141" s="41"/>
      <c r="C141" s="218" t="s">
        <v>645</v>
      </c>
      <c r="D141" s="218" t="s">
        <v>403</v>
      </c>
      <c r="E141" s="219" t="s">
        <v>5549</v>
      </c>
      <c r="F141" s="220" t="s">
        <v>5550</v>
      </c>
      <c r="G141" s="221" t="s">
        <v>228</v>
      </c>
      <c r="H141" s="222">
        <v>2300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545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545</v>
      </c>
      <c r="BM141" s="229" t="s">
        <v>5551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5552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24.15" customHeight="1">
      <c r="A143" s="40"/>
      <c r="B143" s="41"/>
      <c r="C143" s="218" t="s">
        <v>650</v>
      </c>
      <c r="D143" s="218" t="s">
        <v>403</v>
      </c>
      <c r="E143" s="219" t="s">
        <v>5553</v>
      </c>
      <c r="F143" s="220" t="s">
        <v>5554</v>
      </c>
      <c r="G143" s="221" t="s">
        <v>653</v>
      </c>
      <c r="H143" s="222">
        <v>4</v>
      </c>
      <c r="I143" s="223"/>
      <c r="J143" s="224">
        <f>ROUND(I143*H143,2)</f>
        <v>0</v>
      </c>
      <c r="K143" s="220" t="s">
        <v>406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545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545</v>
      </c>
      <c r="BM143" s="229" t="s">
        <v>5555</v>
      </c>
    </row>
    <row r="144" s="2" customFormat="1">
      <c r="A144" s="40"/>
      <c r="B144" s="41"/>
      <c r="C144" s="42"/>
      <c r="D144" s="231" t="s">
        <v>408</v>
      </c>
      <c r="E144" s="42"/>
      <c r="F144" s="232" t="s">
        <v>5556</v>
      </c>
      <c r="G144" s="42"/>
      <c r="H144" s="42"/>
      <c r="I144" s="233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408</v>
      </c>
      <c r="AU144" s="19" t="s">
        <v>87</v>
      </c>
    </row>
    <row r="145" s="2" customFormat="1" ht="16.5" customHeight="1">
      <c r="A145" s="40"/>
      <c r="B145" s="41"/>
      <c r="C145" s="280" t="s">
        <v>657</v>
      </c>
      <c r="D145" s="280" t="s">
        <v>808</v>
      </c>
      <c r="E145" s="281" t="s">
        <v>5557</v>
      </c>
      <c r="F145" s="282" t="s">
        <v>5558</v>
      </c>
      <c r="G145" s="283" t="s">
        <v>1925</v>
      </c>
      <c r="H145" s="284">
        <v>4</v>
      </c>
      <c r="I145" s="285"/>
      <c r="J145" s="286">
        <f>ROUND(I145*H145,2)</f>
        <v>0</v>
      </c>
      <c r="K145" s="282" t="s">
        <v>406</v>
      </c>
      <c r="L145" s="287"/>
      <c r="M145" s="288" t="s">
        <v>19</v>
      </c>
      <c r="N145" s="289" t="s">
        <v>49</v>
      </c>
      <c r="O145" s="86"/>
      <c r="P145" s="227">
        <f>O145*H145</f>
        <v>0</v>
      </c>
      <c r="Q145" s="227">
        <v>0.00107</v>
      </c>
      <c r="R145" s="227">
        <f>Q145*H145</f>
        <v>0.00428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664</v>
      </c>
      <c r="AT145" s="229" t="s">
        <v>808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545</v>
      </c>
      <c r="BM145" s="229" t="s">
        <v>5559</v>
      </c>
    </row>
    <row r="146" s="2" customFormat="1" ht="16.5" customHeight="1">
      <c r="A146" s="40"/>
      <c r="B146" s="41"/>
      <c r="C146" s="218" t="s">
        <v>664</v>
      </c>
      <c r="D146" s="218" t="s">
        <v>403</v>
      </c>
      <c r="E146" s="219" t="s">
        <v>5560</v>
      </c>
      <c r="F146" s="220" t="s">
        <v>5561</v>
      </c>
      <c r="G146" s="221" t="s">
        <v>653</v>
      </c>
      <c r="H146" s="222">
        <v>27</v>
      </c>
      <c r="I146" s="223"/>
      <c r="J146" s="224">
        <f>ROUND(I146*H146,2)</f>
        <v>0</v>
      </c>
      <c r="K146" s="220" t="s">
        <v>406</v>
      </c>
      <c r="L146" s="46"/>
      <c r="M146" s="225" t="s">
        <v>19</v>
      </c>
      <c r="N146" s="226" t="s">
        <v>49</v>
      </c>
      <c r="O146" s="86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545</v>
      </c>
      <c r="AT146" s="229" t="s">
        <v>403</v>
      </c>
      <c r="AU146" s="229" t="s">
        <v>87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545</v>
      </c>
      <c r="BM146" s="229" t="s">
        <v>5562</v>
      </c>
    </row>
    <row r="147" s="2" customFormat="1">
      <c r="A147" s="40"/>
      <c r="B147" s="41"/>
      <c r="C147" s="42"/>
      <c r="D147" s="231" t="s">
        <v>408</v>
      </c>
      <c r="E147" s="42"/>
      <c r="F147" s="232" t="s">
        <v>5563</v>
      </c>
      <c r="G147" s="42"/>
      <c r="H147" s="42"/>
      <c r="I147" s="233"/>
      <c r="J147" s="42"/>
      <c r="K147" s="42"/>
      <c r="L147" s="46"/>
      <c r="M147" s="234"/>
      <c r="N147" s="235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408</v>
      </c>
      <c r="AU147" s="19" t="s">
        <v>87</v>
      </c>
    </row>
    <row r="148" s="2" customFormat="1" ht="16.5" customHeight="1">
      <c r="A148" s="40"/>
      <c r="B148" s="41"/>
      <c r="C148" s="280" t="s">
        <v>670</v>
      </c>
      <c r="D148" s="280" t="s">
        <v>808</v>
      </c>
      <c r="E148" s="281" t="s">
        <v>5564</v>
      </c>
      <c r="F148" s="282" t="s">
        <v>5565</v>
      </c>
      <c r="G148" s="283" t="s">
        <v>653</v>
      </c>
      <c r="H148" s="284">
        <v>8</v>
      </c>
      <c r="I148" s="285"/>
      <c r="J148" s="286">
        <f>ROUND(I148*H148,2)</f>
        <v>0</v>
      </c>
      <c r="K148" s="282" t="s">
        <v>406</v>
      </c>
      <c r="L148" s="287"/>
      <c r="M148" s="288" t="s">
        <v>19</v>
      </c>
      <c r="N148" s="289" t="s">
        <v>49</v>
      </c>
      <c r="O148" s="86"/>
      <c r="P148" s="227">
        <f>O148*H148</f>
        <v>0</v>
      </c>
      <c r="Q148" s="227">
        <v>0.00013999999999999999</v>
      </c>
      <c r="R148" s="227">
        <f>Q148*H148</f>
        <v>0.0011199999999999999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664</v>
      </c>
      <c r="AT148" s="229" t="s">
        <v>808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545</v>
      </c>
      <c r="BM148" s="229" t="s">
        <v>5566</v>
      </c>
    </row>
    <row r="149" s="2" customFormat="1" ht="16.5" customHeight="1">
      <c r="A149" s="40"/>
      <c r="B149" s="41"/>
      <c r="C149" s="280" t="s">
        <v>676</v>
      </c>
      <c r="D149" s="280" t="s">
        <v>808</v>
      </c>
      <c r="E149" s="281" t="s">
        <v>5567</v>
      </c>
      <c r="F149" s="282" t="s">
        <v>5568</v>
      </c>
      <c r="G149" s="283" t="s">
        <v>653</v>
      </c>
      <c r="H149" s="284">
        <v>19</v>
      </c>
      <c r="I149" s="285"/>
      <c r="J149" s="286">
        <f>ROUND(I149*H149,2)</f>
        <v>0</v>
      </c>
      <c r="K149" s="282" t="s">
        <v>406</v>
      </c>
      <c r="L149" s="287"/>
      <c r="M149" s="288" t="s">
        <v>19</v>
      </c>
      <c r="N149" s="289" t="s">
        <v>49</v>
      </c>
      <c r="O149" s="86"/>
      <c r="P149" s="227">
        <f>O149*H149</f>
        <v>0</v>
      </c>
      <c r="Q149" s="227">
        <v>0.00016000000000000001</v>
      </c>
      <c r="R149" s="227">
        <f>Q149*H149</f>
        <v>0.0030400000000000002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664</v>
      </c>
      <c r="AT149" s="229" t="s">
        <v>808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5569</v>
      </c>
    </row>
    <row r="150" s="2" customFormat="1" ht="24.15" customHeight="1">
      <c r="A150" s="40"/>
      <c r="B150" s="41"/>
      <c r="C150" s="218" t="s">
        <v>682</v>
      </c>
      <c r="D150" s="218" t="s">
        <v>403</v>
      </c>
      <c r="E150" s="219" t="s">
        <v>5570</v>
      </c>
      <c r="F150" s="220" t="s">
        <v>5571</v>
      </c>
      <c r="G150" s="221" t="s">
        <v>653</v>
      </c>
      <c r="H150" s="222">
        <v>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545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545</v>
      </c>
      <c r="BM150" s="229" t="s">
        <v>5572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5573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16.5" customHeight="1">
      <c r="A152" s="40"/>
      <c r="B152" s="41"/>
      <c r="C152" s="280" t="s">
        <v>687</v>
      </c>
      <c r="D152" s="280" t="s">
        <v>808</v>
      </c>
      <c r="E152" s="281" t="s">
        <v>5574</v>
      </c>
      <c r="F152" s="282" t="s">
        <v>5575</v>
      </c>
      <c r="G152" s="283" t="s">
        <v>653</v>
      </c>
      <c r="H152" s="284">
        <v>1</v>
      </c>
      <c r="I152" s="285"/>
      <c r="J152" s="286">
        <f>ROUND(I152*H152,2)</f>
        <v>0</v>
      </c>
      <c r="K152" s="282" t="s">
        <v>406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0.0064000000000000003</v>
      </c>
      <c r="R152" s="227">
        <f>Q152*H152</f>
        <v>0.0064000000000000003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5576</v>
      </c>
    </row>
    <row r="153" s="2" customFormat="1" ht="21.75" customHeight="1">
      <c r="A153" s="40"/>
      <c r="B153" s="41"/>
      <c r="C153" s="218" t="s">
        <v>703</v>
      </c>
      <c r="D153" s="218" t="s">
        <v>403</v>
      </c>
      <c r="E153" s="219" t="s">
        <v>5577</v>
      </c>
      <c r="F153" s="220" t="s">
        <v>5578</v>
      </c>
      <c r="G153" s="221" t="s">
        <v>653</v>
      </c>
      <c r="H153" s="222">
        <v>5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545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5579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5580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2" customFormat="1" ht="16.5" customHeight="1">
      <c r="A155" s="40"/>
      <c r="B155" s="41"/>
      <c r="C155" s="280" t="s">
        <v>710</v>
      </c>
      <c r="D155" s="280" t="s">
        <v>808</v>
      </c>
      <c r="E155" s="281" t="s">
        <v>5581</v>
      </c>
      <c r="F155" s="282" t="s">
        <v>5582</v>
      </c>
      <c r="G155" s="283" t="s">
        <v>653</v>
      </c>
      <c r="H155" s="284">
        <v>5</v>
      </c>
      <c r="I155" s="285"/>
      <c r="J155" s="286">
        <f>ROUND(I155*H155,2)</f>
        <v>0</v>
      </c>
      <c r="K155" s="282" t="s">
        <v>406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0.00010000000000000001</v>
      </c>
      <c r="R155" s="227">
        <f>Q155*H155</f>
        <v>0.00050000000000000001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664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545</v>
      </c>
      <c r="BM155" s="229" t="s">
        <v>5583</v>
      </c>
    </row>
    <row r="156" s="2" customFormat="1" ht="24.15" customHeight="1">
      <c r="A156" s="40"/>
      <c r="B156" s="41"/>
      <c r="C156" s="218" t="s">
        <v>717</v>
      </c>
      <c r="D156" s="218" t="s">
        <v>403</v>
      </c>
      <c r="E156" s="219" t="s">
        <v>5584</v>
      </c>
      <c r="F156" s="220" t="s">
        <v>5585</v>
      </c>
      <c r="G156" s="221" t="s">
        <v>653</v>
      </c>
      <c r="H156" s="222">
        <v>34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5586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5587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2" customFormat="1" ht="16.5" customHeight="1">
      <c r="A158" s="40"/>
      <c r="B158" s="41"/>
      <c r="C158" s="280" t="s">
        <v>723</v>
      </c>
      <c r="D158" s="280" t="s">
        <v>808</v>
      </c>
      <c r="E158" s="281" t="s">
        <v>5588</v>
      </c>
      <c r="F158" s="282" t="s">
        <v>5589</v>
      </c>
      <c r="G158" s="283" t="s">
        <v>653</v>
      </c>
      <c r="H158" s="284">
        <v>34</v>
      </c>
      <c r="I158" s="285"/>
      <c r="J158" s="286">
        <f>ROUND(I158*H158,2)</f>
        <v>0</v>
      </c>
      <c r="K158" s="282" t="s">
        <v>406</v>
      </c>
      <c r="L158" s="287"/>
      <c r="M158" s="288" t="s">
        <v>19</v>
      </c>
      <c r="N158" s="289" t="s">
        <v>49</v>
      </c>
      <c r="O158" s="86"/>
      <c r="P158" s="227">
        <f>O158*H158</f>
        <v>0</v>
      </c>
      <c r="Q158" s="227">
        <v>0.00020000000000000001</v>
      </c>
      <c r="R158" s="227">
        <f>Q158*H158</f>
        <v>0.0068000000000000005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664</v>
      </c>
      <c r="AT158" s="229" t="s">
        <v>808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5590</v>
      </c>
    </row>
    <row r="159" s="2" customFormat="1" ht="24.15" customHeight="1">
      <c r="A159" s="40"/>
      <c r="B159" s="41"/>
      <c r="C159" s="218" t="s">
        <v>736</v>
      </c>
      <c r="D159" s="218" t="s">
        <v>403</v>
      </c>
      <c r="E159" s="219" t="s">
        <v>5591</v>
      </c>
      <c r="F159" s="220" t="s">
        <v>5592</v>
      </c>
      <c r="G159" s="221" t="s">
        <v>653</v>
      </c>
      <c r="H159" s="222">
        <v>1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545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545</v>
      </c>
      <c r="BM159" s="229" t="s">
        <v>5593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5594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2" customFormat="1" ht="24.15" customHeight="1">
      <c r="A161" s="40"/>
      <c r="B161" s="41"/>
      <c r="C161" s="218" t="s">
        <v>747</v>
      </c>
      <c r="D161" s="218" t="s">
        <v>403</v>
      </c>
      <c r="E161" s="219" t="s">
        <v>5595</v>
      </c>
      <c r="F161" s="220" t="s">
        <v>5596</v>
      </c>
      <c r="G161" s="221" t="s">
        <v>653</v>
      </c>
      <c r="H161" s="222">
        <v>53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545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5597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5598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2" customFormat="1" ht="24.15" customHeight="1">
      <c r="A163" s="40"/>
      <c r="B163" s="41"/>
      <c r="C163" s="218" t="s">
        <v>756</v>
      </c>
      <c r="D163" s="218" t="s">
        <v>403</v>
      </c>
      <c r="E163" s="219" t="s">
        <v>5599</v>
      </c>
      <c r="F163" s="220" t="s">
        <v>5600</v>
      </c>
      <c r="G163" s="221" t="s">
        <v>653</v>
      </c>
      <c r="H163" s="222">
        <v>53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545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5601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5602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2" customFormat="1" ht="21.75" customHeight="1">
      <c r="A165" s="40"/>
      <c r="B165" s="41"/>
      <c r="C165" s="218" t="s">
        <v>762</v>
      </c>
      <c r="D165" s="218" t="s">
        <v>403</v>
      </c>
      <c r="E165" s="219" t="s">
        <v>5603</v>
      </c>
      <c r="F165" s="220" t="s">
        <v>5604</v>
      </c>
      <c r="G165" s="221" t="s">
        <v>653</v>
      </c>
      <c r="H165" s="222">
        <v>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545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545</v>
      </c>
      <c r="BM165" s="229" t="s">
        <v>5605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5606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2" customFormat="1" ht="16.5" customHeight="1">
      <c r="A167" s="40"/>
      <c r="B167" s="41"/>
      <c r="C167" s="218" t="s">
        <v>769</v>
      </c>
      <c r="D167" s="218" t="s">
        <v>403</v>
      </c>
      <c r="E167" s="219" t="s">
        <v>5607</v>
      </c>
      <c r="F167" s="220" t="s">
        <v>5608</v>
      </c>
      <c r="G167" s="221" t="s">
        <v>653</v>
      </c>
      <c r="H167" s="222">
        <v>1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545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545</v>
      </c>
      <c r="BM167" s="229" t="s">
        <v>5609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5610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2" customFormat="1" ht="16.5" customHeight="1">
      <c r="A169" s="40"/>
      <c r="B169" s="41"/>
      <c r="C169" s="218" t="s">
        <v>778</v>
      </c>
      <c r="D169" s="218" t="s">
        <v>403</v>
      </c>
      <c r="E169" s="219" t="s">
        <v>5611</v>
      </c>
      <c r="F169" s="220" t="s">
        <v>5612</v>
      </c>
      <c r="G169" s="221" t="s">
        <v>653</v>
      </c>
      <c r="H169" s="222">
        <v>2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545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545</v>
      </c>
      <c r="BM169" s="229" t="s">
        <v>5613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5614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2" customFormat="1" ht="33" customHeight="1">
      <c r="A171" s="40"/>
      <c r="B171" s="41"/>
      <c r="C171" s="280" t="s">
        <v>784</v>
      </c>
      <c r="D171" s="280" t="s">
        <v>808</v>
      </c>
      <c r="E171" s="281" t="s">
        <v>5254</v>
      </c>
      <c r="F171" s="282" t="s">
        <v>5615</v>
      </c>
      <c r="G171" s="283" t="s">
        <v>653</v>
      </c>
      <c r="H171" s="284">
        <v>2</v>
      </c>
      <c r="I171" s="285"/>
      <c r="J171" s="286">
        <f>ROUND(I171*H171,2)</f>
        <v>0</v>
      </c>
      <c r="K171" s="282" t="s">
        <v>19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5616</v>
      </c>
    </row>
    <row r="172" s="2" customFormat="1" ht="24.15" customHeight="1">
      <c r="A172" s="40"/>
      <c r="B172" s="41"/>
      <c r="C172" s="218" t="s">
        <v>789</v>
      </c>
      <c r="D172" s="218" t="s">
        <v>403</v>
      </c>
      <c r="E172" s="219" t="s">
        <v>5617</v>
      </c>
      <c r="F172" s="220" t="s">
        <v>5618</v>
      </c>
      <c r="G172" s="221" t="s">
        <v>653</v>
      </c>
      <c r="H172" s="222">
        <v>2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545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545</v>
      </c>
      <c r="BM172" s="229" t="s">
        <v>5619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5620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2" customFormat="1" ht="24.15" customHeight="1">
      <c r="A174" s="40"/>
      <c r="B174" s="41"/>
      <c r="C174" s="280" t="s">
        <v>800</v>
      </c>
      <c r="D174" s="280" t="s">
        <v>808</v>
      </c>
      <c r="E174" s="281" t="s">
        <v>5621</v>
      </c>
      <c r="F174" s="282" t="s">
        <v>5622</v>
      </c>
      <c r="G174" s="283" t="s">
        <v>653</v>
      </c>
      <c r="H174" s="284">
        <v>2</v>
      </c>
      <c r="I174" s="285"/>
      <c r="J174" s="286">
        <f>ROUND(I174*H174,2)</f>
        <v>0</v>
      </c>
      <c r="K174" s="282" t="s">
        <v>406</v>
      </c>
      <c r="L174" s="287"/>
      <c r="M174" s="288" t="s">
        <v>19</v>
      </c>
      <c r="N174" s="289" t="s">
        <v>49</v>
      </c>
      <c r="O174" s="86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664</v>
      </c>
      <c r="AT174" s="229" t="s">
        <v>808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545</v>
      </c>
      <c r="BM174" s="229" t="s">
        <v>5623</v>
      </c>
    </row>
    <row r="175" s="2" customFormat="1" ht="33" customHeight="1">
      <c r="A175" s="40"/>
      <c r="B175" s="41"/>
      <c r="C175" s="218" t="s">
        <v>807</v>
      </c>
      <c r="D175" s="218" t="s">
        <v>403</v>
      </c>
      <c r="E175" s="219" t="s">
        <v>5624</v>
      </c>
      <c r="F175" s="220" t="s">
        <v>5625</v>
      </c>
      <c r="G175" s="221" t="s">
        <v>653</v>
      </c>
      <c r="H175" s="222">
        <v>2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5626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5627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16.5" customHeight="1">
      <c r="A177" s="40"/>
      <c r="B177" s="41"/>
      <c r="C177" s="280" t="s">
        <v>812</v>
      </c>
      <c r="D177" s="280" t="s">
        <v>808</v>
      </c>
      <c r="E177" s="281" t="s">
        <v>5628</v>
      </c>
      <c r="F177" s="282" t="s">
        <v>5629</v>
      </c>
      <c r="G177" s="283" t="s">
        <v>653</v>
      </c>
      <c r="H177" s="284">
        <v>2</v>
      </c>
      <c r="I177" s="285"/>
      <c r="J177" s="286">
        <f>ROUND(I177*H177,2)</f>
        <v>0</v>
      </c>
      <c r="K177" s="282" t="s">
        <v>406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664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545</v>
      </c>
      <c r="BM177" s="229" t="s">
        <v>5630</v>
      </c>
    </row>
    <row r="178" s="2" customFormat="1" ht="16.5" customHeight="1">
      <c r="A178" s="40"/>
      <c r="B178" s="41"/>
      <c r="C178" s="218" t="s">
        <v>818</v>
      </c>
      <c r="D178" s="218" t="s">
        <v>403</v>
      </c>
      <c r="E178" s="219" t="s">
        <v>5631</v>
      </c>
      <c r="F178" s="220" t="s">
        <v>5632</v>
      </c>
      <c r="G178" s="221" t="s">
        <v>653</v>
      </c>
      <c r="H178" s="222">
        <v>3</v>
      </c>
      <c r="I178" s="223"/>
      <c r="J178" s="224">
        <f>ROUND(I178*H178,2)</f>
        <v>0</v>
      </c>
      <c r="K178" s="220" t="s">
        <v>406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5633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5634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2" customFormat="1" ht="16.5" customHeight="1">
      <c r="A180" s="40"/>
      <c r="B180" s="41"/>
      <c r="C180" s="280" t="s">
        <v>824</v>
      </c>
      <c r="D180" s="280" t="s">
        <v>808</v>
      </c>
      <c r="E180" s="281" t="s">
        <v>5058</v>
      </c>
      <c r="F180" s="282" t="s">
        <v>5635</v>
      </c>
      <c r="G180" s="283" t="s">
        <v>653</v>
      </c>
      <c r="H180" s="284">
        <v>3</v>
      </c>
      <c r="I180" s="285"/>
      <c r="J180" s="286">
        <f>ROUND(I180*H180,2)</f>
        <v>0</v>
      </c>
      <c r="K180" s="282" t="s">
        <v>19</v>
      </c>
      <c r="L180" s="287"/>
      <c r="M180" s="288" t="s">
        <v>19</v>
      </c>
      <c r="N180" s="289" t="s">
        <v>49</v>
      </c>
      <c r="O180" s="86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9" t="s">
        <v>664</v>
      </c>
      <c r="AT180" s="229" t="s">
        <v>808</v>
      </c>
      <c r="AU180" s="229" t="s">
        <v>87</v>
      </c>
      <c r="AY180" s="19" t="s">
        <v>401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9" t="s">
        <v>85</v>
      </c>
      <c r="BK180" s="230">
        <f>ROUND(I180*H180,2)</f>
        <v>0</v>
      </c>
      <c r="BL180" s="19" t="s">
        <v>545</v>
      </c>
      <c r="BM180" s="229" t="s">
        <v>5636</v>
      </c>
    </row>
    <row r="181" s="2" customFormat="1" ht="24.15" customHeight="1">
      <c r="A181" s="40"/>
      <c r="B181" s="41"/>
      <c r="C181" s="218" t="s">
        <v>830</v>
      </c>
      <c r="D181" s="218" t="s">
        <v>403</v>
      </c>
      <c r="E181" s="219" t="s">
        <v>5637</v>
      </c>
      <c r="F181" s="220" t="s">
        <v>5638</v>
      </c>
      <c r="G181" s="221" t="s">
        <v>653</v>
      </c>
      <c r="H181" s="222">
        <v>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545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5639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5640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2" customFormat="1" ht="16.5" customHeight="1">
      <c r="A183" s="40"/>
      <c r="B183" s="41"/>
      <c r="C183" s="280" t="s">
        <v>836</v>
      </c>
      <c r="D183" s="280" t="s">
        <v>808</v>
      </c>
      <c r="E183" s="281" t="s">
        <v>5065</v>
      </c>
      <c r="F183" s="282" t="s">
        <v>5641</v>
      </c>
      <c r="G183" s="283" t="s">
        <v>653</v>
      </c>
      <c r="H183" s="284">
        <v>2</v>
      </c>
      <c r="I183" s="285"/>
      <c r="J183" s="286">
        <f>ROUND(I183*H183,2)</f>
        <v>0</v>
      </c>
      <c r="K183" s="282" t="s">
        <v>19</v>
      </c>
      <c r="L183" s="287"/>
      <c r="M183" s="288" t="s">
        <v>19</v>
      </c>
      <c r="N183" s="289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664</v>
      </c>
      <c r="AT183" s="229" t="s">
        <v>808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5642</v>
      </c>
    </row>
    <row r="184" s="2" customFormat="1" ht="21.75" customHeight="1">
      <c r="A184" s="40"/>
      <c r="B184" s="41"/>
      <c r="C184" s="218" t="s">
        <v>656</v>
      </c>
      <c r="D184" s="218" t="s">
        <v>403</v>
      </c>
      <c r="E184" s="219" t="s">
        <v>5643</v>
      </c>
      <c r="F184" s="220" t="s">
        <v>5644</v>
      </c>
      <c r="G184" s="221" t="s">
        <v>653</v>
      </c>
      <c r="H184" s="222">
        <v>1</v>
      </c>
      <c r="I184" s="223"/>
      <c r="J184" s="224">
        <f>ROUND(I184*H184,2)</f>
        <v>0</v>
      </c>
      <c r="K184" s="220" t="s">
        <v>406</v>
      </c>
      <c r="L184" s="46"/>
      <c r="M184" s="225" t="s">
        <v>19</v>
      </c>
      <c r="N184" s="226" t="s">
        <v>49</v>
      </c>
      <c r="O184" s="86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545</v>
      </c>
      <c r="AT184" s="229" t="s">
        <v>403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545</v>
      </c>
      <c r="BM184" s="229" t="s">
        <v>5645</v>
      </c>
    </row>
    <row r="185" s="2" customFormat="1">
      <c r="A185" s="40"/>
      <c r="B185" s="41"/>
      <c r="C185" s="42"/>
      <c r="D185" s="231" t="s">
        <v>408</v>
      </c>
      <c r="E185" s="42"/>
      <c r="F185" s="232" t="s">
        <v>5646</v>
      </c>
      <c r="G185" s="42"/>
      <c r="H185" s="42"/>
      <c r="I185" s="233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408</v>
      </c>
      <c r="AU185" s="19" t="s">
        <v>87</v>
      </c>
    </row>
    <row r="186" s="2" customFormat="1" ht="24.15" customHeight="1">
      <c r="A186" s="40"/>
      <c r="B186" s="41"/>
      <c r="C186" s="280" t="s">
        <v>847</v>
      </c>
      <c r="D186" s="280" t="s">
        <v>808</v>
      </c>
      <c r="E186" s="281" t="s">
        <v>5647</v>
      </c>
      <c r="F186" s="282" t="s">
        <v>5648</v>
      </c>
      <c r="G186" s="283" t="s">
        <v>653</v>
      </c>
      <c r="H186" s="284">
        <v>1</v>
      </c>
      <c r="I186" s="285"/>
      <c r="J186" s="286">
        <f>ROUND(I186*H186,2)</f>
        <v>0</v>
      </c>
      <c r="K186" s="282" t="s">
        <v>406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0.019099999999999999</v>
      </c>
      <c r="R186" s="227">
        <f>Q186*H186</f>
        <v>0.019099999999999999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5649</v>
      </c>
    </row>
    <row r="187" s="2" customFormat="1" ht="24.15" customHeight="1">
      <c r="A187" s="40"/>
      <c r="B187" s="41"/>
      <c r="C187" s="218" t="s">
        <v>853</v>
      </c>
      <c r="D187" s="218" t="s">
        <v>403</v>
      </c>
      <c r="E187" s="219" t="s">
        <v>5650</v>
      </c>
      <c r="F187" s="220" t="s">
        <v>5651</v>
      </c>
      <c r="G187" s="221" t="s">
        <v>653</v>
      </c>
      <c r="H187" s="222">
        <v>1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545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545</v>
      </c>
      <c r="BM187" s="229" t="s">
        <v>5652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5653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2" customFormat="1" ht="24.15" customHeight="1">
      <c r="A189" s="40"/>
      <c r="B189" s="41"/>
      <c r="C189" s="218" t="s">
        <v>860</v>
      </c>
      <c r="D189" s="218" t="s">
        <v>403</v>
      </c>
      <c r="E189" s="219" t="s">
        <v>5654</v>
      </c>
      <c r="F189" s="220" t="s">
        <v>5655</v>
      </c>
      <c r="G189" s="221" t="s">
        <v>653</v>
      </c>
      <c r="H189" s="222">
        <v>1</v>
      </c>
      <c r="I189" s="223"/>
      <c r="J189" s="224">
        <f>ROUND(I189*H189,2)</f>
        <v>0</v>
      </c>
      <c r="K189" s="220" t="s">
        <v>406</v>
      </c>
      <c r="L189" s="46"/>
      <c r="M189" s="225" t="s">
        <v>19</v>
      </c>
      <c r="N189" s="226" t="s">
        <v>49</v>
      </c>
      <c r="O189" s="86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9" t="s">
        <v>545</v>
      </c>
      <c r="AT189" s="229" t="s">
        <v>403</v>
      </c>
      <c r="AU189" s="229" t="s">
        <v>87</v>
      </c>
      <c r="AY189" s="19" t="s">
        <v>401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9" t="s">
        <v>85</v>
      </c>
      <c r="BK189" s="230">
        <f>ROUND(I189*H189,2)</f>
        <v>0</v>
      </c>
      <c r="BL189" s="19" t="s">
        <v>545</v>
      </c>
      <c r="BM189" s="229" t="s">
        <v>5656</v>
      </c>
    </row>
    <row r="190" s="2" customFormat="1">
      <c r="A190" s="40"/>
      <c r="B190" s="41"/>
      <c r="C190" s="42"/>
      <c r="D190" s="231" t="s">
        <v>408</v>
      </c>
      <c r="E190" s="42"/>
      <c r="F190" s="232" t="s">
        <v>5657</v>
      </c>
      <c r="G190" s="42"/>
      <c r="H190" s="42"/>
      <c r="I190" s="233"/>
      <c r="J190" s="42"/>
      <c r="K190" s="42"/>
      <c r="L190" s="46"/>
      <c r="M190" s="234"/>
      <c r="N190" s="235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408</v>
      </c>
      <c r="AU190" s="19" t="s">
        <v>87</v>
      </c>
    </row>
    <row r="191" s="2" customFormat="1" ht="24.15" customHeight="1">
      <c r="A191" s="40"/>
      <c r="B191" s="41"/>
      <c r="C191" s="280" t="s">
        <v>866</v>
      </c>
      <c r="D191" s="280" t="s">
        <v>808</v>
      </c>
      <c r="E191" s="281" t="s">
        <v>5658</v>
      </c>
      <c r="F191" s="282" t="s">
        <v>5659</v>
      </c>
      <c r="G191" s="283" t="s">
        <v>653</v>
      </c>
      <c r="H191" s="284">
        <v>1</v>
      </c>
      <c r="I191" s="285"/>
      <c r="J191" s="286">
        <f>ROUND(I191*H191,2)</f>
        <v>0</v>
      </c>
      <c r="K191" s="282" t="s">
        <v>406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0.002</v>
      </c>
      <c r="R191" s="227">
        <f>Q191*H191</f>
        <v>0.002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5660</v>
      </c>
    </row>
    <row r="192" s="2" customFormat="1" ht="33" customHeight="1">
      <c r="A192" s="40"/>
      <c r="B192" s="41"/>
      <c r="C192" s="218" t="s">
        <v>873</v>
      </c>
      <c r="D192" s="218" t="s">
        <v>403</v>
      </c>
      <c r="E192" s="219" t="s">
        <v>5661</v>
      </c>
      <c r="F192" s="220" t="s">
        <v>5662</v>
      </c>
      <c r="G192" s="221" t="s">
        <v>653</v>
      </c>
      <c r="H192" s="222">
        <v>2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545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545</v>
      </c>
      <c r="BM192" s="229" t="s">
        <v>5663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5664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2" customFormat="1" ht="21.75" customHeight="1">
      <c r="A194" s="40"/>
      <c r="B194" s="41"/>
      <c r="C194" s="280" t="s">
        <v>880</v>
      </c>
      <c r="D194" s="280" t="s">
        <v>808</v>
      </c>
      <c r="E194" s="281" t="s">
        <v>5665</v>
      </c>
      <c r="F194" s="282" t="s">
        <v>5666</v>
      </c>
      <c r="G194" s="283" t="s">
        <v>653</v>
      </c>
      <c r="H194" s="284">
        <v>2</v>
      </c>
      <c r="I194" s="285"/>
      <c r="J194" s="286">
        <f>ROUND(I194*H194,2)</f>
        <v>0</v>
      </c>
      <c r="K194" s="282" t="s">
        <v>406</v>
      </c>
      <c r="L194" s="287"/>
      <c r="M194" s="288" t="s">
        <v>19</v>
      </c>
      <c r="N194" s="289" t="s">
        <v>49</v>
      </c>
      <c r="O194" s="86"/>
      <c r="P194" s="227">
        <f>O194*H194</f>
        <v>0</v>
      </c>
      <c r="Q194" s="227">
        <v>0.00010000000000000001</v>
      </c>
      <c r="R194" s="227">
        <f>Q194*H194</f>
        <v>0.00020000000000000001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664</v>
      </c>
      <c r="AT194" s="229" t="s">
        <v>808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545</v>
      </c>
      <c r="BM194" s="229" t="s">
        <v>5667</v>
      </c>
    </row>
    <row r="195" s="2" customFormat="1" ht="37.8" customHeight="1">
      <c r="A195" s="40"/>
      <c r="B195" s="41"/>
      <c r="C195" s="218" t="s">
        <v>887</v>
      </c>
      <c r="D195" s="218" t="s">
        <v>403</v>
      </c>
      <c r="E195" s="219" t="s">
        <v>5668</v>
      </c>
      <c r="F195" s="220" t="s">
        <v>5669</v>
      </c>
      <c r="G195" s="221" t="s">
        <v>653</v>
      </c>
      <c r="H195" s="222">
        <v>40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545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545</v>
      </c>
      <c r="BM195" s="229" t="s">
        <v>5670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5671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2" customFormat="1" ht="21.75" customHeight="1">
      <c r="A197" s="40"/>
      <c r="B197" s="41"/>
      <c r="C197" s="280" t="s">
        <v>895</v>
      </c>
      <c r="D197" s="280" t="s">
        <v>808</v>
      </c>
      <c r="E197" s="281" t="s">
        <v>5274</v>
      </c>
      <c r="F197" s="282" t="s">
        <v>5672</v>
      </c>
      <c r="G197" s="283" t="s">
        <v>653</v>
      </c>
      <c r="H197" s="284">
        <v>5</v>
      </c>
      <c r="I197" s="285"/>
      <c r="J197" s="286">
        <f>ROUND(I197*H197,2)</f>
        <v>0</v>
      </c>
      <c r="K197" s="282" t="s">
        <v>19</v>
      </c>
      <c r="L197" s="287"/>
      <c r="M197" s="288" t="s">
        <v>19</v>
      </c>
      <c r="N197" s="289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664</v>
      </c>
      <c r="AT197" s="229" t="s">
        <v>808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545</v>
      </c>
      <c r="BM197" s="229" t="s">
        <v>5673</v>
      </c>
    </row>
    <row r="198" s="2" customFormat="1" ht="21.75" customHeight="1">
      <c r="A198" s="40"/>
      <c r="B198" s="41"/>
      <c r="C198" s="280" t="s">
        <v>901</v>
      </c>
      <c r="D198" s="280" t="s">
        <v>808</v>
      </c>
      <c r="E198" s="281" t="s">
        <v>5277</v>
      </c>
      <c r="F198" s="282" t="s">
        <v>5674</v>
      </c>
      <c r="G198" s="283" t="s">
        <v>653</v>
      </c>
      <c r="H198" s="284">
        <v>35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664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545</v>
      </c>
      <c r="BM198" s="229" t="s">
        <v>5675</v>
      </c>
    </row>
    <row r="199" s="2" customFormat="1" ht="24.15" customHeight="1">
      <c r="A199" s="40"/>
      <c r="B199" s="41"/>
      <c r="C199" s="218" t="s">
        <v>921</v>
      </c>
      <c r="D199" s="218" t="s">
        <v>403</v>
      </c>
      <c r="E199" s="219" t="s">
        <v>5676</v>
      </c>
      <c r="F199" s="220" t="s">
        <v>5677</v>
      </c>
      <c r="G199" s="221" t="s">
        <v>653</v>
      </c>
      <c r="H199" s="222">
        <v>1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545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5678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5679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2" customFormat="1" ht="24.15" customHeight="1">
      <c r="A201" s="40"/>
      <c r="B201" s="41"/>
      <c r="C201" s="280" t="s">
        <v>940</v>
      </c>
      <c r="D201" s="280" t="s">
        <v>808</v>
      </c>
      <c r="E201" s="281" t="s">
        <v>5680</v>
      </c>
      <c r="F201" s="282" t="s">
        <v>5681</v>
      </c>
      <c r="G201" s="283" t="s">
        <v>653</v>
      </c>
      <c r="H201" s="284">
        <v>1</v>
      </c>
      <c r="I201" s="285"/>
      <c r="J201" s="286">
        <f>ROUND(I201*H201,2)</f>
        <v>0</v>
      </c>
      <c r="K201" s="282" t="s">
        <v>406</v>
      </c>
      <c r="L201" s="287"/>
      <c r="M201" s="288" t="s">
        <v>19</v>
      </c>
      <c r="N201" s="289" t="s">
        <v>49</v>
      </c>
      <c r="O201" s="86"/>
      <c r="P201" s="227">
        <f>O201*H201</f>
        <v>0</v>
      </c>
      <c r="Q201" s="227">
        <v>0.00174</v>
      </c>
      <c r="R201" s="227">
        <f>Q201*H201</f>
        <v>0.00174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664</v>
      </c>
      <c r="AT201" s="229" t="s">
        <v>808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545</v>
      </c>
      <c r="BM201" s="229" t="s">
        <v>5682</v>
      </c>
    </row>
    <row r="202" s="2" customFormat="1" ht="24.15" customHeight="1">
      <c r="A202" s="40"/>
      <c r="B202" s="41"/>
      <c r="C202" s="218" t="s">
        <v>945</v>
      </c>
      <c r="D202" s="218" t="s">
        <v>403</v>
      </c>
      <c r="E202" s="219" t="s">
        <v>5683</v>
      </c>
      <c r="F202" s="220" t="s">
        <v>5684</v>
      </c>
      <c r="G202" s="221" t="s">
        <v>653</v>
      </c>
      <c r="H202" s="222">
        <v>26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5685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5686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2" customFormat="1" ht="24.15" customHeight="1">
      <c r="A204" s="40"/>
      <c r="B204" s="41"/>
      <c r="C204" s="280" t="s">
        <v>964</v>
      </c>
      <c r="D204" s="280" t="s">
        <v>808</v>
      </c>
      <c r="E204" s="281" t="s">
        <v>5687</v>
      </c>
      <c r="F204" s="282" t="s">
        <v>5688</v>
      </c>
      <c r="G204" s="283" t="s">
        <v>653</v>
      </c>
      <c r="H204" s="284">
        <v>26</v>
      </c>
      <c r="I204" s="285"/>
      <c r="J204" s="286">
        <f>ROUND(I204*H204,2)</f>
        <v>0</v>
      </c>
      <c r="K204" s="282" t="s">
        <v>406</v>
      </c>
      <c r="L204" s="287"/>
      <c r="M204" s="288" t="s">
        <v>19</v>
      </c>
      <c r="N204" s="289" t="s">
        <v>49</v>
      </c>
      <c r="O204" s="86"/>
      <c r="P204" s="227">
        <f>O204*H204</f>
        <v>0</v>
      </c>
      <c r="Q204" s="227">
        <v>9.0000000000000006E-05</v>
      </c>
      <c r="R204" s="227">
        <f>Q204*H204</f>
        <v>0.0023400000000000001</v>
      </c>
      <c r="S204" s="227">
        <v>0</v>
      </c>
      <c r="T204" s="22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9" t="s">
        <v>664</v>
      </c>
      <c r="AT204" s="229" t="s">
        <v>808</v>
      </c>
      <c r="AU204" s="229" t="s">
        <v>87</v>
      </c>
      <c r="AY204" s="19" t="s">
        <v>401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9" t="s">
        <v>85</v>
      </c>
      <c r="BK204" s="230">
        <f>ROUND(I204*H204,2)</f>
        <v>0</v>
      </c>
      <c r="BL204" s="19" t="s">
        <v>545</v>
      </c>
      <c r="BM204" s="229" t="s">
        <v>5689</v>
      </c>
    </row>
    <row r="205" s="2" customFormat="1" ht="44.25" customHeight="1">
      <c r="A205" s="40"/>
      <c r="B205" s="41"/>
      <c r="C205" s="218" t="s">
        <v>974</v>
      </c>
      <c r="D205" s="218" t="s">
        <v>403</v>
      </c>
      <c r="E205" s="219" t="s">
        <v>5690</v>
      </c>
      <c r="F205" s="220" t="s">
        <v>5691</v>
      </c>
      <c r="G205" s="221" t="s">
        <v>1909</v>
      </c>
      <c r="H205" s="290"/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545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5692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5693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12" customFormat="1" ht="25.92" customHeight="1">
      <c r="A207" s="12"/>
      <c r="B207" s="202"/>
      <c r="C207" s="203"/>
      <c r="D207" s="204" t="s">
        <v>77</v>
      </c>
      <c r="E207" s="205" t="s">
        <v>4465</v>
      </c>
      <c r="F207" s="205" t="s">
        <v>4466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SUM(P208:P211)</f>
        <v>0</v>
      </c>
      <c r="Q207" s="210"/>
      <c r="R207" s="211">
        <f>SUM(R208:R211)</f>
        <v>0</v>
      </c>
      <c r="S207" s="210"/>
      <c r="T207" s="21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102</v>
      </c>
      <c r="AT207" s="214" t="s">
        <v>77</v>
      </c>
      <c r="AU207" s="214" t="s">
        <v>78</v>
      </c>
      <c r="AY207" s="213" t="s">
        <v>401</v>
      </c>
      <c r="BK207" s="215">
        <f>SUM(BK208:BK211)</f>
        <v>0</v>
      </c>
    </row>
    <row r="208" s="2" customFormat="1" ht="24.15" customHeight="1">
      <c r="A208" s="40"/>
      <c r="B208" s="41"/>
      <c r="C208" s="218" t="s">
        <v>979</v>
      </c>
      <c r="D208" s="218" t="s">
        <v>403</v>
      </c>
      <c r="E208" s="219" t="s">
        <v>5436</v>
      </c>
      <c r="F208" s="220" t="s">
        <v>5437</v>
      </c>
      <c r="G208" s="221" t="s">
        <v>4469</v>
      </c>
      <c r="H208" s="222">
        <v>60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3680</v>
      </c>
      <c r="AT208" s="229" t="s">
        <v>403</v>
      </c>
      <c r="AU208" s="229" t="s">
        <v>85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3680</v>
      </c>
      <c r="BM208" s="229" t="s">
        <v>5694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5439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85</v>
      </c>
    </row>
    <row r="210" s="2" customFormat="1" ht="24.15" customHeight="1">
      <c r="A210" s="40"/>
      <c r="B210" s="41"/>
      <c r="C210" s="218" t="s">
        <v>986</v>
      </c>
      <c r="D210" s="218" t="s">
        <v>403</v>
      </c>
      <c r="E210" s="219" t="s">
        <v>5440</v>
      </c>
      <c r="F210" s="220" t="s">
        <v>5441</v>
      </c>
      <c r="G210" s="221" t="s">
        <v>4469</v>
      </c>
      <c r="H210" s="222">
        <v>50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3680</v>
      </c>
      <c r="AT210" s="229" t="s">
        <v>403</v>
      </c>
      <c r="AU210" s="229" t="s">
        <v>85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3680</v>
      </c>
      <c r="BM210" s="229" t="s">
        <v>5695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5443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85</v>
      </c>
    </row>
    <row r="212" s="12" customFormat="1" ht="25.92" customHeight="1">
      <c r="A212" s="12"/>
      <c r="B212" s="202"/>
      <c r="C212" s="203"/>
      <c r="D212" s="204" t="s">
        <v>77</v>
      </c>
      <c r="E212" s="205" t="s">
        <v>173</v>
      </c>
      <c r="F212" s="205" t="s">
        <v>174</v>
      </c>
      <c r="G212" s="203"/>
      <c r="H212" s="203"/>
      <c r="I212" s="206"/>
      <c r="J212" s="207">
        <f>BK212</f>
        <v>0</v>
      </c>
      <c r="K212" s="203"/>
      <c r="L212" s="208"/>
      <c r="M212" s="209"/>
      <c r="N212" s="210"/>
      <c r="O212" s="210"/>
      <c r="P212" s="211">
        <f>P213</f>
        <v>0</v>
      </c>
      <c r="Q212" s="210"/>
      <c r="R212" s="211">
        <f>R213</f>
        <v>0</v>
      </c>
      <c r="S212" s="210"/>
      <c r="T212" s="212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457</v>
      </c>
      <c r="AT212" s="214" t="s">
        <v>77</v>
      </c>
      <c r="AU212" s="214" t="s">
        <v>78</v>
      </c>
      <c r="AY212" s="213" t="s">
        <v>401</v>
      </c>
      <c r="BK212" s="215">
        <f>BK213</f>
        <v>0</v>
      </c>
    </row>
    <row r="213" s="12" customFormat="1" ht="22.8" customHeight="1">
      <c r="A213" s="12"/>
      <c r="B213" s="202"/>
      <c r="C213" s="203"/>
      <c r="D213" s="204" t="s">
        <v>77</v>
      </c>
      <c r="E213" s="216" t="s">
        <v>5444</v>
      </c>
      <c r="F213" s="216" t="s">
        <v>5445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SUM(P214:P215)</f>
        <v>0</v>
      </c>
      <c r="Q213" s="210"/>
      <c r="R213" s="211">
        <f>SUM(R214:R215)</f>
        <v>0</v>
      </c>
      <c r="S213" s="210"/>
      <c r="T213" s="21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457</v>
      </c>
      <c r="AT213" s="214" t="s">
        <v>77</v>
      </c>
      <c r="AU213" s="214" t="s">
        <v>85</v>
      </c>
      <c r="AY213" s="213" t="s">
        <v>401</v>
      </c>
      <c r="BK213" s="215">
        <f>SUM(BK214:BK215)</f>
        <v>0</v>
      </c>
    </row>
    <row r="214" s="2" customFormat="1" ht="16.5" customHeight="1">
      <c r="A214" s="40"/>
      <c r="B214" s="41"/>
      <c r="C214" s="218" t="s">
        <v>992</v>
      </c>
      <c r="D214" s="218" t="s">
        <v>403</v>
      </c>
      <c r="E214" s="219" t="s">
        <v>5446</v>
      </c>
      <c r="F214" s="220" t="s">
        <v>5447</v>
      </c>
      <c r="G214" s="221" t="s">
        <v>653</v>
      </c>
      <c r="H214" s="222">
        <v>1</v>
      </c>
      <c r="I214" s="223"/>
      <c r="J214" s="224">
        <f>ROUND(I214*H214,2)</f>
        <v>0</v>
      </c>
      <c r="K214" s="220" t="s">
        <v>1038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5449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5449</v>
      </c>
      <c r="BM214" s="229" t="s">
        <v>5696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5451</v>
      </c>
      <c r="G215" s="42"/>
      <c r="H215" s="42"/>
      <c r="I215" s="233"/>
      <c r="J215" s="42"/>
      <c r="K215" s="42"/>
      <c r="L215" s="46"/>
      <c r="M215" s="294"/>
      <c r="N215" s="295"/>
      <c r="O215" s="296"/>
      <c r="P215" s="296"/>
      <c r="Q215" s="296"/>
      <c r="R215" s="296"/>
      <c r="S215" s="296"/>
      <c r="T215" s="29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iM+pi0nWh3oE9xDh/c/Ohb6Oi6dF0E8cPam2EeTg3qGnUepPxvjQt6HVs8r6AzL8IymsxSVrxXVsKIw1G626Jw==" hashValue="+YDvsfmbdJwjsrSb9qKLjmXG2YIKIQaHAvzT+2qpHK02V0d2Dt0eEl8ECPds3ZqYioFYgIZIsi1KqKQBNyro3A==" algorithmName="SHA-512" password="CC35"/>
  <autoFilter ref="C96:K2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741122011"/>
    <hyperlink ref="F104" r:id="rId2" display="https://podminky.urs.cz/item/CS_URS_2023_02/741122016"/>
    <hyperlink ref="F107" r:id="rId3" display="https://podminky.urs.cz/item/CS_URS_2023_02/741910414"/>
    <hyperlink ref="F111" r:id="rId4" display="https://podminky.urs.cz/item/CS_URS_2023_02/742110002"/>
    <hyperlink ref="F116" r:id="rId5" display="https://podminky.urs.cz/item/CS_URS_2023_02/742110504"/>
    <hyperlink ref="F119" r:id="rId6" display="https://podminky.urs.cz/item/CS_URS_2023_02/742110505"/>
    <hyperlink ref="F122" r:id="rId7" display="https://podminky.urs.cz/item/CS_URS_2023_02/742121001"/>
    <hyperlink ref="F127" r:id="rId8" display="https://podminky.urs.cz/item/CS_URS_2023_02/742121002"/>
    <hyperlink ref="F130" r:id="rId9" display="https://podminky.urs.cz/item/CS_URS_2023_02/742124003"/>
    <hyperlink ref="F133" r:id="rId10" display="https://podminky.urs.cz/item/CS_URS_2023_02/742124005"/>
    <hyperlink ref="F136" r:id="rId11" display="https://podminky.urs.cz/item/CS_URS_2023_02/742124011"/>
    <hyperlink ref="F139" r:id="rId12" display="https://podminky.urs.cz/item/CS_URS_2023_02/742124013"/>
    <hyperlink ref="F142" r:id="rId13" display="https://podminky.urs.cz/item/CS_URS_2023_02/742190002"/>
    <hyperlink ref="F144" r:id="rId14" display="https://podminky.urs.cz/item/CS_URS_2023_02/742190005"/>
    <hyperlink ref="F147" r:id="rId15" display="https://podminky.urs.cz/item/CS_URS_2023_02/742210121"/>
    <hyperlink ref="F151" r:id="rId16" display="https://podminky.urs.cz/item/CS_URS_2023_02/742220001"/>
    <hyperlink ref="F154" r:id="rId17" display="https://podminky.urs.cz/item/CS_URS_2023_02/742220053"/>
    <hyperlink ref="F157" r:id="rId18" display="https://podminky.urs.cz/item/CS_URS_2023_02/742220235"/>
    <hyperlink ref="F160" r:id="rId19" display="https://podminky.urs.cz/item/CS_URS_2023_02/742220401"/>
    <hyperlink ref="F162" r:id="rId20" display="https://podminky.urs.cz/item/CS_URS_2023_02/742220402"/>
    <hyperlink ref="F164" r:id="rId21" display="https://podminky.urs.cz/item/CS_URS_2023_02/742220411"/>
    <hyperlink ref="F166" r:id="rId22" display="https://podminky.urs.cz/item/CS_URS_2023_02/742220421"/>
    <hyperlink ref="F168" r:id="rId23" display="https://podminky.urs.cz/item/CS_URS_2023_02/742220501"/>
    <hyperlink ref="F170" r:id="rId24" display="https://podminky.urs.cz/item/CS_URS_2023_02/742230003"/>
    <hyperlink ref="F173" r:id="rId25" display="https://podminky.urs.cz/item/CS_URS_2023_02/742230009"/>
    <hyperlink ref="F176" r:id="rId26" display="https://podminky.urs.cz/item/CS_URS_2023_02/742230101"/>
    <hyperlink ref="F179" r:id="rId27" display="https://podminky.urs.cz/item/CS_URS_2023_02/742310002"/>
    <hyperlink ref="F182" r:id="rId28" display="https://podminky.urs.cz/item/CS_URS_2023_02/742320051"/>
    <hyperlink ref="F185" r:id="rId29" display="https://podminky.urs.cz/item/CS_URS_2023_02/742330001"/>
    <hyperlink ref="F188" r:id="rId30" display="https://podminky.urs.cz/item/CS_URS_2023_02/742330004"/>
    <hyperlink ref="F190" r:id="rId31" display="https://podminky.urs.cz/item/CS_URS_2023_02/742330022"/>
    <hyperlink ref="F193" r:id="rId32" display="https://podminky.urs.cz/item/CS_URS_2023_02/742330024"/>
    <hyperlink ref="F196" r:id="rId33" display="https://podminky.urs.cz/item/CS_URS_2023_02/742330044"/>
    <hyperlink ref="F200" r:id="rId34" display="https://podminky.urs.cz/item/CS_URS_2023_02/742420071"/>
    <hyperlink ref="F203" r:id="rId35" display="https://podminky.urs.cz/item/CS_URS_2023_02/742420121"/>
    <hyperlink ref="F206" r:id="rId36" display="https://podminky.urs.cz/item/CS_URS_2023_02/998742202"/>
    <hyperlink ref="F209" r:id="rId37" display="https://podminky.urs.cz/item/CS_URS_2023_02/HZS2232"/>
    <hyperlink ref="F211" r:id="rId38" display="https://podminky.urs.cz/item/CS_URS_2023_02/HZS4212"/>
    <hyperlink ref="F215" r:id="rId39" display="https://podminky.urs.cz/item/CS_URS_2023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5697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4875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4876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4875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4876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ROUND((SUM(BE96:BE151)),  2)</f>
        <v>0</v>
      </c>
      <c r="G37" s="40"/>
      <c r="H37" s="40"/>
      <c r="I37" s="162">
        <v>0.20999999999999999</v>
      </c>
      <c r="J37" s="161">
        <f>ROUND(((SUM(BE96:BE151))*I37),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ROUND((SUM(BF96:BF151)),  2)</f>
        <v>0</v>
      </c>
      <c r="G38" s="40"/>
      <c r="H38" s="40"/>
      <c r="I38" s="162">
        <v>0.14999999999999999</v>
      </c>
      <c r="J38" s="161">
        <f>ROUND(((SUM(BF96:BF151))*I38),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ROUND((SUM(BG96:BG151)),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ROUND((SUM(BH96:BH151)),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ROUND((SUM(BI96:BI151)),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D.1.4.C.3 - Fotovoltaická elektrárna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Jiří Škop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Jiří Škop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4877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3901</v>
      </c>
      <c r="E70" s="183"/>
      <c r="F70" s="183"/>
      <c r="G70" s="183"/>
      <c r="H70" s="183"/>
      <c r="I70" s="183"/>
      <c r="J70" s="184">
        <f>J141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4879</v>
      </c>
      <c r="E71" s="183"/>
      <c r="F71" s="183"/>
      <c r="G71" s="183"/>
      <c r="H71" s="183"/>
      <c r="I71" s="183"/>
      <c r="J71" s="184">
        <f>J146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4880</v>
      </c>
      <c r="E72" s="188"/>
      <c r="F72" s="188"/>
      <c r="G72" s="188"/>
      <c r="H72" s="188"/>
      <c r="I72" s="188"/>
      <c r="J72" s="189">
        <f>J147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rev.3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200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208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3893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D.1.4.C.3 - Fotovoltaická elektrárna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8. 12. 2023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Jiří Škop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Jiří Škop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P97+P141+P146</f>
        <v>0</v>
      </c>
      <c r="Q96" s="98"/>
      <c r="R96" s="199">
        <f>R97+R141+R146</f>
        <v>0.82347499999999996</v>
      </c>
      <c r="S96" s="98"/>
      <c r="T96" s="200">
        <f>T97+T141+T146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BK97+BK141+BK146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1823</v>
      </c>
      <c r="F97" s="205" t="s">
        <v>1824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</f>
        <v>0</v>
      </c>
      <c r="Q97" s="210"/>
      <c r="R97" s="211">
        <f>R98</f>
        <v>0.82347499999999996</v>
      </c>
      <c r="S97" s="210"/>
      <c r="T97" s="21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87</v>
      </c>
      <c r="AT97" s="214" t="s">
        <v>77</v>
      </c>
      <c r="AU97" s="214" t="s">
        <v>78</v>
      </c>
      <c r="AY97" s="213" t="s">
        <v>401</v>
      </c>
      <c r="BK97" s="215">
        <f>BK98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4883</v>
      </c>
      <c r="F98" s="216" t="s">
        <v>4884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SUM(P99:P140)</f>
        <v>0</v>
      </c>
      <c r="Q98" s="210"/>
      <c r="R98" s="211">
        <f>SUM(R99:R140)</f>
        <v>0.82347499999999996</v>
      </c>
      <c r="S98" s="210"/>
      <c r="T98" s="212">
        <f>SUM(T99:T140)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87</v>
      </c>
      <c r="AT98" s="214" t="s">
        <v>77</v>
      </c>
      <c r="AU98" s="214" t="s">
        <v>85</v>
      </c>
      <c r="AY98" s="213" t="s">
        <v>401</v>
      </c>
      <c r="BK98" s="215">
        <f>SUM(BK99:BK140)</f>
        <v>0</v>
      </c>
    </row>
    <row r="99" s="2" customFormat="1" ht="44.25" customHeight="1">
      <c r="A99" s="40"/>
      <c r="B99" s="41"/>
      <c r="C99" s="218" t="s">
        <v>85</v>
      </c>
      <c r="D99" s="218" t="s">
        <v>403</v>
      </c>
      <c r="E99" s="219" t="s">
        <v>4921</v>
      </c>
      <c r="F99" s="220" t="s">
        <v>4922</v>
      </c>
      <c r="G99" s="221" t="s">
        <v>228</v>
      </c>
      <c r="H99" s="222">
        <v>500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545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5698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4924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2" customFormat="1" ht="24.15" customHeight="1">
      <c r="A101" s="40"/>
      <c r="B101" s="41"/>
      <c r="C101" s="280" t="s">
        <v>87</v>
      </c>
      <c r="D101" s="280" t="s">
        <v>808</v>
      </c>
      <c r="E101" s="281" t="s">
        <v>5699</v>
      </c>
      <c r="F101" s="282" t="s">
        <v>5700</v>
      </c>
      <c r="G101" s="283" t="s">
        <v>228</v>
      </c>
      <c r="H101" s="284">
        <v>500</v>
      </c>
      <c r="I101" s="285"/>
      <c r="J101" s="286">
        <f>ROUND(I101*H101,2)</f>
        <v>0</v>
      </c>
      <c r="K101" s="282" t="s">
        <v>406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0.00017000000000000001</v>
      </c>
      <c r="R101" s="227">
        <f>Q101*H101</f>
        <v>0.085000000000000006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664</v>
      </c>
      <c r="AT101" s="229" t="s">
        <v>808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5701</v>
      </c>
    </row>
    <row r="102" s="2" customFormat="1" ht="24.15" customHeight="1">
      <c r="A102" s="40"/>
      <c r="B102" s="41"/>
      <c r="C102" s="218" t="s">
        <v>95</v>
      </c>
      <c r="D102" s="218" t="s">
        <v>403</v>
      </c>
      <c r="E102" s="219" t="s">
        <v>5702</v>
      </c>
      <c r="F102" s="220" t="s">
        <v>5703</v>
      </c>
      <c r="G102" s="221" t="s">
        <v>228</v>
      </c>
      <c r="H102" s="222">
        <v>640</v>
      </c>
      <c r="I102" s="223"/>
      <c r="J102" s="224">
        <f>ROUND(I102*H102,2)</f>
        <v>0</v>
      </c>
      <c r="K102" s="220" t="s">
        <v>406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545</v>
      </c>
      <c r="AT102" s="229" t="s">
        <v>403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5704</v>
      </c>
    </row>
    <row r="103" s="2" customFormat="1">
      <c r="A103" s="40"/>
      <c r="B103" s="41"/>
      <c r="C103" s="42"/>
      <c r="D103" s="231" t="s">
        <v>408</v>
      </c>
      <c r="E103" s="42"/>
      <c r="F103" s="232" t="s">
        <v>5705</v>
      </c>
      <c r="G103" s="42"/>
      <c r="H103" s="42"/>
      <c r="I103" s="233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408</v>
      </c>
      <c r="AU103" s="19" t="s">
        <v>87</v>
      </c>
    </row>
    <row r="104" s="2" customFormat="1" ht="21.75" customHeight="1">
      <c r="A104" s="40"/>
      <c r="B104" s="41"/>
      <c r="C104" s="280" t="s">
        <v>102</v>
      </c>
      <c r="D104" s="280" t="s">
        <v>808</v>
      </c>
      <c r="E104" s="281" t="s">
        <v>5706</v>
      </c>
      <c r="F104" s="282" t="s">
        <v>5707</v>
      </c>
      <c r="G104" s="283" t="s">
        <v>228</v>
      </c>
      <c r="H104" s="284">
        <v>640</v>
      </c>
      <c r="I104" s="285"/>
      <c r="J104" s="286">
        <f>ROUND(I104*H104,2)</f>
        <v>0</v>
      </c>
      <c r="K104" s="282" t="s">
        <v>406</v>
      </c>
      <c r="L104" s="287"/>
      <c r="M104" s="288" t="s">
        <v>19</v>
      </c>
      <c r="N104" s="289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664</v>
      </c>
      <c r="AT104" s="229" t="s">
        <v>808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5708</v>
      </c>
    </row>
    <row r="105" s="2" customFormat="1" ht="37.8" customHeight="1">
      <c r="A105" s="40"/>
      <c r="B105" s="41"/>
      <c r="C105" s="218" t="s">
        <v>457</v>
      </c>
      <c r="D105" s="218" t="s">
        <v>403</v>
      </c>
      <c r="E105" s="219" t="s">
        <v>4945</v>
      </c>
      <c r="F105" s="220" t="s">
        <v>4946</v>
      </c>
      <c r="G105" s="221" t="s">
        <v>228</v>
      </c>
      <c r="H105" s="222">
        <v>50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545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5709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4948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2" customFormat="1" ht="49.05" customHeight="1">
      <c r="A107" s="40"/>
      <c r="B107" s="41"/>
      <c r="C107" s="280" t="s">
        <v>474</v>
      </c>
      <c r="D107" s="280" t="s">
        <v>808</v>
      </c>
      <c r="E107" s="281" t="s">
        <v>4955</v>
      </c>
      <c r="F107" s="282" t="s">
        <v>4956</v>
      </c>
      <c r="G107" s="283" t="s">
        <v>228</v>
      </c>
      <c r="H107" s="284">
        <v>57.5</v>
      </c>
      <c r="I107" s="285"/>
      <c r="J107" s="286">
        <f>ROUND(I107*H107,2)</f>
        <v>0</v>
      </c>
      <c r="K107" s="282" t="s">
        <v>406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0.00012999999999999999</v>
      </c>
      <c r="R107" s="227">
        <f>Q107*H107</f>
        <v>0.007474999999999999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664</v>
      </c>
      <c r="AT107" s="229" t="s">
        <v>808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5710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5711</v>
      </c>
      <c r="G108" s="248"/>
      <c r="H108" s="251">
        <v>57.5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85</v>
      </c>
      <c r="AY108" s="257" t="s">
        <v>401</v>
      </c>
    </row>
    <row r="109" s="2" customFormat="1" ht="49.05" customHeight="1">
      <c r="A109" s="40"/>
      <c r="B109" s="41"/>
      <c r="C109" s="218" t="s">
        <v>480</v>
      </c>
      <c r="D109" s="218" t="s">
        <v>403</v>
      </c>
      <c r="E109" s="219" t="s">
        <v>4987</v>
      </c>
      <c r="F109" s="220" t="s">
        <v>4988</v>
      </c>
      <c r="G109" s="221" t="s">
        <v>228</v>
      </c>
      <c r="H109" s="222">
        <v>100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545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5712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4990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2" customFormat="1" ht="24.15" customHeight="1">
      <c r="A111" s="40"/>
      <c r="B111" s="41"/>
      <c r="C111" s="280" t="s">
        <v>487</v>
      </c>
      <c r="D111" s="280" t="s">
        <v>808</v>
      </c>
      <c r="E111" s="281" t="s">
        <v>4994</v>
      </c>
      <c r="F111" s="282" t="s">
        <v>4995</v>
      </c>
      <c r="G111" s="283" t="s">
        <v>228</v>
      </c>
      <c r="H111" s="284">
        <v>100</v>
      </c>
      <c r="I111" s="285"/>
      <c r="J111" s="286">
        <f>ROUND(I111*H111,2)</f>
        <v>0</v>
      </c>
      <c r="K111" s="282" t="s">
        <v>406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0.00025000000000000001</v>
      </c>
      <c r="R111" s="227">
        <f>Q111*H111</f>
        <v>0.025000000000000001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664</v>
      </c>
      <c r="AT111" s="229" t="s">
        <v>808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545</v>
      </c>
      <c r="BM111" s="229" t="s">
        <v>5713</v>
      </c>
    </row>
    <row r="112" s="2" customFormat="1" ht="37.8" customHeight="1">
      <c r="A112" s="40"/>
      <c r="B112" s="41"/>
      <c r="C112" s="218" t="s">
        <v>492</v>
      </c>
      <c r="D112" s="218" t="s">
        <v>403</v>
      </c>
      <c r="E112" s="219" t="s">
        <v>5714</v>
      </c>
      <c r="F112" s="220" t="s">
        <v>5715</v>
      </c>
      <c r="G112" s="221" t="s">
        <v>228</v>
      </c>
      <c r="H112" s="222">
        <v>10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5716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5717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80" t="s">
        <v>498</v>
      </c>
      <c r="D114" s="280" t="s">
        <v>808</v>
      </c>
      <c r="E114" s="281" t="s">
        <v>5011</v>
      </c>
      <c r="F114" s="282" t="s">
        <v>5012</v>
      </c>
      <c r="G114" s="283" t="s">
        <v>228</v>
      </c>
      <c r="H114" s="284">
        <v>10</v>
      </c>
      <c r="I114" s="285"/>
      <c r="J114" s="286">
        <f>ROUND(I114*H114,2)</f>
        <v>0</v>
      </c>
      <c r="K114" s="282" t="s">
        <v>406</v>
      </c>
      <c r="L114" s="287"/>
      <c r="M114" s="288" t="s">
        <v>19</v>
      </c>
      <c r="N114" s="289" t="s">
        <v>49</v>
      </c>
      <c r="O114" s="86"/>
      <c r="P114" s="227">
        <f>O114*H114</f>
        <v>0</v>
      </c>
      <c r="Q114" s="227">
        <v>0.0011000000000000001</v>
      </c>
      <c r="R114" s="227">
        <f>Q114*H114</f>
        <v>0.011000000000000001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664</v>
      </c>
      <c r="AT114" s="229" t="s">
        <v>808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5718</v>
      </c>
    </row>
    <row r="115" s="2" customFormat="1" ht="33" customHeight="1">
      <c r="A115" s="40"/>
      <c r="B115" s="41"/>
      <c r="C115" s="218" t="s">
        <v>514</v>
      </c>
      <c r="D115" s="218" t="s">
        <v>403</v>
      </c>
      <c r="E115" s="219" t="s">
        <v>5029</v>
      </c>
      <c r="F115" s="220" t="s">
        <v>5030</v>
      </c>
      <c r="G115" s="221" t="s">
        <v>653</v>
      </c>
      <c r="H115" s="222">
        <v>1</v>
      </c>
      <c r="I115" s="223"/>
      <c r="J115" s="224">
        <f>ROUND(I115*H115,2)</f>
        <v>0</v>
      </c>
      <c r="K115" s="220" t="s">
        <v>406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545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545</v>
      </c>
      <c r="BM115" s="229" t="s">
        <v>5719</v>
      </c>
    </row>
    <row r="116" s="2" customFormat="1">
      <c r="A116" s="40"/>
      <c r="B116" s="41"/>
      <c r="C116" s="42"/>
      <c r="D116" s="231" t="s">
        <v>408</v>
      </c>
      <c r="E116" s="42"/>
      <c r="F116" s="232" t="s">
        <v>5032</v>
      </c>
      <c r="G116" s="42"/>
      <c r="H116" s="42"/>
      <c r="I116" s="233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408</v>
      </c>
      <c r="AU116" s="19" t="s">
        <v>87</v>
      </c>
    </row>
    <row r="117" s="2" customFormat="1" ht="16.5" customHeight="1">
      <c r="A117" s="40"/>
      <c r="B117" s="41"/>
      <c r="C117" s="280" t="s">
        <v>519</v>
      </c>
      <c r="D117" s="280" t="s">
        <v>808</v>
      </c>
      <c r="E117" s="281" t="s">
        <v>5287</v>
      </c>
      <c r="F117" s="282" t="s">
        <v>5720</v>
      </c>
      <c r="G117" s="283" t="s">
        <v>653</v>
      </c>
      <c r="H117" s="284">
        <v>1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664</v>
      </c>
      <c r="AT117" s="229" t="s">
        <v>808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545</v>
      </c>
      <c r="BM117" s="229" t="s">
        <v>5721</v>
      </c>
    </row>
    <row r="118" s="2" customFormat="1" ht="24.15" customHeight="1">
      <c r="A118" s="40"/>
      <c r="B118" s="41"/>
      <c r="C118" s="218" t="s">
        <v>529</v>
      </c>
      <c r="D118" s="218" t="s">
        <v>403</v>
      </c>
      <c r="E118" s="219" t="s">
        <v>5722</v>
      </c>
      <c r="F118" s="220" t="s">
        <v>5723</v>
      </c>
      <c r="G118" s="221" t="s">
        <v>653</v>
      </c>
      <c r="H118" s="222">
        <v>75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5724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5725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80" t="s">
        <v>536</v>
      </c>
      <c r="D120" s="280" t="s">
        <v>808</v>
      </c>
      <c r="E120" s="281" t="s">
        <v>5726</v>
      </c>
      <c r="F120" s="282" t="s">
        <v>5727</v>
      </c>
      <c r="G120" s="283" t="s">
        <v>2889</v>
      </c>
      <c r="H120" s="284">
        <v>4</v>
      </c>
      <c r="I120" s="285"/>
      <c r="J120" s="286">
        <f>ROUND(I120*H120,2)</f>
        <v>0</v>
      </c>
      <c r="K120" s="282" t="s">
        <v>406</v>
      </c>
      <c r="L120" s="287"/>
      <c r="M120" s="288" t="s">
        <v>19</v>
      </c>
      <c r="N120" s="289" t="s">
        <v>49</v>
      </c>
      <c r="O120" s="86"/>
      <c r="P120" s="227">
        <f>O120*H120</f>
        <v>0</v>
      </c>
      <c r="Q120" s="227">
        <v>0.155</v>
      </c>
      <c r="R120" s="227">
        <f>Q120*H120</f>
        <v>0.62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664</v>
      </c>
      <c r="AT120" s="229" t="s">
        <v>808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5728</v>
      </c>
    </row>
    <row r="121" s="2" customFormat="1" ht="24.15" customHeight="1">
      <c r="A121" s="40"/>
      <c r="B121" s="41"/>
      <c r="C121" s="218" t="s">
        <v>8</v>
      </c>
      <c r="D121" s="218" t="s">
        <v>403</v>
      </c>
      <c r="E121" s="219" t="s">
        <v>5729</v>
      </c>
      <c r="F121" s="220" t="s">
        <v>5730</v>
      </c>
      <c r="G121" s="221" t="s">
        <v>653</v>
      </c>
      <c r="H121" s="222">
        <v>75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545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545</v>
      </c>
      <c r="BM121" s="229" t="s">
        <v>5731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5732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24.15" customHeight="1">
      <c r="A123" s="40"/>
      <c r="B123" s="41"/>
      <c r="C123" s="280" t="s">
        <v>545</v>
      </c>
      <c r="D123" s="280" t="s">
        <v>808</v>
      </c>
      <c r="E123" s="281" t="s">
        <v>5254</v>
      </c>
      <c r="F123" s="282" t="s">
        <v>5733</v>
      </c>
      <c r="G123" s="283" t="s">
        <v>653</v>
      </c>
      <c r="H123" s="284">
        <v>75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664</v>
      </c>
      <c r="AT123" s="229" t="s">
        <v>808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545</v>
      </c>
      <c r="BM123" s="229" t="s">
        <v>5734</v>
      </c>
    </row>
    <row r="124" s="2" customFormat="1" ht="49.05" customHeight="1">
      <c r="A124" s="40"/>
      <c r="B124" s="41"/>
      <c r="C124" s="218" t="s">
        <v>552</v>
      </c>
      <c r="D124" s="218" t="s">
        <v>403</v>
      </c>
      <c r="E124" s="219" t="s">
        <v>5735</v>
      </c>
      <c r="F124" s="220" t="s">
        <v>5736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5737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5738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2" customFormat="1" ht="24.15" customHeight="1">
      <c r="A126" s="40"/>
      <c r="B126" s="41"/>
      <c r="C126" s="280" t="s">
        <v>560</v>
      </c>
      <c r="D126" s="280" t="s">
        <v>808</v>
      </c>
      <c r="E126" s="281" t="s">
        <v>5284</v>
      </c>
      <c r="F126" s="282" t="s">
        <v>5739</v>
      </c>
      <c r="G126" s="283" t="s">
        <v>653</v>
      </c>
      <c r="H126" s="284">
        <v>1</v>
      </c>
      <c r="I126" s="285"/>
      <c r="J126" s="286">
        <f>ROUND(I126*H126,2)</f>
        <v>0</v>
      </c>
      <c r="K126" s="282" t="s">
        <v>19</v>
      </c>
      <c r="L126" s="287"/>
      <c r="M126" s="288" t="s">
        <v>19</v>
      </c>
      <c r="N126" s="289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664</v>
      </c>
      <c r="AT126" s="229" t="s">
        <v>808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5740</v>
      </c>
    </row>
    <row r="127" s="2" customFormat="1" ht="37.8" customHeight="1">
      <c r="A127" s="40"/>
      <c r="B127" s="41"/>
      <c r="C127" s="218" t="s">
        <v>565</v>
      </c>
      <c r="D127" s="218" t="s">
        <v>403</v>
      </c>
      <c r="E127" s="219" t="s">
        <v>5741</v>
      </c>
      <c r="F127" s="220" t="s">
        <v>5742</v>
      </c>
      <c r="G127" s="221" t="s">
        <v>653</v>
      </c>
      <c r="H127" s="222">
        <v>75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545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545</v>
      </c>
      <c r="BM127" s="229" t="s">
        <v>5743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5744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2" customFormat="1" ht="21.75" customHeight="1">
      <c r="A129" s="40"/>
      <c r="B129" s="41"/>
      <c r="C129" s="280" t="s">
        <v>571</v>
      </c>
      <c r="D129" s="280" t="s">
        <v>808</v>
      </c>
      <c r="E129" s="281" t="s">
        <v>5745</v>
      </c>
      <c r="F129" s="282" t="s">
        <v>5746</v>
      </c>
      <c r="G129" s="283" t="s">
        <v>653</v>
      </c>
      <c r="H129" s="284">
        <v>75</v>
      </c>
      <c r="I129" s="285"/>
      <c r="J129" s="286">
        <f>ROUND(I129*H129,2)</f>
        <v>0</v>
      </c>
      <c r="K129" s="282" t="s">
        <v>406</v>
      </c>
      <c r="L129" s="287"/>
      <c r="M129" s="288" t="s">
        <v>19</v>
      </c>
      <c r="N129" s="289" t="s">
        <v>49</v>
      </c>
      <c r="O129" s="86"/>
      <c r="P129" s="227">
        <f>O129*H129</f>
        <v>0</v>
      </c>
      <c r="Q129" s="227">
        <v>0.001</v>
      </c>
      <c r="R129" s="227">
        <f>Q129*H129</f>
        <v>0.074999999999999997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664</v>
      </c>
      <c r="AT129" s="229" t="s">
        <v>808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5747</v>
      </c>
    </row>
    <row r="130" s="2" customFormat="1" ht="33" customHeight="1">
      <c r="A130" s="40"/>
      <c r="B130" s="41"/>
      <c r="C130" s="218" t="s">
        <v>7</v>
      </c>
      <c r="D130" s="218" t="s">
        <v>403</v>
      </c>
      <c r="E130" s="219" t="s">
        <v>5472</v>
      </c>
      <c r="F130" s="220" t="s">
        <v>5473</v>
      </c>
      <c r="G130" s="221" t="s">
        <v>228</v>
      </c>
      <c r="H130" s="222">
        <v>18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545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545</v>
      </c>
      <c r="BM130" s="229" t="s">
        <v>5748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5475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2" customFormat="1" ht="16.5" customHeight="1">
      <c r="A132" s="40"/>
      <c r="B132" s="41"/>
      <c r="C132" s="280" t="s">
        <v>599</v>
      </c>
      <c r="D132" s="280" t="s">
        <v>808</v>
      </c>
      <c r="E132" s="281" t="s">
        <v>5268</v>
      </c>
      <c r="F132" s="282" t="s">
        <v>5749</v>
      </c>
      <c r="G132" s="283" t="s">
        <v>228</v>
      </c>
      <c r="H132" s="284">
        <v>18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664</v>
      </c>
      <c r="AT132" s="229" t="s">
        <v>808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545</v>
      </c>
      <c r="BM132" s="229" t="s">
        <v>5750</v>
      </c>
    </row>
    <row r="133" s="2" customFormat="1" ht="24.15" customHeight="1">
      <c r="A133" s="40"/>
      <c r="B133" s="41"/>
      <c r="C133" s="218" t="s">
        <v>607</v>
      </c>
      <c r="D133" s="218" t="s">
        <v>403</v>
      </c>
      <c r="E133" s="219" t="s">
        <v>5751</v>
      </c>
      <c r="F133" s="220" t="s">
        <v>5752</v>
      </c>
      <c r="G133" s="221" t="s">
        <v>228</v>
      </c>
      <c r="H133" s="222">
        <v>18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545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545</v>
      </c>
      <c r="BM133" s="229" t="s">
        <v>5753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5754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16.5" customHeight="1">
      <c r="A135" s="40"/>
      <c r="B135" s="41"/>
      <c r="C135" s="280" t="s">
        <v>613</v>
      </c>
      <c r="D135" s="280" t="s">
        <v>808</v>
      </c>
      <c r="E135" s="281" t="s">
        <v>5271</v>
      </c>
      <c r="F135" s="282" t="s">
        <v>5755</v>
      </c>
      <c r="G135" s="283" t="s">
        <v>228</v>
      </c>
      <c r="H135" s="284">
        <v>18</v>
      </c>
      <c r="I135" s="285"/>
      <c r="J135" s="286">
        <f>ROUND(I135*H135,2)</f>
        <v>0</v>
      </c>
      <c r="K135" s="282" t="s">
        <v>19</v>
      </c>
      <c r="L135" s="287"/>
      <c r="M135" s="288" t="s">
        <v>19</v>
      </c>
      <c r="N135" s="289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664</v>
      </c>
      <c r="AT135" s="229" t="s">
        <v>808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5756</v>
      </c>
    </row>
    <row r="136" s="2" customFormat="1" ht="37.8" customHeight="1">
      <c r="A136" s="40"/>
      <c r="B136" s="41"/>
      <c r="C136" s="218" t="s">
        <v>619</v>
      </c>
      <c r="D136" s="218" t="s">
        <v>403</v>
      </c>
      <c r="E136" s="219" t="s">
        <v>5383</v>
      </c>
      <c r="F136" s="220" t="s">
        <v>5384</v>
      </c>
      <c r="G136" s="221" t="s">
        <v>653</v>
      </c>
      <c r="H136" s="222">
        <v>1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5757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5386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2" customFormat="1" ht="16.5" customHeight="1">
      <c r="A138" s="40"/>
      <c r="B138" s="41"/>
      <c r="C138" s="280" t="s">
        <v>625</v>
      </c>
      <c r="D138" s="280" t="s">
        <v>808</v>
      </c>
      <c r="E138" s="281" t="s">
        <v>5274</v>
      </c>
      <c r="F138" s="282" t="s">
        <v>5388</v>
      </c>
      <c r="G138" s="283" t="s">
        <v>653</v>
      </c>
      <c r="H138" s="284">
        <v>1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664</v>
      </c>
      <c r="AT138" s="229" t="s">
        <v>808</v>
      </c>
      <c r="AU138" s="229" t="s">
        <v>87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545</v>
      </c>
      <c r="BM138" s="229" t="s">
        <v>5758</v>
      </c>
    </row>
    <row r="139" s="2" customFormat="1" ht="44.25" customHeight="1">
      <c r="A139" s="40"/>
      <c r="B139" s="41"/>
      <c r="C139" s="218" t="s">
        <v>629</v>
      </c>
      <c r="D139" s="218" t="s">
        <v>403</v>
      </c>
      <c r="E139" s="219" t="s">
        <v>5409</v>
      </c>
      <c r="F139" s="220" t="s">
        <v>5410</v>
      </c>
      <c r="G139" s="221" t="s">
        <v>1909</v>
      </c>
      <c r="H139" s="290"/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545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5759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5412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2" customFormat="1" ht="25.92" customHeight="1">
      <c r="A141" s="12"/>
      <c r="B141" s="202"/>
      <c r="C141" s="203"/>
      <c r="D141" s="204" t="s">
        <v>77</v>
      </c>
      <c r="E141" s="205" t="s">
        <v>4465</v>
      </c>
      <c r="F141" s="205" t="s">
        <v>4466</v>
      </c>
      <c r="G141" s="203"/>
      <c r="H141" s="203"/>
      <c r="I141" s="206"/>
      <c r="J141" s="207">
        <f>BK141</f>
        <v>0</v>
      </c>
      <c r="K141" s="203"/>
      <c r="L141" s="208"/>
      <c r="M141" s="209"/>
      <c r="N141" s="210"/>
      <c r="O141" s="210"/>
      <c r="P141" s="211">
        <f>SUM(P142:P145)</f>
        <v>0</v>
      </c>
      <c r="Q141" s="210"/>
      <c r="R141" s="211">
        <f>SUM(R142:R145)</f>
        <v>0</v>
      </c>
      <c r="S141" s="210"/>
      <c r="T141" s="21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102</v>
      </c>
      <c r="AT141" s="214" t="s">
        <v>77</v>
      </c>
      <c r="AU141" s="214" t="s">
        <v>78</v>
      </c>
      <c r="AY141" s="213" t="s">
        <v>401</v>
      </c>
      <c r="BK141" s="215">
        <f>SUM(BK142:BK145)</f>
        <v>0</v>
      </c>
    </row>
    <row r="142" s="2" customFormat="1" ht="24.15" customHeight="1">
      <c r="A142" s="40"/>
      <c r="B142" s="41"/>
      <c r="C142" s="218" t="s">
        <v>638</v>
      </c>
      <c r="D142" s="218" t="s">
        <v>403</v>
      </c>
      <c r="E142" s="219" t="s">
        <v>5436</v>
      </c>
      <c r="F142" s="220" t="s">
        <v>5437</v>
      </c>
      <c r="G142" s="221" t="s">
        <v>4469</v>
      </c>
      <c r="H142" s="222">
        <v>25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3680</v>
      </c>
      <c r="AT142" s="229" t="s">
        <v>403</v>
      </c>
      <c r="AU142" s="229" t="s">
        <v>85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3680</v>
      </c>
      <c r="BM142" s="229" t="s">
        <v>5760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5439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85</v>
      </c>
    </row>
    <row r="144" s="2" customFormat="1" ht="24.15" customHeight="1">
      <c r="A144" s="40"/>
      <c r="B144" s="41"/>
      <c r="C144" s="218" t="s">
        <v>645</v>
      </c>
      <c r="D144" s="218" t="s">
        <v>403</v>
      </c>
      <c r="E144" s="219" t="s">
        <v>5440</v>
      </c>
      <c r="F144" s="220" t="s">
        <v>5441</v>
      </c>
      <c r="G144" s="221" t="s">
        <v>4469</v>
      </c>
      <c r="H144" s="222">
        <v>15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3680</v>
      </c>
      <c r="AT144" s="229" t="s">
        <v>403</v>
      </c>
      <c r="AU144" s="229" t="s">
        <v>85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3680</v>
      </c>
      <c r="BM144" s="229" t="s">
        <v>5761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5443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85</v>
      </c>
    </row>
    <row r="146" s="12" customFormat="1" ht="25.92" customHeight="1">
      <c r="A146" s="12"/>
      <c r="B146" s="202"/>
      <c r="C146" s="203"/>
      <c r="D146" s="204" t="s">
        <v>77</v>
      </c>
      <c r="E146" s="205" t="s">
        <v>173</v>
      </c>
      <c r="F146" s="205" t="s">
        <v>174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</f>
        <v>0</v>
      </c>
      <c r="Q146" s="210"/>
      <c r="R146" s="211">
        <f>R147</f>
        <v>0</v>
      </c>
      <c r="S146" s="210"/>
      <c r="T146" s="212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457</v>
      </c>
      <c r="AT146" s="214" t="s">
        <v>77</v>
      </c>
      <c r="AU146" s="214" t="s">
        <v>78</v>
      </c>
      <c r="AY146" s="213" t="s">
        <v>401</v>
      </c>
      <c r="BK146" s="215">
        <f>BK147</f>
        <v>0</v>
      </c>
    </row>
    <row r="147" s="12" customFormat="1" ht="22.8" customHeight="1">
      <c r="A147" s="12"/>
      <c r="B147" s="202"/>
      <c r="C147" s="203"/>
      <c r="D147" s="204" t="s">
        <v>77</v>
      </c>
      <c r="E147" s="216" t="s">
        <v>5444</v>
      </c>
      <c r="F147" s="216" t="s">
        <v>5445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SUM(P148:P151)</f>
        <v>0</v>
      </c>
      <c r="Q147" s="210"/>
      <c r="R147" s="211">
        <f>SUM(R148:R151)</f>
        <v>0</v>
      </c>
      <c r="S147" s="210"/>
      <c r="T147" s="212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457</v>
      </c>
      <c r="AT147" s="214" t="s">
        <v>77</v>
      </c>
      <c r="AU147" s="214" t="s">
        <v>85</v>
      </c>
      <c r="AY147" s="213" t="s">
        <v>401</v>
      </c>
      <c r="BK147" s="215">
        <f>SUM(BK148:BK151)</f>
        <v>0</v>
      </c>
    </row>
    <row r="148" s="2" customFormat="1" ht="16.5" customHeight="1">
      <c r="A148" s="40"/>
      <c r="B148" s="41"/>
      <c r="C148" s="218" t="s">
        <v>650</v>
      </c>
      <c r="D148" s="218" t="s">
        <v>403</v>
      </c>
      <c r="E148" s="219" t="s">
        <v>5762</v>
      </c>
      <c r="F148" s="220" t="s">
        <v>5763</v>
      </c>
      <c r="G148" s="221" t="s">
        <v>653</v>
      </c>
      <c r="H148" s="222">
        <v>1</v>
      </c>
      <c r="I148" s="223"/>
      <c r="J148" s="224">
        <f>ROUND(I148*H148,2)</f>
        <v>0</v>
      </c>
      <c r="K148" s="220" t="s">
        <v>1038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5449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5449</v>
      </c>
      <c r="BM148" s="229" t="s">
        <v>5764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5765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2" customFormat="1" ht="16.5" customHeight="1">
      <c r="A150" s="40"/>
      <c r="B150" s="41"/>
      <c r="C150" s="218" t="s">
        <v>657</v>
      </c>
      <c r="D150" s="218" t="s">
        <v>403</v>
      </c>
      <c r="E150" s="219" t="s">
        <v>5446</v>
      </c>
      <c r="F150" s="220" t="s">
        <v>5447</v>
      </c>
      <c r="G150" s="221" t="s">
        <v>653</v>
      </c>
      <c r="H150" s="222">
        <v>1</v>
      </c>
      <c r="I150" s="223"/>
      <c r="J150" s="224">
        <f>ROUND(I150*H150,2)</f>
        <v>0</v>
      </c>
      <c r="K150" s="220" t="s">
        <v>1038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5449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5449</v>
      </c>
      <c r="BM150" s="229" t="s">
        <v>5766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5451</v>
      </c>
      <c r="G151" s="42"/>
      <c r="H151" s="42"/>
      <c r="I151" s="233"/>
      <c r="J151" s="42"/>
      <c r="K151" s="42"/>
      <c r="L151" s="46"/>
      <c r="M151" s="294"/>
      <c r="N151" s="295"/>
      <c r="O151" s="296"/>
      <c r="P151" s="296"/>
      <c r="Q151" s="296"/>
      <c r="R151" s="296"/>
      <c r="S151" s="296"/>
      <c r="T151" s="29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gpLKBQ0QVPoNhRhmympOM1r8sexwy1ZHycSw9p9ZfmwHsUChwCq8uJ05R8F6KjOKti3XHAzX2ZcUTsV7JRNS5g==" hashValue="tJ7+o6qd1GpH4H0X/SCCJy4m8KUBNouGqqIpezF/I4eMQ8AUA2kcFu/Rr438Zc4MEUeMKaijB61UpGqlBJ91LA==" algorithmName="SHA-512" password="CC35"/>
  <autoFilter ref="C95:K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741120003"/>
    <hyperlink ref="F103" r:id="rId2" display="https://podminky.urs.cz/item/CS_URS_2023_02/741120225"/>
    <hyperlink ref="F106" r:id="rId3" display="https://podminky.urs.cz/item/CS_URS_2023_02/741122011"/>
    <hyperlink ref="F110" r:id="rId4" display="https://podminky.urs.cz/item/CS_URS_2023_02/741122142"/>
    <hyperlink ref="F113" r:id="rId5" display="https://podminky.urs.cz/item/CS_URS_2023_02/741122234"/>
    <hyperlink ref="F116" r:id="rId6" display="https://podminky.urs.cz/item/CS_URS_2023_02/741210006"/>
    <hyperlink ref="F119" r:id="rId7" display="https://podminky.urs.cz/item/CS_URS_2023_02/741711011"/>
    <hyperlink ref="F122" r:id="rId8" display="https://podminky.urs.cz/item/CS_URS_2023_02/741721211"/>
    <hyperlink ref="F125" r:id="rId9" display="https://podminky.urs.cz/item/CS_URS_2023_02/741730018"/>
    <hyperlink ref="F128" r:id="rId10" display="https://podminky.urs.cz/item/CS_URS_2023_02/741732061"/>
    <hyperlink ref="F131" r:id="rId11" display="https://podminky.urs.cz/item/CS_URS_2023_02/741910414"/>
    <hyperlink ref="F134" r:id="rId12" display="https://podminky.urs.cz/item/CS_URS_2023_02/741910421"/>
    <hyperlink ref="F137" r:id="rId13" display="https://podminky.urs.cz/item/CS_URS_2023_02/741910511"/>
    <hyperlink ref="F140" r:id="rId14" display="https://podminky.urs.cz/item/CS_URS_2023_02/998741202"/>
    <hyperlink ref="F143" r:id="rId15" display="https://podminky.urs.cz/item/CS_URS_2023_02/HZS2232"/>
    <hyperlink ref="F145" r:id="rId16" display="https://podminky.urs.cz/item/CS_URS_2023_02/HZS4212"/>
    <hyperlink ref="F149" r:id="rId17" display="https://podminky.urs.cz/item/CS_URS_2023_01/013244000"/>
    <hyperlink ref="F151" r:id="rId18" display="https://podminky.urs.cz/item/CS_URS_2023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5767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5768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5769</v>
      </c>
      <c r="F25" s="40"/>
      <c r="G25" s="40"/>
      <c r="H25" s="40"/>
      <c r="I25" s="146" t="s">
        <v>29</v>
      </c>
      <c r="J25" s="135" t="s">
        <v>5770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5768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5769</v>
      </c>
      <c r="F28" s="40"/>
      <c r="G28" s="40"/>
      <c r="H28" s="40"/>
      <c r="I28" s="146" t="s">
        <v>29</v>
      </c>
      <c r="J28" s="135" t="s">
        <v>5770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ROUND(J94,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ROUND((SUM(BE94:BE146)),  2)</f>
        <v>0</v>
      </c>
      <c r="G37" s="40"/>
      <c r="H37" s="40"/>
      <c r="I37" s="162">
        <v>0.20999999999999999</v>
      </c>
      <c r="J37" s="161">
        <f>ROUND(((SUM(BE94:BE146))*I37),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ROUND((SUM(BF94:BF146)),  2)</f>
        <v>0</v>
      </c>
      <c r="G38" s="40"/>
      <c r="H38" s="40"/>
      <c r="I38" s="162">
        <v>0.14999999999999999</v>
      </c>
      <c r="J38" s="161">
        <f>ROUND(((SUM(BF94:BF146))*I38),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ROUND((SUM(BG94:BG146)),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ROUND((SUM(BH94:BH146)),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ROUND((SUM(BI94:BI146)),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D.1.4.C.4 - Komunikační systém sestra - pacient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ZPT Vigantice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ZPT Vigantice spol. s 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5771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5772</v>
      </c>
      <c r="E69" s="183"/>
      <c r="F69" s="183"/>
      <c r="G69" s="183"/>
      <c r="H69" s="183"/>
      <c r="I69" s="183"/>
      <c r="J69" s="184">
        <f>J118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5773</v>
      </c>
      <c r="E70" s="183"/>
      <c r="F70" s="183"/>
      <c r="G70" s="183"/>
      <c r="H70" s="183"/>
      <c r="I70" s="183"/>
      <c r="J70" s="184">
        <f>J126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 rev.3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200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5" t="s">
        <v>208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3893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D.1.4.C.4 - Komunikační systém sestra - pacient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Nové Město nad Metují</v>
      </c>
      <c r="G88" s="42"/>
      <c r="H88" s="42"/>
      <c r="I88" s="34" t="s">
        <v>23</v>
      </c>
      <c r="J88" s="74" t="str">
        <f>IF(J16="","",J16)</f>
        <v>8. 12. 2023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E19</f>
        <v>Královéhradecký kraj</v>
      </c>
      <c r="G90" s="42"/>
      <c r="H90" s="42"/>
      <c r="I90" s="34" t="s">
        <v>33</v>
      </c>
      <c r="J90" s="38" t="str">
        <f>E25</f>
        <v>ZPT Vigantice spol. s 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>ZPT Vigantice spol. s r.o.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P95+P118+P126</f>
        <v>0</v>
      </c>
      <c r="Q94" s="98"/>
      <c r="R94" s="199">
        <f>R95+R118+R126</f>
        <v>0</v>
      </c>
      <c r="S94" s="98"/>
      <c r="T94" s="200">
        <f>T95+T118+T126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BK95+BK118+BK126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5774</v>
      </c>
      <c r="F95" s="205" t="s">
        <v>5775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SUM(P96:P117)</f>
        <v>0</v>
      </c>
      <c r="Q95" s="210"/>
      <c r="R95" s="211">
        <f>SUM(R96:R117)</f>
        <v>0</v>
      </c>
      <c r="S95" s="210"/>
      <c r="T95" s="212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78</v>
      </c>
      <c r="AY95" s="213" t="s">
        <v>401</v>
      </c>
      <c r="BK95" s="215">
        <f>SUM(BK96:BK117)</f>
        <v>0</v>
      </c>
    </row>
    <row r="96" s="2" customFormat="1" ht="16.5" customHeight="1">
      <c r="A96" s="40"/>
      <c r="B96" s="41"/>
      <c r="C96" s="218" t="s">
        <v>85</v>
      </c>
      <c r="D96" s="218" t="s">
        <v>403</v>
      </c>
      <c r="E96" s="219" t="s">
        <v>5776</v>
      </c>
      <c r="F96" s="220" t="s">
        <v>5777</v>
      </c>
      <c r="G96" s="221" t="s">
        <v>5448</v>
      </c>
      <c r="H96" s="222">
        <v>1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5778</v>
      </c>
    </row>
    <row r="97" s="2" customFormat="1" ht="16.5" customHeight="1">
      <c r="A97" s="40"/>
      <c r="B97" s="41"/>
      <c r="C97" s="280" t="s">
        <v>87</v>
      </c>
      <c r="D97" s="280" t="s">
        <v>808</v>
      </c>
      <c r="E97" s="281" t="s">
        <v>5779</v>
      </c>
      <c r="F97" s="282" t="s">
        <v>5780</v>
      </c>
      <c r="G97" s="283" t="s">
        <v>5448</v>
      </c>
      <c r="H97" s="284">
        <v>1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487</v>
      </c>
      <c r="AT97" s="229" t="s">
        <v>808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5781</v>
      </c>
    </row>
    <row r="98" s="2" customFormat="1" ht="16.5" customHeight="1">
      <c r="A98" s="40"/>
      <c r="B98" s="41"/>
      <c r="C98" s="218" t="s">
        <v>95</v>
      </c>
      <c r="D98" s="218" t="s">
        <v>403</v>
      </c>
      <c r="E98" s="219" t="s">
        <v>5782</v>
      </c>
      <c r="F98" s="220" t="s">
        <v>5783</v>
      </c>
      <c r="G98" s="221" t="s">
        <v>5448</v>
      </c>
      <c r="H98" s="222">
        <v>1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5784</v>
      </c>
    </row>
    <row r="99" s="2" customFormat="1" ht="16.5" customHeight="1">
      <c r="A99" s="40"/>
      <c r="B99" s="41"/>
      <c r="C99" s="280" t="s">
        <v>102</v>
      </c>
      <c r="D99" s="280" t="s">
        <v>808</v>
      </c>
      <c r="E99" s="281" t="s">
        <v>5785</v>
      </c>
      <c r="F99" s="282" t="s">
        <v>5786</v>
      </c>
      <c r="G99" s="283" t="s">
        <v>5448</v>
      </c>
      <c r="H99" s="284">
        <v>1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487</v>
      </c>
      <c r="AT99" s="229" t="s">
        <v>808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5787</v>
      </c>
    </row>
    <row r="100" s="2" customFormat="1" ht="16.5" customHeight="1">
      <c r="A100" s="40"/>
      <c r="B100" s="41"/>
      <c r="C100" s="218" t="s">
        <v>457</v>
      </c>
      <c r="D100" s="218" t="s">
        <v>403</v>
      </c>
      <c r="E100" s="219" t="s">
        <v>5788</v>
      </c>
      <c r="F100" s="220" t="s">
        <v>5789</v>
      </c>
      <c r="G100" s="221" t="s">
        <v>5448</v>
      </c>
      <c r="H100" s="222">
        <v>18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5790</v>
      </c>
    </row>
    <row r="101" s="2" customFormat="1" ht="16.5" customHeight="1">
      <c r="A101" s="40"/>
      <c r="B101" s="41"/>
      <c r="C101" s="280" t="s">
        <v>474</v>
      </c>
      <c r="D101" s="280" t="s">
        <v>808</v>
      </c>
      <c r="E101" s="281" t="s">
        <v>5791</v>
      </c>
      <c r="F101" s="282" t="s">
        <v>5792</v>
      </c>
      <c r="G101" s="283" t="s">
        <v>5448</v>
      </c>
      <c r="H101" s="284">
        <v>18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487</v>
      </c>
      <c r="AT101" s="229" t="s">
        <v>808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5793</v>
      </c>
    </row>
    <row r="102" s="2" customFormat="1" ht="16.5" customHeight="1">
      <c r="A102" s="40"/>
      <c r="B102" s="41"/>
      <c r="C102" s="218" t="s">
        <v>480</v>
      </c>
      <c r="D102" s="218" t="s">
        <v>403</v>
      </c>
      <c r="E102" s="219" t="s">
        <v>5794</v>
      </c>
      <c r="F102" s="220" t="s">
        <v>5795</v>
      </c>
      <c r="G102" s="221" t="s">
        <v>5448</v>
      </c>
      <c r="H102" s="222">
        <v>18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102</v>
      </c>
      <c r="AT102" s="229" t="s">
        <v>403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102</v>
      </c>
      <c r="BM102" s="229" t="s">
        <v>5796</v>
      </c>
    </row>
    <row r="103" s="2" customFormat="1" ht="16.5" customHeight="1">
      <c r="A103" s="40"/>
      <c r="B103" s="41"/>
      <c r="C103" s="280" t="s">
        <v>487</v>
      </c>
      <c r="D103" s="280" t="s">
        <v>808</v>
      </c>
      <c r="E103" s="281" t="s">
        <v>5797</v>
      </c>
      <c r="F103" s="282" t="s">
        <v>5798</v>
      </c>
      <c r="G103" s="283" t="s">
        <v>5448</v>
      </c>
      <c r="H103" s="284">
        <v>18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487</v>
      </c>
      <c r="AT103" s="229" t="s">
        <v>808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5799</v>
      </c>
    </row>
    <row r="104" s="2" customFormat="1" ht="16.5" customHeight="1">
      <c r="A104" s="40"/>
      <c r="B104" s="41"/>
      <c r="C104" s="218" t="s">
        <v>492</v>
      </c>
      <c r="D104" s="218" t="s">
        <v>403</v>
      </c>
      <c r="E104" s="219" t="s">
        <v>5800</v>
      </c>
      <c r="F104" s="220" t="s">
        <v>5801</v>
      </c>
      <c r="G104" s="221" t="s">
        <v>5448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5802</v>
      </c>
    </row>
    <row r="105" s="2" customFormat="1" ht="16.5" customHeight="1">
      <c r="A105" s="40"/>
      <c r="B105" s="41"/>
      <c r="C105" s="280" t="s">
        <v>498</v>
      </c>
      <c r="D105" s="280" t="s">
        <v>808</v>
      </c>
      <c r="E105" s="281" t="s">
        <v>5803</v>
      </c>
      <c r="F105" s="282" t="s">
        <v>5804</v>
      </c>
      <c r="G105" s="283" t="s">
        <v>5448</v>
      </c>
      <c r="H105" s="284">
        <v>1</v>
      </c>
      <c r="I105" s="285"/>
      <c r="J105" s="286">
        <f>ROUND(I105*H105,2)</f>
        <v>0</v>
      </c>
      <c r="K105" s="282" t="s">
        <v>19</v>
      </c>
      <c r="L105" s="287"/>
      <c r="M105" s="288" t="s">
        <v>19</v>
      </c>
      <c r="N105" s="289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487</v>
      </c>
      <c r="AT105" s="229" t="s">
        <v>808</v>
      </c>
      <c r="AU105" s="229" t="s">
        <v>85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5805</v>
      </c>
    </row>
    <row r="106" s="2" customFormat="1" ht="16.5" customHeight="1">
      <c r="A106" s="40"/>
      <c r="B106" s="41"/>
      <c r="C106" s="218" t="s">
        <v>514</v>
      </c>
      <c r="D106" s="218" t="s">
        <v>403</v>
      </c>
      <c r="E106" s="219" t="s">
        <v>5806</v>
      </c>
      <c r="F106" s="220" t="s">
        <v>5807</v>
      </c>
      <c r="G106" s="221" t="s">
        <v>5448</v>
      </c>
      <c r="H106" s="222">
        <v>27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85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5808</v>
      </c>
    </row>
    <row r="107" s="2" customFormat="1" ht="16.5" customHeight="1">
      <c r="A107" s="40"/>
      <c r="B107" s="41"/>
      <c r="C107" s="280" t="s">
        <v>519</v>
      </c>
      <c r="D107" s="280" t="s">
        <v>808</v>
      </c>
      <c r="E107" s="281" t="s">
        <v>5809</v>
      </c>
      <c r="F107" s="282" t="s">
        <v>5810</v>
      </c>
      <c r="G107" s="283" t="s">
        <v>5448</v>
      </c>
      <c r="H107" s="284">
        <v>27</v>
      </c>
      <c r="I107" s="285"/>
      <c r="J107" s="286">
        <f>ROUND(I107*H107,2)</f>
        <v>0</v>
      </c>
      <c r="K107" s="282" t="s">
        <v>19</v>
      </c>
      <c r="L107" s="287"/>
      <c r="M107" s="288" t="s">
        <v>19</v>
      </c>
      <c r="N107" s="289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487</v>
      </c>
      <c r="AT107" s="229" t="s">
        <v>808</v>
      </c>
      <c r="AU107" s="229" t="s">
        <v>85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5811</v>
      </c>
    </row>
    <row r="108" s="2" customFormat="1" ht="16.5" customHeight="1">
      <c r="A108" s="40"/>
      <c r="B108" s="41"/>
      <c r="C108" s="218" t="s">
        <v>529</v>
      </c>
      <c r="D108" s="218" t="s">
        <v>403</v>
      </c>
      <c r="E108" s="219" t="s">
        <v>5812</v>
      </c>
      <c r="F108" s="220" t="s">
        <v>5813</v>
      </c>
      <c r="G108" s="221" t="s">
        <v>5448</v>
      </c>
      <c r="H108" s="222">
        <v>3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85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5814</v>
      </c>
    </row>
    <row r="109" s="2" customFormat="1" ht="16.5" customHeight="1">
      <c r="A109" s="40"/>
      <c r="B109" s="41"/>
      <c r="C109" s="280" t="s">
        <v>536</v>
      </c>
      <c r="D109" s="280" t="s">
        <v>808</v>
      </c>
      <c r="E109" s="281" t="s">
        <v>5815</v>
      </c>
      <c r="F109" s="282" t="s">
        <v>5816</v>
      </c>
      <c r="G109" s="283" t="s">
        <v>5448</v>
      </c>
      <c r="H109" s="284">
        <v>3</v>
      </c>
      <c r="I109" s="285"/>
      <c r="J109" s="286">
        <f>ROUND(I109*H109,2)</f>
        <v>0</v>
      </c>
      <c r="K109" s="282" t="s">
        <v>19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487</v>
      </c>
      <c r="AT109" s="229" t="s">
        <v>808</v>
      </c>
      <c r="AU109" s="229" t="s">
        <v>85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5817</v>
      </c>
    </row>
    <row r="110" s="2" customFormat="1" ht="16.5" customHeight="1">
      <c r="A110" s="40"/>
      <c r="B110" s="41"/>
      <c r="C110" s="218" t="s">
        <v>8</v>
      </c>
      <c r="D110" s="218" t="s">
        <v>403</v>
      </c>
      <c r="E110" s="219" t="s">
        <v>5818</v>
      </c>
      <c r="F110" s="220" t="s">
        <v>5819</v>
      </c>
      <c r="G110" s="221" t="s">
        <v>5448</v>
      </c>
      <c r="H110" s="222">
        <v>6</v>
      </c>
      <c r="I110" s="223"/>
      <c r="J110" s="224">
        <f>ROUND(I110*H110,2)</f>
        <v>0</v>
      </c>
      <c r="K110" s="220" t="s">
        <v>19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85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5820</v>
      </c>
    </row>
    <row r="111" s="2" customFormat="1" ht="16.5" customHeight="1">
      <c r="A111" s="40"/>
      <c r="B111" s="41"/>
      <c r="C111" s="280" t="s">
        <v>545</v>
      </c>
      <c r="D111" s="280" t="s">
        <v>808</v>
      </c>
      <c r="E111" s="281" t="s">
        <v>5821</v>
      </c>
      <c r="F111" s="282" t="s">
        <v>5822</v>
      </c>
      <c r="G111" s="283" t="s">
        <v>5448</v>
      </c>
      <c r="H111" s="284">
        <v>6</v>
      </c>
      <c r="I111" s="285"/>
      <c r="J111" s="286">
        <f>ROUND(I111*H111,2)</f>
        <v>0</v>
      </c>
      <c r="K111" s="282" t="s">
        <v>19</v>
      </c>
      <c r="L111" s="287"/>
      <c r="M111" s="288" t="s">
        <v>19</v>
      </c>
      <c r="N111" s="289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487</v>
      </c>
      <c r="AT111" s="229" t="s">
        <v>808</v>
      </c>
      <c r="AU111" s="229" t="s">
        <v>85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102</v>
      </c>
      <c r="BM111" s="229" t="s">
        <v>5823</v>
      </c>
    </row>
    <row r="112" s="2" customFormat="1" ht="16.5" customHeight="1">
      <c r="A112" s="40"/>
      <c r="B112" s="41"/>
      <c r="C112" s="218" t="s">
        <v>552</v>
      </c>
      <c r="D112" s="218" t="s">
        <v>403</v>
      </c>
      <c r="E112" s="219" t="s">
        <v>5824</v>
      </c>
      <c r="F112" s="220" t="s">
        <v>5825</v>
      </c>
      <c r="G112" s="221" t="s">
        <v>5448</v>
      </c>
      <c r="H112" s="222">
        <v>3</v>
      </c>
      <c r="I112" s="223"/>
      <c r="J112" s="224">
        <f>ROUND(I112*H112,2)</f>
        <v>0</v>
      </c>
      <c r="K112" s="220" t="s">
        <v>19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85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5826</v>
      </c>
    </row>
    <row r="113" s="2" customFormat="1" ht="16.5" customHeight="1">
      <c r="A113" s="40"/>
      <c r="B113" s="41"/>
      <c r="C113" s="280" t="s">
        <v>560</v>
      </c>
      <c r="D113" s="280" t="s">
        <v>808</v>
      </c>
      <c r="E113" s="281" t="s">
        <v>5827</v>
      </c>
      <c r="F113" s="282" t="s">
        <v>5828</v>
      </c>
      <c r="G113" s="283" t="s">
        <v>5448</v>
      </c>
      <c r="H113" s="284">
        <v>3</v>
      </c>
      <c r="I113" s="285"/>
      <c r="J113" s="286">
        <f>ROUND(I113*H113,2)</f>
        <v>0</v>
      </c>
      <c r="K113" s="282" t="s">
        <v>19</v>
      </c>
      <c r="L113" s="287"/>
      <c r="M113" s="288" t="s">
        <v>19</v>
      </c>
      <c r="N113" s="289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487</v>
      </c>
      <c r="AT113" s="229" t="s">
        <v>808</v>
      </c>
      <c r="AU113" s="229" t="s">
        <v>85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5829</v>
      </c>
    </row>
    <row r="114" s="2" customFormat="1" ht="16.5" customHeight="1">
      <c r="A114" s="40"/>
      <c r="B114" s="41"/>
      <c r="C114" s="218" t="s">
        <v>565</v>
      </c>
      <c r="D114" s="218" t="s">
        <v>403</v>
      </c>
      <c r="E114" s="219" t="s">
        <v>5830</v>
      </c>
      <c r="F114" s="220" t="s">
        <v>5831</v>
      </c>
      <c r="G114" s="221" t="s">
        <v>5448</v>
      </c>
      <c r="H114" s="222">
        <v>27</v>
      </c>
      <c r="I114" s="223"/>
      <c r="J114" s="224">
        <f>ROUND(I114*H114,2)</f>
        <v>0</v>
      </c>
      <c r="K114" s="220" t="s">
        <v>19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85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5832</v>
      </c>
    </row>
    <row r="115" s="2" customFormat="1" ht="16.5" customHeight="1">
      <c r="A115" s="40"/>
      <c r="B115" s="41"/>
      <c r="C115" s="280" t="s">
        <v>571</v>
      </c>
      <c r="D115" s="280" t="s">
        <v>808</v>
      </c>
      <c r="E115" s="281" t="s">
        <v>5833</v>
      </c>
      <c r="F115" s="282" t="s">
        <v>5834</v>
      </c>
      <c r="G115" s="283" t="s">
        <v>5448</v>
      </c>
      <c r="H115" s="284">
        <v>27</v>
      </c>
      <c r="I115" s="285"/>
      <c r="J115" s="286">
        <f>ROUND(I115*H115,2)</f>
        <v>0</v>
      </c>
      <c r="K115" s="282" t="s">
        <v>19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487</v>
      </c>
      <c r="AT115" s="229" t="s">
        <v>808</v>
      </c>
      <c r="AU115" s="229" t="s">
        <v>85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102</v>
      </c>
      <c r="BM115" s="229" t="s">
        <v>5835</v>
      </c>
    </row>
    <row r="116" s="2" customFormat="1" ht="16.5" customHeight="1">
      <c r="A116" s="40"/>
      <c r="B116" s="41"/>
      <c r="C116" s="218" t="s">
        <v>7</v>
      </c>
      <c r="D116" s="218" t="s">
        <v>403</v>
      </c>
      <c r="E116" s="219" t="s">
        <v>5836</v>
      </c>
      <c r="F116" s="220" t="s">
        <v>5837</v>
      </c>
      <c r="G116" s="221" t="s">
        <v>5448</v>
      </c>
      <c r="H116" s="222">
        <v>7</v>
      </c>
      <c r="I116" s="223"/>
      <c r="J116" s="224">
        <f>ROUND(I116*H116,2)</f>
        <v>0</v>
      </c>
      <c r="K116" s="220" t="s">
        <v>19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85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5838</v>
      </c>
    </row>
    <row r="117" s="2" customFormat="1" ht="16.5" customHeight="1">
      <c r="A117" s="40"/>
      <c r="B117" s="41"/>
      <c r="C117" s="280" t="s">
        <v>599</v>
      </c>
      <c r="D117" s="280" t="s">
        <v>808</v>
      </c>
      <c r="E117" s="281" t="s">
        <v>5839</v>
      </c>
      <c r="F117" s="282" t="s">
        <v>5840</v>
      </c>
      <c r="G117" s="283" t="s">
        <v>5448</v>
      </c>
      <c r="H117" s="284">
        <v>7</v>
      </c>
      <c r="I117" s="285"/>
      <c r="J117" s="286">
        <f>ROUND(I117*H117,2)</f>
        <v>0</v>
      </c>
      <c r="K117" s="282" t="s">
        <v>19</v>
      </c>
      <c r="L117" s="287"/>
      <c r="M117" s="288" t="s">
        <v>19</v>
      </c>
      <c r="N117" s="289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487</v>
      </c>
      <c r="AT117" s="229" t="s">
        <v>808</v>
      </c>
      <c r="AU117" s="229" t="s">
        <v>85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5841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5842</v>
      </c>
      <c r="F118" s="205" t="s">
        <v>5843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SUM(P119:P125)</f>
        <v>0</v>
      </c>
      <c r="Q118" s="210"/>
      <c r="R118" s="211">
        <f>SUM(R119:R125)</f>
        <v>0</v>
      </c>
      <c r="S118" s="210"/>
      <c r="T118" s="212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85</v>
      </c>
      <c r="AT118" s="214" t="s">
        <v>77</v>
      </c>
      <c r="AU118" s="214" t="s">
        <v>78</v>
      </c>
      <c r="AY118" s="213" t="s">
        <v>401</v>
      </c>
      <c r="BK118" s="215">
        <f>SUM(BK119:BK125)</f>
        <v>0</v>
      </c>
    </row>
    <row r="119" s="2" customFormat="1" ht="16.5" customHeight="1">
      <c r="A119" s="40"/>
      <c r="B119" s="41"/>
      <c r="C119" s="218" t="s">
        <v>607</v>
      </c>
      <c r="D119" s="218" t="s">
        <v>403</v>
      </c>
      <c r="E119" s="219" t="s">
        <v>5844</v>
      </c>
      <c r="F119" s="220" t="s">
        <v>5845</v>
      </c>
      <c r="G119" s="221" t="s">
        <v>5448</v>
      </c>
      <c r="H119" s="222">
        <v>1</v>
      </c>
      <c r="I119" s="223"/>
      <c r="J119" s="224">
        <f>ROUND(I119*H119,2)</f>
        <v>0</v>
      </c>
      <c r="K119" s="220" t="s">
        <v>19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85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5846</v>
      </c>
    </row>
    <row r="120" s="2" customFormat="1" ht="16.5" customHeight="1">
      <c r="A120" s="40"/>
      <c r="B120" s="41"/>
      <c r="C120" s="218" t="s">
        <v>613</v>
      </c>
      <c r="D120" s="218" t="s">
        <v>403</v>
      </c>
      <c r="E120" s="219" t="s">
        <v>5847</v>
      </c>
      <c r="F120" s="220" t="s">
        <v>5848</v>
      </c>
      <c r="G120" s="221" t="s">
        <v>5448</v>
      </c>
      <c r="H120" s="222">
        <v>1</v>
      </c>
      <c r="I120" s="223"/>
      <c r="J120" s="224">
        <f>ROUND(I120*H120,2)</f>
        <v>0</v>
      </c>
      <c r="K120" s="220" t="s">
        <v>19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85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5849</v>
      </c>
    </row>
    <row r="121" s="2" customFormat="1" ht="16.5" customHeight="1">
      <c r="A121" s="40"/>
      <c r="B121" s="41"/>
      <c r="C121" s="218" t="s">
        <v>619</v>
      </c>
      <c r="D121" s="218" t="s">
        <v>403</v>
      </c>
      <c r="E121" s="219" t="s">
        <v>5850</v>
      </c>
      <c r="F121" s="220" t="s">
        <v>5851</v>
      </c>
      <c r="G121" s="221" t="s">
        <v>5448</v>
      </c>
      <c r="H121" s="222">
        <v>1</v>
      </c>
      <c r="I121" s="223"/>
      <c r="J121" s="224">
        <f>ROUND(I121*H121,2)</f>
        <v>0</v>
      </c>
      <c r="K121" s="220" t="s">
        <v>19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85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5852</v>
      </c>
    </row>
    <row r="122" s="2" customFormat="1" ht="16.5" customHeight="1">
      <c r="A122" s="40"/>
      <c r="B122" s="41"/>
      <c r="C122" s="218" t="s">
        <v>625</v>
      </c>
      <c r="D122" s="218" t="s">
        <v>403</v>
      </c>
      <c r="E122" s="219" t="s">
        <v>5853</v>
      </c>
      <c r="F122" s="220" t="s">
        <v>5854</v>
      </c>
      <c r="G122" s="221" t="s">
        <v>5448</v>
      </c>
      <c r="H122" s="222">
        <v>1</v>
      </c>
      <c r="I122" s="223"/>
      <c r="J122" s="224">
        <f>ROUND(I122*H122,2)</f>
        <v>0</v>
      </c>
      <c r="K122" s="220" t="s">
        <v>19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85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5855</v>
      </c>
    </row>
    <row r="123" s="2" customFormat="1" ht="16.5" customHeight="1">
      <c r="A123" s="40"/>
      <c r="B123" s="41"/>
      <c r="C123" s="280" t="s">
        <v>629</v>
      </c>
      <c r="D123" s="280" t="s">
        <v>808</v>
      </c>
      <c r="E123" s="281" t="s">
        <v>5856</v>
      </c>
      <c r="F123" s="282" t="s">
        <v>5857</v>
      </c>
      <c r="G123" s="283" t="s">
        <v>5448</v>
      </c>
      <c r="H123" s="284">
        <v>1</v>
      </c>
      <c r="I123" s="285"/>
      <c r="J123" s="286">
        <f>ROUND(I123*H123,2)</f>
        <v>0</v>
      </c>
      <c r="K123" s="282" t="s">
        <v>19</v>
      </c>
      <c r="L123" s="287"/>
      <c r="M123" s="288" t="s">
        <v>19</v>
      </c>
      <c r="N123" s="289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487</v>
      </c>
      <c r="AT123" s="229" t="s">
        <v>808</v>
      </c>
      <c r="AU123" s="229" t="s">
        <v>85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5858</v>
      </c>
    </row>
    <row r="124" s="2" customFormat="1" ht="16.5" customHeight="1">
      <c r="A124" s="40"/>
      <c r="B124" s="41"/>
      <c r="C124" s="218" t="s">
        <v>638</v>
      </c>
      <c r="D124" s="218" t="s">
        <v>403</v>
      </c>
      <c r="E124" s="219" t="s">
        <v>5859</v>
      </c>
      <c r="F124" s="220" t="s">
        <v>5860</v>
      </c>
      <c r="G124" s="221" t="s">
        <v>5448</v>
      </c>
      <c r="H124" s="222">
        <v>31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85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5861</v>
      </c>
    </row>
    <row r="125" s="2" customFormat="1" ht="16.5" customHeight="1">
      <c r="A125" s="40"/>
      <c r="B125" s="41"/>
      <c r="C125" s="280" t="s">
        <v>645</v>
      </c>
      <c r="D125" s="280" t="s">
        <v>808</v>
      </c>
      <c r="E125" s="281" t="s">
        <v>5862</v>
      </c>
      <c r="F125" s="282" t="s">
        <v>5863</v>
      </c>
      <c r="G125" s="283" t="s">
        <v>5448</v>
      </c>
      <c r="H125" s="284">
        <v>31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487</v>
      </c>
      <c r="AT125" s="229" t="s">
        <v>808</v>
      </c>
      <c r="AU125" s="229" t="s">
        <v>85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5864</v>
      </c>
    </row>
    <row r="126" s="12" customFormat="1" ht="25.92" customHeight="1">
      <c r="A126" s="12"/>
      <c r="B126" s="202"/>
      <c r="C126" s="203"/>
      <c r="D126" s="204" t="s">
        <v>77</v>
      </c>
      <c r="E126" s="205" t="s">
        <v>5865</v>
      </c>
      <c r="F126" s="205" t="s">
        <v>5866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SUM(P127:P146)</f>
        <v>0</v>
      </c>
      <c r="Q126" s="210"/>
      <c r="R126" s="211">
        <f>SUM(R127:R146)</f>
        <v>0</v>
      </c>
      <c r="S126" s="210"/>
      <c r="T126" s="21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85</v>
      </c>
      <c r="AT126" s="214" t="s">
        <v>77</v>
      </c>
      <c r="AU126" s="214" t="s">
        <v>78</v>
      </c>
      <c r="AY126" s="213" t="s">
        <v>401</v>
      </c>
      <c r="BK126" s="215">
        <f>SUM(BK127:BK146)</f>
        <v>0</v>
      </c>
    </row>
    <row r="127" s="2" customFormat="1" ht="16.5" customHeight="1">
      <c r="A127" s="40"/>
      <c r="B127" s="41"/>
      <c r="C127" s="218" t="s">
        <v>650</v>
      </c>
      <c r="D127" s="218" t="s">
        <v>403</v>
      </c>
      <c r="E127" s="219" t="s">
        <v>5867</v>
      </c>
      <c r="F127" s="220" t="s">
        <v>5868</v>
      </c>
      <c r="G127" s="221" t="s">
        <v>5448</v>
      </c>
      <c r="H127" s="222">
        <v>9</v>
      </c>
      <c r="I127" s="223"/>
      <c r="J127" s="224">
        <f>ROUND(I127*H127,2)</f>
        <v>0</v>
      </c>
      <c r="K127" s="220" t="s">
        <v>19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85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5869</v>
      </c>
    </row>
    <row r="128" s="2" customFormat="1" ht="16.5" customHeight="1">
      <c r="A128" s="40"/>
      <c r="B128" s="41"/>
      <c r="C128" s="280" t="s">
        <v>657</v>
      </c>
      <c r="D128" s="280" t="s">
        <v>808</v>
      </c>
      <c r="E128" s="281" t="s">
        <v>5870</v>
      </c>
      <c r="F128" s="282" t="s">
        <v>5871</v>
      </c>
      <c r="G128" s="283" t="s">
        <v>5448</v>
      </c>
      <c r="H128" s="284">
        <v>9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487</v>
      </c>
      <c r="AT128" s="229" t="s">
        <v>808</v>
      </c>
      <c r="AU128" s="229" t="s">
        <v>85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5872</v>
      </c>
    </row>
    <row r="129" s="2" customFormat="1" ht="16.5" customHeight="1">
      <c r="A129" s="40"/>
      <c r="B129" s="41"/>
      <c r="C129" s="218" t="s">
        <v>664</v>
      </c>
      <c r="D129" s="218" t="s">
        <v>403</v>
      </c>
      <c r="E129" s="219" t="s">
        <v>5873</v>
      </c>
      <c r="F129" s="220" t="s">
        <v>5874</v>
      </c>
      <c r="G129" s="221" t="s">
        <v>5448</v>
      </c>
      <c r="H129" s="222">
        <v>27</v>
      </c>
      <c r="I129" s="223"/>
      <c r="J129" s="224">
        <f>ROUND(I129*H129,2)</f>
        <v>0</v>
      </c>
      <c r="K129" s="220" t="s">
        <v>19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85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5875</v>
      </c>
    </row>
    <row r="130" s="2" customFormat="1" ht="16.5" customHeight="1">
      <c r="A130" s="40"/>
      <c r="B130" s="41"/>
      <c r="C130" s="280" t="s">
        <v>670</v>
      </c>
      <c r="D130" s="280" t="s">
        <v>808</v>
      </c>
      <c r="E130" s="281" t="s">
        <v>5876</v>
      </c>
      <c r="F130" s="282" t="s">
        <v>5877</v>
      </c>
      <c r="G130" s="283" t="s">
        <v>5448</v>
      </c>
      <c r="H130" s="284">
        <v>27</v>
      </c>
      <c r="I130" s="285"/>
      <c r="J130" s="286">
        <f>ROUND(I130*H130,2)</f>
        <v>0</v>
      </c>
      <c r="K130" s="282" t="s">
        <v>19</v>
      </c>
      <c r="L130" s="287"/>
      <c r="M130" s="288" t="s">
        <v>19</v>
      </c>
      <c r="N130" s="289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487</v>
      </c>
      <c r="AT130" s="229" t="s">
        <v>808</v>
      </c>
      <c r="AU130" s="229" t="s">
        <v>85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5878</v>
      </c>
    </row>
    <row r="131" s="2" customFormat="1" ht="16.5" customHeight="1">
      <c r="A131" s="40"/>
      <c r="B131" s="41"/>
      <c r="C131" s="218" t="s">
        <v>676</v>
      </c>
      <c r="D131" s="218" t="s">
        <v>403</v>
      </c>
      <c r="E131" s="219" t="s">
        <v>5879</v>
      </c>
      <c r="F131" s="220" t="s">
        <v>5880</v>
      </c>
      <c r="G131" s="221" t="s">
        <v>5448</v>
      </c>
      <c r="H131" s="222">
        <v>18</v>
      </c>
      <c r="I131" s="223"/>
      <c r="J131" s="224">
        <f>ROUND(I131*H131,2)</f>
        <v>0</v>
      </c>
      <c r="K131" s="220" t="s">
        <v>19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102</v>
      </c>
      <c r="AT131" s="229" t="s">
        <v>403</v>
      </c>
      <c r="AU131" s="229" t="s">
        <v>85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102</v>
      </c>
      <c r="BM131" s="229" t="s">
        <v>5881</v>
      </c>
    </row>
    <row r="132" s="2" customFormat="1" ht="16.5" customHeight="1">
      <c r="A132" s="40"/>
      <c r="B132" s="41"/>
      <c r="C132" s="280" t="s">
        <v>682</v>
      </c>
      <c r="D132" s="280" t="s">
        <v>808</v>
      </c>
      <c r="E132" s="281" t="s">
        <v>5882</v>
      </c>
      <c r="F132" s="282" t="s">
        <v>5883</v>
      </c>
      <c r="G132" s="283" t="s">
        <v>5448</v>
      </c>
      <c r="H132" s="284">
        <v>18</v>
      </c>
      <c r="I132" s="285"/>
      <c r="J132" s="286">
        <f>ROUND(I132*H132,2)</f>
        <v>0</v>
      </c>
      <c r="K132" s="282" t="s">
        <v>19</v>
      </c>
      <c r="L132" s="287"/>
      <c r="M132" s="288" t="s">
        <v>19</v>
      </c>
      <c r="N132" s="289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487</v>
      </c>
      <c r="AT132" s="229" t="s">
        <v>808</v>
      </c>
      <c r="AU132" s="229" t="s">
        <v>85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5884</v>
      </c>
    </row>
    <row r="133" s="2" customFormat="1" ht="16.5" customHeight="1">
      <c r="A133" s="40"/>
      <c r="B133" s="41"/>
      <c r="C133" s="218" t="s">
        <v>687</v>
      </c>
      <c r="D133" s="218" t="s">
        <v>403</v>
      </c>
      <c r="E133" s="219" t="s">
        <v>5885</v>
      </c>
      <c r="F133" s="220" t="s">
        <v>5886</v>
      </c>
      <c r="G133" s="221" t="s">
        <v>228</v>
      </c>
      <c r="H133" s="222">
        <v>400</v>
      </c>
      <c r="I133" s="223"/>
      <c r="J133" s="224">
        <f>ROUND(I133*H133,2)</f>
        <v>0</v>
      </c>
      <c r="K133" s="220" t="s">
        <v>19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85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5887</v>
      </c>
    </row>
    <row r="134" s="2" customFormat="1" ht="16.5" customHeight="1">
      <c r="A134" s="40"/>
      <c r="B134" s="41"/>
      <c r="C134" s="280" t="s">
        <v>703</v>
      </c>
      <c r="D134" s="280" t="s">
        <v>808</v>
      </c>
      <c r="E134" s="281" t="s">
        <v>5888</v>
      </c>
      <c r="F134" s="282" t="s">
        <v>5889</v>
      </c>
      <c r="G134" s="283" t="s">
        <v>228</v>
      </c>
      <c r="H134" s="284">
        <v>400</v>
      </c>
      <c r="I134" s="285"/>
      <c r="J134" s="286">
        <f>ROUND(I134*H134,2)</f>
        <v>0</v>
      </c>
      <c r="K134" s="282" t="s">
        <v>19</v>
      </c>
      <c r="L134" s="287"/>
      <c r="M134" s="288" t="s">
        <v>19</v>
      </c>
      <c r="N134" s="289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487</v>
      </c>
      <c r="AT134" s="229" t="s">
        <v>808</v>
      </c>
      <c r="AU134" s="229" t="s">
        <v>85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5890</v>
      </c>
    </row>
    <row r="135" s="2" customFormat="1" ht="16.5" customHeight="1">
      <c r="A135" s="40"/>
      <c r="B135" s="41"/>
      <c r="C135" s="218" t="s">
        <v>710</v>
      </c>
      <c r="D135" s="218" t="s">
        <v>403</v>
      </c>
      <c r="E135" s="219" t="s">
        <v>5891</v>
      </c>
      <c r="F135" s="220" t="s">
        <v>5892</v>
      </c>
      <c r="G135" s="221" t="s">
        <v>228</v>
      </c>
      <c r="H135" s="222">
        <v>150</v>
      </c>
      <c r="I135" s="223"/>
      <c r="J135" s="224">
        <f>ROUND(I135*H135,2)</f>
        <v>0</v>
      </c>
      <c r="K135" s="220" t="s">
        <v>19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102</v>
      </c>
      <c r="AT135" s="229" t="s">
        <v>403</v>
      </c>
      <c r="AU135" s="229" t="s">
        <v>85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102</v>
      </c>
      <c r="BM135" s="229" t="s">
        <v>5893</v>
      </c>
    </row>
    <row r="136" s="2" customFormat="1" ht="16.5" customHeight="1">
      <c r="A136" s="40"/>
      <c r="B136" s="41"/>
      <c r="C136" s="280" t="s">
        <v>717</v>
      </c>
      <c r="D136" s="280" t="s">
        <v>808</v>
      </c>
      <c r="E136" s="281" t="s">
        <v>5894</v>
      </c>
      <c r="F136" s="282" t="s">
        <v>5895</v>
      </c>
      <c r="G136" s="283" t="s">
        <v>228</v>
      </c>
      <c r="H136" s="284">
        <v>150</v>
      </c>
      <c r="I136" s="285"/>
      <c r="J136" s="286">
        <f>ROUND(I136*H136,2)</f>
        <v>0</v>
      </c>
      <c r="K136" s="282" t="s">
        <v>19</v>
      </c>
      <c r="L136" s="287"/>
      <c r="M136" s="288" t="s">
        <v>19</v>
      </c>
      <c r="N136" s="289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487</v>
      </c>
      <c r="AT136" s="229" t="s">
        <v>808</v>
      </c>
      <c r="AU136" s="229" t="s">
        <v>85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5896</v>
      </c>
    </row>
    <row r="137" s="2" customFormat="1" ht="16.5" customHeight="1">
      <c r="A137" s="40"/>
      <c r="B137" s="41"/>
      <c r="C137" s="218" t="s">
        <v>723</v>
      </c>
      <c r="D137" s="218" t="s">
        <v>403</v>
      </c>
      <c r="E137" s="219" t="s">
        <v>5897</v>
      </c>
      <c r="F137" s="220" t="s">
        <v>5898</v>
      </c>
      <c r="G137" s="221" t="s">
        <v>228</v>
      </c>
      <c r="H137" s="222">
        <v>160</v>
      </c>
      <c r="I137" s="223"/>
      <c r="J137" s="224">
        <f>ROUND(I137*H137,2)</f>
        <v>0</v>
      </c>
      <c r="K137" s="220" t="s">
        <v>19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85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5899</v>
      </c>
    </row>
    <row r="138" s="2" customFormat="1" ht="16.5" customHeight="1">
      <c r="A138" s="40"/>
      <c r="B138" s="41"/>
      <c r="C138" s="280" t="s">
        <v>736</v>
      </c>
      <c r="D138" s="280" t="s">
        <v>808</v>
      </c>
      <c r="E138" s="281" t="s">
        <v>5900</v>
      </c>
      <c r="F138" s="282" t="s">
        <v>5901</v>
      </c>
      <c r="G138" s="283" t="s">
        <v>228</v>
      </c>
      <c r="H138" s="284">
        <v>160</v>
      </c>
      <c r="I138" s="285"/>
      <c r="J138" s="286">
        <f>ROUND(I138*H138,2)</f>
        <v>0</v>
      </c>
      <c r="K138" s="282" t="s">
        <v>19</v>
      </c>
      <c r="L138" s="287"/>
      <c r="M138" s="288" t="s">
        <v>19</v>
      </c>
      <c r="N138" s="289" t="s">
        <v>49</v>
      </c>
      <c r="O138" s="86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9" t="s">
        <v>487</v>
      </c>
      <c r="AT138" s="229" t="s">
        <v>808</v>
      </c>
      <c r="AU138" s="229" t="s">
        <v>85</v>
      </c>
      <c r="AY138" s="19" t="s">
        <v>401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9" t="s">
        <v>85</v>
      </c>
      <c r="BK138" s="230">
        <f>ROUND(I138*H138,2)</f>
        <v>0</v>
      </c>
      <c r="BL138" s="19" t="s">
        <v>102</v>
      </c>
      <c r="BM138" s="229" t="s">
        <v>5902</v>
      </c>
    </row>
    <row r="139" s="2" customFormat="1" ht="16.5" customHeight="1">
      <c r="A139" s="40"/>
      <c r="B139" s="41"/>
      <c r="C139" s="218" t="s">
        <v>747</v>
      </c>
      <c r="D139" s="218" t="s">
        <v>403</v>
      </c>
      <c r="E139" s="219" t="s">
        <v>5903</v>
      </c>
      <c r="F139" s="220" t="s">
        <v>5904</v>
      </c>
      <c r="G139" s="221" t="s">
        <v>5448</v>
      </c>
      <c r="H139" s="222">
        <v>76</v>
      </c>
      <c r="I139" s="223"/>
      <c r="J139" s="224">
        <f>ROUND(I139*H139,2)</f>
        <v>0</v>
      </c>
      <c r="K139" s="220" t="s">
        <v>19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85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5905</v>
      </c>
    </row>
    <row r="140" s="2" customFormat="1" ht="16.5" customHeight="1">
      <c r="A140" s="40"/>
      <c r="B140" s="41"/>
      <c r="C140" s="280" t="s">
        <v>756</v>
      </c>
      <c r="D140" s="280" t="s">
        <v>808</v>
      </c>
      <c r="E140" s="281" t="s">
        <v>5906</v>
      </c>
      <c r="F140" s="282" t="s">
        <v>5907</v>
      </c>
      <c r="G140" s="283" t="s">
        <v>5448</v>
      </c>
      <c r="H140" s="284">
        <v>76</v>
      </c>
      <c r="I140" s="285"/>
      <c r="J140" s="286">
        <f>ROUND(I140*H140,2)</f>
        <v>0</v>
      </c>
      <c r="K140" s="282" t="s">
        <v>19</v>
      </c>
      <c r="L140" s="287"/>
      <c r="M140" s="288" t="s">
        <v>19</v>
      </c>
      <c r="N140" s="289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487</v>
      </c>
      <c r="AT140" s="229" t="s">
        <v>808</v>
      </c>
      <c r="AU140" s="229" t="s">
        <v>85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5908</v>
      </c>
    </row>
    <row r="141" s="2" customFormat="1" ht="16.5" customHeight="1">
      <c r="A141" s="40"/>
      <c r="B141" s="41"/>
      <c r="C141" s="218" t="s">
        <v>762</v>
      </c>
      <c r="D141" s="218" t="s">
        <v>403</v>
      </c>
      <c r="E141" s="219" t="s">
        <v>5909</v>
      </c>
      <c r="F141" s="220" t="s">
        <v>5910</v>
      </c>
      <c r="G141" s="221" t="s">
        <v>5448</v>
      </c>
      <c r="H141" s="222">
        <v>7</v>
      </c>
      <c r="I141" s="223"/>
      <c r="J141" s="224">
        <f>ROUND(I141*H141,2)</f>
        <v>0</v>
      </c>
      <c r="K141" s="220" t="s">
        <v>19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85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5911</v>
      </c>
    </row>
    <row r="142" s="2" customFormat="1" ht="16.5" customHeight="1">
      <c r="A142" s="40"/>
      <c r="B142" s="41"/>
      <c r="C142" s="280" t="s">
        <v>769</v>
      </c>
      <c r="D142" s="280" t="s">
        <v>808</v>
      </c>
      <c r="E142" s="281" t="s">
        <v>5912</v>
      </c>
      <c r="F142" s="282" t="s">
        <v>5913</v>
      </c>
      <c r="G142" s="283" t="s">
        <v>5448</v>
      </c>
      <c r="H142" s="284">
        <v>7</v>
      </c>
      <c r="I142" s="285"/>
      <c r="J142" s="286">
        <f>ROUND(I142*H142,2)</f>
        <v>0</v>
      </c>
      <c r="K142" s="282" t="s">
        <v>19</v>
      </c>
      <c r="L142" s="287"/>
      <c r="M142" s="288" t="s">
        <v>19</v>
      </c>
      <c r="N142" s="289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487</v>
      </c>
      <c r="AT142" s="229" t="s">
        <v>808</v>
      </c>
      <c r="AU142" s="229" t="s">
        <v>85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102</v>
      </c>
      <c r="BM142" s="229" t="s">
        <v>5914</v>
      </c>
    </row>
    <row r="143" s="2" customFormat="1" ht="16.5" customHeight="1">
      <c r="A143" s="40"/>
      <c r="B143" s="41"/>
      <c r="C143" s="218" t="s">
        <v>778</v>
      </c>
      <c r="D143" s="218" t="s">
        <v>403</v>
      </c>
      <c r="E143" s="219" t="s">
        <v>5915</v>
      </c>
      <c r="F143" s="220" t="s">
        <v>5916</v>
      </c>
      <c r="G143" s="221" t="s">
        <v>5448</v>
      </c>
      <c r="H143" s="222">
        <v>87</v>
      </c>
      <c r="I143" s="223"/>
      <c r="J143" s="224">
        <f>ROUND(I143*H143,2)</f>
        <v>0</v>
      </c>
      <c r="K143" s="220" t="s">
        <v>19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102</v>
      </c>
      <c r="AT143" s="229" t="s">
        <v>403</v>
      </c>
      <c r="AU143" s="229" t="s">
        <v>85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102</v>
      </c>
      <c r="BM143" s="229" t="s">
        <v>5917</v>
      </c>
    </row>
    <row r="144" s="2" customFormat="1" ht="16.5" customHeight="1">
      <c r="A144" s="40"/>
      <c r="B144" s="41"/>
      <c r="C144" s="280" t="s">
        <v>784</v>
      </c>
      <c r="D144" s="280" t="s">
        <v>808</v>
      </c>
      <c r="E144" s="281" t="s">
        <v>5918</v>
      </c>
      <c r="F144" s="282" t="s">
        <v>5919</v>
      </c>
      <c r="G144" s="283" t="s">
        <v>5448</v>
      </c>
      <c r="H144" s="284">
        <v>87</v>
      </c>
      <c r="I144" s="285"/>
      <c r="J144" s="286">
        <f>ROUND(I144*H144,2)</f>
        <v>0</v>
      </c>
      <c r="K144" s="282" t="s">
        <v>19</v>
      </c>
      <c r="L144" s="287"/>
      <c r="M144" s="288" t="s">
        <v>19</v>
      </c>
      <c r="N144" s="289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487</v>
      </c>
      <c r="AT144" s="229" t="s">
        <v>808</v>
      </c>
      <c r="AU144" s="229" t="s">
        <v>85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102</v>
      </c>
      <c r="BM144" s="229" t="s">
        <v>5920</v>
      </c>
    </row>
    <row r="145" s="2" customFormat="1" ht="16.5" customHeight="1">
      <c r="A145" s="40"/>
      <c r="B145" s="41"/>
      <c r="C145" s="218" t="s">
        <v>789</v>
      </c>
      <c r="D145" s="218" t="s">
        <v>403</v>
      </c>
      <c r="E145" s="219" t="s">
        <v>5921</v>
      </c>
      <c r="F145" s="220" t="s">
        <v>5922</v>
      </c>
      <c r="G145" s="221" t="s">
        <v>5448</v>
      </c>
      <c r="H145" s="222">
        <v>560</v>
      </c>
      <c r="I145" s="223"/>
      <c r="J145" s="224">
        <f>ROUND(I145*H145,2)</f>
        <v>0</v>
      </c>
      <c r="K145" s="220" t="s">
        <v>19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85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5923</v>
      </c>
    </row>
    <row r="146" s="2" customFormat="1" ht="16.5" customHeight="1">
      <c r="A146" s="40"/>
      <c r="B146" s="41"/>
      <c r="C146" s="280" t="s">
        <v>800</v>
      </c>
      <c r="D146" s="280" t="s">
        <v>808</v>
      </c>
      <c r="E146" s="281" t="s">
        <v>5924</v>
      </c>
      <c r="F146" s="282" t="s">
        <v>5925</v>
      </c>
      <c r="G146" s="283" t="s">
        <v>228</v>
      </c>
      <c r="H146" s="284">
        <v>560</v>
      </c>
      <c r="I146" s="285"/>
      <c r="J146" s="286">
        <f>ROUND(I146*H146,2)</f>
        <v>0</v>
      </c>
      <c r="K146" s="282" t="s">
        <v>19</v>
      </c>
      <c r="L146" s="287"/>
      <c r="M146" s="298" t="s">
        <v>19</v>
      </c>
      <c r="N146" s="299" t="s">
        <v>49</v>
      </c>
      <c r="O146" s="296"/>
      <c r="P146" s="300">
        <f>O146*H146</f>
        <v>0</v>
      </c>
      <c r="Q146" s="300">
        <v>0</v>
      </c>
      <c r="R146" s="300">
        <f>Q146*H146</f>
        <v>0</v>
      </c>
      <c r="S146" s="300">
        <v>0</v>
      </c>
      <c r="T146" s="301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9" t="s">
        <v>487</v>
      </c>
      <c r="AT146" s="229" t="s">
        <v>808</v>
      </c>
      <c r="AU146" s="229" t="s">
        <v>85</v>
      </c>
      <c r="AY146" s="19" t="s">
        <v>401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9" t="s">
        <v>85</v>
      </c>
      <c r="BK146" s="230">
        <f>ROUND(I146*H146,2)</f>
        <v>0</v>
      </c>
      <c r="BL146" s="19" t="s">
        <v>102</v>
      </c>
      <c r="BM146" s="229" t="s">
        <v>5926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YW+lwn/Ly/a+W47SebOadow1FCOUW3wmVMadWUB+f+262RNtgCE3rg20G9A9ebfTsDU6I0Qg0HUxaLnT1ognfA==" hashValue="1ruxCQtQ3n18oNBzCbUAQG1L8ng6HNl7gGnOKwM54DV5ik6LK/t+WZsCK+AK1PW1ZWHiXnDV8yQUFbbz1tSJsA==" algorithmName="SHA-512" password="CC35"/>
  <autoFilter ref="C93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5927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19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4479</v>
      </c>
      <c r="F25" s="40"/>
      <c r="G25" s="40"/>
      <c r="H25" s="40"/>
      <c r="I25" s="146" t="s">
        <v>29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4480</v>
      </c>
      <c r="F28" s="40"/>
      <c r="G28" s="40"/>
      <c r="H28" s="40"/>
      <c r="I28" s="146" t="s">
        <v>29</v>
      </c>
      <c r="J28" s="135" t="s">
        <v>19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ROUND((SUM(BE98:BE355)),  2)</f>
        <v>0</v>
      </c>
      <c r="G37" s="40"/>
      <c r="H37" s="40"/>
      <c r="I37" s="162">
        <v>0.20999999999999999</v>
      </c>
      <c r="J37" s="161">
        <f>ROUND(((SUM(BE98:BE355))*I37),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ROUND((SUM(BF98:BF355)),  2)</f>
        <v>0</v>
      </c>
      <c r="G38" s="40"/>
      <c r="H38" s="40"/>
      <c r="I38" s="162">
        <v>0.14999999999999999</v>
      </c>
      <c r="J38" s="161">
        <f>ROUND(((SUM(BF98:BF355))*I38),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ROUND((SUM(BG98:BG355)),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ROUND((SUM(BH98:BH355)),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ROUND((SUM(BI98:BI355)),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D.1.4.D - Vzduchotechnika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Ondřej Zikán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 xml:space="preserve"> Ondřej Zikán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5928</v>
      </c>
      <c r="E70" s="188"/>
      <c r="F70" s="188"/>
      <c r="G70" s="188"/>
      <c r="H70" s="188"/>
      <c r="I70" s="188"/>
      <c r="J70" s="189">
        <f>J109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372</v>
      </c>
      <c r="E71" s="188"/>
      <c r="F71" s="188"/>
      <c r="G71" s="188"/>
      <c r="H71" s="188"/>
      <c r="I71" s="188"/>
      <c r="J71" s="189">
        <f>J132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5929</v>
      </c>
      <c r="E72" s="188"/>
      <c r="F72" s="188"/>
      <c r="G72" s="188"/>
      <c r="H72" s="188"/>
      <c r="I72" s="188"/>
      <c r="J72" s="189">
        <f>J133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5930</v>
      </c>
      <c r="E73" s="188"/>
      <c r="F73" s="188"/>
      <c r="G73" s="188"/>
      <c r="H73" s="188"/>
      <c r="I73" s="188"/>
      <c r="J73" s="189">
        <f>J218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5931</v>
      </c>
      <c r="E74" s="188"/>
      <c r="F74" s="188"/>
      <c r="G74" s="188"/>
      <c r="H74" s="188"/>
      <c r="I74" s="188"/>
      <c r="J74" s="189">
        <f>J257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rev.3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200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208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3893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D.1.4.D - Vzduchotechnika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8. 12. 2023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Ondřej Zikán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 xml:space="preserve"> Ondřej Zikán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</f>
        <v>0</v>
      </c>
      <c r="Q98" s="98"/>
      <c r="R98" s="199">
        <f>R99</f>
        <v>0.00745</v>
      </c>
      <c r="S98" s="98"/>
      <c r="T98" s="200">
        <f>T99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1823</v>
      </c>
      <c r="F99" s="205" t="s">
        <v>1824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P100+P109+P132+P133+P218+P257</f>
        <v>0</v>
      </c>
      <c r="Q99" s="210"/>
      <c r="R99" s="211">
        <f>R100+R109+R132+R133+R218+R257</f>
        <v>0.00745</v>
      </c>
      <c r="S99" s="210"/>
      <c r="T99" s="212">
        <f>T100+T109+T132+T133+T218+T257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87</v>
      </c>
      <c r="AT99" s="214" t="s">
        <v>77</v>
      </c>
      <c r="AU99" s="214" t="s">
        <v>78</v>
      </c>
      <c r="AY99" s="213" t="s">
        <v>401</v>
      </c>
      <c r="BK99" s="215">
        <f>BK100+BK109+BK132+BK133+BK218+BK257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2118</v>
      </c>
      <c r="F100" s="216" t="s">
        <v>2119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SUM(P101:P108)</f>
        <v>0</v>
      </c>
      <c r="Q100" s="210"/>
      <c r="R100" s="211">
        <f>SUM(R101:R108)</f>
        <v>0</v>
      </c>
      <c r="S100" s="210"/>
      <c r="T100" s="212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87</v>
      </c>
      <c r="AT100" s="214" t="s">
        <v>77</v>
      </c>
      <c r="AU100" s="214" t="s">
        <v>85</v>
      </c>
      <c r="AY100" s="213" t="s">
        <v>401</v>
      </c>
      <c r="BK100" s="215">
        <f>SUM(BK101:BK108)</f>
        <v>0</v>
      </c>
    </row>
    <row r="101" s="2" customFormat="1" ht="24.15" customHeight="1">
      <c r="A101" s="40"/>
      <c r="B101" s="41"/>
      <c r="C101" s="218" t="s">
        <v>85</v>
      </c>
      <c r="D101" s="218" t="s">
        <v>403</v>
      </c>
      <c r="E101" s="219" t="s">
        <v>5932</v>
      </c>
      <c r="F101" s="220" t="s">
        <v>5933</v>
      </c>
      <c r="G101" s="221" t="s">
        <v>178</v>
      </c>
      <c r="H101" s="222">
        <v>39</v>
      </c>
      <c r="I101" s="223"/>
      <c r="J101" s="224">
        <f>ROUND(I101*H101,2)</f>
        <v>0</v>
      </c>
      <c r="K101" s="220" t="s">
        <v>1038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5934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5935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5936</v>
      </c>
      <c r="G103" s="248"/>
      <c r="H103" s="251">
        <v>30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5937</v>
      </c>
      <c r="G104" s="248"/>
      <c r="H104" s="251">
        <v>39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85</v>
      </c>
      <c r="AY104" s="257" t="s">
        <v>401</v>
      </c>
    </row>
    <row r="105" s="2" customFormat="1" ht="24.15" customHeight="1">
      <c r="A105" s="40"/>
      <c r="B105" s="41"/>
      <c r="C105" s="218" t="s">
        <v>87</v>
      </c>
      <c r="D105" s="218" t="s">
        <v>403</v>
      </c>
      <c r="E105" s="219" t="s">
        <v>5938</v>
      </c>
      <c r="F105" s="220" t="s">
        <v>5939</v>
      </c>
      <c r="G105" s="221" t="s">
        <v>178</v>
      </c>
      <c r="H105" s="222">
        <v>26</v>
      </c>
      <c r="I105" s="223"/>
      <c r="J105" s="224">
        <f>ROUND(I105*H105,2)</f>
        <v>0</v>
      </c>
      <c r="K105" s="220" t="s">
        <v>1038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545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545</v>
      </c>
      <c r="BM105" s="229" t="s">
        <v>5940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5941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5942</v>
      </c>
      <c r="G107" s="248"/>
      <c r="H107" s="251">
        <v>20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5943</v>
      </c>
      <c r="G108" s="248"/>
      <c r="H108" s="251">
        <v>26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85</v>
      </c>
      <c r="AY108" s="257" t="s">
        <v>401</v>
      </c>
    </row>
    <row r="109" s="12" customFormat="1" ht="22.8" customHeight="1">
      <c r="A109" s="12"/>
      <c r="B109" s="202"/>
      <c r="C109" s="203"/>
      <c r="D109" s="204" t="s">
        <v>77</v>
      </c>
      <c r="E109" s="216" t="s">
        <v>5774</v>
      </c>
      <c r="F109" s="216" t="s">
        <v>5459</v>
      </c>
      <c r="G109" s="203"/>
      <c r="H109" s="203"/>
      <c r="I109" s="206"/>
      <c r="J109" s="217">
        <f>BK109</f>
        <v>0</v>
      </c>
      <c r="K109" s="203"/>
      <c r="L109" s="208"/>
      <c r="M109" s="209"/>
      <c r="N109" s="210"/>
      <c r="O109" s="210"/>
      <c r="P109" s="211">
        <f>SUM(P110:P131)</f>
        <v>0</v>
      </c>
      <c r="Q109" s="210"/>
      <c r="R109" s="211">
        <f>SUM(R110:R131)</f>
        <v>0</v>
      </c>
      <c r="S109" s="210"/>
      <c r="T109" s="212">
        <f>SUM(T110:T131)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3" t="s">
        <v>85</v>
      </c>
      <c r="AT109" s="214" t="s">
        <v>77</v>
      </c>
      <c r="AU109" s="214" t="s">
        <v>85</v>
      </c>
      <c r="AY109" s="213" t="s">
        <v>401</v>
      </c>
      <c r="BK109" s="215">
        <f>SUM(BK110:BK131)</f>
        <v>0</v>
      </c>
    </row>
    <row r="110" s="2" customFormat="1" ht="16.5" customHeight="1">
      <c r="A110" s="40"/>
      <c r="B110" s="41"/>
      <c r="C110" s="218" t="s">
        <v>95</v>
      </c>
      <c r="D110" s="218" t="s">
        <v>403</v>
      </c>
      <c r="E110" s="219" t="s">
        <v>5944</v>
      </c>
      <c r="F110" s="220" t="s">
        <v>5945</v>
      </c>
      <c r="G110" s="221" t="s">
        <v>548</v>
      </c>
      <c r="H110" s="222">
        <v>1</v>
      </c>
      <c r="I110" s="223"/>
      <c r="J110" s="224">
        <f>ROUND(I110*H110,2)</f>
        <v>0</v>
      </c>
      <c r="K110" s="220" t="s">
        <v>1038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5946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5947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21.75" customHeight="1">
      <c r="A112" s="40"/>
      <c r="B112" s="41"/>
      <c r="C112" s="218" t="s">
        <v>102</v>
      </c>
      <c r="D112" s="218" t="s">
        <v>403</v>
      </c>
      <c r="E112" s="219" t="s">
        <v>5948</v>
      </c>
      <c r="F112" s="220" t="s">
        <v>5949</v>
      </c>
      <c r="G112" s="221" t="s">
        <v>548</v>
      </c>
      <c r="H112" s="222">
        <v>1</v>
      </c>
      <c r="I112" s="223"/>
      <c r="J112" s="224">
        <f>ROUND(I112*H112,2)</f>
        <v>0</v>
      </c>
      <c r="K112" s="220" t="s">
        <v>1038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545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5950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5951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24.15" customHeight="1">
      <c r="A114" s="40"/>
      <c r="B114" s="41"/>
      <c r="C114" s="218" t="s">
        <v>457</v>
      </c>
      <c r="D114" s="218" t="s">
        <v>403</v>
      </c>
      <c r="E114" s="219" t="s">
        <v>5952</v>
      </c>
      <c r="F114" s="220" t="s">
        <v>5953</v>
      </c>
      <c r="G114" s="221" t="s">
        <v>653</v>
      </c>
      <c r="H114" s="222">
        <v>4</v>
      </c>
      <c r="I114" s="223"/>
      <c r="J114" s="224">
        <f>ROUND(I114*H114,2)</f>
        <v>0</v>
      </c>
      <c r="K114" s="220" t="s">
        <v>1038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545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545</v>
      </c>
      <c r="BM114" s="229" t="s">
        <v>5954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5955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2" customFormat="1" ht="33" customHeight="1">
      <c r="A116" s="40"/>
      <c r="B116" s="41"/>
      <c r="C116" s="218" t="s">
        <v>474</v>
      </c>
      <c r="D116" s="218" t="s">
        <v>403</v>
      </c>
      <c r="E116" s="219" t="s">
        <v>5956</v>
      </c>
      <c r="F116" s="220" t="s">
        <v>5957</v>
      </c>
      <c r="G116" s="221" t="s">
        <v>653</v>
      </c>
      <c r="H116" s="222">
        <v>6</v>
      </c>
      <c r="I116" s="223"/>
      <c r="J116" s="224">
        <f>ROUND(I116*H116,2)</f>
        <v>0</v>
      </c>
      <c r="K116" s="220" t="s">
        <v>1038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5958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5959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16.5" customHeight="1">
      <c r="A118" s="40"/>
      <c r="B118" s="41"/>
      <c r="C118" s="218" t="s">
        <v>480</v>
      </c>
      <c r="D118" s="218" t="s">
        <v>403</v>
      </c>
      <c r="E118" s="219" t="s">
        <v>5960</v>
      </c>
      <c r="F118" s="220" t="s">
        <v>5961</v>
      </c>
      <c r="G118" s="221" t="s">
        <v>653</v>
      </c>
      <c r="H118" s="222">
        <v>4</v>
      </c>
      <c r="I118" s="223"/>
      <c r="J118" s="224">
        <f>ROUND(I118*H118,2)</f>
        <v>0</v>
      </c>
      <c r="K118" s="220" t="s">
        <v>1038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545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545</v>
      </c>
      <c r="BM118" s="229" t="s">
        <v>5962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5963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16.5" customHeight="1">
      <c r="A120" s="40"/>
      <c r="B120" s="41"/>
      <c r="C120" s="218" t="s">
        <v>487</v>
      </c>
      <c r="D120" s="218" t="s">
        <v>403</v>
      </c>
      <c r="E120" s="219" t="s">
        <v>5964</v>
      </c>
      <c r="F120" s="220" t="s">
        <v>5965</v>
      </c>
      <c r="G120" s="221" t="s">
        <v>4469</v>
      </c>
      <c r="H120" s="222">
        <v>48</v>
      </c>
      <c r="I120" s="223"/>
      <c r="J120" s="224">
        <f>ROUND(I120*H120,2)</f>
        <v>0</v>
      </c>
      <c r="K120" s="220" t="s">
        <v>1038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545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545</v>
      </c>
      <c r="BM120" s="229" t="s">
        <v>5966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5967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16.5" customHeight="1">
      <c r="A122" s="40"/>
      <c r="B122" s="41"/>
      <c r="C122" s="218" t="s">
        <v>492</v>
      </c>
      <c r="D122" s="218" t="s">
        <v>403</v>
      </c>
      <c r="E122" s="219" t="s">
        <v>5968</v>
      </c>
      <c r="F122" s="220" t="s">
        <v>5969</v>
      </c>
      <c r="G122" s="221" t="s">
        <v>4469</v>
      </c>
      <c r="H122" s="222">
        <v>64</v>
      </c>
      <c r="I122" s="223"/>
      <c r="J122" s="224">
        <f>ROUND(I122*H122,2)</f>
        <v>0</v>
      </c>
      <c r="K122" s="220" t="s">
        <v>1038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545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545</v>
      </c>
      <c r="BM122" s="229" t="s">
        <v>5970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5971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18" t="s">
        <v>498</v>
      </c>
      <c r="D124" s="218" t="s">
        <v>403</v>
      </c>
      <c r="E124" s="219" t="s">
        <v>5972</v>
      </c>
      <c r="F124" s="220" t="s">
        <v>5973</v>
      </c>
      <c r="G124" s="221" t="s">
        <v>1714</v>
      </c>
      <c r="H124" s="222">
        <v>390</v>
      </c>
      <c r="I124" s="223"/>
      <c r="J124" s="224">
        <f>ROUND(I124*H124,2)</f>
        <v>0</v>
      </c>
      <c r="K124" s="220" t="s">
        <v>1038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5974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5975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2" customFormat="1" ht="24.15" customHeight="1">
      <c r="A126" s="40"/>
      <c r="B126" s="41"/>
      <c r="C126" s="218" t="s">
        <v>514</v>
      </c>
      <c r="D126" s="218" t="s">
        <v>403</v>
      </c>
      <c r="E126" s="219" t="s">
        <v>5976</v>
      </c>
      <c r="F126" s="220" t="s">
        <v>5977</v>
      </c>
      <c r="G126" s="221" t="s">
        <v>1714</v>
      </c>
      <c r="H126" s="222">
        <v>250</v>
      </c>
      <c r="I126" s="223"/>
      <c r="J126" s="224">
        <f>ROUND(I126*H126,2)</f>
        <v>0</v>
      </c>
      <c r="K126" s="220" t="s">
        <v>1038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545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545</v>
      </c>
      <c r="BM126" s="229" t="s">
        <v>5978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5979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24.15" customHeight="1">
      <c r="A128" s="40"/>
      <c r="B128" s="41"/>
      <c r="C128" s="218" t="s">
        <v>519</v>
      </c>
      <c r="D128" s="218" t="s">
        <v>403</v>
      </c>
      <c r="E128" s="219" t="s">
        <v>5980</v>
      </c>
      <c r="F128" s="220" t="s">
        <v>5981</v>
      </c>
      <c r="G128" s="221" t="s">
        <v>653</v>
      </c>
      <c r="H128" s="222">
        <v>1</v>
      </c>
      <c r="I128" s="223"/>
      <c r="J128" s="224">
        <f>ROUND(I128*H128,2)</f>
        <v>0</v>
      </c>
      <c r="K128" s="220" t="s">
        <v>1038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545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5982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5983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2" customFormat="1" ht="24.15" customHeight="1">
      <c r="A130" s="40"/>
      <c r="B130" s="41"/>
      <c r="C130" s="218" t="s">
        <v>529</v>
      </c>
      <c r="D130" s="218" t="s">
        <v>403</v>
      </c>
      <c r="E130" s="219" t="s">
        <v>5984</v>
      </c>
      <c r="F130" s="220" t="s">
        <v>5985</v>
      </c>
      <c r="G130" s="221" t="s">
        <v>653</v>
      </c>
      <c r="H130" s="222">
        <v>6</v>
      </c>
      <c r="I130" s="223"/>
      <c r="J130" s="224">
        <f>ROUND(I130*H130,2)</f>
        <v>0</v>
      </c>
      <c r="K130" s="220" t="s">
        <v>1038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545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545</v>
      </c>
      <c r="BM130" s="229" t="s">
        <v>5986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5987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2303</v>
      </c>
      <c r="F132" s="216" t="s">
        <v>120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v>0</v>
      </c>
      <c r="Q132" s="210"/>
      <c r="R132" s="211">
        <v>0</v>
      </c>
      <c r="S132" s="210"/>
      <c r="T132" s="212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77</v>
      </c>
      <c r="AU132" s="214" t="s">
        <v>85</v>
      </c>
      <c r="AY132" s="213" t="s">
        <v>401</v>
      </c>
      <c r="BK132" s="215">
        <v>0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5988</v>
      </c>
      <c r="F133" s="216" t="s">
        <v>5989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SUM(P134:P217)</f>
        <v>0</v>
      </c>
      <c r="Q133" s="210"/>
      <c r="R133" s="211">
        <f>SUM(R134:R217)</f>
        <v>0.0071999999999999998</v>
      </c>
      <c r="S133" s="210"/>
      <c r="T133" s="212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87</v>
      </c>
      <c r="AT133" s="214" t="s">
        <v>77</v>
      </c>
      <c r="AU133" s="214" t="s">
        <v>85</v>
      </c>
      <c r="AY133" s="213" t="s">
        <v>401</v>
      </c>
      <c r="BK133" s="215">
        <f>SUM(BK134:BK217)</f>
        <v>0</v>
      </c>
    </row>
    <row r="134" s="2" customFormat="1" ht="37.8" customHeight="1">
      <c r="A134" s="40"/>
      <c r="B134" s="41"/>
      <c r="C134" s="218" t="s">
        <v>536</v>
      </c>
      <c r="D134" s="218" t="s">
        <v>403</v>
      </c>
      <c r="E134" s="219" t="s">
        <v>5990</v>
      </c>
      <c r="F134" s="220" t="s">
        <v>5991</v>
      </c>
      <c r="G134" s="221" t="s">
        <v>653</v>
      </c>
      <c r="H134" s="222">
        <v>3</v>
      </c>
      <c r="I134" s="223"/>
      <c r="J134" s="224">
        <f>ROUND(I134*H134,2)</f>
        <v>0</v>
      </c>
      <c r="K134" s="220" t="s">
        <v>1038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545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545</v>
      </c>
      <c r="BM134" s="229" t="s">
        <v>5992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5993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5994</v>
      </c>
      <c r="G136" s="248"/>
      <c r="H136" s="251">
        <v>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85</v>
      </c>
      <c r="AY136" s="257" t="s">
        <v>401</v>
      </c>
    </row>
    <row r="137" s="2" customFormat="1" ht="66.75" customHeight="1">
      <c r="A137" s="40"/>
      <c r="B137" s="41"/>
      <c r="C137" s="280" t="s">
        <v>8</v>
      </c>
      <c r="D137" s="280" t="s">
        <v>808</v>
      </c>
      <c r="E137" s="281" t="s">
        <v>5995</v>
      </c>
      <c r="F137" s="282" t="s">
        <v>5996</v>
      </c>
      <c r="G137" s="283" t="s">
        <v>653</v>
      </c>
      <c r="H137" s="284">
        <v>3</v>
      </c>
      <c r="I137" s="285"/>
      <c r="J137" s="286">
        <f>ROUND(I137*H137,2)</f>
        <v>0</v>
      </c>
      <c r="K137" s="282" t="s">
        <v>1038</v>
      </c>
      <c r="L137" s="287"/>
      <c r="M137" s="288" t="s">
        <v>19</v>
      </c>
      <c r="N137" s="289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664</v>
      </c>
      <c r="AT137" s="229" t="s">
        <v>808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545</v>
      </c>
      <c r="BM137" s="229" t="s">
        <v>5997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5998</v>
      </c>
      <c r="G138" s="248"/>
      <c r="H138" s="251">
        <v>3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85</v>
      </c>
      <c r="AY138" s="257" t="s">
        <v>401</v>
      </c>
    </row>
    <row r="139" s="2" customFormat="1" ht="24.15" customHeight="1">
      <c r="A139" s="40"/>
      <c r="B139" s="41"/>
      <c r="C139" s="218" t="s">
        <v>545</v>
      </c>
      <c r="D139" s="218" t="s">
        <v>403</v>
      </c>
      <c r="E139" s="219" t="s">
        <v>5999</v>
      </c>
      <c r="F139" s="220" t="s">
        <v>6000</v>
      </c>
      <c r="G139" s="221" t="s">
        <v>653</v>
      </c>
      <c r="H139" s="222">
        <v>3</v>
      </c>
      <c r="I139" s="223"/>
      <c r="J139" s="224">
        <f>ROUND(I139*H139,2)</f>
        <v>0</v>
      </c>
      <c r="K139" s="220" t="s">
        <v>1038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545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545</v>
      </c>
      <c r="BM139" s="229" t="s">
        <v>6001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6002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4" customFormat="1">
      <c r="A141" s="14"/>
      <c r="B141" s="247"/>
      <c r="C141" s="248"/>
      <c r="D141" s="238" t="s">
        <v>410</v>
      </c>
      <c r="E141" s="249" t="s">
        <v>19</v>
      </c>
      <c r="F141" s="250" t="s">
        <v>95</v>
      </c>
      <c r="G141" s="248"/>
      <c r="H141" s="251">
        <v>3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410</v>
      </c>
      <c r="AU141" s="257" t="s">
        <v>87</v>
      </c>
      <c r="AV141" s="14" t="s">
        <v>87</v>
      </c>
      <c r="AW141" s="14" t="s">
        <v>37</v>
      </c>
      <c r="AX141" s="14" t="s">
        <v>85</v>
      </c>
      <c r="AY141" s="257" t="s">
        <v>401</v>
      </c>
    </row>
    <row r="142" s="2" customFormat="1" ht="55.5" customHeight="1">
      <c r="A142" s="40"/>
      <c r="B142" s="41"/>
      <c r="C142" s="280" t="s">
        <v>552</v>
      </c>
      <c r="D142" s="280" t="s">
        <v>808</v>
      </c>
      <c r="E142" s="281" t="s">
        <v>6003</v>
      </c>
      <c r="F142" s="282" t="s">
        <v>6004</v>
      </c>
      <c r="G142" s="283" t="s">
        <v>653</v>
      </c>
      <c r="H142" s="284">
        <v>3</v>
      </c>
      <c r="I142" s="285"/>
      <c r="J142" s="286">
        <f>ROUND(I142*H142,2)</f>
        <v>0</v>
      </c>
      <c r="K142" s="282" t="s">
        <v>1038</v>
      </c>
      <c r="L142" s="287"/>
      <c r="M142" s="288" t="s">
        <v>19</v>
      </c>
      <c r="N142" s="289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664</v>
      </c>
      <c r="AT142" s="229" t="s">
        <v>808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6005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5994</v>
      </c>
      <c r="G143" s="248"/>
      <c r="H143" s="251">
        <v>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85</v>
      </c>
      <c r="AY143" s="257" t="s">
        <v>401</v>
      </c>
    </row>
    <row r="144" s="2" customFormat="1" ht="24.15" customHeight="1">
      <c r="A144" s="40"/>
      <c r="B144" s="41"/>
      <c r="C144" s="218" t="s">
        <v>560</v>
      </c>
      <c r="D144" s="218" t="s">
        <v>403</v>
      </c>
      <c r="E144" s="219" t="s">
        <v>6006</v>
      </c>
      <c r="F144" s="220" t="s">
        <v>6007</v>
      </c>
      <c r="G144" s="221" t="s">
        <v>653</v>
      </c>
      <c r="H144" s="222">
        <v>1</v>
      </c>
      <c r="I144" s="223"/>
      <c r="J144" s="224">
        <f>ROUND(I144*H144,2)</f>
        <v>0</v>
      </c>
      <c r="K144" s="220" t="s">
        <v>1038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545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545</v>
      </c>
      <c r="BM144" s="229" t="s">
        <v>6008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6009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85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85</v>
      </c>
      <c r="AY146" s="257" t="s">
        <v>401</v>
      </c>
    </row>
    <row r="147" s="2" customFormat="1" ht="16.5" customHeight="1">
      <c r="A147" s="40"/>
      <c r="B147" s="41"/>
      <c r="C147" s="280" t="s">
        <v>565</v>
      </c>
      <c r="D147" s="280" t="s">
        <v>808</v>
      </c>
      <c r="E147" s="281" t="s">
        <v>6010</v>
      </c>
      <c r="F147" s="282" t="s">
        <v>6011</v>
      </c>
      <c r="G147" s="283" t="s">
        <v>653</v>
      </c>
      <c r="H147" s="284">
        <v>1</v>
      </c>
      <c r="I147" s="285"/>
      <c r="J147" s="286">
        <f>ROUND(I147*H147,2)</f>
        <v>0</v>
      </c>
      <c r="K147" s="282" t="s">
        <v>1038</v>
      </c>
      <c r="L147" s="287"/>
      <c r="M147" s="288" t="s">
        <v>19</v>
      </c>
      <c r="N147" s="289" t="s">
        <v>49</v>
      </c>
      <c r="O147" s="86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664</v>
      </c>
      <c r="AT147" s="229" t="s">
        <v>808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545</v>
      </c>
      <c r="BM147" s="229" t="s">
        <v>6012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85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85</v>
      </c>
      <c r="AY148" s="257" t="s">
        <v>401</v>
      </c>
    </row>
    <row r="149" s="2" customFormat="1" ht="24.15" customHeight="1">
      <c r="A149" s="40"/>
      <c r="B149" s="41"/>
      <c r="C149" s="218" t="s">
        <v>571</v>
      </c>
      <c r="D149" s="218" t="s">
        <v>403</v>
      </c>
      <c r="E149" s="219" t="s">
        <v>6013</v>
      </c>
      <c r="F149" s="220" t="s">
        <v>6014</v>
      </c>
      <c r="G149" s="221" t="s">
        <v>653</v>
      </c>
      <c r="H149" s="222">
        <v>62</v>
      </c>
      <c r="I149" s="223"/>
      <c r="J149" s="224">
        <f>ROUND(I149*H149,2)</f>
        <v>0</v>
      </c>
      <c r="K149" s="220" t="s">
        <v>1038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6015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6016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6017</v>
      </c>
      <c r="G151" s="248"/>
      <c r="H151" s="251">
        <v>62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85</v>
      </c>
      <c r="AY151" s="257" t="s">
        <v>401</v>
      </c>
    </row>
    <row r="152" s="2" customFormat="1" ht="33" customHeight="1">
      <c r="A152" s="40"/>
      <c r="B152" s="41"/>
      <c r="C152" s="280" t="s">
        <v>7</v>
      </c>
      <c r="D152" s="280" t="s">
        <v>808</v>
      </c>
      <c r="E152" s="281" t="s">
        <v>6018</v>
      </c>
      <c r="F152" s="282" t="s">
        <v>6019</v>
      </c>
      <c r="G152" s="283" t="s">
        <v>653</v>
      </c>
      <c r="H152" s="284">
        <v>30</v>
      </c>
      <c r="I152" s="285"/>
      <c r="J152" s="286">
        <f>ROUND(I152*H152,2)</f>
        <v>0</v>
      </c>
      <c r="K152" s="282" t="s">
        <v>1038</v>
      </c>
      <c r="L152" s="287"/>
      <c r="M152" s="288" t="s">
        <v>19</v>
      </c>
      <c r="N152" s="289" t="s">
        <v>49</v>
      </c>
      <c r="O152" s="86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664</v>
      </c>
      <c r="AT152" s="229" t="s">
        <v>808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545</v>
      </c>
      <c r="BM152" s="229" t="s">
        <v>6020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5936</v>
      </c>
      <c r="G153" s="248"/>
      <c r="H153" s="251">
        <v>30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85</v>
      </c>
      <c r="AY153" s="257" t="s">
        <v>401</v>
      </c>
    </row>
    <row r="154" s="2" customFormat="1" ht="16.5" customHeight="1">
      <c r="A154" s="40"/>
      <c r="B154" s="41"/>
      <c r="C154" s="280" t="s">
        <v>599</v>
      </c>
      <c r="D154" s="280" t="s">
        <v>808</v>
      </c>
      <c r="E154" s="281" t="s">
        <v>6021</v>
      </c>
      <c r="F154" s="282" t="s">
        <v>6022</v>
      </c>
      <c r="G154" s="283" t="s">
        <v>653</v>
      </c>
      <c r="H154" s="284">
        <v>32</v>
      </c>
      <c r="I154" s="285"/>
      <c r="J154" s="286">
        <f>ROUND(I154*H154,2)</f>
        <v>0</v>
      </c>
      <c r="K154" s="282" t="s">
        <v>1038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664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545</v>
      </c>
      <c r="BM154" s="229" t="s">
        <v>6023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6024</v>
      </c>
      <c r="G155" s="248"/>
      <c r="H155" s="251">
        <v>32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85</v>
      </c>
      <c r="AY155" s="257" t="s">
        <v>401</v>
      </c>
    </row>
    <row r="156" s="2" customFormat="1" ht="16.5" customHeight="1">
      <c r="A156" s="40"/>
      <c r="B156" s="41"/>
      <c r="C156" s="280" t="s">
        <v>607</v>
      </c>
      <c r="D156" s="280" t="s">
        <v>808</v>
      </c>
      <c r="E156" s="281" t="s">
        <v>6025</v>
      </c>
      <c r="F156" s="282" t="s">
        <v>6026</v>
      </c>
      <c r="G156" s="283" t="s">
        <v>653</v>
      </c>
      <c r="H156" s="284">
        <v>62</v>
      </c>
      <c r="I156" s="285"/>
      <c r="J156" s="286">
        <f>ROUND(I156*H156,2)</f>
        <v>0</v>
      </c>
      <c r="K156" s="282" t="s">
        <v>1038</v>
      </c>
      <c r="L156" s="287"/>
      <c r="M156" s="288" t="s">
        <v>19</v>
      </c>
      <c r="N156" s="289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664</v>
      </c>
      <c r="AT156" s="229" t="s">
        <v>808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6027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6028</v>
      </c>
      <c r="G157" s="248"/>
      <c r="H157" s="251">
        <v>62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85</v>
      </c>
      <c r="AY157" s="257" t="s">
        <v>401</v>
      </c>
    </row>
    <row r="158" s="2" customFormat="1" ht="33" customHeight="1">
      <c r="A158" s="40"/>
      <c r="B158" s="41"/>
      <c r="C158" s="218" t="s">
        <v>613</v>
      </c>
      <c r="D158" s="218" t="s">
        <v>403</v>
      </c>
      <c r="E158" s="219" t="s">
        <v>6029</v>
      </c>
      <c r="F158" s="220" t="s">
        <v>6030</v>
      </c>
      <c r="G158" s="221" t="s">
        <v>653</v>
      </c>
      <c r="H158" s="222">
        <v>60</v>
      </c>
      <c r="I158" s="223"/>
      <c r="J158" s="224">
        <f>ROUND(I158*H158,2)</f>
        <v>0</v>
      </c>
      <c r="K158" s="220" t="s">
        <v>1038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545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545</v>
      </c>
      <c r="BM158" s="229" t="s">
        <v>6031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6032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866</v>
      </c>
      <c r="G160" s="248"/>
      <c r="H160" s="251">
        <v>60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24.15" customHeight="1">
      <c r="A161" s="40"/>
      <c r="B161" s="41"/>
      <c r="C161" s="280" t="s">
        <v>619</v>
      </c>
      <c r="D161" s="280" t="s">
        <v>808</v>
      </c>
      <c r="E161" s="281" t="s">
        <v>6033</v>
      </c>
      <c r="F161" s="282" t="s">
        <v>6034</v>
      </c>
      <c r="G161" s="283" t="s">
        <v>653</v>
      </c>
      <c r="H161" s="284">
        <v>60</v>
      </c>
      <c r="I161" s="285"/>
      <c r="J161" s="286">
        <f>ROUND(I161*H161,2)</f>
        <v>0</v>
      </c>
      <c r="K161" s="282" t="s">
        <v>1038</v>
      </c>
      <c r="L161" s="287"/>
      <c r="M161" s="288" t="s">
        <v>19</v>
      </c>
      <c r="N161" s="289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664</v>
      </c>
      <c r="AT161" s="229" t="s">
        <v>808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545</v>
      </c>
      <c r="BM161" s="229" t="s">
        <v>6035</v>
      </c>
    </row>
    <row r="162" s="14" customFormat="1">
      <c r="A162" s="14"/>
      <c r="B162" s="247"/>
      <c r="C162" s="248"/>
      <c r="D162" s="238" t="s">
        <v>410</v>
      </c>
      <c r="E162" s="249" t="s">
        <v>19</v>
      </c>
      <c r="F162" s="250" t="s">
        <v>6036</v>
      </c>
      <c r="G162" s="248"/>
      <c r="H162" s="251">
        <v>60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410</v>
      </c>
      <c r="AU162" s="257" t="s">
        <v>87</v>
      </c>
      <c r="AV162" s="14" t="s">
        <v>87</v>
      </c>
      <c r="AW162" s="14" t="s">
        <v>37</v>
      </c>
      <c r="AX162" s="14" t="s">
        <v>85</v>
      </c>
      <c r="AY162" s="257" t="s">
        <v>401</v>
      </c>
    </row>
    <row r="163" s="2" customFormat="1" ht="21.75" customHeight="1">
      <c r="A163" s="40"/>
      <c r="B163" s="41"/>
      <c r="C163" s="218" t="s">
        <v>625</v>
      </c>
      <c r="D163" s="218" t="s">
        <v>403</v>
      </c>
      <c r="E163" s="219" t="s">
        <v>6037</v>
      </c>
      <c r="F163" s="220" t="s">
        <v>6038</v>
      </c>
      <c r="G163" s="221" t="s">
        <v>653</v>
      </c>
      <c r="H163" s="222">
        <v>18</v>
      </c>
      <c r="I163" s="223"/>
      <c r="J163" s="224">
        <f>ROUND(I163*H163,2)</f>
        <v>0</v>
      </c>
      <c r="K163" s="220" t="s">
        <v>1038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545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545</v>
      </c>
      <c r="BM163" s="229" t="s">
        <v>6039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6040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560</v>
      </c>
      <c r="G165" s="248"/>
      <c r="H165" s="251">
        <v>18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85</v>
      </c>
      <c r="AY165" s="257" t="s">
        <v>401</v>
      </c>
    </row>
    <row r="166" s="2" customFormat="1" ht="37.8" customHeight="1">
      <c r="A166" s="40"/>
      <c r="B166" s="41"/>
      <c r="C166" s="280" t="s">
        <v>629</v>
      </c>
      <c r="D166" s="280" t="s">
        <v>808</v>
      </c>
      <c r="E166" s="281" t="s">
        <v>6041</v>
      </c>
      <c r="F166" s="282" t="s">
        <v>6042</v>
      </c>
      <c r="G166" s="283" t="s">
        <v>653</v>
      </c>
      <c r="H166" s="284">
        <v>18</v>
      </c>
      <c r="I166" s="285"/>
      <c r="J166" s="286">
        <f>ROUND(I166*H166,2)</f>
        <v>0</v>
      </c>
      <c r="K166" s="282" t="s">
        <v>1038</v>
      </c>
      <c r="L166" s="287"/>
      <c r="M166" s="288" t="s">
        <v>19</v>
      </c>
      <c r="N166" s="289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664</v>
      </c>
      <c r="AT166" s="229" t="s">
        <v>808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545</v>
      </c>
      <c r="BM166" s="229" t="s">
        <v>6043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6044</v>
      </c>
      <c r="G167" s="248"/>
      <c r="H167" s="251">
        <v>18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85</v>
      </c>
      <c r="AY167" s="257" t="s">
        <v>401</v>
      </c>
    </row>
    <row r="168" s="2" customFormat="1" ht="16.5" customHeight="1">
      <c r="A168" s="40"/>
      <c r="B168" s="41"/>
      <c r="C168" s="218" t="s">
        <v>638</v>
      </c>
      <c r="D168" s="218" t="s">
        <v>403</v>
      </c>
      <c r="E168" s="219" t="s">
        <v>6045</v>
      </c>
      <c r="F168" s="220" t="s">
        <v>6046</v>
      </c>
      <c r="G168" s="221" t="s">
        <v>653</v>
      </c>
      <c r="H168" s="222">
        <v>6</v>
      </c>
      <c r="I168" s="223"/>
      <c r="J168" s="224">
        <f>ROUND(I168*H168,2)</f>
        <v>0</v>
      </c>
      <c r="K168" s="220" t="s">
        <v>1038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6047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6048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474</v>
      </c>
      <c r="G170" s="248"/>
      <c r="H170" s="251">
        <v>6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85</v>
      </c>
      <c r="AY170" s="257" t="s">
        <v>401</v>
      </c>
    </row>
    <row r="171" s="2" customFormat="1" ht="24.15" customHeight="1">
      <c r="A171" s="40"/>
      <c r="B171" s="41"/>
      <c r="C171" s="280" t="s">
        <v>645</v>
      </c>
      <c r="D171" s="280" t="s">
        <v>808</v>
      </c>
      <c r="E171" s="281" t="s">
        <v>6049</v>
      </c>
      <c r="F171" s="282" t="s">
        <v>6050</v>
      </c>
      <c r="G171" s="283" t="s">
        <v>653</v>
      </c>
      <c r="H171" s="284">
        <v>6</v>
      </c>
      <c r="I171" s="285"/>
      <c r="J171" s="286">
        <f>ROUND(I171*H171,2)</f>
        <v>0</v>
      </c>
      <c r="K171" s="282" t="s">
        <v>1038</v>
      </c>
      <c r="L171" s="287"/>
      <c r="M171" s="288" t="s">
        <v>19</v>
      </c>
      <c r="N171" s="289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664</v>
      </c>
      <c r="AT171" s="229" t="s">
        <v>808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545</v>
      </c>
      <c r="BM171" s="229" t="s">
        <v>6051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6052</v>
      </c>
      <c r="G172" s="248"/>
      <c r="H172" s="251">
        <v>6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85</v>
      </c>
      <c r="AY172" s="257" t="s">
        <v>401</v>
      </c>
    </row>
    <row r="173" s="2" customFormat="1" ht="24.15" customHeight="1">
      <c r="A173" s="40"/>
      <c r="B173" s="41"/>
      <c r="C173" s="218" t="s">
        <v>650</v>
      </c>
      <c r="D173" s="218" t="s">
        <v>403</v>
      </c>
      <c r="E173" s="219" t="s">
        <v>6053</v>
      </c>
      <c r="F173" s="220" t="s">
        <v>6054</v>
      </c>
      <c r="G173" s="221" t="s">
        <v>653</v>
      </c>
      <c r="H173" s="222">
        <v>62</v>
      </c>
      <c r="I173" s="223"/>
      <c r="J173" s="224">
        <f>ROUND(I173*H173,2)</f>
        <v>0</v>
      </c>
      <c r="K173" s="220" t="s">
        <v>1038</v>
      </c>
      <c r="L173" s="46"/>
      <c r="M173" s="225" t="s">
        <v>19</v>
      </c>
      <c r="N173" s="226" t="s">
        <v>49</v>
      </c>
      <c r="O173" s="86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9" t="s">
        <v>545</v>
      </c>
      <c r="AT173" s="229" t="s">
        <v>403</v>
      </c>
      <c r="AU173" s="229" t="s">
        <v>87</v>
      </c>
      <c r="AY173" s="19" t="s">
        <v>401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9" t="s">
        <v>85</v>
      </c>
      <c r="BK173" s="230">
        <f>ROUND(I173*H173,2)</f>
        <v>0</v>
      </c>
      <c r="BL173" s="19" t="s">
        <v>545</v>
      </c>
      <c r="BM173" s="229" t="s">
        <v>6055</v>
      </c>
    </row>
    <row r="174" s="2" customFormat="1">
      <c r="A174" s="40"/>
      <c r="B174" s="41"/>
      <c r="C174" s="42"/>
      <c r="D174" s="231" t="s">
        <v>408</v>
      </c>
      <c r="E174" s="42"/>
      <c r="F174" s="232" t="s">
        <v>6056</v>
      </c>
      <c r="G174" s="42"/>
      <c r="H174" s="42"/>
      <c r="I174" s="233"/>
      <c r="J174" s="42"/>
      <c r="K174" s="42"/>
      <c r="L174" s="46"/>
      <c r="M174" s="234"/>
      <c r="N174" s="23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408</v>
      </c>
      <c r="AU174" s="19" t="s">
        <v>87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880</v>
      </c>
      <c r="G175" s="248"/>
      <c r="H175" s="251">
        <v>62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85</v>
      </c>
      <c r="AY175" s="257" t="s">
        <v>401</v>
      </c>
    </row>
    <row r="176" s="2" customFormat="1" ht="16.5" customHeight="1">
      <c r="A176" s="40"/>
      <c r="B176" s="41"/>
      <c r="C176" s="280" t="s">
        <v>657</v>
      </c>
      <c r="D176" s="280" t="s">
        <v>808</v>
      </c>
      <c r="E176" s="281" t="s">
        <v>6057</v>
      </c>
      <c r="F176" s="282" t="s">
        <v>6058</v>
      </c>
      <c r="G176" s="283" t="s">
        <v>653</v>
      </c>
      <c r="H176" s="284">
        <v>62</v>
      </c>
      <c r="I176" s="285"/>
      <c r="J176" s="286">
        <f>ROUND(I176*H176,2)</f>
        <v>0</v>
      </c>
      <c r="K176" s="282" t="s">
        <v>1038</v>
      </c>
      <c r="L176" s="287"/>
      <c r="M176" s="288" t="s">
        <v>19</v>
      </c>
      <c r="N176" s="289" t="s">
        <v>49</v>
      </c>
      <c r="O176" s="86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9" t="s">
        <v>664</v>
      </c>
      <c r="AT176" s="229" t="s">
        <v>808</v>
      </c>
      <c r="AU176" s="229" t="s">
        <v>87</v>
      </c>
      <c r="AY176" s="19" t="s">
        <v>401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9" t="s">
        <v>85</v>
      </c>
      <c r="BK176" s="230">
        <f>ROUND(I176*H176,2)</f>
        <v>0</v>
      </c>
      <c r="BL176" s="19" t="s">
        <v>545</v>
      </c>
      <c r="BM176" s="229" t="s">
        <v>6059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6028</v>
      </c>
      <c r="G177" s="248"/>
      <c r="H177" s="251">
        <v>62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85</v>
      </c>
      <c r="AY177" s="257" t="s">
        <v>401</v>
      </c>
    </row>
    <row r="178" s="2" customFormat="1" ht="16.5" customHeight="1">
      <c r="A178" s="40"/>
      <c r="B178" s="41"/>
      <c r="C178" s="218" t="s">
        <v>664</v>
      </c>
      <c r="D178" s="218" t="s">
        <v>403</v>
      </c>
      <c r="E178" s="219" t="s">
        <v>6060</v>
      </c>
      <c r="F178" s="220" t="s">
        <v>6061</v>
      </c>
      <c r="G178" s="221" t="s">
        <v>653</v>
      </c>
      <c r="H178" s="222">
        <v>6</v>
      </c>
      <c r="I178" s="223"/>
      <c r="J178" s="224">
        <f>ROUND(I178*H178,2)</f>
        <v>0</v>
      </c>
      <c r="K178" s="220" t="s">
        <v>1038</v>
      </c>
      <c r="L178" s="46"/>
      <c r="M178" s="225" t="s">
        <v>19</v>
      </c>
      <c r="N178" s="226" t="s">
        <v>49</v>
      </c>
      <c r="O178" s="86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9" t="s">
        <v>545</v>
      </c>
      <c r="AT178" s="229" t="s">
        <v>403</v>
      </c>
      <c r="AU178" s="229" t="s">
        <v>87</v>
      </c>
      <c r="AY178" s="19" t="s">
        <v>401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9" t="s">
        <v>85</v>
      </c>
      <c r="BK178" s="230">
        <f>ROUND(I178*H178,2)</f>
        <v>0</v>
      </c>
      <c r="BL178" s="19" t="s">
        <v>545</v>
      </c>
      <c r="BM178" s="229" t="s">
        <v>6062</v>
      </c>
    </row>
    <row r="179" s="2" customFormat="1">
      <c r="A179" s="40"/>
      <c r="B179" s="41"/>
      <c r="C179" s="42"/>
      <c r="D179" s="231" t="s">
        <v>408</v>
      </c>
      <c r="E179" s="42"/>
      <c r="F179" s="232" t="s">
        <v>6063</v>
      </c>
      <c r="G179" s="42"/>
      <c r="H179" s="42"/>
      <c r="I179" s="233"/>
      <c r="J179" s="42"/>
      <c r="K179" s="42"/>
      <c r="L179" s="46"/>
      <c r="M179" s="234"/>
      <c r="N179" s="235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408</v>
      </c>
      <c r="AU179" s="19" t="s">
        <v>87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474</v>
      </c>
      <c r="G180" s="248"/>
      <c r="H180" s="251">
        <v>6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85</v>
      </c>
      <c r="AY180" s="257" t="s">
        <v>401</v>
      </c>
    </row>
    <row r="181" s="2" customFormat="1" ht="24.15" customHeight="1">
      <c r="A181" s="40"/>
      <c r="B181" s="41"/>
      <c r="C181" s="280" t="s">
        <v>670</v>
      </c>
      <c r="D181" s="280" t="s">
        <v>808</v>
      </c>
      <c r="E181" s="281" t="s">
        <v>6064</v>
      </c>
      <c r="F181" s="282" t="s">
        <v>6065</v>
      </c>
      <c r="G181" s="283" t="s">
        <v>653</v>
      </c>
      <c r="H181" s="284">
        <v>6</v>
      </c>
      <c r="I181" s="285"/>
      <c r="J181" s="286">
        <f>ROUND(I181*H181,2)</f>
        <v>0</v>
      </c>
      <c r="K181" s="282" t="s">
        <v>1038</v>
      </c>
      <c r="L181" s="287"/>
      <c r="M181" s="288" t="s">
        <v>19</v>
      </c>
      <c r="N181" s="289" t="s">
        <v>49</v>
      </c>
      <c r="O181" s="86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664</v>
      </c>
      <c r="AT181" s="229" t="s">
        <v>808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545</v>
      </c>
      <c r="BM181" s="229" t="s">
        <v>6066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6052</v>
      </c>
      <c r="G182" s="248"/>
      <c r="H182" s="251">
        <v>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85</v>
      </c>
      <c r="AY182" s="257" t="s">
        <v>401</v>
      </c>
    </row>
    <row r="183" s="2" customFormat="1" ht="21.75" customHeight="1">
      <c r="A183" s="40"/>
      <c r="B183" s="41"/>
      <c r="C183" s="218" t="s">
        <v>676</v>
      </c>
      <c r="D183" s="218" t="s">
        <v>403</v>
      </c>
      <c r="E183" s="219" t="s">
        <v>6067</v>
      </c>
      <c r="F183" s="220" t="s">
        <v>6068</v>
      </c>
      <c r="G183" s="221" t="s">
        <v>653</v>
      </c>
      <c r="H183" s="222">
        <v>24</v>
      </c>
      <c r="I183" s="223"/>
      <c r="J183" s="224">
        <f>ROUND(I183*H183,2)</f>
        <v>0</v>
      </c>
      <c r="K183" s="220" t="s">
        <v>1038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545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545</v>
      </c>
      <c r="BM183" s="229" t="s">
        <v>6069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6070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613</v>
      </c>
      <c r="G185" s="248"/>
      <c r="H185" s="251">
        <v>24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85</v>
      </c>
      <c r="AY185" s="257" t="s">
        <v>401</v>
      </c>
    </row>
    <row r="186" s="2" customFormat="1" ht="24.15" customHeight="1">
      <c r="A186" s="40"/>
      <c r="B186" s="41"/>
      <c r="C186" s="280" t="s">
        <v>682</v>
      </c>
      <c r="D186" s="280" t="s">
        <v>808</v>
      </c>
      <c r="E186" s="281" t="s">
        <v>6071</v>
      </c>
      <c r="F186" s="282" t="s">
        <v>6072</v>
      </c>
      <c r="G186" s="283" t="s">
        <v>653</v>
      </c>
      <c r="H186" s="284">
        <v>24</v>
      </c>
      <c r="I186" s="285"/>
      <c r="J186" s="286">
        <f>ROUND(I186*H186,2)</f>
        <v>0</v>
      </c>
      <c r="K186" s="282" t="s">
        <v>1038</v>
      </c>
      <c r="L186" s="287"/>
      <c r="M186" s="288" t="s">
        <v>19</v>
      </c>
      <c r="N186" s="289" t="s">
        <v>49</v>
      </c>
      <c r="O186" s="86"/>
      <c r="P186" s="227">
        <f>O186*H186</f>
        <v>0</v>
      </c>
      <c r="Q186" s="227">
        <v>0.00029999999999999997</v>
      </c>
      <c r="R186" s="227">
        <f>Q186*H186</f>
        <v>0.0071999999999999998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664</v>
      </c>
      <c r="AT186" s="229" t="s">
        <v>808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545</v>
      </c>
      <c r="BM186" s="229" t="s">
        <v>6073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6074</v>
      </c>
      <c r="G187" s="248"/>
      <c r="H187" s="251">
        <v>24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85</v>
      </c>
      <c r="AY187" s="257" t="s">
        <v>401</v>
      </c>
    </row>
    <row r="188" s="2" customFormat="1" ht="24.15" customHeight="1">
      <c r="A188" s="40"/>
      <c r="B188" s="41"/>
      <c r="C188" s="218" t="s">
        <v>687</v>
      </c>
      <c r="D188" s="218" t="s">
        <v>403</v>
      </c>
      <c r="E188" s="219" t="s">
        <v>6006</v>
      </c>
      <c r="F188" s="220" t="s">
        <v>6007</v>
      </c>
      <c r="G188" s="221" t="s">
        <v>653</v>
      </c>
      <c r="H188" s="222">
        <v>4</v>
      </c>
      <c r="I188" s="223"/>
      <c r="J188" s="224">
        <f>ROUND(I188*H188,2)</f>
        <v>0</v>
      </c>
      <c r="K188" s="220" t="s">
        <v>1038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545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545</v>
      </c>
      <c r="BM188" s="229" t="s">
        <v>6075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6009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102</v>
      </c>
      <c r="G190" s="248"/>
      <c r="H190" s="251">
        <v>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85</v>
      </c>
      <c r="AY190" s="257" t="s">
        <v>401</v>
      </c>
    </row>
    <row r="191" s="2" customFormat="1" ht="33" customHeight="1">
      <c r="A191" s="40"/>
      <c r="B191" s="41"/>
      <c r="C191" s="280" t="s">
        <v>703</v>
      </c>
      <c r="D191" s="280" t="s">
        <v>808</v>
      </c>
      <c r="E191" s="281" t="s">
        <v>6076</v>
      </c>
      <c r="F191" s="282" t="s">
        <v>6077</v>
      </c>
      <c r="G191" s="283" t="s">
        <v>653</v>
      </c>
      <c r="H191" s="284">
        <v>4</v>
      </c>
      <c r="I191" s="285"/>
      <c r="J191" s="286">
        <f>ROUND(I191*H191,2)</f>
        <v>0</v>
      </c>
      <c r="K191" s="282" t="s">
        <v>1038</v>
      </c>
      <c r="L191" s="287"/>
      <c r="M191" s="288" t="s">
        <v>19</v>
      </c>
      <c r="N191" s="289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664</v>
      </c>
      <c r="AT191" s="229" t="s">
        <v>808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545</v>
      </c>
      <c r="BM191" s="229" t="s">
        <v>6078</v>
      </c>
    </row>
    <row r="192" s="14" customFormat="1">
      <c r="A192" s="14"/>
      <c r="B192" s="247"/>
      <c r="C192" s="248"/>
      <c r="D192" s="238" t="s">
        <v>410</v>
      </c>
      <c r="E192" s="249" t="s">
        <v>19</v>
      </c>
      <c r="F192" s="250" t="s">
        <v>6079</v>
      </c>
      <c r="G192" s="248"/>
      <c r="H192" s="251">
        <v>4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410</v>
      </c>
      <c r="AU192" s="257" t="s">
        <v>87</v>
      </c>
      <c r="AV192" s="14" t="s">
        <v>87</v>
      </c>
      <c r="AW192" s="14" t="s">
        <v>37</v>
      </c>
      <c r="AX192" s="14" t="s">
        <v>85</v>
      </c>
      <c r="AY192" s="257" t="s">
        <v>401</v>
      </c>
    </row>
    <row r="193" s="2" customFormat="1" ht="24.15" customHeight="1">
      <c r="A193" s="40"/>
      <c r="B193" s="41"/>
      <c r="C193" s="218" t="s">
        <v>710</v>
      </c>
      <c r="D193" s="218" t="s">
        <v>403</v>
      </c>
      <c r="E193" s="219" t="s">
        <v>6080</v>
      </c>
      <c r="F193" s="220" t="s">
        <v>6081</v>
      </c>
      <c r="G193" s="221" t="s">
        <v>228</v>
      </c>
      <c r="H193" s="222">
        <v>32.399999999999999</v>
      </c>
      <c r="I193" s="223"/>
      <c r="J193" s="224">
        <f>ROUND(I193*H193,2)</f>
        <v>0</v>
      </c>
      <c r="K193" s="220" t="s">
        <v>1038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545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545</v>
      </c>
      <c r="BM193" s="229" t="s">
        <v>6082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6083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4" customFormat="1">
      <c r="A195" s="14"/>
      <c r="B195" s="247"/>
      <c r="C195" s="248"/>
      <c r="D195" s="238" t="s">
        <v>410</v>
      </c>
      <c r="E195" s="249" t="s">
        <v>19</v>
      </c>
      <c r="F195" s="250" t="s">
        <v>6084</v>
      </c>
      <c r="G195" s="248"/>
      <c r="H195" s="251">
        <v>32.399999999999999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410</v>
      </c>
      <c r="AU195" s="257" t="s">
        <v>87</v>
      </c>
      <c r="AV195" s="14" t="s">
        <v>87</v>
      </c>
      <c r="AW195" s="14" t="s">
        <v>37</v>
      </c>
      <c r="AX195" s="14" t="s">
        <v>85</v>
      </c>
      <c r="AY195" s="257" t="s">
        <v>401</v>
      </c>
    </row>
    <row r="196" s="2" customFormat="1" ht="37.8" customHeight="1">
      <c r="A196" s="40"/>
      <c r="B196" s="41"/>
      <c r="C196" s="280" t="s">
        <v>717</v>
      </c>
      <c r="D196" s="280" t="s">
        <v>808</v>
      </c>
      <c r="E196" s="281" t="s">
        <v>6085</v>
      </c>
      <c r="F196" s="282" t="s">
        <v>6086</v>
      </c>
      <c r="G196" s="283" t="s">
        <v>228</v>
      </c>
      <c r="H196" s="284">
        <v>32.399999999999999</v>
      </c>
      <c r="I196" s="285"/>
      <c r="J196" s="286">
        <f>ROUND(I196*H196,2)</f>
        <v>0</v>
      </c>
      <c r="K196" s="282" t="s">
        <v>1038</v>
      </c>
      <c r="L196" s="287"/>
      <c r="M196" s="288" t="s">
        <v>19</v>
      </c>
      <c r="N196" s="289" t="s">
        <v>49</v>
      </c>
      <c r="O196" s="86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487</v>
      </c>
      <c r="AT196" s="229" t="s">
        <v>808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102</v>
      </c>
      <c r="BM196" s="229" t="s">
        <v>6087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6088</v>
      </c>
      <c r="G197" s="248"/>
      <c r="H197" s="251">
        <v>27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6089</v>
      </c>
      <c r="G198" s="248"/>
      <c r="H198" s="251">
        <v>32.399999999999999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85</v>
      </c>
      <c r="AY198" s="257" t="s">
        <v>401</v>
      </c>
    </row>
    <row r="199" s="2" customFormat="1" ht="55.5" customHeight="1">
      <c r="A199" s="40"/>
      <c r="B199" s="41"/>
      <c r="C199" s="280" t="s">
        <v>723</v>
      </c>
      <c r="D199" s="280" t="s">
        <v>808</v>
      </c>
      <c r="E199" s="281" t="s">
        <v>6090</v>
      </c>
      <c r="F199" s="282" t="s">
        <v>6091</v>
      </c>
      <c r="G199" s="283" t="s">
        <v>228</v>
      </c>
      <c r="H199" s="284">
        <v>648</v>
      </c>
      <c r="I199" s="285"/>
      <c r="J199" s="286">
        <f>ROUND(I199*H199,2)</f>
        <v>0</v>
      </c>
      <c r="K199" s="282" t="s">
        <v>1038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664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545</v>
      </c>
      <c r="BM199" s="229" t="s">
        <v>6092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6093</v>
      </c>
      <c r="G200" s="248"/>
      <c r="H200" s="251">
        <v>540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6094</v>
      </c>
      <c r="G201" s="248"/>
      <c r="H201" s="251">
        <v>648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85</v>
      </c>
      <c r="AY201" s="257" t="s">
        <v>401</v>
      </c>
    </row>
    <row r="202" s="2" customFormat="1" ht="24.15" customHeight="1">
      <c r="A202" s="40"/>
      <c r="B202" s="41"/>
      <c r="C202" s="218" t="s">
        <v>736</v>
      </c>
      <c r="D202" s="218" t="s">
        <v>403</v>
      </c>
      <c r="E202" s="219" t="s">
        <v>6095</v>
      </c>
      <c r="F202" s="220" t="s">
        <v>6096</v>
      </c>
      <c r="G202" s="221" t="s">
        <v>228</v>
      </c>
      <c r="H202" s="222">
        <v>26</v>
      </c>
      <c r="I202" s="223"/>
      <c r="J202" s="224">
        <f>ROUND(I202*H202,2)</f>
        <v>0</v>
      </c>
      <c r="K202" s="220" t="s">
        <v>1038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545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545</v>
      </c>
      <c r="BM202" s="229" t="s">
        <v>6097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6098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625</v>
      </c>
      <c r="G204" s="248"/>
      <c r="H204" s="251">
        <v>26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85</v>
      </c>
      <c r="AY204" s="257" t="s">
        <v>401</v>
      </c>
    </row>
    <row r="205" s="2" customFormat="1" ht="44.25" customHeight="1">
      <c r="A205" s="40"/>
      <c r="B205" s="41"/>
      <c r="C205" s="280" t="s">
        <v>747</v>
      </c>
      <c r="D205" s="280" t="s">
        <v>808</v>
      </c>
      <c r="E205" s="281" t="s">
        <v>6099</v>
      </c>
      <c r="F205" s="282" t="s">
        <v>6100</v>
      </c>
      <c r="G205" s="283" t="s">
        <v>228</v>
      </c>
      <c r="H205" s="284">
        <v>26</v>
      </c>
      <c r="I205" s="285"/>
      <c r="J205" s="286">
        <f>ROUND(I205*H205,2)</f>
        <v>0</v>
      </c>
      <c r="K205" s="282" t="s">
        <v>1038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664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545</v>
      </c>
      <c r="BM205" s="229" t="s">
        <v>6101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5942</v>
      </c>
      <c r="G206" s="248"/>
      <c r="H206" s="251">
        <v>20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5943</v>
      </c>
      <c r="G207" s="248"/>
      <c r="H207" s="251">
        <v>26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85</v>
      </c>
      <c r="AY207" s="257" t="s">
        <v>401</v>
      </c>
    </row>
    <row r="208" s="2" customFormat="1" ht="33" customHeight="1">
      <c r="A208" s="40"/>
      <c r="B208" s="41"/>
      <c r="C208" s="218" t="s">
        <v>756</v>
      </c>
      <c r="D208" s="218" t="s">
        <v>403</v>
      </c>
      <c r="E208" s="219" t="s">
        <v>6102</v>
      </c>
      <c r="F208" s="220" t="s">
        <v>6103</v>
      </c>
      <c r="G208" s="221" t="s">
        <v>228</v>
      </c>
      <c r="H208" s="222">
        <v>20</v>
      </c>
      <c r="I208" s="223"/>
      <c r="J208" s="224">
        <f>ROUND(I208*H208,2)</f>
        <v>0</v>
      </c>
      <c r="K208" s="220" t="s">
        <v>1038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545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545</v>
      </c>
      <c r="BM208" s="229" t="s">
        <v>6104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6105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571</v>
      </c>
      <c r="G210" s="248"/>
      <c r="H210" s="251">
        <v>20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85</v>
      </c>
      <c r="AY210" s="257" t="s">
        <v>401</v>
      </c>
    </row>
    <row r="211" s="2" customFormat="1" ht="37.8" customHeight="1">
      <c r="A211" s="40"/>
      <c r="B211" s="41"/>
      <c r="C211" s="280" t="s">
        <v>762</v>
      </c>
      <c r="D211" s="280" t="s">
        <v>808</v>
      </c>
      <c r="E211" s="281" t="s">
        <v>6106</v>
      </c>
      <c r="F211" s="282" t="s">
        <v>6107</v>
      </c>
      <c r="G211" s="283" t="s">
        <v>228</v>
      </c>
      <c r="H211" s="284">
        <v>20</v>
      </c>
      <c r="I211" s="285"/>
      <c r="J211" s="286">
        <f>ROUND(I211*H211,2)</f>
        <v>0</v>
      </c>
      <c r="K211" s="282" t="s">
        <v>1038</v>
      </c>
      <c r="L211" s="287"/>
      <c r="M211" s="288" t="s">
        <v>19</v>
      </c>
      <c r="N211" s="289" t="s">
        <v>49</v>
      </c>
      <c r="O211" s="86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664</v>
      </c>
      <c r="AT211" s="229" t="s">
        <v>808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545</v>
      </c>
      <c r="BM211" s="229" t="s">
        <v>6108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5942</v>
      </c>
      <c r="G212" s="248"/>
      <c r="H212" s="251">
        <v>20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85</v>
      </c>
      <c r="AY212" s="257" t="s">
        <v>401</v>
      </c>
    </row>
    <row r="213" s="2" customFormat="1" ht="21.75" customHeight="1">
      <c r="A213" s="40"/>
      <c r="B213" s="41"/>
      <c r="C213" s="218" t="s">
        <v>769</v>
      </c>
      <c r="D213" s="218" t="s">
        <v>403</v>
      </c>
      <c r="E213" s="219" t="s">
        <v>6109</v>
      </c>
      <c r="F213" s="220" t="s">
        <v>6110</v>
      </c>
      <c r="G213" s="221" t="s">
        <v>228</v>
      </c>
      <c r="H213" s="222">
        <v>38</v>
      </c>
      <c r="I213" s="223"/>
      <c r="J213" s="224">
        <f>ROUND(I213*H213,2)</f>
        <v>0</v>
      </c>
      <c r="K213" s="220" t="s">
        <v>1038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545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545</v>
      </c>
      <c r="BM213" s="229" t="s">
        <v>6111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6112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710</v>
      </c>
      <c r="G215" s="248"/>
      <c r="H215" s="251">
        <v>38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85</v>
      </c>
      <c r="AY215" s="257" t="s">
        <v>401</v>
      </c>
    </row>
    <row r="216" s="2" customFormat="1" ht="37.8" customHeight="1">
      <c r="A216" s="40"/>
      <c r="B216" s="41"/>
      <c r="C216" s="280" t="s">
        <v>778</v>
      </c>
      <c r="D216" s="280" t="s">
        <v>808</v>
      </c>
      <c r="E216" s="281" t="s">
        <v>6113</v>
      </c>
      <c r="F216" s="282" t="s">
        <v>6114</v>
      </c>
      <c r="G216" s="283" t="s">
        <v>228</v>
      </c>
      <c r="H216" s="284">
        <v>38</v>
      </c>
      <c r="I216" s="285"/>
      <c r="J216" s="286">
        <f>ROUND(I216*H216,2)</f>
        <v>0</v>
      </c>
      <c r="K216" s="282" t="s">
        <v>1038</v>
      </c>
      <c r="L216" s="287"/>
      <c r="M216" s="288" t="s">
        <v>19</v>
      </c>
      <c r="N216" s="289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487</v>
      </c>
      <c r="AT216" s="229" t="s">
        <v>808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102</v>
      </c>
      <c r="BM216" s="229" t="s">
        <v>6115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6116</v>
      </c>
      <c r="G217" s="248"/>
      <c r="H217" s="251">
        <v>38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85</v>
      </c>
      <c r="AY217" s="257" t="s">
        <v>401</v>
      </c>
    </row>
    <row r="218" s="12" customFormat="1" ht="22.8" customHeight="1">
      <c r="A218" s="12"/>
      <c r="B218" s="202"/>
      <c r="C218" s="203"/>
      <c r="D218" s="204" t="s">
        <v>77</v>
      </c>
      <c r="E218" s="216" t="s">
        <v>6117</v>
      </c>
      <c r="F218" s="216" t="s">
        <v>6118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SUM(P219:P256)</f>
        <v>0</v>
      </c>
      <c r="Q218" s="210"/>
      <c r="R218" s="211">
        <f>SUM(R219:R256)</f>
        <v>0</v>
      </c>
      <c r="S218" s="210"/>
      <c r="T218" s="212">
        <f>SUM(T219:T256)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87</v>
      </c>
      <c r="AT218" s="214" t="s">
        <v>77</v>
      </c>
      <c r="AU218" s="214" t="s">
        <v>85</v>
      </c>
      <c r="AY218" s="213" t="s">
        <v>401</v>
      </c>
      <c r="BK218" s="215">
        <f>SUM(BK219:BK256)</f>
        <v>0</v>
      </c>
    </row>
    <row r="219" s="2" customFormat="1" ht="24.15" customHeight="1">
      <c r="A219" s="40"/>
      <c r="B219" s="41"/>
      <c r="C219" s="218" t="s">
        <v>784</v>
      </c>
      <c r="D219" s="218" t="s">
        <v>403</v>
      </c>
      <c r="E219" s="219" t="s">
        <v>6119</v>
      </c>
      <c r="F219" s="220" t="s">
        <v>6120</v>
      </c>
      <c r="G219" s="221" t="s">
        <v>653</v>
      </c>
      <c r="H219" s="222">
        <v>6</v>
      </c>
      <c r="I219" s="223"/>
      <c r="J219" s="224">
        <f>ROUND(I219*H219,2)</f>
        <v>0</v>
      </c>
      <c r="K219" s="220" t="s">
        <v>1038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545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545</v>
      </c>
      <c r="BM219" s="229" t="s">
        <v>6121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6122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474</v>
      </c>
      <c r="G221" s="248"/>
      <c r="H221" s="251">
        <v>6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85</v>
      </c>
      <c r="AY221" s="257" t="s">
        <v>401</v>
      </c>
    </row>
    <row r="222" s="2" customFormat="1" ht="24.15" customHeight="1">
      <c r="A222" s="40"/>
      <c r="B222" s="41"/>
      <c r="C222" s="280" t="s">
        <v>789</v>
      </c>
      <c r="D222" s="280" t="s">
        <v>808</v>
      </c>
      <c r="E222" s="281" t="s">
        <v>6123</v>
      </c>
      <c r="F222" s="282" t="s">
        <v>6124</v>
      </c>
      <c r="G222" s="283" t="s">
        <v>653</v>
      </c>
      <c r="H222" s="284">
        <v>6</v>
      </c>
      <c r="I222" s="285"/>
      <c r="J222" s="286">
        <f>ROUND(I222*H222,2)</f>
        <v>0</v>
      </c>
      <c r="K222" s="282" t="s">
        <v>1038</v>
      </c>
      <c r="L222" s="287"/>
      <c r="M222" s="288" t="s">
        <v>19</v>
      </c>
      <c r="N222" s="289" t="s">
        <v>49</v>
      </c>
      <c r="O222" s="86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9" t="s">
        <v>664</v>
      </c>
      <c r="AT222" s="229" t="s">
        <v>808</v>
      </c>
      <c r="AU222" s="229" t="s">
        <v>87</v>
      </c>
      <c r="AY222" s="19" t="s">
        <v>401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9" t="s">
        <v>85</v>
      </c>
      <c r="BK222" s="230">
        <f>ROUND(I222*H222,2)</f>
        <v>0</v>
      </c>
      <c r="BL222" s="19" t="s">
        <v>545</v>
      </c>
      <c r="BM222" s="229" t="s">
        <v>6125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6126</v>
      </c>
      <c r="G223" s="248"/>
      <c r="H223" s="251">
        <v>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16.5" customHeight="1">
      <c r="A224" s="40"/>
      <c r="B224" s="41"/>
      <c r="C224" s="218" t="s">
        <v>800</v>
      </c>
      <c r="D224" s="218" t="s">
        <v>403</v>
      </c>
      <c r="E224" s="219" t="s">
        <v>6127</v>
      </c>
      <c r="F224" s="220" t="s">
        <v>6128</v>
      </c>
      <c r="G224" s="221" t="s">
        <v>653</v>
      </c>
      <c r="H224" s="222">
        <v>12</v>
      </c>
      <c r="I224" s="223"/>
      <c r="J224" s="224">
        <f>ROUND(I224*H224,2)</f>
        <v>0</v>
      </c>
      <c r="K224" s="220" t="s">
        <v>1038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545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545</v>
      </c>
      <c r="BM224" s="229" t="s">
        <v>6129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6130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6131</v>
      </c>
      <c r="G226" s="248"/>
      <c r="H226" s="251">
        <v>12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85</v>
      </c>
      <c r="AY226" s="257" t="s">
        <v>401</v>
      </c>
    </row>
    <row r="227" s="2" customFormat="1" ht="21.75" customHeight="1">
      <c r="A227" s="40"/>
      <c r="B227" s="41"/>
      <c r="C227" s="218" t="s">
        <v>807</v>
      </c>
      <c r="D227" s="218" t="s">
        <v>403</v>
      </c>
      <c r="E227" s="219" t="s">
        <v>6132</v>
      </c>
      <c r="F227" s="220" t="s">
        <v>6133</v>
      </c>
      <c r="G227" s="221" t="s">
        <v>653</v>
      </c>
      <c r="H227" s="222">
        <v>12</v>
      </c>
      <c r="I227" s="223"/>
      <c r="J227" s="224">
        <f>ROUND(I227*H227,2)</f>
        <v>0</v>
      </c>
      <c r="K227" s="220" t="s">
        <v>1038</v>
      </c>
      <c r="L227" s="46"/>
      <c r="M227" s="225" t="s">
        <v>19</v>
      </c>
      <c r="N227" s="226" t="s">
        <v>49</v>
      </c>
      <c r="O227" s="86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545</v>
      </c>
      <c r="AT227" s="229" t="s">
        <v>403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545</v>
      </c>
      <c r="BM227" s="229" t="s">
        <v>6134</v>
      </c>
    </row>
    <row r="228" s="2" customFormat="1">
      <c r="A228" s="40"/>
      <c r="B228" s="41"/>
      <c r="C228" s="42"/>
      <c r="D228" s="231" t="s">
        <v>408</v>
      </c>
      <c r="E228" s="42"/>
      <c r="F228" s="232" t="s">
        <v>6135</v>
      </c>
      <c r="G228" s="42"/>
      <c r="H228" s="42"/>
      <c r="I228" s="233"/>
      <c r="J228" s="42"/>
      <c r="K228" s="42"/>
      <c r="L228" s="46"/>
      <c r="M228" s="234"/>
      <c r="N228" s="235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408</v>
      </c>
      <c r="AU228" s="19" t="s">
        <v>87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6136</v>
      </c>
      <c r="G229" s="248"/>
      <c r="H229" s="251">
        <v>12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85</v>
      </c>
      <c r="AY229" s="257" t="s">
        <v>401</v>
      </c>
    </row>
    <row r="230" s="2" customFormat="1" ht="16.5" customHeight="1">
      <c r="A230" s="40"/>
      <c r="B230" s="41"/>
      <c r="C230" s="280" t="s">
        <v>812</v>
      </c>
      <c r="D230" s="280" t="s">
        <v>808</v>
      </c>
      <c r="E230" s="281" t="s">
        <v>6137</v>
      </c>
      <c r="F230" s="282" t="s">
        <v>6138</v>
      </c>
      <c r="G230" s="283" t="s">
        <v>653</v>
      </c>
      <c r="H230" s="284">
        <v>12</v>
      </c>
      <c r="I230" s="285"/>
      <c r="J230" s="286">
        <f>ROUND(I230*H230,2)</f>
        <v>0</v>
      </c>
      <c r="K230" s="282" t="s">
        <v>1038</v>
      </c>
      <c r="L230" s="287"/>
      <c r="M230" s="288" t="s">
        <v>19</v>
      </c>
      <c r="N230" s="289" t="s">
        <v>49</v>
      </c>
      <c r="O230" s="86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9" t="s">
        <v>664</v>
      </c>
      <c r="AT230" s="229" t="s">
        <v>808</v>
      </c>
      <c r="AU230" s="229" t="s">
        <v>87</v>
      </c>
      <c r="AY230" s="19" t="s">
        <v>401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9" t="s">
        <v>85</v>
      </c>
      <c r="BK230" s="230">
        <f>ROUND(I230*H230,2)</f>
        <v>0</v>
      </c>
      <c r="BL230" s="19" t="s">
        <v>545</v>
      </c>
      <c r="BM230" s="229" t="s">
        <v>6139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6140</v>
      </c>
      <c r="G231" s="248"/>
      <c r="H231" s="251">
        <v>12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85</v>
      </c>
      <c r="AY231" s="257" t="s">
        <v>401</v>
      </c>
    </row>
    <row r="232" s="2" customFormat="1" ht="24.15" customHeight="1">
      <c r="A232" s="40"/>
      <c r="B232" s="41"/>
      <c r="C232" s="218" t="s">
        <v>818</v>
      </c>
      <c r="D232" s="218" t="s">
        <v>403</v>
      </c>
      <c r="E232" s="219" t="s">
        <v>6141</v>
      </c>
      <c r="F232" s="220" t="s">
        <v>6142</v>
      </c>
      <c r="G232" s="221" t="s">
        <v>653</v>
      </c>
      <c r="H232" s="222">
        <v>12</v>
      </c>
      <c r="I232" s="223"/>
      <c r="J232" s="224">
        <f>ROUND(I232*H232,2)</f>
        <v>0</v>
      </c>
      <c r="K232" s="220" t="s">
        <v>1038</v>
      </c>
      <c r="L232" s="46"/>
      <c r="M232" s="225" t="s">
        <v>19</v>
      </c>
      <c r="N232" s="226" t="s">
        <v>49</v>
      </c>
      <c r="O232" s="86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545</v>
      </c>
      <c r="AT232" s="229" t="s">
        <v>403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6143</v>
      </c>
    </row>
    <row r="233" s="2" customFormat="1">
      <c r="A233" s="40"/>
      <c r="B233" s="41"/>
      <c r="C233" s="42"/>
      <c r="D233" s="231" t="s">
        <v>408</v>
      </c>
      <c r="E233" s="42"/>
      <c r="F233" s="232" t="s">
        <v>6144</v>
      </c>
      <c r="G233" s="42"/>
      <c r="H233" s="42"/>
      <c r="I233" s="233"/>
      <c r="J233" s="42"/>
      <c r="K233" s="42"/>
      <c r="L233" s="46"/>
      <c r="M233" s="234"/>
      <c r="N233" s="235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408</v>
      </c>
      <c r="AU233" s="19" t="s">
        <v>87</v>
      </c>
    </row>
    <row r="234" s="14" customFormat="1">
      <c r="A234" s="14"/>
      <c r="B234" s="247"/>
      <c r="C234" s="248"/>
      <c r="D234" s="238" t="s">
        <v>410</v>
      </c>
      <c r="E234" s="249" t="s">
        <v>19</v>
      </c>
      <c r="F234" s="250" t="s">
        <v>6136</v>
      </c>
      <c r="G234" s="248"/>
      <c r="H234" s="251">
        <v>12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410</v>
      </c>
      <c r="AU234" s="257" t="s">
        <v>87</v>
      </c>
      <c r="AV234" s="14" t="s">
        <v>87</v>
      </c>
      <c r="AW234" s="14" t="s">
        <v>37</v>
      </c>
      <c r="AX234" s="14" t="s">
        <v>85</v>
      </c>
      <c r="AY234" s="257" t="s">
        <v>401</v>
      </c>
    </row>
    <row r="235" s="2" customFormat="1" ht="33" customHeight="1">
      <c r="A235" s="40"/>
      <c r="B235" s="41"/>
      <c r="C235" s="218" t="s">
        <v>824</v>
      </c>
      <c r="D235" s="218" t="s">
        <v>403</v>
      </c>
      <c r="E235" s="219" t="s">
        <v>6145</v>
      </c>
      <c r="F235" s="220" t="s">
        <v>6146</v>
      </c>
      <c r="G235" s="221" t="s">
        <v>653</v>
      </c>
      <c r="H235" s="222">
        <v>6</v>
      </c>
      <c r="I235" s="223"/>
      <c r="J235" s="224">
        <f>ROUND(I235*H235,2)</f>
        <v>0</v>
      </c>
      <c r="K235" s="220" t="s">
        <v>1038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545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545</v>
      </c>
      <c r="BM235" s="229" t="s">
        <v>6147</v>
      </c>
    </row>
    <row r="236" s="2" customFormat="1">
      <c r="A236" s="40"/>
      <c r="B236" s="41"/>
      <c r="C236" s="42"/>
      <c r="D236" s="231" t="s">
        <v>408</v>
      </c>
      <c r="E236" s="42"/>
      <c r="F236" s="232" t="s">
        <v>6148</v>
      </c>
      <c r="G236" s="42"/>
      <c r="H236" s="42"/>
      <c r="I236" s="233"/>
      <c r="J236" s="42"/>
      <c r="K236" s="42"/>
      <c r="L236" s="46"/>
      <c r="M236" s="234"/>
      <c r="N236" s="235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408</v>
      </c>
      <c r="AU236" s="19" t="s">
        <v>87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474</v>
      </c>
      <c r="G237" s="248"/>
      <c r="H237" s="251">
        <v>6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85</v>
      </c>
      <c r="AY237" s="257" t="s">
        <v>401</v>
      </c>
    </row>
    <row r="238" s="2" customFormat="1" ht="21.75" customHeight="1">
      <c r="A238" s="40"/>
      <c r="B238" s="41"/>
      <c r="C238" s="280" t="s">
        <v>830</v>
      </c>
      <c r="D238" s="280" t="s">
        <v>808</v>
      </c>
      <c r="E238" s="281" t="s">
        <v>6149</v>
      </c>
      <c r="F238" s="282" t="s">
        <v>6150</v>
      </c>
      <c r="G238" s="283" t="s">
        <v>653</v>
      </c>
      <c r="H238" s="284">
        <v>6</v>
      </c>
      <c r="I238" s="285"/>
      <c r="J238" s="286">
        <f>ROUND(I238*H238,2)</f>
        <v>0</v>
      </c>
      <c r="K238" s="282" t="s">
        <v>1038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664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545</v>
      </c>
      <c r="BM238" s="229" t="s">
        <v>6151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6052</v>
      </c>
      <c r="G239" s="248"/>
      <c r="H239" s="251">
        <v>6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85</v>
      </c>
      <c r="AY239" s="257" t="s">
        <v>401</v>
      </c>
    </row>
    <row r="240" s="2" customFormat="1" ht="24.15" customHeight="1">
      <c r="A240" s="40"/>
      <c r="B240" s="41"/>
      <c r="C240" s="218" t="s">
        <v>836</v>
      </c>
      <c r="D240" s="218" t="s">
        <v>403</v>
      </c>
      <c r="E240" s="219" t="s">
        <v>6152</v>
      </c>
      <c r="F240" s="220" t="s">
        <v>6007</v>
      </c>
      <c r="G240" s="221" t="s">
        <v>653</v>
      </c>
      <c r="H240" s="222">
        <v>6</v>
      </c>
      <c r="I240" s="223"/>
      <c r="J240" s="224">
        <f>ROUND(I240*H240,2)</f>
        <v>0</v>
      </c>
      <c r="K240" s="220" t="s">
        <v>1038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545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545</v>
      </c>
      <c r="BM240" s="229" t="s">
        <v>6153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6154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4" customFormat="1">
      <c r="A242" s="14"/>
      <c r="B242" s="247"/>
      <c r="C242" s="248"/>
      <c r="D242" s="238" t="s">
        <v>410</v>
      </c>
      <c r="E242" s="249" t="s">
        <v>19</v>
      </c>
      <c r="F242" s="250" t="s">
        <v>474</v>
      </c>
      <c r="G242" s="248"/>
      <c r="H242" s="251">
        <v>6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410</v>
      </c>
      <c r="AU242" s="257" t="s">
        <v>87</v>
      </c>
      <c r="AV242" s="14" t="s">
        <v>87</v>
      </c>
      <c r="AW242" s="14" t="s">
        <v>37</v>
      </c>
      <c r="AX242" s="14" t="s">
        <v>85</v>
      </c>
      <c r="AY242" s="257" t="s">
        <v>401</v>
      </c>
    </row>
    <row r="243" s="2" customFormat="1" ht="33" customHeight="1">
      <c r="A243" s="40"/>
      <c r="B243" s="41"/>
      <c r="C243" s="280" t="s">
        <v>656</v>
      </c>
      <c r="D243" s="280" t="s">
        <v>808</v>
      </c>
      <c r="E243" s="281" t="s">
        <v>6155</v>
      </c>
      <c r="F243" s="282" t="s">
        <v>6156</v>
      </c>
      <c r="G243" s="283" t="s">
        <v>653</v>
      </c>
      <c r="H243" s="284">
        <v>6</v>
      </c>
      <c r="I243" s="285"/>
      <c r="J243" s="286">
        <f>ROUND(I243*H243,2)</f>
        <v>0</v>
      </c>
      <c r="K243" s="282" t="s">
        <v>1038</v>
      </c>
      <c r="L243" s="287"/>
      <c r="M243" s="288" t="s">
        <v>19</v>
      </c>
      <c r="N243" s="289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664</v>
      </c>
      <c r="AT243" s="229" t="s">
        <v>808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545</v>
      </c>
      <c r="BM243" s="229" t="s">
        <v>6157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6052</v>
      </c>
      <c r="G244" s="248"/>
      <c r="H244" s="251">
        <v>6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85</v>
      </c>
      <c r="AY244" s="257" t="s">
        <v>401</v>
      </c>
    </row>
    <row r="245" s="2" customFormat="1" ht="33" customHeight="1">
      <c r="A245" s="40"/>
      <c r="B245" s="41"/>
      <c r="C245" s="218" t="s">
        <v>847</v>
      </c>
      <c r="D245" s="218" t="s">
        <v>403</v>
      </c>
      <c r="E245" s="219" t="s">
        <v>6158</v>
      </c>
      <c r="F245" s="220" t="s">
        <v>6103</v>
      </c>
      <c r="G245" s="221" t="s">
        <v>228</v>
      </c>
      <c r="H245" s="222">
        <v>20</v>
      </c>
      <c r="I245" s="223"/>
      <c r="J245" s="224">
        <f>ROUND(I245*H245,2)</f>
        <v>0</v>
      </c>
      <c r="K245" s="220" t="s">
        <v>1038</v>
      </c>
      <c r="L245" s="46"/>
      <c r="M245" s="225" t="s">
        <v>19</v>
      </c>
      <c r="N245" s="226" t="s">
        <v>49</v>
      </c>
      <c r="O245" s="86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9" t="s">
        <v>545</v>
      </c>
      <c r="AT245" s="229" t="s">
        <v>403</v>
      </c>
      <c r="AU245" s="229" t="s">
        <v>87</v>
      </c>
      <c r="AY245" s="19" t="s">
        <v>401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9" t="s">
        <v>85</v>
      </c>
      <c r="BK245" s="230">
        <f>ROUND(I245*H245,2)</f>
        <v>0</v>
      </c>
      <c r="BL245" s="19" t="s">
        <v>545</v>
      </c>
      <c r="BM245" s="229" t="s">
        <v>6159</v>
      </c>
    </row>
    <row r="246" s="2" customFormat="1">
      <c r="A246" s="40"/>
      <c r="B246" s="41"/>
      <c r="C246" s="42"/>
      <c r="D246" s="231" t="s">
        <v>408</v>
      </c>
      <c r="E246" s="42"/>
      <c r="F246" s="232" t="s">
        <v>6160</v>
      </c>
      <c r="G246" s="42"/>
      <c r="H246" s="42"/>
      <c r="I246" s="233"/>
      <c r="J246" s="42"/>
      <c r="K246" s="42"/>
      <c r="L246" s="46"/>
      <c r="M246" s="234"/>
      <c r="N246" s="235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408</v>
      </c>
      <c r="AU246" s="19" t="s">
        <v>87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571</v>
      </c>
      <c r="G247" s="248"/>
      <c r="H247" s="251">
        <v>20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85</v>
      </c>
      <c r="AY247" s="257" t="s">
        <v>401</v>
      </c>
    </row>
    <row r="248" s="2" customFormat="1" ht="37.8" customHeight="1">
      <c r="A248" s="40"/>
      <c r="B248" s="41"/>
      <c r="C248" s="280" t="s">
        <v>853</v>
      </c>
      <c r="D248" s="280" t="s">
        <v>808</v>
      </c>
      <c r="E248" s="281" t="s">
        <v>6161</v>
      </c>
      <c r="F248" s="282" t="s">
        <v>6162</v>
      </c>
      <c r="G248" s="283" t="s">
        <v>228</v>
      </c>
      <c r="H248" s="284">
        <v>20.187999999999999</v>
      </c>
      <c r="I248" s="285"/>
      <c r="J248" s="286">
        <f>ROUND(I248*H248,2)</f>
        <v>0</v>
      </c>
      <c r="K248" s="282" t="s">
        <v>1038</v>
      </c>
      <c r="L248" s="287"/>
      <c r="M248" s="288" t="s">
        <v>19</v>
      </c>
      <c r="N248" s="289" t="s">
        <v>49</v>
      </c>
      <c r="O248" s="86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9" t="s">
        <v>664</v>
      </c>
      <c r="AT248" s="229" t="s">
        <v>808</v>
      </c>
      <c r="AU248" s="229" t="s">
        <v>87</v>
      </c>
      <c r="AY248" s="19" t="s">
        <v>401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9" t="s">
        <v>85</v>
      </c>
      <c r="BK248" s="230">
        <f>ROUND(I248*H248,2)</f>
        <v>0</v>
      </c>
      <c r="BL248" s="19" t="s">
        <v>545</v>
      </c>
      <c r="BM248" s="229" t="s">
        <v>6163</v>
      </c>
    </row>
    <row r="249" s="14" customFormat="1">
      <c r="A249" s="14"/>
      <c r="B249" s="247"/>
      <c r="C249" s="248"/>
      <c r="D249" s="238" t="s">
        <v>410</v>
      </c>
      <c r="E249" s="249" t="s">
        <v>19</v>
      </c>
      <c r="F249" s="250" t="s">
        <v>6164</v>
      </c>
      <c r="G249" s="248"/>
      <c r="H249" s="251">
        <v>16.149999999999999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7" t="s">
        <v>410</v>
      </c>
      <c r="AU249" s="257" t="s">
        <v>87</v>
      </c>
      <c r="AV249" s="14" t="s">
        <v>87</v>
      </c>
      <c r="AW249" s="14" t="s">
        <v>37</v>
      </c>
      <c r="AX249" s="14" t="s">
        <v>78</v>
      </c>
      <c r="AY249" s="257" t="s">
        <v>401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6165</v>
      </c>
      <c r="G250" s="248"/>
      <c r="H250" s="251">
        <v>20.187999999999999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85</v>
      </c>
      <c r="AY250" s="257" t="s">
        <v>401</v>
      </c>
    </row>
    <row r="251" s="2" customFormat="1" ht="21.75" customHeight="1">
      <c r="A251" s="40"/>
      <c r="B251" s="41"/>
      <c r="C251" s="218" t="s">
        <v>860</v>
      </c>
      <c r="D251" s="218" t="s">
        <v>403</v>
      </c>
      <c r="E251" s="219" t="s">
        <v>6166</v>
      </c>
      <c r="F251" s="220" t="s">
        <v>6110</v>
      </c>
      <c r="G251" s="221" t="s">
        <v>228</v>
      </c>
      <c r="H251" s="222">
        <v>7.2000000000000002</v>
      </c>
      <c r="I251" s="223"/>
      <c r="J251" s="224">
        <f>ROUND(I251*H251,2)</f>
        <v>0</v>
      </c>
      <c r="K251" s="220" t="s">
        <v>1038</v>
      </c>
      <c r="L251" s="46"/>
      <c r="M251" s="225" t="s">
        <v>19</v>
      </c>
      <c r="N251" s="226" t="s">
        <v>49</v>
      </c>
      <c r="O251" s="86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9" t="s">
        <v>545</v>
      </c>
      <c r="AT251" s="229" t="s">
        <v>403</v>
      </c>
      <c r="AU251" s="229" t="s">
        <v>87</v>
      </c>
      <c r="AY251" s="19" t="s">
        <v>401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9" t="s">
        <v>85</v>
      </c>
      <c r="BK251" s="230">
        <f>ROUND(I251*H251,2)</f>
        <v>0</v>
      </c>
      <c r="BL251" s="19" t="s">
        <v>545</v>
      </c>
      <c r="BM251" s="229" t="s">
        <v>6167</v>
      </c>
    </row>
    <row r="252" s="2" customFormat="1">
      <c r="A252" s="40"/>
      <c r="B252" s="41"/>
      <c r="C252" s="42"/>
      <c r="D252" s="231" t="s">
        <v>408</v>
      </c>
      <c r="E252" s="42"/>
      <c r="F252" s="232" t="s">
        <v>6168</v>
      </c>
      <c r="G252" s="42"/>
      <c r="H252" s="42"/>
      <c r="I252" s="233"/>
      <c r="J252" s="42"/>
      <c r="K252" s="42"/>
      <c r="L252" s="46"/>
      <c r="M252" s="234"/>
      <c r="N252" s="235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408</v>
      </c>
      <c r="AU252" s="19" t="s">
        <v>87</v>
      </c>
    </row>
    <row r="253" s="14" customFormat="1">
      <c r="A253" s="14"/>
      <c r="B253" s="247"/>
      <c r="C253" s="248"/>
      <c r="D253" s="238" t="s">
        <v>410</v>
      </c>
      <c r="E253" s="249" t="s">
        <v>19</v>
      </c>
      <c r="F253" s="250" t="s">
        <v>6169</v>
      </c>
      <c r="G253" s="248"/>
      <c r="H253" s="251">
        <v>7.2000000000000002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410</v>
      </c>
      <c r="AU253" s="257" t="s">
        <v>87</v>
      </c>
      <c r="AV253" s="14" t="s">
        <v>87</v>
      </c>
      <c r="AW253" s="14" t="s">
        <v>37</v>
      </c>
      <c r="AX253" s="14" t="s">
        <v>85</v>
      </c>
      <c r="AY253" s="257" t="s">
        <v>401</v>
      </c>
    </row>
    <row r="254" s="2" customFormat="1" ht="33" customHeight="1">
      <c r="A254" s="40"/>
      <c r="B254" s="41"/>
      <c r="C254" s="280" t="s">
        <v>866</v>
      </c>
      <c r="D254" s="280" t="s">
        <v>808</v>
      </c>
      <c r="E254" s="281" t="s">
        <v>6170</v>
      </c>
      <c r="F254" s="282" t="s">
        <v>6171</v>
      </c>
      <c r="G254" s="283" t="s">
        <v>228</v>
      </c>
      <c r="H254" s="284">
        <v>7.2000000000000002</v>
      </c>
      <c r="I254" s="285"/>
      <c r="J254" s="286">
        <f>ROUND(I254*H254,2)</f>
        <v>0</v>
      </c>
      <c r="K254" s="282" t="s">
        <v>1038</v>
      </c>
      <c r="L254" s="287"/>
      <c r="M254" s="288" t="s">
        <v>19</v>
      </c>
      <c r="N254" s="289" t="s">
        <v>49</v>
      </c>
      <c r="O254" s="86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664</v>
      </c>
      <c r="AT254" s="229" t="s">
        <v>808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545</v>
      </c>
      <c r="BM254" s="229" t="s">
        <v>6172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6052</v>
      </c>
      <c r="G255" s="248"/>
      <c r="H255" s="251">
        <v>6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6173</v>
      </c>
      <c r="G256" s="248"/>
      <c r="H256" s="251">
        <v>7.2000000000000002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85</v>
      </c>
      <c r="AY256" s="257" t="s">
        <v>401</v>
      </c>
    </row>
    <row r="257" s="12" customFormat="1" ht="22.8" customHeight="1">
      <c r="A257" s="12"/>
      <c r="B257" s="202"/>
      <c r="C257" s="203"/>
      <c r="D257" s="204" t="s">
        <v>77</v>
      </c>
      <c r="E257" s="216" t="s">
        <v>6174</v>
      </c>
      <c r="F257" s="216" t="s">
        <v>6175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SUM(P258:P355)</f>
        <v>0</v>
      </c>
      <c r="Q257" s="210"/>
      <c r="R257" s="211">
        <f>SUM(R258:R355)</f>
        <v>0.00025000000000000001</v>
      </c>
      <c r="S257" s="210"/>
      <c r="T257" s="212">
        <f>SUM(T258:T355)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87</v>
      </c>
      <c r="AT257" s="214" t="s">
        <v>77</v>
      </c>
      <c r="AU257" s="214" t="s">
        <v>85</v>
      </c>
      <c r="AY257" s="213" t="s">
        <v>401</v>
      </c>
      <c r="BK257" s="215">
        <f>SUM(BK258:BK355)</f>
        <v>0</v>
      </c>
    </row>
    <row r="258" s="2" customFormat="1" ht="37.8" customHeight="1">
      <c r="A258" s="40"/>
      <c r="B258" s="41"/>
      <c r="C258" s="218" t="s">
        <v>873</v>
      </c>
      <c r="D258" s="218" t="s">
        <v>403</v>
      </c>
      <c r="E258" s="219" t="s">
        <v>6176</v>
      </c>
      <c r="F258" s="220" t="s">
        <v>6177</v>
      </c>
      <c r="G258" s="221" t="s">
        <v>653</v>
      </c>
      <c r="H258" s="222">
        <v>1</v>
      </c>
      <c r="I258" s="223"/>
      <c r="J258" s="224">
        <f>ROUND(I258*H258,2)</f>
        <v>0</v>
      </c>
      <c r="K258" s="220" t="s">
        <v>1038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545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545</v>
      </c>
      <c r="BM258" s="229" t="s">
        <v>6178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6179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85</v>
      </c>
      <c r="G260" s="248"/>
      <c r="H260" s="251">
        <v>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85</v>
      </c>
      <c r="AY260" s="257" t="s">
        <v>401</v>
      </c>
    </row>
    <row r="261" s="2" customFormat="1" ht="55.5" customHeight="1">
      <c r="A261" s="40"/>
      <c r="B261" s="41"/>
      <c r="C261" s="280" t="s">
        <v>880</v>
      </c>
      <c r="D261" s="280" t="s">
        <v>808</v>
      </c>
      <c r="E261" s="281" t="s">
        <v>6180</v>
      </c>
      <c r="F261" s="282" t="s">
        <v>6181</v>
      </c>
      <c r="G261" s="283" t="s">
        <v>653</v>
      </c>
      <c r="H261" s="284">
        <v>1</v>
      </c>
      <c r="I261" s="285"/>
      <c r="J261" s="286">
        <f>ROUND(I261*H261,2)</f>
        <v>0</v>
      </c>
      <c r="K261" s="282" t="s">
        <v>1038</v>
      </c>
      <c r="L261" s="287"/>
      <c r="M261" s="288" t="s">
        <v>19</v>
      </c>
      <c r="N261" s="289" t="s">
        <v>49</v>
      </c>
      <c r="O261" s="86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664</v>
      </c>
      <c r="AT261" s="229" t="s">
        <v>808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545</v>
      </c>
      <c r="BM261" s="229" t="s">
        <v>6182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6183</v>
      </c>
      <c r="G262" s="248"/>
      <c r="H262" s="251">
        <v>1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85</v>
      </c>
      <c r="AY262" s="257" t="s">
        <v>401</v>
      </c>
    </row>
    <row r="263" s="2" customFormat="1" ht="24.15" customHeight="1">
      <c r="A263" s="40"/>
      <c r="B263" s="41"/>
      <c r="C263" s="218" t="s">
        <v>887</v>
      </c>
      <c r="D263" s="218" t="s">
        <v>403</v>
      </c>
      <c r="E263" s="219" t="s">
        <v>6184</v>
      </c>
      <c r="F263" s="220" t="s">
        <v>6185</v>
      </c>
      <c r="G263" s="221" t="s">
        <v>653</v>
      </c>
      <c r="H263" s="222">
        <v>4</v>
      </c>
      <c r="I263" s="223"/>
      <c r="J263" s="224">
        <f>ROUND(I263*H263,2)</f>
        <v>0</v>
      </c>
      <c r="K263" s="220" t="s">
        <v>1038</v>
      </c>
      <c r="L263" s="46"/>
      <c r="M263" s="225" t="s">
        <v>19</v>
      </c>
      <c r="N263" s="226" t="s">
        <v>49</v>
      </c>
      <c r="O263" s="86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545</v>
      </c>
      <c r="AT263" s="229" t="s">
        <v>403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545</v>
      </c>
      <c r="BM263" s="229" t="s">
        <v>6186</v>
      </c>
    </row>
    <row r="264" s="2" customFormat="1">
      <c r="A264" s="40"/>
      <c r="B264" s="41"/>
      <c r="C264" s="42"/>
      <c r="D264" s="231" t="s">
        <v>408</v>
      </c>
      <c r="E264" s="42"/>
      <c r="F264" s="232" t="s">
        <v>6187</v>
      </c>
      <c r="G264" s="42"/>
      <c r="H264" s="42"/>
      <c r="I264" s="233"/>
      <c r="J264" s="42"/>
      <c r="K264" s="42"/>
      <c r="L264" s="46"/>
      <c r="M264" s="234"/>
      <c r="N264" s="23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408</v>
      </c>
      <c r="AU264" s="19" t="s">
        <v>87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102</v>
      </c>
      <c r="G265" s="248"/>
      <c r="H265" s="251">
        <v>4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85</v>
      </c>
      <c r="AY265" s="257" t="s">
        <v>401</v>
      </c>
    </row>
    <row r="266" s="2" customFormat="1" ht="16.5" customHeight="1">
      <c r="A266" s="40"/>
      <c r="B266" s="41"/>
      <c r="C266" s="218" t="s">
        <v>895</v>
      </c>
      <c r="D266" s="218" t="s">
        <v>403</v>
      </c>
      <c r="E266" s="219" t="s">
        <v>6188</v>
      </c>
      <c r="F266" s="220" t="s">
        <v>6189</v>
      </c>
      <c r="G266" s="221" t="s">
        <v>653</v>
      </c>
      <c r="H266" s="222">
        <v>1</v>
      </c>
      <c r="I266" s="223"/>
      <c r="J266" s="224">
        <f>ROUND(I266*H266,2)</f>
        <v>0</v>
      </c>
      <c r="K266" s="220" t="s">
        <v>1038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</v>
      </c>
      <c r="R266" s="227">
        <f>Q266*H266</f>
        <v>0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545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545</v>
      </c>
      <c r="BM266" s="229" t="s">
        <v>6190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6191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6192</v>
      </c>
      <c r="G268" s="248"/>
      <c r="H268" s="251">
        <v>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85</v>
      </c>
      <c r="AY268" s="257" t="s">
        <v>401</v>
      </c>
    </row>
    <row r="269" s="2" customFormat="1" ht="24.15" customHeight="1">
      <c r="A269" s="40"/>
      <c r="B269" s="41"/>
      <c r="C269" s="280" t="s">
        <v>901</v>
      </c>
      <c r="D269" s="280" t="s">
        <v>808</v>
      </c>
      <c r="E269" s="281" t="s">
        <v>6193</v>
      </c>
      <c r="F269" s="282" t="s">
        <v>6194</v>
      </c>
      <c r="G269" s="283" t="s">
        <v>653</v>
      </c>
      <c r="H269" s="284">
        <v>1</v>
      </c>
      <c r="I269" s="285"/>
      <c r="J269" s="286">
        <f>ROUND(I269*H269,2)</f>
        <v>0</v>
      </c>
      <c r="K269" s="282" t="s">
        <v>406</v>
      </c>
      <c r="L269" s="287"/>
      <c r="M269" s="288" t="s">
        <v>19</v>
      </c>
      <c r="N269" s="289" t="s">
        <v>49</v>
      </c>
      <c r="O269" s="86"/>
      <c r="P269" s="227">
        <f>O269*H269</f>
        <v>0</v>
      </c>
      <c r="Q269" s="227">
        <v>0.00025000000000000001</v>
      </c>
      <c r="R269" s="227">
        <f>Q269*H269</f>
        <v>0.00025000000000000001</v>
      </c>
      <c r="S269" s="227">
        <v>0</v>
      </c>
      <c r="T269" s="22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9" t="s">
        <v>664</v>
      </c>
      <c r="AT269" s="229" t="s">
        <v>808</v>
      </c>
      <c r="AU269" s="229" t="s">
        <v>87</v>
      </c>
      <c r="AY269" s="19" t="s">
        <v>401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9" t="s">
        <v>85</v>
      </c>
      <c r="BK269" s="230">
        <f>ROUND(I269*H269,2)</f>
        <v>0</v>
      </c>
      <c r="BL269" s="19" t="s">
        <v>545</v>
      </c>
      <c r="BM269" s="229" t="s">
        <v>6195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6192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85</v>
      </c>
      <c r="AY270" s="257" t="s">
        <v>401</v>
      </c>
    </row>
    <row r="271" s="2" customFormat="1" ht="24.15" customHeight="1">
      <c r="A271" s="40"/>
      <c r="B271" s="41"/>
      <c r="C271" s="218" t="s">
        <v>921</v>
      </c>
      <c r="D271" s="218" t="s">
        <v>403</v>
      </c>
      <c r="E271" s="219" t="s">
        <v>6196</v>
      </c>
      <c r="F271" s="220" t="s">
        <v>6000</v>
      </c>
      <c r="G271" s="221" t="s">
        <v>653</v>
      </c>
      <c r="H271" s="222">
        <v>1</v>
      </c>
      <c r="I271" s="223"/>
      <c r="J271" s="224">
        <f>ROUND(I271*H271,2)</f>
        <v>0</v>
      </c>
      <c r="K271" s="220" t="s">
        <v>1038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545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545</v>
      </c>
      <c r="BM271" s="229" t="s">
        <v>6197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6198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85</v>
      </c>
      <c r="G273" s="248"/>
      <c r="H273" s="251">
        <v>1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85</v>
      </c>
      <c r="AY273" s="257" t="s">
        <v>401</v>
      </c>
    </row>
    <row r="274" s="2" customFormat="1" ht="44.25" customHeight="1">
      <c r="A274" s="40"/>
      <c r="B274" s="41"/>
      <c r="C274" s="280" t="s">
        <v>940</v>
      </c>
      <c r="D274" s="280" t="s">
        <v>808</v>
      </c>
      <c r="E274" s="281" t="s">
        <v>6199</v>
      </c>
      <c r="F274" s="282" t="s">
        <v>6200</v>
      </c>
      <c r="G274" s="283" t="s">
        <v>653</v>
      </c>
      <c r="H274" s="284">
        <v>1</v>
      </c>
      <c r="I274" s="285"/>
      <c r="J274" s="286">
        <f>ROUND(I274*H274,2)</f>
        <v>0</v>
      </c>
      <c r="K274" s="282" t="s">
        <v>1038</v>
      </c>
      <c r="L274" s="287"/>
      <c r="M274" s="288" t="s">
        <v>19</v>
      </c>
      <c r="N274" s="289" t="s">
        <v>49</v>
      </c>
      <c r="O274" s="86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9" t="s">
        <v>664</v>
      </c>
      <c r="AT274" s="229" t="s">
        <v>808</v>
      </c>
      <c r="AU274" s="229" t="s">
        <v>87</v>
      </c>
      <c r="AY274" s="19" t="s">
        <v>401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9" t="s">
        <v>85</v>
      </c>
      <c r="BK274" s="230">
        <f>ROUND(I274*H274,2)</f>
        <v>0</v>
      </c>
      <c r="BL274" s="19" t="s">
        <v>545</v>
      </c>
      <c r="BM274" s="229" t="s">
        <v>6201</v>
      </c>
    </row>
    <row r="275" s="14" customFormat="1">
      <c r="A275" s="14"/>
      <c r="B275" s="247"/>
      <c r="C275" s="248"/>
      <c r="D275" s="238" t="s">
        <v>410</v>
      </c>
      <c r="E275" s="249" t="s">
        <v>19</v>
      </c>
      <c r="F275" s="250" t="s">
        <v>6183</v>
      </c>
      <c r="G275" s="248"/>
      <c r="H275" s="251">
        <v>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7" t="s">
        <v>410</v>
      </c>
      <c r="AU275" s="257" t="s">
        <v>87</v>
      </c>
      <c r="AV275" s="14" t="s">
        <v>87</v>
      </c>
      <c r="AW275" s="14" t="s">
        <v>37</v>
      </c>
      <c r="AX275" s="14" t="s">
        <v>85</v>
      </c>
      <c r="AY275" s="257" t="s">
        <v>401</v>
      </c>
    </row>
    <row r="276" s="2" customFormat="1" ht="24.15" customHeight="1">
      <c r="A276" s="40"/>
      <c r="B276" s="41"/>
      <c r="C276" s="218" t="s">
        <v>945</v>
      </c>
      <c r="D276" s="218" t="s">
        <v>403</v>
      </c>
      <c r="E276" s="219" t="s">
        <v>6202</v>
      </c>
      <c r="F276" s="220" t="s">
        <v>6203</v>
      </c>
      <c r="G276" s="221" t="s">
        <v>653</v>
      </c>
      <c r="H276" s="222">
        <v>48</v>
      </c>
      <c r="I276" s="223"/>
      <c r="J276" s="224">
        <f>ROUND(I276*H276,2)</f>
        <v>0</v>
      </c>
      <c r="K276" s="220" t="s">
        <v>1038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545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545</v>
      </c>
      <c r="BM276" s="229" t="s">
        <v>6204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6205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6206</v>
      </c>
      <c r="G278" s="248"/>
      <c r="H278" s="251">
        <v>48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85</v>
      </c>
      <c r="AY278" s="257" t="s">
        <v>401</v>
      </c>
    </row>
    <row r="279" s="2" customFormat="1" ht="16.5" customHeight="1">
      <c r="A279" s="40"/>
      <c r="B279" s="41"/>
      <c r="C279" s="280" t="s">
        <v>964</v>
      </c>
      <c r="D279" s="280" t="s">
        <v>808</v>
      </c>
      <c r="E279" s="281" t="s">
        <v>6207</v>
      </c>
      <c r="F279" s="282" t="s">
        <v>6208</v>
      </c>
      <c r="G279" s="283" t="s">
        <v>653</v>
      </c>
      <c r="H279" s="284">
        <v>6</v>
      </c>
      <c r="I279" s="285"/>
      <c r="J279" s="286">
        <f>ROUND(I279*H279,2)</f>
        <v>0</v>
      </c>
      <c r="K279" s="282" t="s">
        <v>1038</v>
      </c>
      <c r="L279" s="287"/>
      <c r="M279" s="288" t="s">
        <v>19</v>
      </c>
      <c r="N279" s="289" t="s">
        <v>49</v>
      </c>
      <c r="O279" s="86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664</v>
      </c>
      <c r="AT279" s="229" t="s">
        <v>808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545</v>
      </c>
      <c r="BM279" s="229" t="s">
        <v>6209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6052</v>
      </c>
      <c r="G280" s="248"/>
      <c r="H280" s="251">
        <v>6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85</v>
      </c>
      <c r="AY280" s="257" t="s">
        <v>401</v>
      </c>
    </row>
    <row r="281" s="2" customFormat="1" ht="16.5" customHeight="1">
      <c r="A281" s="40"/>
      <c r="B281" s="41"/>
      <c r="C281" s="280" t="s">
        <v>974</v>
      </c>
      <c r="D281" s="280" t="s">
        <v>808</v>
      </c>
      <c r="E281" s="281" t="s">
        <v>6210</v>
      </c>
      <c r="F281" s="282" t="s">
        <v>6211</v>
      </c>
      <c r="G281" s="283" t="s">
        <v>653</v>
      </c>
      <c r="H281" s="284">
        <v>12</v>
      </c>
      <c r="I281" s="285"/>
      <c r="J281" s="286">
        <f>ROUND(I281*H281,2)</f>
        <v>0</v>
      </c>
      <c r="K281" s="282" t="s">
        <v>1038</v>
      </c>
      <c r="L281" s="287"/>
      <c r="M281" s="288" t="s">
        <v>19</v>
      </c>
      <c r="N281" s="289" t="s">
        <v>49</v>
      </c>
      <c r="O281" s="86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664</v>
      </c>
      <c r="AT281" s="229" t="s">
        <v>808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545</v>
      </c>
      <c r="BM281" s="229" t="s">
        <v>6212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6131</v>
      </c>
      <c r="G282" s="248"/>
      <c r="H282" s="251">
        <v>12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85</v>
      </c>
      <c r="AY282" s="257" t="s">
        <v>401</v>
      </c>
    </row>
    <row r="283" s="2" customFormat="1" ht="16.5" customHeight="1">
      <c r="A283" s="40"/>
      <c r="B283" s="41"/>
      <c r="C283" s="280" t="s">
        <v>979</v>
      </c>
      <c r="D283" s="280" t="s">
        <v>808</v>
      </c>
      <c r="E283" s="281" t="s">
        <v>6213</v>
      </c>
      <c r="F283" s="282" t="s">
        <v>6214</v>
      </c>
      <c r="G283" s="283" t="s">
        <v>653</v>
      </c>
      <c r="H283" s="284">
        <v>25</v>
      </c>
      <c r="I283" s="285"/>
      <c r="J283" s="286">
        <f>ROUND(I283*H283,2)</f>
        <v>0</v>
      </c>
      <c r="K283" s="282" t="s">
        <v>1038</v>
      </c>
      <c r="L283" s="287"/>
      <c r="M283" s="288" t="s">
        <v>19</v>
      </c>
      <c r="N283" s="289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664</v>
      </c>
      <c r="AT283" s="229" t="s">
        <v>808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545</v>
      </c>
      <c r="BM283" s="229" t="s">
        <v>6215</v>
      </c>
    </row>
    <row r="284" s="14" customFormat="1">
      <c r="A284" s="14"/>
      <c r="B284" s="247"/>
      <c r="C284" s="248"/>
      <c r="D284" s="238" t="s">
        <v>410</v>
      </c>
      <c r="E284" s="249" t="s">
        <v>19</v>
      </c>
      <c r="F284" s="250" t="s">
        <v>6216</v>
      </c>
      <c r="G284" s="248"/>
      <c r="H284" s="251">
        <v>25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7" t="s">
        <v>410</v>
      </c>
      <c r="AU284" s="257" t="s">
        <v>87</v>
      </c>
      <c r="AV284" s="14" t="s">
        <v>87</v>
      </c>
      <c r="AW284" s="14" t="s">
        <v>37</v>
      </c>
      <c r="AX284" s="14" t="s">
        <v>85</v>
      </c>
      <c r="AY284" s="257" t="s">
        <v>401</v>
      </c>
    </row>
    <row r="285" s="2" customFormat="1" ht="16.5" customHeight="1">
      <c r="A285" s="40"/>
      <c r="B285" s="41"/>
      <c r="C285" s="280" t="s">
        <v>986</v>
      </c>
      <c r="D285" s="280" t="s">
        <v>808</v>
      </c>
      <c r="E285" s="281" t="s">
        <v>6217</v>
      </c>
      <c r="F285" s="282" t="s">
        <v>6218</v>
      </c>
      <c r="G285" s="283" t="s">
        <v>653</v>
      </c>
      <c r="H285" s="284">
        <v>5</v>
      </c>
      <c r="I285" s="285"/>
      <c r="J285" s="286">
        <f>ROUND(I285*H285,2)</f>
        <v>0</v>
      </c>
      <c r="K285" s="282" t="s">
        <v>1038</v>
      </c>
      <c r="L285" s="287"/>
      <c r="M285" s="288" t="s">
        <v>19</v>
      </c>
      <c r="N285" s="289" t="s">
        <v>49</v>
      </c>
      <c r="O285" s="86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9" t="s">
        <v>664</v>
      </c>
      <c r="AT285" s="229" t="s">
        <v>808</v>
      </c>
      <c r="AU285" s="229" t="s">
        <v>87</v>
      </c>
      <c r="AY285" s="19" t="s">
        <v>401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9" t="s">
        <v>85</v>
      </c>
      <c r="BK285" s="230">
        <f>ROUND(I285*H285,2)</f>
        <v>0</v>
      </c>
      <c r="BL285" s="19" t="s">
        <v>545</v>
      </c>
      <c r="BM285" s="229" t="s">
        <v>6219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6220</v>
      </c>
      <c r="G286" s="248"/>
      <c r="H286" s="251">
        <v>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85</v>
      </c>
      <c r="AY286" s="257" t="s">
        <v>401</v>
      </c>
    </row>
    <row r="287" s="2" customFormat="1" ht="24.15" customHeight="1">
      <c r="A287" s="40"/>
      <c r="B287" s="41"/>
      <c r="C287" s="218" t="s">
        <v>992</v>
      </c>
      <c r="D287" s="218" t="s">
        <v>403</v>
      </c>
      <c r="E287" s="219" t="s">
        <v>6221</v>
      </c>
      <c r="F287" s="220" t="s">
        <v>6142</v>
      </c>
      <c r="G287" s="221" t="s">
        <v>653</v>
      </c>
      <c r="H287" s="222">
        <v>48</v>
      </c>
      <c r="I287" s="223"/>
      <c r="J287" s="224">
        <f>ROUND(I287*H287,2)</f>
        <v>0</v>
      </c>
      <c r="K287" s="220" t="s">
        <v>1038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6222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6223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4" customFormat="1">
      <c r="A289" s="14"/>
      <c r="B289" s="247"/>
      <c r="C289" s="248"/>
      <c r="D289" s="238" t="s">
        <v>410</v>
      </c>
      <c r="E289" s="249" t="s">
        <v>19</v>
      </c>
      <c r="F289" s="250" t="s">
        <v>6206</v>
      </c>
      <c r="G289" s="248"/>
      <c r="H289" s="251">
        <v>48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7" t="s">
        <v>410</v>
      </c>
      <c r="AU289" s="257" t="s">
        <v>87</v>
      </c>
      <c r="AV289" s="14" t="s">
        <v>87</v>
      </c>
      <c r="AW289" s="14" t="s">
        <v>37</v>
      </c>
      <c r="AX289" s="14" t="s">
        <v>85</v>
      </c>
      <c r="AY289" s="257" t="s">
        <v>401</v>
      </c>
    </row>
    <row r="290" s="2" customFormat="1" ht="24.15" customHeight="1">
      <c r="A290" s="40"/>
      <c r="B290" s="41"/>
      <c r="C290" s="218" t="s">
        <v>1000</v>
      </c>
      <c r="D290" s="218" t="s">
        <v>403</v>
      </c>
      <c r="E290" s="219" t="s">
        <v>6224</v>
      </c>
      <c r="F290" s="220" t="s">
        <v>6225</v>
      </c>
      <c r="G290" s="221" t="s">
        <v>653</v>
      </c>
      <c r="H290" s="222">
        <v>3</v>
      </c>
      <c r="I290" s="223"/>
      <c r="J290" s="224">
        <f>ROUND(I290*H290,2)</f>
        <v>0</v>
      </c>
      <c r="K290" s="220" t="s">
        <v>1038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545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545</v>
      </c>
      <c r="BM290" s="229" t="s">
        <v>6226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6227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4" customFormat="1">
      <c r="A292" s="14"/>
      <c r="B292" s="247"/>
      <c r="C292" s="248"/>
      <c r="D292" s="238" t="s">
        <v>410</v>
      </c>
      <c r="E292" s="249" t="s">
        <v>19</v>
      </c>
      <c r="F292" s="250" t="s">
        <v>6228</v>
      </c>
      <c r="G292" s="248"/>
      <c r="H292" s="251">
        <v>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410</v>
      </c>
      <c r="AU292" s="257" t="s">
        <v>87</v>
      </c>
      <c r="AV292" s="14" t="s">
        <v>87</v>
      </c>
      <c r="AW292" s="14" t="s">
        <v>37</v>
      </c>
      <c r="AX292" s="14" t="s">
        <v>85</v>
      </c>
      <c r="AY292" s="257" t="s">
        <v>401</v>
      </c>
    </row>
    <row r="293" s="2" customFormat="1" ht="24.15" customHeight="1">
      <c r="A293" s="40"/>
      <c r="B293" s="41"/>
      <c r="C293" s="218" t="s">
        <v>1006</v>
      </c>
      <c r="D293" s="218" t="s">
        <v>403</v>
      </c>
      <c r="E293" s="219" t="s">
        <v>6229</v>
      </c>
      <c r="F293" s="220" t="s">
        <v>6230</v>
      </c>
      <c r="G293" s="221" t="s">
        <v>653</v>
      </c>
      <c r="H293" s="222">
        <v>4</v>
      </c>
      <c r="I293" s="223"/>
      <c r="J293" s="224">
        <f>ROUND(I293*H293,2)</f>
        <v>0</v>
      </c>
      <c r="K293" s="220" t="s">
        <v>1038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6231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6232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6233</v>
      </c>
      <c r="G295" s="248"/>
      <c r="H295" s="251">
        <v>4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85</v>
      </c>
      <c r="AY295" s="257" t="s">
        <v>401</v>
      </c>
    </row>
    <row r="296" s="2" customFormat="1" ht="37.8" customHeight="1">
      <c r="A296" s="40"/>
      <c r="B296" s="41"/>
      <c r="C296" s="280" t="s">
        <v>1012</v>
      </c>
      <c r="D296" s="280" t="s">
        <v>808</v>
      </c>
      <c r="E296" s="281" t="s">
        <v>6234</v>
      </c>
      <c r="F296" s="282" t="s">
        <v>6235</v>
      </c>
      <c r="G296" s="283" t="s">
        <v>653</v>
      </c>
      <c r="H296" s="284">
        <v>1</v>
      </c>
      <c r="I296" s="285"/>
      <c r="J296" s="286">
        <f>ROUND(I296*H296,2)</f>
        <v>0</v>
      </c>
      <c r="K296" s="282" t="s">
        <v>1038</v>
      </c>
      <c r="L296" s="287"/>
      <c r="M296" s="288" t="s">
        <v>19</v>
      </c>
      <c r="N296" s="289" t="s">
        <v>49</v>
      </c>
      <c r="O296" s="86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664</v>
      </c>
      <c r="AT296" s="229" t="s">
        <v>808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6236</v>
      </c>
    </row>
    <row r="297" s="14" customFormat="1">
      <c r="A297" s="14"/>
      <c r="B297" s="247"/>
      <c r="C297" s="248"/>
      <c r="D297" s="238" t="s">
        <v>410</v>
      </c>
      <c r="E297" s="249" t="s">
        <v>19</v>
      </c>
      <c r="F297" s="250" t="s">
        <v>6237</v>
      </c>
      <c r="G297" s="248"/>
      <c r="H297" s="251">
        <v>1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7" t="s">
        <v>410</v>
      </c>
      <c r="AU297" s="257" t="s">
        <v>87</v>
      </c>
      <c r="AV297" s="14" t="s">
        <v>87</v>
      </c>
      <c r="AW297" s="14" t="s">
        <v>37</v>
      </c>
      <c r="AX297" s="14" t="s">
        <v>85</v>
      </c>
      <c r="AY297" s="257" t="s">
        <v>401</v>
      </c>
    </row>
    <row r="298" s="2" customFormat="1" ht="37.8" customHeight="1">
      <c r="A298" s="40"/>
      <c r="B298" s="41"/>
      <c r="C298" s="280" t="s">
        <v>1017</v>
      </c>
      <c r="D298" s="280" t="s">
        <v>808</v>
      </c>
      <c r="E298" s="281" t="s">
        <v>6238</v>
      </c>
      <c r="F298" s="282" t="s">
        <v>6239</v>
      </c>
      <c r="G298" s="283" t="s">
        <v>653</v>
      </c>
      <c r="H298" s="284">
        <v>1</v>
      </c>
      <c r="I298" s="285"/>
      <c r="J298" s="286">
        <f>ROUND(I298*H298,2)</f>
        <v>0</v>
      </c>
      <c r="K298" s="282" t="s">
        <v>1038</v>
      </c>
      <c r="L298" s="287"/>
      <c r="M298" s="288" t="s">
        <v>19</v>
      </c>
      <c r="N298" s="289" t="s">
        <v>49</v>
      </c>
      <c r="O298" s="86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664</v>
      </c>
      <c r="AT298" s="229" t="s">
        <v>808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6240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6237</v>
      </c>
      <c r="G299" s="248"/>
      <c r="H299" s="251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85</v>
      </c>
      <c r="AY299" s="257" t="s">
        <v>401</v>
      </c>
    </row>
    <row r="300" s="2" customFormat="1" ht="37.8" customHeight="1">
      <c r="A300" s="40"/>
      <c r="B300" s="41"/>
      <c r="C300" s="280" t="s">
        <v>1023</v>
      </c>
      <c r="D300" s="280" t="s">
        <v>808</v>
      </c>
      <c r="E300" s="281" t="s">
        <v>6241</v>
      </c>
      <c r="F300" s="282" t="s">
        <v>6242</v>
      </c>
      <c r="G300" s="283" t="s">
        <v>653</v>
      </c>
      <c r="H300" s="284">
        <v>1</v>
      </c>
      <c r="I300" s="285"/>
      <c r="J300" s="286">
        <f>ROUND(I300*H300,2)</f>
        <v>0</v>
      </c>
      <c r="K300" s="282" t="s">
        <v>1038</v>
      </c>
      <c r="L300" s="287"/>
      <c r="M300" s="288" t="s">
        <v>19</v>
      </c>
      <c r="N300" s="289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664</v>
      </c>
      <c r="AT300" s="229" t="s">
        <v>808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6243</v>
      </c>
    </row>
    <row r="301" s="14" customFormat="1">
      <c r="A301" s="14"/>
      <c r="B301" s="247"/>
      <c r="C301" s="248"/>
      <c r="D301" s="238" t="s">
        <v>410</v>
      </c>
      <c r="E301" s="249" t="s">
        <v>19</v>
      </c>
      <c r="F301" s="250" t="s">
        <v>6237</v>
      </c>
      <c r="G301" s="248"/>
      <c r="H301" s="251">
        <v>1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410</v>
      </c>
      <c r="AU301" s="257" t="s">
        <v>87</v>
      </c>
      <c r="AV301" s="14" t="s">
        <v>87</v>
      </c>
      <c r="AW301" s="14" t="s">
        <v>37</v>
      </c>
      <c r="AX301" s="14" t="s">
        <v>85</v>
      </c>
      <c r="AY301" s="257" t="s">
        <v>401</v>
      </c>
    </row>
    <row r="302" s="2" customFormat="1" ht="37.8" customHeight="1">
      <c r="A302" s="40"/>
      <c r="B302" s="41"/>
      <c r="C302" s="280" t="s">
        <v>1028</v>
      </c>
      <c r="D302" s="280" t="s">
        <v>808</v>
      </c>
      <c r="E302" s="281" t="s">
        <v>6244</v>
      </c>
      <c r="F302" s="282" t="s">
        <v>6245</v>
      </c>
      <c r="G302" s="283" t="s">
        <v>653</v>
      </c>
      <c r="H302" s="284">
        <v>2</v>
      </c>
      <c r="I302" s="285"/>
      <c r="J302" s="286">
        <f>ROUND(I302*H302,2)</f>
        <v>0</v>
      </c>
      <c r="K302" s="282" t="s">
        <v>1038</v>
      </c>
      <c r="L302" s="287"/>
      <c r="M302" s="288" t="s">
        <v>19</v>
      </c>
      <c r="N302" s="289" t="s">
        <v>49</v>
      </c>
      <c r="O302" s="86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9" t="s">
        <v>664</v>
      </c>
      <c r="AT302" s="229" t="s">
        <v>808</v>
      </c>
      <c r="AU302" s="229" t="s">
        <v>87</v>
      </c>
      <c r="AY302" s="19" t="s">
        <v>401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9" t="s">
        <v>85</v>
      </c>
      <c r="BK302" s="230">
        <f>ROUND(I302*H302,2)</f>
        <v>0</v>
      </c>
      <c r="BL302" s="19" t="s">
        <v>545</v>
      </c>
      <c r="BM302" s="229" t="s">
        <v>6246</v>
      </c>
    </row>
    <row r="303" s="14" customFormat="1">
      <c r="A303" s="14"/>
      <c r="B303" s="247"/>
      <c r="C303" s="248"/>
      <c r="D303" s="238" t="s">
        <v>410</v>
      </c>
      <c r="E303" s="249" t="s">
        <v>19</v>
      </c>
      <c r="F303" s="250" t="s">
        <v>6247</v>
      </c>
      <c r="G303" s="248"/>
      <c r="H303" s="251">
        <v>2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410</v>
      </c>
      <c r="AU303" s="257" t="s">
        <v>87</v>
      </c>
      <c r="AV303" s="14" t="s">
        <v>87</v>
      </c>
      <c r="AW303" s="14" t="s">
        <v>37</v>
      </c>
      <c r="AX303" s="14" t="s">
        <v>85</v>
      </c>
      <c r="AY303" s="257" t="s">
        <v>401</v>
      </c>
    </row>
    <row r="304" s="2" customFormat="1" ht="37.8" customHeight="1">
      <c r="A304" s="40"/>
      <c r="B304" s="41"/>
      <c r="C304" s="280" t="s">
        <v>1035</v>
      </c>
      <c r="D304" s="280" t="s">
        <v>808</v>
      </c>
      <c r="E304" s="281" t="s">
        <v>6248</v>
      </c>
      <c r="F304" s="282" t="s">
        <v>6249</v>
      </c>
      <c r="G304" s="283" t="s">
        <v>653</v>
      </c>
      <c r="H304" s="284">
        <v>1</v>
      </c>
      <c r="I304" s="285"/>
      <c r="J304" s="286">
        <f>ROUND(I304*H304,2)</f>
        <v>0</v>
      </c>
      <c r="K304" s="282" t="s">
        <v>1038</v>
      </c>
      <c r="L304" s="287"/>
      <c r="M304" s="288" t="s">
        <v>19</v>
      </c>
      <c r="N304" s="289" t="s">
        <v>49</v>
      </c>
      <c r="O304" s="86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9" t="s">
        <v>664</v>
      </c>
      <c r="AT304" s="229" t="s">
        <v>808</v>
      </c>
      <c r="AU304" s="229" t="s">
        <v>87</v>
      </c>
      <c r="AY304" s="19" t="s">
        <v>401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9" t="s">
        <v>85</v>
      </c>
      <c r="BK304" s="230">
        <f>ROUND(I304*H304,2)</f>
        <v>0</v>
      </c>
      <c r="BL304" s="19" t="s">
        <v>545</v>
      </c>
      <c r="BM304" s="229" t="s">
        <v>6250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6237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85</v>
      </c>
      <c r="AY305" s="257" t="s">
        <v>401</v>
      </c>
    </row>
    <row r="306" s="2" customFormat="1" ht="37.8" customHeight="1">
      <c r="A306" s="40"/>
      <c r="B306" s="41"/>
      <c r="C306" s="280" t="s">
        <v>1042</v>
      </c>
      <c r="D306" s="280" t="s">
        <v>808</v>
      </c>
      <c r="E306" s="281" t="s">
        <v>6251</v>
      </c>
      <c r="F306" s="282" t="s">
        <v>6252</v>
      </c>
      <c r="G306" s="283" t="s">
        <v>653</v>
      </c>
      <c r="H306" s="284">
        <v>1</v>
      </c>
      <c r="I306" s="285"/>
      <c r="J306" s="286">
        <f>ROUND(I306*H306,2)</f>
        <v>0</v>
      </c>
      <c r="K306" s="282" t="s">
        <v>1038</v>
      </c>
      <c r="L306" s="287"/>
      <c r="M306" s="288" t="s">
        <v>19</v>
      </c>
      <c r="N306" s="289" t="s">
        <v>49</v>
      </c>
      <c r="O306" s="86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9" t="s">
        <v>664</v>
      </c>
      <c r="AT306" s="229" t="s">
        <v>808</v>
      </c>
      <c r="AU306" s="229" t="s">
        <v>87</v>
      </c>
      <c r="AY306" s="19" t="s">
        <v>401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9" t="s">
        <v>85</v>
      </c>
      <c r="BK306" s="230">
        <f>ROUND(I306*H306,2)</f>
        <v>0</v>
      </c>
      <c r="BL306" s="19" t="s">
        <v>545</v>
      </c>
      <c r="BM306" s="229" t="s">
        <v>6253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6237</v>
      </c>
      <c r="G307" s="248"/>
      <c r="H307" s="251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85</v>
      </c>
      <c r="AY307" s="257" t="s">
        <v>401</v>
      </c>
    </row>
    <row r="308" s="2" customFormat="1" ht="33" customHeight="1">
      <c r="A308" s="40"/>
      <c r="B308" s="41"/>
      <c r="C308" s="218" t="s">
        <v>1048</v>
      </c>
      <c r="D308" s="218" t="s">
        <v>403</v>
      </c>
      <c r="E308" s="219" t="s">
        <v>6254</v>
      </c>
      <c r="F308" s="220" t="s">
        <v>6255</v>
      </c>
      <c r="G308" s="221" t="s">
        <v>653</v>
      </c>
      <c r="H308" s="222">
        <v>3</v>
      </c>
      <c r="I308" s="223"/>
      <c r="J308" s="224">
        <f>ROUND(I308*H308,2)</f>
        <v>0</v>
      </c>
      <c r="K308" s="220" t="s">
        <v>1038</v>
      </c>
      <c r="L308" s="46"/>
      <c r="M308" s="225" t="s">
        <v>19</v>
      </c>
      <c r="N308" s="226" t="s">
        <v>49</v>
      </c>
      <c r="O308" s="86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9" t="s">
        <v>545</v>
      </c>
      <c r="AT308" s="229" t="s">
        <v>403</v>
      </c>
      <c r="AU308" s="229" t="s">
        <v>87</v>
      </c>
      <c r="AY308" s="19" t="s">
        <v>401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9" t="s">
        <v>85</v>
      </c>
      <c r="BK308" s="230">
        <f>ROUND(I308*H308,2)</f>
        <v>0</v>
      </c>
      <c r="BL308" s="19" t="s">
        <v>545</v>
      </c>
      <c r="BM308" s="229" t="s">
        <v>6256</v>
      </c>
    </row>
    <row r="309" s="2" customFormat="1">
      <c r="A309" s="40"/>
      <c r="B309" s="41"/>
      <c r="C309" s="42"/>
      <c r="D309" s="231" t="s">
        <v>408</v>
      </c>
      <c r="E309" s="42"/>
      <c r="F309" s="232" t="s">
        <v>6257</v>
      </c>
      <c r="G309" s="42"/>
      <c r="H309" s="42"/>
      <c r="I309" s="233"/>
      <c r="J309" s="42"/>
      <c r="K309" s="42"/>
      <c r="L309" s="46"/>
      <c r="M309" s="234"/>
      <c r="N309" s="235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408</v>
      </c>
      <c r="AU309" s="19" t="s">
        <v>87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5994</v>
      </c>
      <c r="G310" s="248"/>
      <c r="H310" s="251">
        <v>3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85</v>
      </c>
      <c r="AY310" s="257" t="s">
        <v>401</v>
      </c>
    </row>
    <row r="311" s="2" customFormat="1" ht="44.25" customHeight="1">
      <c r="A311" s="40"/>
      <c r="B311" s="41"/>
      <c r="C311" s="280" t="s">
        <v>1057</v>
      </c>
      <c r="D311" s="280" t="s">
        <v>808</v>
      </c>
      <c r="E311" s="281" t="s">
        <v>6258</v>
      </c>
      <c r="F311" s="282" t="s">
        <v>6259</v>
      </c>
      <c r="G311" s="283" t="s">
        <v>653</v>
      </c>
      <c r="H311" s="284">
        <v>3</v>
      </c>
      <c r="I311" s="285"/>
      <c r="J311" s="286">
        <f>ROUND(I311*H311,2)</f>
        <v>0</v>
      </c>
      <c r="K311" s="282" t="s">
        <v>1038</v>
      </c>
      <c r="L311" s="287"/>
      <c r="M311" s="288" t="s">
        <v>19</v>
      </c>
      <c r="N311" s="289" t="s">
        <v>49</v>
      </c>
      <c r="O311" s="86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9" t="s">
        <v>664</v>
      </c>
      <c r="AT311" s="229" t="s">
        <v>808</v>
      </c>
      <c r="AU311" s="229" t="s">
        <v>87</v>
      </c>
      <c r="AY311" s="19" t="s">
        <v>401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9" t="s">
        <v>85</v>
      </c>
      <c r="BK311" s="230">
        <f>ROUND(I311*H311,2)</f>
        <v>0</v>
      </c>
      <c r="BL311" s="19" t="s">
        <v>545</v>
      </c>
      <c r="BM311" s="229" t="s">
        <v>6260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5998</v>
      </c>
      <c r="G312" s="248"/>
      <c r="H312" s="251">
        <v>3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85</v>
      </c>
      <c r="AY312" s="257" t="s">
        <v>401</v>
      </c>
    </row>
    <row r="313" s="2" customFormat="1" ht="21.75" customHeight="1">
      <c r="A313" s="40"/>
      <c r="B313" s="41"/>
      <c r="C313" s="218" t="s">
        <v>1070</v>
      </c>
      <c r="D313" s="218" t="s">
        <v>403</v>
      </c>
      <c r="E313" s="219" t="s">
        <v>6261</v>
      </c>
      <c r="F313" s="220" t="s">
        <v>6038</v>
      </c>
      <c r="G313" s="221" t="s">
        <v>653</v>
      </c>
      <c r="H313" s="222">
        <v>3</v>
      </c>
      <c r="I313" s="223"/>
      <c r="J313" s="224">
        <f>ROUND(I313*H313,2)</f>
        <v>0</v>
      </c>
      <c r="K313" s="220" t="s">
        <v>1038</v>
      </c>
      <c r="L313" s="46"/>
      <c r="M313" s="225" t="s">
        <v>19</v>
      </c>
      <c r="N313" s="226" t="s">
        <v>49</v>
      </c>
      <c r="O313" s="86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545</v>
      </c>
      <c r="AT313" s="229" t="s">
        <v>403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545</v>
      </c>
      <c r="BM313" s="229" t="s">
        <v>6262</v>
      </c>
    </row>
    <row r="314" s="2" customFormat="1">
      <c r="A314" s="40"/>
      <c r="B314" s="41"/>
      <c r="C314" s="42"/>
      <c r="D314" s="231" t="s">
        <v>408</v>
      </c>
      <c r="E314" s="42"/>
      <c r="F314" s="232" t="s">
        <v>6263</v>
      </c>
      <c r="G314" s="42"/>
      <c r="H314" s="42"/>
      <c r="I314" s="233"/>
      <c r="J314" s="42"/>
      <c r="K314" s="42"/>
      <c r="L314" s="46"/>
      <c r="M314" s="234"/>
      <c r="N314" s="23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408</v>
      </c>
      <c r="AU314" s="19" t="s">
        <v>87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95</v>
      </c>
      <c r="G315" s="248"/>
      <c r="H315" s="251">
        <v>3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85</v>
      </c>
      <c r="AY315" s="257" t="s">
        <v>401</v>
      </c>
    </row>
    <row r="316" s="2" customFormat="1" ht="24.15" customHeight="1">
      <c r="A316" s="40"/>
      <c r="B316" s="41"/>
      <c r="C316" s="280" t="s">
        <v>1075</v>
      </c>
      <c r="D316" s="280" t="s">
        <v>808</v>
      </c>
      <c r="E316" s="281" t="s">
        <v>6264</v>
      </c>
      <c r="F316" s="282" t="s">
        <v>6265</v>
      </c>
      <c r="G316" s="283" t="s">
        <v>653</v>
      </c>
      <c r="H316" s="284">
        <v>3</v>
      </c>
      <c r="I316" s="285"/>
      <c r="J316" s="286">
        <f>ROUND(I316*H316,2)</f>
        <v>0</v>
      </c>
      <c r="K316" s="282" t="s">
        <v>1038</v>
      </c>
      <c r="L316" s="287"/>
      <c r="M316" s="288" t="s">
        <v>19</v>
      </c>
      <c r="N316" s="289" t="s">
        <v>49</v>
      </c>
      <c r="O316" s="86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9" t="s">
        <v>664</v>
      </c>
      <c r="AT316" s="229" t="s">
        <v>808</v>
      </c>
      <c r="AU316" s="229" t="s">
        <v>87</v>
      </c>
      <c r="AY316" s="19" t="s">
        <v>401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9" t="s">
        <v>85</v>
      </c>
      <c r="BK316" s="230">
        <f>ROUND(I316*H316,2)</f>
        <v>0</v>
      </c>
      <c r="BL316" s="19" t="s">
        <v>545</v>
      </c>
      <c r="BM316" s="229" t="s">
        <v>6266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6267</v>
      </c>
      <c r="G317" s="248"/>
      <c r="H317" s="251">
        <v>3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85</v>
      </c>
      <c r="AY317" s="257" t="s">
        <v>401</v>
      </c>
    </row>
    <row r="318" s="2" customFormat="1" ht="16.5" customHeight="1">
      <c r="A318" s="40"/>
      <c r="B318" s="41"/>
      <c r="C318" s="218" t="s">
        <v>1081</v>
      </c>
      <c r="D318" s="218" t="s">
        <v>403</v>
      </c>
      <c r="E318" s="219" t="s">
        <v>6268</v>
      </c>
      <c r="F318" s="220" t="s">
        <v>6269</v>
      </c>
      <c r="G318" s="221" t="s">
        <v>653</v>
      </c>
      <c r="H318" s="222">
        <v>1</v>
      </c>
      <c r="I318" s="223"/>
      <c r="J318" s="224">
        <f>ROUND(I318*H318,2)</f>
        <v>0</v>
      </c>
      <c r="K318" s="220" t="s">
        <v>1038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545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545</v>
      </c>
      <c r="BM318" s="229" t="s">
        <v>6270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6271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85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85</v>
      </c>
      <c r="AY320" s="257" t="s">
        <v>401</v>
      </c>
    </row>
    <row r="321" s="2" customFormat="1" ht="33" customHeight="1">
      <c r="A321" s="40"/>
      <c r="B321" s="41"/>
      <c r="C321" s="280" t="s">
        <v>1086</v>
      </c>
      <c r="D321" s="280" t="s">
        <v>808</v>
      </c>
      <c r="E321" s="281" t="s">
        <v>6272</v>
      </c>
      <c r="F321" s="282" t="s">
        <v>6273</v>
      </c>
      <c r="G321" s="283" t="s">
        <v>653</v>
      </c>
      <c r="H321" s="284">
        <v>1</v>
      </c>
      <c r="I321" s="285"/>
      <c r="J321" s="286">
        <f>ROUND(I321*H321,2)</f>
        <v>0</v>
      </c>
      <c r="K321" s="282" t="s">
        <v>1038</v>
      </c>
      <c r="L321" s="287"/>
      <c r="M321" s="288" t="s">
        <v>19</v>
      </c>
      <c r="N321" s="289" t="s">
        <v>49</v>
      </c>
      <c r="O321" s="86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9" t="s">
        <v>664</v>
      </c>
      <c r="AT321" s="229" t="s">
        <v>808</v>
      </c>
      <c r="AU321" s="229" t="s">
        <v>87</v>
      </c>
      <c r="AY321" s="19" t="s">
        <v>401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9" t="s">
        <v>85</v>
      </c>
      <c r="BK321" s="230">
        <f>ROUND(I321*H321,2)</f>
        <v>0</v>
      </c>
      <c r="BL321" s="19" t="s">
        <v>545</v>
      </c>
      <c r="BM321" s="229" t="s">
        <v>6274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6237</v>
      </c>
      <c r="G322" s="248"/>
      <c r="H322" s="251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85</v>
      </c>
      <c r="AY322" s="257" t="s">
        <v>401</v>
      </c>
    </row>
    <row r="323" s="2" customFormat="1" ht="24.15" customHeight="1">
      <c r="A323" s="40"/>
      <c r="B323" s="41"/>
      <c r="C323" s="218" t="s">
        <v>1092</v>
      </c>
      <c r="D323" s="218" t="s">
        <v>403</v>
      </c>
      <c r="E323" s="219" t="s">
        <v>6275</v>
      </c>
      <c r="F323" s="220" t="s">
        <v>6276</v>
      </c>
      <c r="G323" s="221" t="s">
        <v>228</v>
      </c>
      <c r="H323" s="222">
        <v>9.5999999999999996</v>
      </c>
      <c r="I323" s="223"/>
      <c r="J323" s="224">
        <f>ROUND(I323*H323,2)</f>
        <v>0</v>
      </c>
      <c r="K323" s="220" t="s">
        <v>1038</v>
      </c>
      <c r="L323" s="46"/>
      <c r="M323" s="225" t="s">
        <v>19</v>
      </c>
      <c r="N323" s="226" t="s">
        <v>49</v>
      </c>
      <c r="O323" s="86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545</v>
      </c>
      <c r="AT323" s="229" t="s">
        <v>403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545</v>
      </c>
      <c r="BM323" s="229" t="s">
        <v>6277</v>
      </c>
    </row>
    <row r="324" s="2" customFormat="1">
      <c r="A324" s="40"/>
      <c r="B324" s="41"/>
      <c r="C324" s="42"/>
      <c r="D324" s="231" t="s">
        <v>408</v>
      </c>
      <c r="E324" s="42"/>
      <c r="F324" s="232" t="s">
        <v>6278</v>
      </c>
      <c r="G324" s="42"/>
      <c r="H324" s="42"/>
      <c r="I324" s="233"/>
      <c r="J324" s="42"/>
      <c r="K324" s="42"/>
      <c r="L324" s="46"/>
      <c r="M324" s="234"/>
      <c r="N324" s="235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408</v>
      </c>
      <c r="AU324" s="19" t="s">
        <v>87</v>
      </c>
    </row>
    <row r="325" s="14" customFormat="1">
      <c r="A325" s="14"/>
      <c r="B325" s="247"/>
      <c r="C325" s="248"/>
      <c r="D325" s="238" t="s">
        <v>410</v>
      </c>
      <c r="E325" s="249" t="s">
        <v>19</v>
      </c>
      <c r="F325" s="250" t="s">
        <v>6279</v>
      </c>
      <c r="G325" s="248"/>
      <c r="H325" s="251">
        <v>9.5999999999999996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7" t="s">
        <v>410</v>
      </c>
      <c r="AU325" s="257" t="s">
        <v>87</v>
      </c>
      <c r="AV325" s="14" t="s">
        <v>87</v>
      </c>
      <c r="AW325" s="14" t="s">
        <v>37</v>
      </c>
      <c r="AX325" s="14" t="s">
        <v>85</v>
      </c>
      <c r="AY325" s="257" t="s">
        <v>401</v>
      </c>
    </row>
    <row r="326" s="2" customFormat="1" ht="49.05" customHeight="1">
      <c r="A326" s="40"/>
      <c r="B326" s="41"/>
      <c r="C326" s="280" t="s">
        <v>1101</v>
      </c>
      <c r="D326" s="280" t="s">
        <v>808</v>
      </c>
      <c r="E326" s="281" t="s">
        <v>6280</v>
      </c>
      <c r="F326" s="282" t="s">
        <v>6281</v>
      </c>
      <c r="G326" s="283" t="s">
        <v>228</v>
      </c>
      <c r="H326" s="284">
        <v>9.5999999999999996</v>
      </c>
      <c r="I326" s="285"/>
      <c r="J326" s="286">
        <f>ROUND(I326*H326,2)</f>
        <v>0</v>
      </c>
      <c r="K326" s="282" t="s">
        <v>1038</v>
      </c>
      <c r="L326" s="287"/>
      <c r="M326" s="288" t="s">
        <v>19</v>
      </c>
      <c r="N326" s="289" t="s">
        <v>49</v>
      </c>
      <c r="O326" s="86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664</v>
      </c>
      <c r="AT326" s="229" t="s">
        <v>808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545</v>
      </c>
      <c r="BM326" s="229" t="s">
        <v>6282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6283</v>
      </c>
      <c r="G327" s="248"/>
      <c r="H327" s="251">
        <v>8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6284</v>
      </c>
      <c r="G328" s="248"/>
      <c r="H328" s="251">
        <v>9.5999999999999996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85</v>
      </c>
      <c r="AY328" s="257" t="s">
        <v>401</v>
      </c>
    </row>
    <row r="329" s="2" customFormat="1" ht="24.15" customHeight="1">
      <c r="A329" s="40"/>
      <c r="B329" s="41"/>
      <c r="C329" s="218" t="s">
        <v>1110</v>
      </c>
      <c r="D329" s="218" t="s">
        <v>403</v>
      </c>
      <c r="E329" s="219" t="s">
        <v>6285</v>
      </c>
      <c r="F329" s="220" t="s">
        <v>6286</v>
      </c>
      <c r="G329" s="221" t="s">
        <v>228</v>
      </c>
      <c r="H329" s="222">
        <v>120</v>
      </c>
      <c r="I329" s="223"/>
      <c r="J329" s="224">
        <f>ROUND(I329*H329,2)</f>
        <v>0</v>
      </c>
      <c r="K329" s="220" t="s">
        <v>1038</v>
      </c>
      <c r="L329" s="46"/>
      <c r="M329" s="225" t="s">
        <v>19</v>
      </c>
      <c r="N329" s="226" t="s">
        <v>49</v>
      </c>
      <c r="O329" s="86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545</v>
      </c>
      <c r="AT329" s="229" t="s">
        <v>403</v>
      </c>
      <c r="AU329" s="229" t="s">
        <v>87</v>
      </c>
      <c r="AY329" s="19" t="s">
        <v>401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85</v>
      </c>
      <c r="BK329" s="230">
        <f>ROUND(I329*H329,2)</f>
        <v>0</v>
      </c>
      <c r="BL329" s="19" t="s">
        <v>545</v>
      </c>
      <c r="BM329" s="229" t="s">
        <v>6287</v>
      </c>
    </row>
    <row r="330" s="2" customFormat="1">
      <c r="A330" s="40"/>
      <c r="B330" s="41"/>
      <c r="C330" s="42"/>
      <c r="D330" s="231" t="s">
        <v>408</v>
      </c>
      <c r="E330" s="42"/>
      <c r="F330" s="232" t="s">
        <v>6288</v>
      </c>
      <c r="G330" s="42"/>
      <c r="H330" s="42"/>
      <c r="I330" s="233"/>
      <c r="J330" s="42"/>
      <c r="K330" s="42"/>
      <c r="L330" s="46"/>
      <c r="M330" s="234"/>
      <c r="N330" s="235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408</v>
      </c>
      <c r="AU330" s="19" t="s">
        <v>87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6289</v>
      </c>
      <c r="G331" s="248"/>
      <c r="H331" s="251">
        <v>120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85</v>
      </c>
      <c r="AY331" s="257" t="s">
        <v>401</v>
      </c>
    </row>
    <row r="332" s="2" customFormat="1" ht="37.8" customHeight="1">
      <c r="A332" s="40"/>
      <c r="B332" s="41"/>
      <c r="C332" s="280" t="s">
        <v>1115</v>
      </c>
      <c r="D332" s="280" t="s">
        <v>808</v>
      </c>
      <c r="E332" s="281" t="s">
        <v>6290</v>
      </c>
      <c r="F332" s="282" t="s">
        <v>6291</v>
      </c>
      <c r="G332" s="283" t="s">
        <v>178</v>
      </c>
      <c r="H332" s="284">
        <v>144</v>
      </c>
      <c r="I332" s="285"/>
      <c r="J332" s="286">
        <f>ROUND(I332*H332,2)</f>
        <v>0</v>
      </c>
      <c r="K332" s="282" t="s">
        <v>1038</v>
      </c>
      <c r="L332" s="287"/>
      <c r="M332" s="288" t="s">
        <v>19</v>
      </c>
      <c r="N332" s="289" t="s">
        <v>49</v>
      </c>
      <c r="O332" s="86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664</v>
      </c>
      <c r="AT332" s="229" t="s">
        <v>808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545</v>
      </c>
      <c r="BM332" s="229" t="s">
        <v>6292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6289</v>
      </c>
      <c r="G333" s="248"/>
      <c r="H333" s="251">
        <v>120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6293</v>
      </c>
      <c r="G334" s="248"/>
      <c r="H334" s="251">
        <v>144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85</v>
      </c>
      <c r="AY334" s="257" t="s">
        <v>401</v>
      </c>
    </row>
    <row r="335" s="2" customFormat="1" ht="33" customHeight="1">
      <c r="A335" s="40"/>
      <c r="B335" s="41"/>
      <c r="C335" s="218" t="s">
        <v>1120</v>
      </c>
      <c r="D335" s="218" t="s">
        <v>403</v>
      </c>
      <c r="E335" s="219" t="s">
        <v>6294</v>
      </c>
      <c r="F335" s="220" t="s">
        <v>6103</v>
      </c>
      <c r="G335" s="221" t="s">
        <v>228</v>
      </c>
      <c r="H335" s="222">
        <v>108</v>
      </c>
      <c r="I335" s="223"/>
      <c r="J335" s="224">
        <f>ROUND(I335*H335,2)</f>
        <v>0</v>
      </c>
      <c r="K335" s="220" t="s">
        <v>1038</v>
      </c>
      <c r="L335" s="46"/>
      <c r="M335" s="225" t="s">
        <v>19</v>
      </c>
      <c r="N335" s="226" t="s">
        <v>49</v>
      </c>
      <c r="O335" s="86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545</v>
      </c>
      <c r="AT335" s="229" t="s">
        <v>403</v>
      </c>
      <c r="AU335" s="229" t="s">
        <v>87</v>
      </c>
      <c r="AY335" s="19" t="s">
        <v>401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9" t="s">
        <v>85</v>
      </c>
      <c r="BK335" s="230">
        <f>ROUND(I335*H335,2)</f>
        <v>0</v>
      </c>
      <c r="BL335" s="19" t="s">
        <v>545</v>
      </c>
      <c r="BM335" s="229" t="s">
        <v>6295</v>
      </c>
    </row>
    <row r="336" s="2" customFormat="1">
      <c r="A336" s="40"/>
      <c r="B336" s="41"/>
      <c r="C336" s="42"/>
      <c r="D336" s="231" t="s">
        <v>408</v>
      </c>
      <c r="E336" s="42"/>
      <c r="F336" s="232" t="s">
        <v>6296</v>
      </c>
      <c r="G336" s="42"/>
      <c r="H336" s="42"/>
      <c r="I336" s="233"/>
      <c r="J336" s="42"/>
      <c r="K336" s="42"/>
      <c r="L336" s="46"/>
      <c r="M336" s="234"/>
      <c r="N336" s="23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408</v>
      </c>
      <c r="AU336" s="19" t="s">
        <v>87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6297</v>
      </c>
      <c r="G337" s="248"/>
      <c r="H337" s="251">
        <v>108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85</v>
      </c>
      <c r="AY337" s="257" t="s">
        <v>401</v>
      </c>
    </row>
    <row r="338" s="2" customFormat="1" ht="37.8" customHeight="1">
      <c r="A338" s="40"/>
      <c r="B338" s="41"/>
      <c r="C338" s="280" t="s">
        <v>1125</v>
      </c>
      <c r="D338" s="280" t="s">
        <v>808</v>
      </c>
      <c r="E338" s="281" t="s">
        <v>6298</v>
      </c>
      <c r="F338" s="282" t="s">
        <v>6299</v>
      </c>
      <c r="G338" s="283" t="s">
        <v>228</v>
      </c>
      <c r="H338" s="284">
        <v>42</v>
      </c>
      <c r="I338" s="285"/>
      <c r="J338" s="286">
        <f>ROUND(I338*H338,2)</f>
        <v>0</v>
      </c>
      <c r="K338" s="282" t="s">
        <v>1038</v>
      </c>
      <c r="L338" s="287"/>
      <c r="M338" s="288" t="s">
        <v>19</v>
      </c>
      <c r="N338" s="289" t="s">
        <v>49</v>
      </c>
      <c r="O338" s="86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664</v>
      </c>
      <c r="AT338" s="229" t="s">
        <v>808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545</v>
      </c>
      <c r="BM338" s="229" t="s">
        <v>6300</v>
      </c>
    </row>
    <row r="339" s="14" customFormat="1">
      <c r="A339" s="14"/>
      <c r="B339" s="247"/>
      <c r="C339" s="248"/>
      <c r="D339" s="238" t="s">
        <v>410</v>
      </c>
      <c r="E339" s="249" t="s">
        <v>19</v>
      </c>
      <c r="F339" s="250" t="s">
        <v>6301</v>
      </c>
      <c r="G339" s="248"/>
      <c r="H339" s="251">
        <v>35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7" t="s">
        <v>410</v>
      </c>
      <c r="AU339" s="257" t="s">
        <v>87</v>
      </c>
      <c r="AV339" s="14" t="s">
        <v>87</v>
      </c>
      <c r="AW339" s="14" t="s">
        <v>37</v>
      </c>
      <c r="AX339" s="14" t="s">
        <v>78</v>
      </c>
      <c r="AY339" s="257" t="s">
        <v>401</v>
      </c>
    </row>
    <row r="340" s="14" customFormat="1">
      <c r="A340" s="14"/>
      <c r="B340" s="247"/>
      <c r="C340" s="248"/>
      <c r="D340" s="238" t="s">
        <v>410</v>
      </c>
      <c r="E340" s="249" t="s">
        <v>19</v>
      </c>
      <c r="F340" s="250" t="s">
        <v>6302</v>
      </c>
      <c r="G340" s="248"/>
      <c r="H340" s="251">
        <v>42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410</v>
      </c>
      <c r="AU340" s="257" t="s">
        <v>87</v>
      </c>
      <c r="AV340" s="14" t="s">
        <v>87</v>
      </c>
      <c r="AW340" s="14" t="s">
        <v>37</v>
      </c>
      <c r="AX340" s="14" t="s">
        <v>85</v>
      </c>
      <c r="AY340" s="257" t="s">
        <v>401</v>
      </c>
    </row>
    <row r="341" s="2" customFormat="1" ht="37.8" customHeight="1">
      <c r="A341" s="40"/>
      <c r="B341" s="41"/>
      <c r="C341" s="280" t="s">
        <v>1134</v>
      </c>
      <c r="D341" s="280" t="s">
        <v>808</v>
      </c>
      <c r="E341" s="281" t="s">
        <v>6303</v>
      </c>
      <c r="F341" s="282" t="s">
        <v>6162</v>
      </c>
      <c r="G341" s="283" t="s">
        <v>228</v>
      </c>
      <c r="H341" s="284">
        <v>62.399999999999999</v>
      </c>
      <c r="I341" s="285"/>
      <c r="J341" s="286">
        <f>ROUND(I341*H341,2)</f>
        <v>0</v>
      </c>
      <c r="K341" s="282" t="s">
        <v>1038</v>
      </c>
      <c r="L341" s="287"/>
      <c r="M341" s="288" t="s">
        <v>19</v>
      </c>
      <c r="N341" s="289" t="s">
        <v>49</v>
      </c>
      <c r="O341" s="86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9" t="s">
        <v>664</v>
      </c>
      <c r="AT341" s="229" t="s">
        <v>808</v>
      </c>
      <c r="AU341" s="229" t="s">
        <v>87</v>
      </c>
      <c r="AY341" s="19" t="s">
        <v>401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9" t="s">
        <v>85</v>
      </c>
      <c r="BK341" s="230">
        <f>ROUND(I341*H341,2)</f>
        <v>0</v>
      </c>
      <c r="BL341" s="19" t="s">
        <v>545</v>
      </c>
      <c r="BM341" s="229" t="s">
        <v>6304</v>
      </c>
    </row>
    <row r="342" s="14" customFormat="1">
      <c r="A342" s="14"/>
      <c r="B342" s="247"/>
      <c r="C342" s="248"/>
      <c r="D342" s="238" t="s">
        <v>410</v>
      </c>
      <c r="E342" s="249" t="s">
        <v>19</v>
      </c>
      <c r="F342" s="250" t="s">
        <v>6305</v>
      </c>
      <c r="G342" s="248"/>
      <c r="H342" s="251">
        <v>52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7" t="s">
        <v>410</v>
      </c>
      <c r="AU342" s="257" t="s">
        <v>87</v>
      </c>
      <c r="AV342" s="14" t="s">
        <v>87</v>
      </c>
      <c r="AW342" s="14" t="s">
        <v>37</v>
      </c>
      <c r="AX342" s="14" t="s">
        <v>78</v>
      </c>
      <c r="AY342" s="257" t="s">
        <v>401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6306</v>
      </c>
      <c r="G343" s="248"/>
      <c r="H343" s="251">
        <v>62.399999999999999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85</v>
      </c>
      <c r="AY343" s="257" t="s">
        <v>401</v>
      </c>
    </row>
    <row r="344" s="2" customFormat="1" ht="37.8" customHeight="1">
      <c r="A344" s="40"/>
      <c r="B344" s="41"/>
      <c r="C344" s="280" t="s">
        <v>1145</v>
      </c>
      <c r="D344" s="280" t="s">
        <v>808</v>
      </c>
      <c r="E344" s="281" t="s">
        <v>6307</v>
      </c>
      <c r="F344" s="282" t="s">
        <v>6308</v>
      </c>
      <c r="G344" s="283" t="s">
        <v>228</v>
      </c>
      <c r="H344" s="284">
        <v>3.6000000000000001</v>
      </c>
      <c r="I344" s="285"/>
      <c r="J344" s="286">
        <f>ROUND(I344*H344,2)</f>
        <v>0</v>
      </c>
      <c r="K344" s="282" t="s">
        <v>1038</v>
      </c>
      <c r="L344" s="287"/>
      <c r="M344" s="288" t="s">
        <v>19</v>
      </c>
      <c r="N344" s="289" t="s">
        <v>49</v>
      </c>
      <c r="O344" s="86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9" t="s">
        <v>664</v>
      </c>
      <c r="AT344" s="229" t="s">
        <v>808</v>
      </c>
      <c r="AU344" s="229" t="s">
        <v>87</v>
      </c>
      <c r="AY344" s="19" t="s">
        <v>401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9" t="s">
        <v>85</v>
      </c>
      <c r="BK344" s="230">
        <f>ROUND(I344*H344,2)</f>
        <v>0</v>
      </c>
      <c r="BL344" s="19" t="s">
        <v>545</v>
      </c>
      <c r="BM344" s="229" t="s">
        <v>6309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6267</v>
      </c>
      <c r="G345" s="248"/>
      <c r="H345" s="251">
        <v>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4" customFormat="1">
      <c r="A346" s="14"/>
      <c r="B346" s="247"/>
      <c r="C346" s="248"/>
      <c r="D346" s="238" t="s">
        <v>410</v>
      </c>
      <c r="E346" s="249" t="s">
        <v>19</v>
      </c>
      <c r="F346" s="250" t="s">
        <v>6310</v>
      </c>
      <c r="G346" s="248"/>
      <c r="H346" s="251">
        <v>3.6000000000000001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410</v>
      </c>
      <c r="AU346" s="257" t="s">
        <v>87</v>
      </c>
      <c r="AV346" s="14" t="s">
        <v>87</v>
      </c>
      <c r="AW346" s="14" t="s">
        <v>37</v>
      </c>
      <c r="AX346" s="14" t="s">
        <v>85</v>
      </c>
      <c r="AY346" s="257" t="s">
        <v>401</v>
      </c>
    </row>
    <row r="347" s="2" customFormat="1" ht="21.75" customHeight="1">
      <c r="A347" s="40"/>
      <c r="B347" s="41"/>
      <c r="C347" s="218" t="s">
        <v>681</v>
      </c>
      <c r="D347" s="218" t="s">
        <v>403</v>
      </c>
      <c r="E347" s="219" t="s">
        <v>6311</v>
      </c>
      <c r="F347" s="220" t="s">
        <v>6110</v>
      </c>
      <c r="G347" s="221" t="s">
        <v>228</v>
      </c>
      <c r="H347" s="222">
        <v>60</v>
      </c>
      <c r="I347" s="223"/>
      <c r="J347" s="224">
        <f>ROUND(I347*H347,2)</f>
        <v>0</v>
      </c>
      <c r="K347" s="220" t="s">
        <v>1038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545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545</v>
      </c>
      <c r="BM347" s="229" t="s">
        <v>6312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6313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6314</v>
      </c>
      <c r="G349" s="248"/>
      <c r="H349" s="251">
        <v>60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85</v>
      </c>
      <c r="AY349" s="257" t="s">
        <v>401</v>
      </c>
    </row>
    <row r="350" s="2" customFormat="1" ht="44.25" customHeight="1">
      <c r="A350" s="40"/>
      <c r="B350" s="41"/>
      <c r="C350" s="280" t="s">
        <v>1160</v>
      </c>
      <c r="D350" s="280" t="s">
        <v>808</v>
      </c>
      <c r="E350" s="281" t="s">
        <v>6315</v>
      </c>
      <c r="F350" s="282" t="s">
        <v>6316</v>
      </c>
      <c r="G350" s="283" t="s">
        <v>228</v>
      </c>
      <c r="H350" s="284">
        <v>24</v>
      </c>
      <c r="I350" s="285"/>
      <c r="J350" s="286">
        <f>ROUND(I350*H350,2)</f>
        <v>0</v>
      </c>
      <c r="K350" s="282" t="s">
        <v>1038</v>
      </c>
      <c r="L350" s="287"/>
      <c r="M350" s="288" t="s">
        <v>19</v>
      </c>
      <c r="N350" s="289" t="s">
        <v>49</v>
      </c>
      <c r="O350" s="86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9" t="s">
        <v>664</v>
      </c>
      <c r="AT350" s="229" t="s">
        <v>808</v>
      </c>
      <c r="AU350" s="229" t="s">
        <v>87</v>
      </c>
      <c r="AY350" s="19" t="s">
        <v>401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9" t="s">
        <v>85</v>
      </c>
      <c r="BK350" s="230">
        <f>ROUND(I350*H350,2)</f>
        <v>0</v>
      </c>
      <c r="BL350" s="19" t="s">
        <v>545</v>
      </c>
      <c r="BM350" s="229" t="s">
        <v>6317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5942</v>
      </c>
      <c r="G351" s="248"/>
      <c r="H351" s="251">
        <v>20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6318</v>
      </c>
      <c r="G352" s="248"/>
      <c r="H352" s="251">
        <v>24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85</v>
      </c>
      <c r="AY352" s="257" t="s">
        <v>401</v>
      </c>
    </row>
    <row r="353" s="2" customFormat="1" ht="44.25" customHeight="1">
      <c r="A353" s="40"/>
      <c r="B353" s="41"/>
      <c r="C353" s="280" t="s">
        <v>1172</v>
      </c>
      <c r="D353" s="280" t="s">
        <v>808</v>
      </c>
      <c r="E353" s="281" t="s">
        <v>6319</v>
      </c>
      <c r="F353" s="282" t="s">
        <v>6320</v>
      </c>
      <c r="G353" s="283" t="s">
        <v>228</v>
      </c>
      <c r="H353" s="284">
        <v>36</v>
      </c>
      <c r="I353" s="285"/>
      <c r="J353" s="286">
        <f>ROUND(I353*H353,2)</f>
        <v>0</v>
      </c>
      <c r="K353" s="282" t="s">
        <v>1038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664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545</v>
      </c>
      <c r="BM353" s="229" t="s">
        <v>6321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5936</v>
      </c>
      <c r="G354" s="248"/>
      <c r="H354" s="251">
        <v>30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4" customFormat="1">
      <c r="A355" s="14"/>
      <c r="B355" s="247"/>
      <c r="C355" s="248"/>
      <c r="D355" s="238" t="s">
        <v>410</v>
      </c>
      <c r="E355" s="249" t="s">
        <v>19</v>
      </c>
      <c r="F355" s="250" t="s">
        <v>6322</v>
      </c>
      <c r="G355" s="248"/>
      <c r="H355" s="251">
        <v>36</v>
      </c>
      <c r="I355" s="252"/>
      <c r="J355" s="248"/>
      <c r="K355" s="248"/>
      <c r="L355" s="253"/>
      <c r="M355" s="302"/>
      <c r="N355" s="303"/>
      <c r="O355" s="303"/>
      <c r="P355" s="303"/>
      <c r="Q355" s="303"/>
      <c r="R355" s="303"/>
      <c r="S355" s="303"/>
      <c r="T355" s="30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410</v>
      </c>
      <c r="AU355" s="257" t="s">
        <v>87</v>
      </c>
      <c r="AV355" s="14" t="s">
        <v>87</v>
      </c>
      <c r="AW355" s="14" t="s">
        <v>37</v>
      </c>
      <c r="AX355" s="14" t="s">
        <v>85</v>
      </c>
      <c r="AY355" s="257" t="s">
        <v>401</v>
      </c>
    </row>
    <row r="356" s="2" customFormat="1" ht="6.96" customHeight="1">
      <c r="A356" s="40"/>
      <c r="B356" s="61"/>
      <c r="C356" s="62"/>
      <c r="D356" s="62"/>
      <c r="E356" s="62"/>
      <c r="F356" s="62"/>
      <c r="G356" s="62"/>
      <c r="H356" s="62"/>
      <c r="I356" s="62"/>
      <c r="J356" s="62"/>
      <c r="K356" s="62"/>
      <c r="L356" s="46"/>
      <c r="M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</row>
  </sheetData>
  <sheetProtection sheet="1" autoFilter="0" formatColumns="0" formatRows="0" objects="1" scenarios="1" spinCount="100000" saltValue="1HyqtQnSUKePokge3WO+suT31bKjGccTIPGQpCFrwzzRaZQI+RlapDu2V2eqmQ2gheyKgrK0u84hxpX/ZteSeQ==" hashValue="+cczbPexbY4ARdgWrhsPcLR/ZX7POZ0f9nWwy4zpy+jWKyIDOxzLkJiXYl1qNbnOUR9WoW4PUyqPfVa6sySetA==" algorithmName="SHA-512" password="CC35"/>
  <autoFilter ref="C97:K3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1/751210142"/>
    <hyperlink ref="F106" r:id="rId2" display="https://podminky.urs.cz/item/CS_URS_2023_01/751210143"/>
    <hyperlink ref="F111" r:id="rId3" display="https://podminky.urs.cz/item/CS_URS_2023_01/751101101"/>
    <hyperlink ref="F113" r:id="rId4" display="https://podminky.urs.cz/item/CS_URS_2023_01/751101102"/>
    <hyperlink ref="F115" r:id="rId5" display="https://podminky.urs.cz/item/CS_URS_2023_01/751101103"/>
    <hyperlink ref="F117" r:id="rId6" display="https://podminky.urs.cz/item/CS_URS_2023_01/751101104"/>
    <hyperlink ref="F119" r:id="rId7" display="https://podminky.urs.cz/item/CS_URS_2023_01/751101105"/>
    <hyperlink ref="F121" r:id="rId8" display="https://podminky.urs.cz/item/CS_URS_2023_01/751101106"/>
    <hyperlink ref="F123" r:id="rId9" display="https://podminky.urs.cz/item/CS_URS_2023_01/751101107"/>
    <hyperlink ref="F125" r:id="rId10" display="https://podminky.urs.cz/item/CS_URS_2023_01/751101108"/>
    <hyperlink ref="F127" r:id="rId11" display="https://podminky.urs.cz/item/CS_URS_2023_01/751101109"/>
    <hyperlink ref="F129" r:id="rId12" display="https://podminky.urs.cz/item/CS_URS_2023_01/751101110"/>
    <hyperlink ref="F131" r:id="rId13" display="https://podminky.urs.cz/item/CS_URS_2023_01/751101111"/>
    <hyperlink ref="F135" r:id="rId14" display="https://podminky.urs.cz/item/CS_URS_2023_01/1.751611111"/>
    <hyperlink ref="F140" r:id="rId15" display="https://podminky.urs.cz/item/CS_URS_2023_01/1.751721111"/>
    <hyperlink ref="F145" r:id="rId16" display="https://podminky.urs.cz/item/CS_URS_2023_01/1.751398041"/>
    <hyperlink ref="F150" r:id="rId17" display="https://podminky.urs.cz/item/CS_URS_2023_01/1.751322012"/>
    <hyperlink ref="F159" r:id="rId18" display="https://podminky.urs.cz/item/CS_URS_2023_01/1.751514678"/>
    <hyperlink ref="F164" r:id="rId19" display="https://podminky.urs.cz/item/CS_URS_2023_01/1.751614121"/>
    <hyperlink ref="F169" r:id="rId20" display="https://podminky.urs.cz/item/CS_URS_2023_01/11.751614121"/>
    <hyperlink ref="F174" r:id="rId21" display="https://podminky.urs.cz/item/CS_URS_2023_01/1.751344111"/>
    <hyperlink ref="F179" r:id="rId22" display="https://podminky.urs.cz/item/CS_URS_2023_01/1.751398115"/>
    <hyperlink ref="F184" r:id="rId23" display="https://podminky.urs.cz/item/CS_URS_2023_01/1.751398022"/>
    <hyperlink ref="F189" r:id="rId24" display="https://podminky.urs.cz/item/CS_URS_2023_01/1.751398041"/>
    <hyperlink ref="F194" r:id="rId25" display="https://podminky.urs.cz/item/CS_URS_2023_01/1.751791121"/>
    <hyperlink ref="F203" r:id="rId26" display="https://podminky.urs.cz/item/CS_URS_2023_01/11.751512242"/>
    <hyperlink ref="F209" r:id="rId27" display="https://podminky.urs.cz/item/CS_URS_2023_01/1.751512242"/>
    <hyperlink ref="F214" r:id="rId28" display="https://podminky.urs.cz/item/CS_URS_2023_01/1.751511182"/>
    <hyperlink ref="F220" r:id="rId29" display="https://podminky.urs.cz/item/CS_URS_2023_01/2.751111131"/>
    <hyperlink ref="F225" r:id="rId30" display="https://podminky.urs.cz/item/CS_URS_2023_01/2.751210133"/>
    <hyperlink ref="F228" r:id="rId31" display="https://podminky.urs.cz/item/CS_URS_2023_01/2.751322012"/>
    <hyperlink ref="F233" r:id="rId32" display="https://podminky.urs.cz/item/CS_URS_2023_01/2.751691111"/>
    <hyperlink ref="F236" r:id="rId33" display="https://podminky.urs.cz/item/CS_URS_2023_01/2.751514679"/>
    <hyperlink ref="F241" r:id="rId34" display="https://podminky.urs.cz/item/CS_URS_2023_01/2.751398041"/>
    <hyperlink ref="F246" r:id="rId35" display="https://podminky.urs.cz/item/CS_URS_2023_01/2.751512242"/>
    <hyperlink ref="F252" r:id="rId36" display="https://podminky.urs.cz/item/CS_URS_2023_01/22.751511182"/>
    <hyperlink ref="F259" r:id="rId37" display="https://podminky.urs.cz/item/CS_URS_2023_01/3.751611116"/>
    <hyperlink ref="F264" r:id="rId38" display="https://podminky.urs.cz/item/CS_URS_2023_01/3.751210132"/>
    <hyperlink ref="F267" r:id="rId39" display="https://podminky.urs.cz/item/CS_URS_2023_01/3.751613140"/>
    <hyperlink ref="F272" r:id="rId40" display="https://podminky.urs.cz/item/CS_URS_2023_01/3.751721111"/>
    <hyperlink ref="F277" r:id="rId41" display="https://podminky.urs.cz/item/CS_URS_2023_01/3.751322012"/>
    <hyperlink ref="F288" r:id="rId42" display="https://podminky.urs.cz/item/CS_URS_2023_01/3.751691111"/>
    <hyperlink ref="F291" r:id="rId43" display="https://podminky.urs.cz/item/CS_URS_2023_01/3.751344121"/>
    <hyperlink ref="F294" r:id="rId44" display="https://podminky.urs.cz/item/CS_URS_2023_01/3.751344122"/>
    <hyperlink ref="F309" r:id="rId45" display="https://podminky.urs.cz/item/CS_URS_2023_01/3.751514612"/>
    <hyperlink ref="F314" r:id="rId46" display="https://podminky.urs.cz/item/CS_URS_2023_01/3.751614121"/>
    <hyperlink ref="F319" r:id="rId47" display="https://podminky.urs.cz/item/CS_URS_2023_01/33.751614121"/>
    <hyperlink ref="F324" r:id="rId48" display="https://podminky.urs.cz/item/CS_URS_2023_01/3.751791113"/>
    <hyperlink ref="F330" r:id="rId49" display="https://podminky.urs.cz/item/CS_URS_2023_01/3.751511021"/>
    <hyperlink ref="F336" r:id="rId50" display="https://podminky.urs.cz/item/CS_URS_2023_01/3.751512242"/>
    <hyperlink ref="F348" r:id="rId51" display="https://podminky.urs.cz/item/CS_URS_2023_01/3.75151118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3893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6323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6324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6325</v>
      </c>
      <c r="F25" s="40"/>
      <c r="G25" s="40"/>
      <c r="H25" s="40"/>
      <c r="I25" s="146" t="s">
        <v>29</v>
      </c>
      <c r="J25" s="135" t="s">
        <v>6326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6324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6325</v>
      </c>
      <c r="F28" s="40"/>
      <c r="G28" s="40"/>
      <c r="H28" s="40"/>
      <c r="I28" s="146" t="s">
        <v>29</v>
      </c>
      <c r="J28" s="135" t="s">
        <v>6326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ROUND((SUM(BE92:BE104)),  2)</f>
        <v>0</v>
      </c>
      <c r="G37" s="40"/>
      <c r="H37" s="40"/>
      <c r="I37" s="162">
        <v>0.20999999999999999</v>
      </c>
      <c r="J37" s="161">
        <f>ROUND(((SUM(BE92:BE104))*I37),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ROUND((SUM(BF92:BF104)),  2)</f>
        <v>0</v>
      </c>
      <c r="G38" s="40"/>
      <c r="H38" s="40"/>
      <c r="I38" s="162">
        <v>0.14999999999999999</v>
      </c>
      <c r="J38" s="161">
        <f>ROUND(((SUM(BF92:BF104))*I38),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ROUND((SUM(BG92:BG104)),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ROUND((SUM(BH92:BH104)),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ROUND((SUM(BI92:BI104)),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3893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D.1.4.E - Gastrotechnologie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TeS,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TeS, spol. s 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6327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 rev.3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200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5" t="s">
        <v>208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3893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D.1.4.E - Gastrotechnologie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Nové Město nad Metují</v>
      </c>
      <c r="G86" s="42"/>
      <c r="H86" s="42"/>
      <c r="I86" s="34" t="s">
        <v>23</v>
      </c>
      <c r="J86" s="74" t="str">
        <f>IF(J16="","",J16)</f>
        <v>8. 12. 2023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>Královéhradecký kraj</v>
      </c>
      <c r="G88" s="42"/>
      <c r="H88" s="42"/>
      <c r="I88" s="34" t="s">
        <v>33</v>
      </c>
      <c r="J88" s="38" t="str">
        <f>E25</f>
        <v>TeS,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TeS, spol. s 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</f>
        <v>0</v>
      </c>
      <c r="Q92" s="98"/>
      <c r="R92" s="199">
        <f>R93</f>
        <v>0</v>
      </c>
      <c r="S92" s="98"/>
      <c r="T92" s="20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6328</v>
      </c>
      <c r="F93" s="205" t="s">
        <v>123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SUM(P94:P104)</f>
        <v>0</v>
      </c>
      <c r="Q93" s="210"/>
      <c r="R93" s="211">
        <f>SUM(R94:R104)</f>
        <v>0</v>
      </c>
      <c r="S93" s="210"/>
      <c r="T93" s="212">
        <f>SUM(T94:T104)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87</v>
      </c>
      <c r="AT93" s="214" t="s">
        <v>77</v>
      </c>
      <c r="AU93" s="214" t="s">
        <v>78</v>
      </c>
      <c r="AY93" s="213" t="s">
        <v>401</v>
      </c>
      <c r="BK93" s="215">
        <f>SUM(BK94:BK104)</f>
        <v>0</v>
      </c>
    </row>
    <row r="94" s="2" customFormat="1" ht="37.8" customHeight="1">
      <c r="A94" s="40"/>
      <c r="B94" s="41"/>
      <c r="C94" s="280" t="s">
        <v>85</v>
      </c>
      <c r="D94" s="280" t="s">
        <v>808</v>
      </c>
      <c r="E94" s="281" t="s">
        <v>6329</v>
      </c>
      <c r="F94" s="282" t="s">
        <v>6330</v>
      </c>
      <c r="G94" s="283" t="s">
        <v>653</v>
      </c>
      <c r="H94" s="284">
        <v>1</v>
      </c>
      <c r="I94" s="285"/>
      <c r="J94" s="286">
        <f>ROUND(I94*H94,2)</f>
        <v>0</v>
      </c>
      <c r="K94" s="282" t="s">
        <v>19</v>
      </c>
      <c r="L94" s="287"/>
      <c r="M94" s="288" t="s">
        <v>19</v>
      </c>
      <c r="N94" s="289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664</v>
      </c>
      <c r="AT94" s="229" t="s">
        <v>808</v>
      </c>
      <c r="AU94" s="229" t="s">
        <v>85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545</v>
      </c>
      <c r="BM94" s="229" t="s">
        <v>6331</v>
      </c>
    </row>
    <row r="95" s="2" customFormat="1" ht="78" customHeight="1">
      <c r="A95" s="40"/>
      <c r="B95" s="41"/>
      <c r="C95" s="280" t="s">
        <v>87</v>
      </c>
      <c r="D95" s="280" t="s">
        <v>808</v>
      </c>
      <c r="E95" s="281" t="s">
        <v>6332</v>
      </c>
      <c r="F95" s="282" t="s">
        <v>6333</v>
      </c>
      <c r="G95" s="283" t="s">
        <v>653</v>
      </c>
      <c r="H95" s="284">
        <v>1</v>
      </c>
      <c r="I95" s="285"/>
      <c r="J95" s="286">
        <f>ROUND(I95*H95,2)</f>
        <v>0</v>
      </c>
      <c r="K95" s="282" t="s">
        <v>19</v>
      </c>
      <c r="L95" s="287"/>
      <c r="M95" s="288" t="s">
        <v>19</v>
      </c>
      <c r="N95" s="289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664</v>
      </c>
      <c r="AT95" s="229" t="s">
        <v>808</v>
      </c>
      <c r="AU95" s="229" t="s">
        <v>85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545</v>
      </c>
      <c r="BM95" s="229" t="s">
        <v>6334</v>
      </c>
    </row>
    <row r="96" s="2" customFormat="1" ht="49.05" customHeight="1">
      <c r="A96" s="40"/>
      <c r="B96" s="41"/>
      <c r="C96" s="280" t="s">
        <v>95</v>
      </c>
      <c r="D96" s="280" t="s">
        <v>808</v>
      </c>
      <c r="E96" s="281" t="s">
        <v>6335</v>
      </c>
      <c r="F96" s="282" t="s">
        <v>6336</v>
      </c>
      <c r="G96" s="283" t="s">
        <v>653</v>
      </c>
      <c r="H96" s="284">
        <v>1</v>
      </c>
      <c r="I96" s="285"/>
      <c r="J96" s="286">
        <f>ROUND(I96*H96,2)</f>
        <v>0</v>
      </c>
      <c r="K96" s="282" t="s">
        <v>19</v>
      </c>
      <c r="L96" s="287"/>
      <c r="M96" s="288" t="s">
        <v>19</v>
      </c>
      <c r="N96" s="289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664</v>
      </c>
      <c r="AT96" s="229" t="s">
        <v>808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545</v>
      </c>
      <c r="BM96" s="229" t="s">
        <v>6337</v>
      </c>
    </row>
    <row r="97" s="2" customFormat="1" ht="37.8" customHeight="1">
      <c r="A97" s="40"/>
      <c r="B97" s="41"/>
      <c r="C97" s="280" t="s">
        <v>102</v>
      </c>
      <c r="D97" s="280" t="s">
        <v>808</v>
      </c>
      <c r="E97" s="281" t="s">
        <v>6338</v>
      </c>
      <c r="F97" s="282" t="s">
        <v>6339</v>
      </c>
      <c r="G97" s="283" t="s">
        <v>653</v>
      </c>
      <c r="H97" s="284">
        <v>1</v>
      </c>
      <c r="I97" s="285"/>
      <c r="J97" s="286">
        <f>ROUND(I97*H97,2)</f>
        <v>0</v>
      </c>
      <c r="K97" s="282" t="s">
        <v>19</v>
      </c>
      <c r="L97" s="287"/>
      <c r="M97" s="288" t="s">
        <v>19</v>
      </c>
      <c r="N97" s="289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664</v>
      </c>
      <c r="AT97" s="229" t="s">
        <v>808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545</v>
      </c>
      <c r="BM97" s="229" t="s">
        <v>6340</v>
      </c>
    </row>
    <row r="98" s="2" customFormat="1" ht="16.5" customHeight="1">
      <c r="A98" s="40"/>
      <c r="B98" s="41"/>
      <c r="C98" s="280" t="s">
        <v>457</v>
      </c>
      <c r="D98" s="280" t="s">
        <v>808</v>
      </c>
      <c r="E98" s="281" t="s">
        <v>6341</v>
      </c>
      <c r="F98" s="282" t="s">
        <v>6342</v>
      </c>
      <c r="G98" s="283" t="s">
        <v>653</v>
      </c>
      <c r="H98" s="284">
        <v>1</v>
      </c>
      <c r="I98" s="285"/>
      <c r="J98" s="286">
        <f>ROUND(I98*H98,2)</f>
        <v>0</v>
      </c>
      <c r="K98" s="282" t="s">
        <v>19</v>
      </c>
      <c r="L98" s="287"/>
      <c r="M98" s="288" t="s">
        <v>19</v>
      </c>
      <c r="N98" s="289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664</v>
      </c>
      <c r="AT98" s="229" t="s">
        <v>808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545</v>
      </c>
      <c r="BM98" s="229" t="s">
        <v>6343</v>
      </c>
    </row>
    <row r="99" s="2" customFormat="1" ht="114.9" customHeight="1">
      <c r="A99" s="40"/>
      <c r="B99" s="41"/>
      <c r="C99" s="280" t="s">
        <v>474</v>
      </c>
      <c r="D99" s="280" t="s">
        <v>808</v>
      </c>
      <c r="E99" s="281" t="s">
        <v>6344</v>
      </c>
      <c r="F99" s="282" t="s">
        <v>6345</v>
      </c>
      <c r="G99" s="283" t="s">
        <v>653</v>
      </c>
      <c r="H99" s="284">
        <v>1</v>
      </c>
      <c r="I99" s="285"/>
      <c r="J99" s="286">
        <f>ROUND(I99*H99,2)</f>
        <v>0</v>
      </c>
      <c r="K99" s="282" t="s">
        <v>19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664</v>
      </c>
      <c r="AT99" s="229" t="s">
        <v>808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6346</v>
      </c>
    </row>
    <row r="100" s="2" customFormat="1" ht="24.15" customHeight="1">
      <c r="A100" s="40"/>
      <c r="B100" s="41"/>
      <c r="C100" s="280" t="s">
        <v>480</v>
      </c>
      <c r="D100" s="280" t="s">
        <v>808</v>
      </c>
      <c r="E100" s="281" t="s">
        <v>6347</v>
      </c>
      <c r="F100" s="282" t="s">
        <v>6348</v>
      </c>
      <c r="G100" s="283" t="s">
        <v>653</v>
      </c>
      <c r="H100" s="284">
        <v>1</v>
      </c>
      <c r="I100" s="285"/>
      <c r="J100" s="286">
        <f>ROUND(I100*H100,2)</f>
        <v>0</v>
      </c>
      <c r="K100" s="282" t="s">
        <v>19</v>
      </c>
      <c r="L100" s="287"/>
      <c r="M100" s="288" t="s">
        <v>19</v>
      </c>
      <c r="N100" s="289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664</v>
      </c>
      <c r="AT100" s="229" t="s">
        <v>808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6349</v>
      </c>
    </row>
    <row r="101" s="2" customFormat="1" ht="44.25" customHeight="1">
      <c r="A101" s="40"/>
      <c r="B101" s="41"/>
      <c r="C101" s="280" t="s">
        <v>487</v>
      </c>
      <c r="D101" s="280" t="s">
        <v>808</v>
      </c>
      <c r="E101" s="281" t="s">
        <v>6350</v>
      </c>
      <c r="F101" s="282" t="s">
        <v>6351</v>
      </c>
      <c r="G101" s="283" t="s">
        <v>653</v>
      </c>
      <c r="H101" s="284">
        <v>1</v>
      </c>
      <c r="I101" s="285"/>
      <c r="J101" s="286">
        <f>ROUND(I101*H101,2)</f>
        <v>0</v>
      </c>
      <c r="K101" s="282" t="s">
        <v>19</v>
      </c>
      <c r="L101" s="287"/>
      <c r="M101" s="288" t="s">
        <v>19</v>
      </c>
      <c r="N101" s="289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664</v>
      </c>
      <c r="AT101" s="229" t="s">
        <v>808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6352</v>
      </c>
    </row>
    <row r="102" s="2" customFormat="1" ht="24.15" customHeight="1">
      <c r="A102" s="40"/>
      <c r="B102" s="41"/>
      <c r="C102" s="280" t="s">
        <v>492</v>
      </c>
      <c r="D102" s="280" t="s">
        <v>808</v>
      </c>
      <c r="E102" s="281" t="s">
        <v>6353</v>
      </c>
      <c r="F102" s="282" t="s">
        <v>6354</v>
      </c>
      <c r="G102" s="283" t="s">
        <v>653</v>
      </c>
      <c r="H102" s="284">
        <v>1</v>
      </c>
      <c r="I102" s="285"/>
      <c r="J102" s="286">
        <f>ROUND(I102*H102,2)</f>
        <v>0</v>
      </c>
      <c r="K102" s="282" t="s">
        <v>19</v>
      </c>
      <c r="L102" s="287"/>
      <c r="M102" s="288" t="s">
        <v>19</v>
      </c>
      <c r="N102" s="289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664</v>
      </c>
      <c r="AT102" s="229" t="s">
        <v>808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545</v>
      </c>
      <c r="BM102" s="229" t="s">
        <v>6355</v>
      </c>
    </row>
    <row r="103" s="2" customFormat="1" ht="62.7" customHeight="1">
      <c r="A103" s="40"/>
      <c r="B103" s="41"/>
      <c r="C103" s="280" t="s">
        <v>498</v>
      </c>
      <c r="D103" s="280" t="s">
        <v>808</v>
      </c>
      <c r="E103" s="281" t="s">
        <v>6356</v>
      </c>
      <c r="F103" s="282" t="s">
        <v>6357</v>
      </c>
      <c r="G103" s="283" t="s">
        <v>653</v>
      </c>
      <c r="H103" s="284">
        <v>2</v>
      </c>
      <c r="I103" s="285"/>
      <c r="J103" s="286">
        <f>ROUND(I103*H103,2)</f>
        <v>0</v>
      </c>
      <c r="K103" s="282" t="s">
        <v>19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664</v>
      </c>
      <c r="AT103" s="229" t="s">
        <v>808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6358</v>
      </c>
    </row>
    <row r="104" s="2" customFormat="1" ht="16.5" customHeight="1">
      <c r="A104" s="40"/>
      <c r="B104" s="41"/>
      <c r="C104" s="218" t="s">
        <v>514</v>
      </c>
      <c r="D104" s="218" t="s">
        <v>403</v>
      </c>
      <c r="E104" s="219" t="s">
        <v>6359</v>
      </c>
      <c r="F104" s="220" t="s">
        <v>6360</v>
      </c>
      <c r="G104" s="221" t="s">
        <v>653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305" t="s">
        <v>19</v>
      </c>
      <c r="N104" s="306" t="s">
        <v>49</v>
      </c>
      <c r="O104" s="296"/>
      <c r="P104" s="300">
        <f>O104*H104</f>
        <v>0</v>
      </c>
      <c r="Q104" s="300">
        <v>0</v>
      </c>
      <c r="R104" s="300">
        <f>Q104*H104</f>
        <v>0</v>
      </c>
      <c r="S104" s="300">
        <v>0</v>
      </c>
      <c r="T104" s="301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545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6361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XQp/rIIIrZPiCvyIXMTaQtkxSC7/vsudIHwkDJNFiA8aBWaicYa9pwXFMU33mqnHUugkK9wMLQiAgNvlZkvYRQ==" hashValue="L+PYAW1prNKGH08EWvBeaMyDdarz+lCJhDANmoSYDT7//b6XbGMaP3AvJg804yFnPYW/S02tflSQ83/oVtKnsw==" algorithmName="SHA-512" password="CC35"/>
  <autoFilter ref="C91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200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208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6362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ROUND((SUM(BE92:BE109)),  2)</f>
        <v>0</v>
      </c>
      <c r="G37" s="40"/>
      <c r="H37" s="40"/>
      <c r="I37" s="162">
        <v>0.20999999999999999</v>
      </c>
      <c r="J37" s="161">
        <f>ROUND(((SUM(BE92:BE109))*I37),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ROUND((SUM(BF92:BF109)),  2)</f>
        <v>0</v>
      </c>
      <c r="G38" s="40"/>
      <c r="H38" s="40"/>
      <c r="I38" s="162">
        <v>0.14999999999999999</v>
      </c>
      <c r="J38" s="161">
        <f>ROUND(((SUM(BF92:BF109))*I38),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ROUND((SUM(BG92:BG109)),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ROUND((SUM(BH92:BH109)),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ROUND((SUM(BI92:BI109)),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200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208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D.1.5 - Interiér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6363</v>
      </c>
      <c r="E68" s="183"/>
      <c r="F68" s="183"/>
      <c r="G68" s="183"/>
      <c r="H68" s="183"/>
      <c r="I68" s="183"/>
      <c r="J68" s="184">
        <f>J93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 rev.3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4" t="s">
        <v>200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204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5" t="s">
        <v>208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212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D.1.5 - Interiér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>Nové Město nad Metují</v>
      </c>
      <c r="G86" s="42"/>
      <c r="H86" s="42"/>
      <c r="I86" s="34" t="s">
        <v>23</v>
      </c>
      <c r="J86" s="74" t="str">
        <f>IF(J16="","",J16)</f>
        <v>8. 12. 2023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E19</f>
        <v>Královéhradecký kraj</v>
      </c>
      <c r="G88" s="42"/>
      <c r="H88" s="42"/>
      <c r="I88" s="34" t="s">
        <v>33</v>
      </c>
      <c r="J88" s="38" t="str">
        <f>E25</f>
        <v>Řezanina &amp; Bartoň,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IF(E22="","",E22)</f>
        <v>Vyplň údaj</v>
      </c>
      <c r="G89" s="42"/>
      <c r="H89" s="42"/>
      <c r="I89" s="34" t="s">
        <v>38</v>
      </c>
      <c r="J89" s="38" t="str">
        <f>E28</f>
        <v>BACing s.r.o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</f>
        <v>0</v>
      </c>
      <c r="Q92" s="98"/>
      <c r="R92" s="199">
        <f>R93</f>
        <v>0</v>
      </c>
      <c r="S92" s="98"/>
      <c r="T92" s="20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403</v>
      </c>
      <c r="F93" s="205" t="s">
        <v>6364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SUM(P94:P109)</f>
        <v>0</v>
      </c>
      <c r="Q93" s="210"/>
      <c r="R93" s="211">
        <f>SUM(R94:R109)</f>
        <v>0</v>
      </c>
      <c r="S93" s="210"/>
      <c r="T93" s="212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78</v>
      </c>
      <c r="AY93" s="213" t="s">
        <v>401</v>
      </c>
      <c r="BK93" s="215">
        <f>SUM(BK94:BK109)</f>
        <v>0</v>
      </c>
    </row>
    <row r="94" s="2" customFormat="1" ht="24.15" customHeight="1">
      <c r="A94" s="40"/>
      <c r="B94" s="41"/>
      <c r="C94" s="218" t="s">
        <v>85</v>
      </c>
      <c r="D94" s="218" t="s">
        <v>403</v>
      </c>
      <c r="E94" s="219" t="s">
        <v>6365</v>
      </c>
      <c r="F94" s="220" t="s">
        <v>6366</v>
      </c>
      <c r="G94" s="221" t="s">
        <v>653</v>
      </c>
      <c r="H94" s="222">
        <v>11</v>
      </c>
      <c r="I94" s="223"/>
      <c r="J94" s="224">
        <f>ROUND(I94*H94,2)</f>
        <v>0</v>
      </c>
      <c r="K94" s="220" t="s">
        <v>19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102</v>
      </c>
      <c r="AT94" s="229" t="s">
        <v>403</v>
      </c>
      <c r="AU94" s="229" t="s">
        <v>85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102</v>
      </c>
      <c r="BM94" s="229" t="s">
        <v>6367</v>
      </c>
    </row>
    <row r="95" s="2" customFormat="1" ht="33" customHeight="1">
      <c r="A95" s="40"/>
      <c r="B95" s="41"/>
      <c r="C95" s="218" t="s">
        <v>87</v>
      </c>
      <c r="D95" s="218" t="s">
        <v>403</v>
      </c>
      <c r="E95" s="219" t="s">
        <v>6368</v>
      </c>
      <c r="F95" s="220" t="s">
        <v>6369</v>
      </c>
      <c r="G95" s="221" t="s">
        <v>653</v>
      </c>
      <c r="H95" s="222">
        <v>1</v>
      </c>
      <c r="I95" s="223"/>
      <c r="J95" s="224">
        <f>ROUND(I95*H95,2)</f>
        <v>0</v>
      </c>
      <c r="K95" s="220" t="s">
        <v>19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102</v>
      </c>
      <c r="AT95" s="229" t="s">
        <v>403</v>
      </c>
      <c r="AU95" s="229" t="s">
        <v>85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102</v>
      </c>
      <c r="BM95" s="229" t="s">
        <v>6370</v>
      </c>
    </row>
    <row r="96" s="2" customFormat="1" ht="37.8" customHeight="1">
      <c r="A96" s="40"/>
      <c r="B96" s="41"/>
      <c r="C96" s="218" t="s">
        <v>95</v>
      </c>
      <c r="D96" s="218" t="s">
        <v>403</v>
      </c>
      <c r="E96" s="219" t="s">
        <v>6371</v>
      </c>
      <c r="F96" s="220" t="s">
        <v>6372</v>
      </c>
      <c r="G96" s="221" t="s">
        <v>653</v>
      </c>
      <c r="H96" s="222">
        <v>12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85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6373</v>
      </c>
    </row>
    <row r="97" s="2" customFormat="1" ht="24.15" customHeight="1">
      <c r="A97" s="40"/>
      <c r="B97" s="41"/>
      <c r="C97" s="218" t="s">
        <v>102</v>
      </c>
      <c r="D97" s="218" t="s">
        <v>403</v>
      </c>
      <c r="E97" s="219" t="s">
        <v>6374</v>
      </c>
      <c r="F97" s="220" t="s">
        <v>6375</v>
      </c>
      <c r="G97" s="221" t="s">
        <v>653</v>
      </c>
      <c r="H97" s="222">
        <v>12</v>
      </c>
      <c r="I97" s="223"/>
      <c r="J97" s="224">
        <f>ROUND(I97*H97,2)</f>
        <v>0</v>
      </c>
      <c r="K97" s="220" t="s">
        <v>19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85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6376</v>
      </c>
    </row>
    <row r="98" s="2" customFormat="1" ht="16.5" customHeight="1">
      <c r="A98" s="40"/>
      <c r="B98" s="41"/>
      <c r="C98" s="218" t="s">
        <v>457</v>
      </c>
      <c r="D98" s="218" t="s">
        <v>403</v>
      </c>
      <c r="E98" s="219" t="s">
        <v>6377</v>
      </c>
      <c r="F98" s="220" t="s">
        <v>6378</v>
      </c>
      <c r="G98" s="221" t="s">
        <v>653</v>
      </c>
      <c r="H98" s="222">
        <v>33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85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6379</v>
      </c>
    </row>
    <row r="99" s="2" customFormat="1" ht="37.8" customHeight="1">
      <c r="A99" s="40"/>
      <c r="B99" s="41"/>
      <c r="C99" s="218" t="s">
        <v>474</v>
      </c>
      <c r="D99" s="218" t="s">
        <v>403</v>
      </c>
      <c r="E99" s="219" t="s">
        <v>6380</v>
      </c>
      <c r="F99" s="220" t="s">
        <v>6381</v>
      </c>
      <c r="G99" s="221" t="s">
        <v>653</v>
      </c>
      <c r="H99" s="222">
        <v>1</v>
      </c>
      <c r="I99" s="223"/>
      <c r="J99" s="224">
        <f>ROUND(I99*H99,2)</f>
        <v>0</v>
      </c>
      <c r="K99" s="220" t="s">
        <v>19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85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6382</v>
      </c>
    </row>
    <row r="100" s="2" customFormat="1" ht="62.7" customHeight="1">
      <c r="A100" s="40"/>
      <c r="B100" s="41"/>
      <c r="C100" s="218" t="s">
        <v>480</v>
      </c>
      <c r="D100" s="218" t="s">
        <v>403</v>
      </c>
      <c r="E100" s="219" t="s">
        <v>6383</v>
      </c>
      <c r="F100" s="220" t="s">
        <v>6384</v>
      </c>
      <c r="G100" s="221" t="s">
        <v>653</v>
      </c>
      <c r="H100" s="222">
        <v>24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85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6385</v>
      </c>
    </row>
    <row r="101" s="2" customFormat="1" ht="62.7" customHeight="1">
      <c r="A101" s="40"/>
      <c r="B101" s="41"/>
      <c r="C101" s="218" t="s">
        <v>487</v>
      </c>
      <c r="D101" s="218" t="s">
        <v>403</v>
      </c>
      <c r="E101" s="219" t="s">
        <v>6386</v>
      </c>
      <c r="F101" s="220" t="s">
        <v>6387</v>
      </c>
      <c r="G101" s="221" t="s">
        <v>653</v>
      </c>
      <c r="H101" s="222">
        <v>18</v>
      </c>
      <c r="I101" s="223"/>
      <c r="J101" s="224">
        <f>ROUND(I101*H101,2)</f>
        <v>0</v>
      </c>
      <c r="K101" s="220" t="s">
        <v>19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85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6388</v>
      </c>
    </row>
    <row r="102" s="2" customFormat="1" ht="44.25" customHeight="1">
      <c r="A102" s="40"/>
      <c r="B102" s="41"/>
      <c r="C102" s="218" t="s">
        <v>492</v>
      </c>
      <c r="D102" s="218" t="s">
        <v>403</v>
      </c>
      <c r="E102" s="219" t="s">
        <v>6389</v>
      </c>
      <c r="F102" s="220" t="s">
        <v>6390</v>
      </c>
      <c r="G102" s="221" t="s">
        <v>653</v>
      </c>
      <c r="H102" s="222">
        <v>23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102</v>
      </c>
      <c r="AT102" s="229" t="s">
        <v>403</v>
      </c>
      <c r="AU102" s="229" t="s">
        <v>85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102</v>
      </c>
      <c r="BM102" s="229" t="s">
        <v>6391</v>
      </c>
    </row>
    <row r="103" s="2" customFormat="1" ht="37.8" customHeight="1">
      <c r="A103" s="40"/>
      <c r="B103" s="41"/>
      <c r="C103" s="218" t="s">
        <v>498</v>
      </c>
      <c r="D103" s="218" t="s">
        <v>403</v>
      </c>
      <c r="E103" s="219" t="s">
        <v>6392</v>
      </c>
      <c r="F103" s="220" t="s">
        <v>6393</v>
      </c>
      <c r="G103" s="221" t="s">
        <v>653</v>
      </c>
      <c r="H103" s="222">
        <v>2</v>
      </c>
      <c r="I103" s="223"/>
      <c r="J103" s="224">
        <f>ROUND(I103*H103,2)</f>
        <v>0</v>
      </c>
      <c r="K103" s="220" t="s">
        <v>19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102</v>
      </c>
      <c r="AT103" s="229" t="s">
        <v>403</v>
      </c>
      <c r="AU103" s="229" t="s">
        <v>85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6394</v>
      </c>
    </row>
    <row r="104" s="2" customFormat="1" ht="37.8" customHeight="1">
      <c r="A104" s="40"/>
      <c r="B104" s="41"/>
      <c r="C104" s="218" t="s">
        <v>514</v>
      </c>
      <c r="D104" s="218" t="s">
        <v>403</v>
      </c>
      <c r="E104" s="219" t="s">
        <v>6395</v>
      </c>
      <c r="F104" s="220" t="s">
        <v>6396</v>
      </c>
      <c r="G104" s="221" t="s">
        <v>653</v>
      </c>
      <c r="H104" s="222">
        <v>5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85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6397</v>
      </c>
    </row>
    <row r="105" s="2" customFormat="1" ht="24.15" customHeight="1">
      <c r="A105" s="40"/>
      <c r="B105" s="41"/>
      <c r="C105" s="218" t="s">
        <v>519</v>
      </c>
      <c r="D105" s="218" t="s">
        <v>403</v>
      </c>
      <c r="E105" s="219" t="s">
        <v>6398</v>
      </c>
      <c r="F105" s="220" t="s">
        <v>6399</v>
      </c>
      <c r="G105" s="221" t="s">
        <v>653</v>
      </c>
      <c r="H105" s="222">
        <v>2</v>
      </c>
      <c r="I105" s="223"/>
      <c r="J105" s="224">
        <f>ROUND(I105*H105,2)</f>
        <v>0</v>
      </c>
      <c r="K105" s="220" t="s">
        <v>19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85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6400</v>
      </c>
    </row>
    <row r="106" s="2" customFormat="1" ht="33" customHeight="1">
      <c r="A106" s="40"/>
      <c r="B106" s="41"/>
      <c r="C106" s="218" t="s">
        <v>529</v>
      </c>
      <c r="D106" s="218" t="s">
        <v>403</v>
      </c>
      <c r="E106" s="219" t="s">
        <v>6401</v>
      </c>
      <c r="F106" s="220" t="s">
        <v>6402</v>
      </c>
      <c r="G106" s="221" t="s">
        <v>653</v>
      </c>
      <c r="H106" s="222">
        <v>17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85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6403</v>
      </c>
    </row>
    <row r="107" s="2" customFormat="1" ht="37.8" customHeight="1">
      <c r="A107" s="40"/>
      <c r="B107" s="41"/>
      <c r="C107" s="218" t="s">
        <v>536</v>
      </c>
      <c r="D107" s="218" t="s">
        <v>403</v>
      </c>
      <c r="E107" s="219" t="s">
        <v>6404</v>
      </c>
      <c r="F107" s="220" t="s">
        <v>6405</v>
      </c>
      <c r="G107" s="221" t="s">
        <v>653</v>
      </c>
      <c r="H107" s="222">
        <v>2</v>
      </c>
      <c r="I107" s="223"/>
      <c r="J107" s="224">
        <f>ROUND(I107*H107,2)</f>
        <v>0</v>
      </c>
      <c r="K107" s="220" t="s">
        <v>19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85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6406</v>
      </c>
    </row>
    <row r="108" s="2" customFormat="1" ht="62.7" customHeight="1">
      <c r="A108" s="40"/>
      <c r="B108" s="41"/>
      <c r="C108" s="218" t="s">
        <v>8</v>
      </c>
      <c r="D108" s="218" t="s">
        <v>403</v>
      </c>
      <c r="E108" s="219" t="s">
        <v>6407</v>
      </c>
      <c r="F108" s="220" t="s">
        <v>6408</v>
      </c>
      <c r="G108" s="221" t="s">
        <v>653</v>
      </c>
      <c r="H108" s="222">
        <v>2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85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6409</v>
      </c>
    </row>
    <row r="109" s="2" customFormat="1" ht="49.05" customHeight="1">
      <c r="A109" s="40"/>
      <c r="B109" s="41"/>
      <c r="C109" s="218" t="s">
        <v>545</v>
      </c>
      <c r="D109" s="218" t="s">
        <v>403</v>
      </c>
      <c r="E109" s="219" t="s">
        <v>6410</v>
      </c>
      <c r="F109" s="220" t="s">
        <v>6411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19</v>
      </c>
      <c r="L109" s="46"/>
      <c r="M109" s="305" t="s">
        <v>19</v>
      </c>
      <c r="N109" s="306" t="s">
        <v>49</v>
      </c>
      <c r="O109" s="296"/>
      <c r="P109" s="300">
        <f>O109*H109</f>
        <v>0</v>
      </c>
      <c r="Q109" s="300">
        <v>0</v>
      </c>
      <c r="R109" s="300">
        <f>Q109*H109</f>
        <v>0</v>
      </c>
      <c r="S109" s="300">
        <v>0</v>
      </c>
      <c r="T109" s="30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85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6412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3fP5V+mcdig7U6EoOZfZlQIJhvSJV4aB3yxqJGbeTPjEPUSq1WPxYVScBmBRgIUenuizFO+bTqFJ/CFnqsowyw==" hashValue="45jtyOGUSRf862D3Wo7k0geMRkuK1znp+CSeeWU+duXdk+WVNRtXzWrbwwykmj+i81EVrta1U0J851Hwg3uo0Q==" algorithmName="SHA-512" password="CC35"/>
  <autoFilter ref="C91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133</v>
      </c>
      <c r="AZ2" s="141" t="s">
        <v>6413</v>
      </c>
      <c r="BA2" s="141" t="s">
        <v>6414</v>
      </c>
      <c r="BB2" s="141" t="s">
        <v>178</v>
      </c>
      <c r="BC2" s="141" t="s">
        <v>6415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6416</v>
      </c>
      <c r="BA3" s="141" t="s">
        <v>6417</v>
      </c>
      <c r="BB3" s="141" t="s">
        <v>178</v>
      </c>
      <c r="BC3" s="141" t="s">
        <v>6418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6419</v>
      </c>
      <c r="BA4" s="141" t="s">
        <v>6420</v>
      </c>
      <c r="BB4" s="141" t="s">
        <v>178</v>
      </c>
      <c r="BC4" s="141" t="s">
        <v>6421</v>
      </c>
      <c r="BD4" s="141" t="s">
        <v>87</v>
      </c>
    </row>
    <row r="5" s="1" customFormat="1" ht="6.96" customHeight="1">
      <c r="B5" s="22"/>
      <c r="L5" s="22"/>
      <c r="AZ5" s="141" t="s">
        <v>201</v>
      </c>
      <c r="BA5" s="141" t="s">
        <v>6422</v>
      </c>
      <c r="BB5" s="141" t="s">
        <v>178</v>
      </c>
      <c r="BC5" s="141" t="s">
        <v>6423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209</v>
      </c>
      <c r="BA6" s="141" t="s">
        <v>210</v>
      </c>
      <c r="BB6" s="141" t="s">
        <v>178</v>
      </c>
      <c r="BC6" s="141" t="s">
        <v>6424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  <c r="AZ7" s="141" t="s">
        <v>213</v>
      </c>
      <c r="BA7" s="141" t="s">
        <v>214</v>
      </c>
      <c r="BB7" s="141" t="s">
        <v>178</v>
      </c>
      <c r="BC7" s="141" t="s">
        <v>6415</v>
      </c>
      <c r="BD7" s="141" t="s">
        <v>87</v>
      </c>
    </row>
    <row r="8" s="1" customFormat="1" ht="12" customHeight="1">
      <c r="B8" s="22"/>
      <c r="D8" s="146" t="s">
        <v>196</v>
      </c>
      <c r="L8" s="22"/>
      <c r="AZ8" s="141" t="s">
        <v>230</v>
      </c>
      <c r="BA8" s="141" t="s">
        <v>6425</v>
      </c>
      <c r="BB8" s="141" t="s">
        <v>228</v>
      </c>
      <c r="BC8" s="141" t="s">
        <v>6426</v>
      </c>
      <c r="BD8" s="141" t="s">
        <v>87</v>
      </c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6428</v>
      </c>
      <c r="BA9" s="141" t="s">
        <v>6429</v>
      </c>
      <c r="BB9" s="141" t="s">
        <v>178</v>
      </c>
      <c r="BC9" s="141" t="s">
        <v>6430</v>
      </c>
      <c r="BD9" s="141" t="s">
        <v>87</v>
      </c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1" t="s">
        <v>233</v>
      </c>
      <c r="BA10" s="141" t="s">
        <v>6431</v>
      </c>
      <c r="BB10" s="141" t="s">
        <v>228</v>
      </c>
      <c r="BC10" s="141" t="s">
        <v>6432</v>
      </c>
      <c r="BD10" s="141" t="s">
        <v>87</v>
      </c>
    </row>
    <row r="11" s="2" customFormat="1" ht="16.5" customHeight="1">
      <c r="A11" s="40"/>
      <c r="B11" s="46"/>
      <c r="C11" s="40"/>
      <c r="D11" s="40"/>
      <c r="E11" s="150" t="s">
        <v>6433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236</v>
      </c>
      <c r="BA11" s="141" t="s">
        <v>237</v>
      </c>
      <c r="BB11" s="141" t="s">
        <v>228</v>
      </c>
      <c r="BC11" s="141" t="s">
        <v>6434</v>
      </c>
      <c r="BD11" s="141" t="s">
        <v>87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239</v>
      </c>
      <c r="BA12" s="141" t="s">
        <v>6435</v>
      </c>
      <c r="BB12" s="141" t="s">
        <v>228</v>
      </c>
      <c r="BC12" s="141" t="s">
        <v>6436</v>
      </c>
      <c r="BD12" s="141" t="s">
        <v>87</v>
      </c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250</v>
      </c>
      <c r="BA13" s="141" t="s">
        <v>250</v>
      </c>
      <c r="BB13" s="141" t="s">
        <v>178</v>
      </c>
      <c r="BC13" s="141" t="s">
        <v>6437</v>
      </c>
      <c r="BD13" s="141" t="s">
        <v>87</v>
      </c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252</v>
      </c>
      <c r="BA14" s="141" t="s">
        <v>19</v>
      </c>
      <c r="BB14" s="141" t="s">
        <v>19</v>
      </c>
      <c r="BC14" s="141" t="s">
        <v>6438</v>
      </c>
      <c r="BD14" s="141" t="s">
        <v>87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6439</v>
      </c>
      <c r="BA15" s="141" t="s">
        <v>6439</v>
      </c>
      <c r="BB15" s="141" t="s">
        <v>228</v>
      </c>
      <c r="BC15" s="141" t="s">
        <v>6434</v>
      </c>
      <c r="BD15" s="141" t="s">
        <v>87</v>
      </c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6440</v>
      </c>
      <c r="BA16" s="141" t="s">
        <v>6441</v>
      </c>
      <c r="BB16" s="141" t="s">
        <v>178</v>
      </c>
      <c r="BC16" s="141" t="s">
        <v>6442</v>
      </c>
      <c r="BD16" s="141" t="s">
        <v>87</v>
      </c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274</v>
      </c>
      <c r="BA17" s="141" t="s">
        <v>6443</v>
      </c>
      <c r="BB17" s="141" t="s">
        <v>219</v>
      </c>
      <c r="BC17" s="141" t="s">
        <v>6444</v>
      </c>
      <c r="BD17" s="141" t="s">
        <v>87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277</v>
      </c>
      <c r="BA18" s="141" t="s">
        <v>6445</v>
      </c>
      <c r="BB18" s="141" t="s">
        <v>219</v>
      </c>
      <c r="BC18" s="141" t="s">
        <v>6446</v>
      </c>
      <c r="BD18" s="141" t="s">
        <v>87</v>
      </c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6447</v>
      </c>
      <c r="BA19" s="141" t="s">
        <v>6448</v>
      </c>
      <c r="BB19" s="141" t="s">
        <v>178</v>
      </c>
      <c r="BC19" s="141" t="s">
        <v>6449</v>
      </c>
      <c r="BD19" s="141" t="s">
        <v>87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6450</v>
      </c>
      <c r="BA20" s="141" t="s">
        <v>6450</v>
      </c>
      <c r="BB20" s="141" t="s">
        <v>228</v>
      </c>
      <c r="BC20" s="141" t="s">
        <v>6451</v>
      </c>
      <c r="BD20" s="141" t="s">
        <v>87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350</v>
      </c>
      <c r="BA21" s="141" t="s">
        <v>351</v>
      </c>
      <c r="BB21" s="141" t="s">
        <v>219</v>
      </c>
      <c r="BC21" s="141" t="s">
        <v>6452</v>
      </c>
      <c r="BD21" s="141" t="s">
        <v>87</v>
      </c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ROUND(J103,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ROUND((SUM(BE103:BE1003)),  2)</f>
        <v>0</v>
      </c>
      <c r="G35" s="40"/>
      <c r="H35" s="40"/>
      <c r="I35" s="162">
        <v>0.20999999999999999</v>
      </c>
      <c r="J35" s="161">
        <f>ROUND(((SUM(BE103:BE1003))*I35),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ROUND((SUM(BF103:BF1003)),  2)</f>
        <v>0</v>
      </c>
      <c r="G36" s="40"/>
      <c r="H36" s="40"/>
      <c r="I36" s="162">
        <v>0.14999999999999999</v>
      </c>
      <c r="J36" s="161">
        <f>ROUND(((SUM(BF103:BF1003))*I36),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ROUND((SUM(BG103:BG1003)),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ROUND((SUM(BH103:BH1003)),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ROUND((SUM(BI103:BI1003)),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SO02 - Kryté parkovací stání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J103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J104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J105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J176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J233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363</v>
      </c>
      <c r="E68" s="188"/>
      <c r="F68" s="188"/>
      <c r="G68" s="188"/>
      <c r="H68" s="188"/>
      <c r="I68" s="188"/>
      <c r="J68" s="189">
        <f>J289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364</v>
      </c>
      <c r="E69" s="188"/>
      <c r="F69" s="188"/>
      <c r="G69" s="188"/>
      <c r="H69" s="188"/>
      <c r="I69" s="188"/>
      <c r="J69" s="189">
        <f>J367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365</v>
      </c>
      <c r="E70" s="188"/>
      <c r="F70" s="188"/>
      <c r="G70" s="188"/>
      <c r="H70" s="188"/>
      <c r="I70" s="188"/>
      <c r="J70" s="189">
        <f>J535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366</v>
      </c>
      <c r="E71" s="188"/>
      <c r="F71" s="188"/>
      <c r="G71" s="188"/>
      <c r="H71" s="188"/>
      <c r="I71" s="188"/>
      <c r="J71" s="189">
        <f>J544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367</v>
      </c>
      <c r="E72" s="183"/>
      <c r="F72" s="183"/>
      <c r="G72" s="183"/>
      <c r="H72" s="183"/>
      <c r="I72" s="183"/>
      <c r="J72" s="184">
        <f>J547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368</v>
      </c>
      <c r="E73" s="188"/>
      <c r="F73" s="188"/>
      <c r="G73" s="188"/>
      <c r="H73" s="188"/>
      <c r="I73" s="188"/>
      <c r="J73" s="189">
        <f>J548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369</v>
      </c>
      <c r="E74" s="188"/>
      <c r="F74" s="188"/>
      <c r="G74" s="188"/>
      <c r="H74" s="188"/>
      <c r="I74" s="188"/>
      <c r="J74" s="189">
        <f>J591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6"/>
      <c r="C75" s="126"/>
      <c r="D75" s="187" t="s">
        <v>370</v>
      </c>
      <c r="E75" s="188"/>
      <c r="F75" s="188"/>
      <c r="G75" s="188"/>
      <c r="H75" s="188"/>
      <c r="I75" s="188"/>
      <c r="J75" s="189">
        <f>J796</f>
        <v>0</v>
      </c>
      <c r="K75" s="126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6"/>
      <c r="C76" s="126"/>
      <c r="D76" s="187" t="s">
        <v>373</v>
      </c>
      <c r="E76" s="188"/>
      <c r="F76" s="188"/>
      <c r="G76" s="188"/>
      <c r="H76" s="188"/>
      <c r="I76" s="188"/>
      <c r="J76" s="189">
        <f>J877</f>
        <v>0</v>
      </c>
      <c r="K76" s="126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6"/>
      <c r="C77" s="126"/>
      <c r="D77" s="187" t="s">
        <v>375</v>
      </c>
      <c r="E77" s="188"/>
      <c r="F77" s="188"/>
      <c r="G77" s="188"/>
      <c r="H77" s="188"/>
      <c r="I77" s="188"/>
      <c r="J77" s="189">
        <f>J886</f>
        <v>0</v>
      </c>
      <c r="K77" s="126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6"/>
      <c r="C78" s="126"/>
      <c r="D78" s="187" t="s">
        <v>377</v>
      </c>
      <c r="E78" s="188"/>
      <c r="F78" s="188"/>
      <c r="G78" s="188"/>
      <c r="H78" s="188"/>
      <c r="I78" s="188"/>
      <c r="J78" s="189">
        <f>J923</f>
        <v>0</v>
      </c>
      <c r="K78" s="126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6"/>
      <c r="C79" s="126"/>
      <c r="D79" s="187" t="s">
        <v>6453</v>
      </c>
      <c r="E79" s="188"/>
      <c r="F79" s="188"/>
      <c r="G79" s="188"/>
      <c r="H79" s="188"/>
      <c r="I79" s="188"/>
      <c r="J79" s="189">
        <f>J938</f>
        <v>0</v>
      </c>
      <c r="K79" s="126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6"/>
      <c r="C80" s="126"/>
      <c r="D80" s="187" t="s">
        <v>381</v>
      </c>
      <c r="E80" s="188"/>
      <c r="F80" s="188"/>
      <c r="G80" s="188"/>
      <c r="H80" s="188"/>
      <c r="I80" s="188"/>
      <c r="J80" s="189">
        <f>J969</f>
        <v>0</v>
      </c>
      <c r="K80" s="126"/>
      <c r="L80" s="19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6"/>
      <c r="C81" s="126"/>
      <c r="D81" s="187" t="s">
        <v>382</v>
      </c>
      <c r="E81" s="188"/>
      <c r="F81" s="188"/>
      <c r="G81" s="188"/>
      <c r="H81" s="188"/>
      <c r="I81" s="188"/>
      <c r="J81" s="189">
        <f>J987</f>
        <v>0</v>
      </c>
      <c r="K81" s="126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386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74" t="str">
        <f>E7</f>
        <v>Výstavba DOZP v Novém Městě nad Metují rev.3</v>
      </c>
      <c r="F91" s="34"/>
      <c r="G91" s="34"/>
      <c r="H91" s="34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" customFormat="1" ht="12" customHeight="1">
      <c r="B92" s="23"/>
      <c r="C92" s="34" t="s">
        <v>196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174" t="s">
        <v>6427</v>
      </c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204</v>
      </c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E11</f>
        <v>SO02 - Kryté parkovací stání</v>
      </c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F14</f>
        <v>Nové Město nad Metují</v>
      </c>
      <c r="G97" s="42"/>
      <c r="H97" s="42"/>
      <c r="I97" s="34" t="s">
        <v>23</v>
      </c>
      <c r="J97" s="74" t="str">
        <f>IF(J14="","",J14)</f>
        <v>8. 12. 2023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25</v>
      </c>
      <c r="D99" s="42"/>
      <c r="E99" s="42"/>
      <c r="F99" s="29" t="str">
        <f>E17</f>
        <v>Královéhradecký kraj</v>
      </c>
      <c r="G99" s="42"/>
      <c r="H99" s="42"/>
      <c r="I99" s="34" t="s">
        <v>33</v>
      </c>
      <c r="J99" s="38" t="str">
        <f>E23</f>
        <v>Řezanina &amp; Bartoň,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31</v>
      </c>
      <c r="D100" s="42"/>
      <c r="E100" s="42"/>
      <c r="F100" s="29" t="str">
        <f>IF(E20="","",E20)</f>
        <v>Vyplň údaj</v>
      </c>
      <c r="G100" s="42"/>
      <c r="H100" s="42"/>
      <c r="I100" s="34" t="s">
        <v>38</v>
      </c>
      <c r="J100" s="38" t="str">
        <f>E26</f>
        <v>BACing s.r.o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91"/>
      <c r="B102" s="192"/>
      <c r="C102" s="193" t="s">
        <v>387</v>
      </c>
      <c r="D102" s="194" t="s">
        <v>63</v>
      </c>
      <c r="E102" s="194" t="s">
        <v>59</v>
      </c>
      <c r="F102" s="194" t="s">
        <v>60</v>
      </c>
      <c r="G102" s="194" t="s">
        <v>388</v>
      </c>
      <c r="H102" s="194" t="s">
        <v>389</v>
      </c>
      <c r="I102" s="194" t="s">
        <v>390</v>
      </c>
      <c r="J102" s="194" t="s">
        <v>357</v>
      </c>
      <c r="K102" s="195" t="s">
        <v>391</v>
      </c>
      <c r="L102" s="196"/>
      <c r="M102" s="94" t="s">
        <v>19</v>
      </c>
      <c r="N102" s="95" t="s">
        <v>48</v>
      </c>
      <c r="O102" s="95" t="s">
        <v>392</v>
      </c>
      <c r="P102" s="95" t="s">
        <v>393</v>
      </c>
      <c r="Q102" s="95" t="s">
        <v>394</v>
      </c>
      <c r="R102" s="95" t="s">
        <v>395</v>
      </c>
      <c r="S102" s="95" t="s">
        <v>396</v>
      </c>
      <c r="T102" s="96" t="s">
        <v>397</v>
      </c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</row>
    <row r="103" s="2" customFormat="1" ht="22.8" customHeight="1">
      <c r="A103" s="40"/>
      <c r="B103" s="41"/>
      <c r="C103" s="101" t="s">
        <v>398</v>
      </c>
      <c r="D103" s="42"/>
      <c r="E103" s="42"/>
      <c r="F103" s="42"/>
      <c r="G103" s="42"/>
      <c r="H103" s="42"/>
      <c r="I103" s="42"/>
      <c r="J103" s="197">
        <f>BK103</f>
        <v>0</v>
      </c>
      <c r="K103" s="42"/>
      <c r="L103" s="46"/>
      <c r="M103" s="97"/>
      <c r="N103" s="198"/>
      <c r="O103" s="98"/>
      <c r="P103" s="199">
        <f>P104+P547</f>
        <v>0</v>
      </c>
      <c r="Q103" s="98"/>
      <c r="R103" s="199">
        <f>R104+R547</f>
        <v>215.44670992546799</v>
      </c>
      <c r="S103" s="98"/>
      <c r="T103" s="200">
        <f>T104+T547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77</v>
      </c>
      <c r="AU103" s="19" t="s">
        <v>358</v>
      </c>
      <c r="BK103" s="201">
        <f>BK104+BK547</f>
        <v>0</v>
      </c>
    </row>
    <row r="104" s="12" customFormat="1" ht="25.92" customHeight="1">
      <c r="A104" s="12"/>
      <c r="B104" s="202"/>
      <c r="C104" s="203"/>
      <c r="D104" s="204" t="s">
        <v>77</v>
      </c>
      <c r="E104" s="205" t="s">
        <v>399</v>
      </c>
      <c r="F104" s="205" t="s">
        <v>400</v>
      </c>
      <c r="G104" s="203"/>
      <c r="H104" s="203"/>
      <c r="I104" s="206"/>
      <c r="J104" s="207">
        <f>BK104</f>
        <v>0</v>
      </c>
      <c r="K104" s="203"/>
      <c r="L104" s="208"/>
      <c r="M104" s="209"/>
      <c r="N104" s="210"/>
      <c r="O104" s="210"/>
      <c r="P104" s="211">
        <f>P105+P176+P233+P289+P367+P535+P544</f>
        <v>0</v>
      </c>
      <c r="Q104" s="210"/>
      <c r="R104" s="211">
        <f>R105+R176+R233+R289+R367+R535+R544</f>
        <v>208.424911173716</v>
      </c>
      <c r="S104" s="210"/>
      <c r="T104" s="212">
        <f>T105+T176+T233+T289+T367+T535+T544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3" t="s">
        <v>85</v>
      </c>
      <c r="AT104" s="214" t="s">
        <v>77</v>
      </c>
      <c r="AU104" s="214" t="s">
        <v>78</v>
      </c>
      <c r="AY104" s="213" t="s">
        <v>401</v>
      </c>
      <c r="BK104" s="215">
        <f>BK105+BK176+BK233+BK289+BK367+BK535+BK544</f>
        <v>0</v>
      </c>
    </row>
    <row r="105" s="12" customFormat="1" ht="22.8" customHeight="1">
      <c r="A105" s="12"/>
      <c r="B105" s="202"/>
      <c r="C105" s="203"/>
      <c r="D105" s="204" t="s">
        <v>77</v>
      </c>
      <c r="E105" s="216" t="s">
        <v>85</v>
      </c>
      <c r="F105" s="216" t="s">
        <v>402</v>
      </c>
      <c r="G105" s="203"/>
      <c r="H105" s="203"/>
      <c r="I105" s="206"/>
      <c r="J105" s="217">
        <f>BK105</f>
        <v>0</v>
      </c>
      <c r="K105" s="203"/>
      <c r="L105" s="208"/>
      <c r="M105" s="209"/>
      <c r="N105" s="210"/>
      <c r="O105" s="210"/>
      <c r="P105" s="211">
        <f>SUM(P106:P175)</f>
        <v>0</v>
      </c>
      <c r="Q105" s="210"/>
      <c r="R105" s="211">
        <f>SUM(R106:R175)</f>
        <v>0</v>
      </c>
      <c r="S105" s="210"/>
      <c r="T105" s="212">
        <f>SUM(T106:T175)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3" t="s">
        <v>85</v>
      </c>
      <c r="AT105" s="214" t="s">
        <v>77</v>
      </c>
      <c r="AU105" s="214" t="s">
        <v>85</v>
      </c>
      <c r="AY105" s="213" t="s">
        <v>401</v>
      </c>
      <c r="BK105" s="215">
        <f>SUM(BK106:BK175)</f>
        <v>0</v>
      </c>
    </row>
    <row r="106" s="2" customFormat="1" ht="33" customHeight="1">
      <c r="A106" s="40"/>
      <c r="B106" s="41"/>
      <c r="C106" s="218" t="s">
        <v>85</v>
      </c>
      <c r="D106" s="218" t="s">
        <v>403</v>
      </c>
      <c r="E106" s="219" t="s">
        <v>6454</v>
      </c>
      <c r="F106" s="220" t="s">
        <v>6455</v>
      </c>
      <c r="G106" s="221" t="s">
        <v>219</v>
      </c>
      <c r="H106" s="222">
        <v>22.050000000000001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6456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6457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6458</v>
      </c>
      <c r="G108" s="248"/>
      <c r="H108" s="251">
        <v>22.050000000000001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5" customFormat="1">
      <c r="A109" s="15"/>
      <c r="B109" s="258"/>
      <c r="C109" s="259"/>
      <c r="D109" s="238" t="s">
        <v>410</v>
      </c>
      <c r="E109" s="260" t="s">
        <v>252</v>
      </c>
      <c r="F109" s="261" t="s">
        <v>414</v>
      </c>
      <c r="G109" s="259"/>
      <c r="H109" s="262">
        <v>22.050000000000001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8" t="s">
        <v>410</v>
      </c>
      <c r="AU109" s="268" t="s">
        <v>87</v>
      </c>
      <c r="AV109" s="15" t="s">
        <v>102</v>
      </c>
      <c r="AW109" s="15" t="s">
        <v>37</v>
      </c>
      <c r="AX109" s="15" t="s">
        <v>85</v>
      </c>
      <c r="AY109" s="268" t="s">
        <v>401</v>
      </c>
    </row>
    <row r="110" s="2" customFormat="1" ht="44.25" customHeight="1">
      <c r="A110" s="40"/>
      <c r="B110" s="41"/>
      <c r="C110" s="218" t="s">
        <v>87</v>
      </c>
      <c r="D110" s="218" t="s">
        <v>403</v>
      </c>
      <c r="E110" s="219" t="s">
        <v>6459</v>
      </c>
      <c r="F110" s="220" t="s">
        <v>6460</v>
      </c>
      <c r="G110" s="221" t="s">
        <v>219</v>
      </c>
      <c r="H110" s="222">
        <v>9.6129999999999995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6461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6462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13" customFormat="1">
      <c r="A112" s="13"/>
      <c r="B112" s="236"/>
      <c r="C112" s="237"/>
      <c r="D112" s="238" t="s">
        <v>410</v>
      </c>
      <c r="E112" s="239" t="s">
        <v>19</v>
      </c>
      <c r="F112" s="240" t="s">
        <v>906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410</v>
      </c>
      <c r="AU112" s="246" t="s">
        <v>87</v>
      </c>
      <c r="AV112" s="13" t="s">
        <v>85</v>
      </c>
      <c r="AW112" s="13" t="s">
        <v>37</v>
      </c>
      <c r="AX112" s="13" t="s">
        <v>78</v>
      </c>
      <c r="AY112" s="246" t="s">
        <v>401</v>
      </c>
    </row>
    <row r="113" s="13" customFormat="1">
      <c r="A113" s="13"/>
      <c r="B113" s="236"/>
      <c r="C113" s="237"/>
      <c r="D113" s="238" t="s">
        <v>410</v>
      </c>
      <c r="E113" s="239" t="s">
        <v>19</v>
      </c>
      <c r="F113" s="240" t="s">
        <v>6463</v>
      </c>
      <c r="G113" s="237"/>
      <c r="H113" s="239" t="s">
        <v>19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410</v>
      </c>
      <c r="AU113" s="246" t="s">
        <v>87</v>
      </c>
      <c r="AV113" s="13" t="s">
        <v>85</v>
      </c>
      <c r="AW113" s="13" t="s">
        <v>37</v>
      </c>
      <c r="AX113" s="13" t="s">
        <v>78</v>
      </c>
      <c r="AY113" s="246" t="s">
        <v>401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6464</v>
      </c>
      <c r="G114" s="248"/>
      <c r="H114" s="251">
        <v>2.3199999999999998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6465</v>
      </c>
      <c r="G115" s="248"/>
      <c r="H115" s="251">
        <v>7.2930000000000001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5" customFormat="1">
      <c r="A116" s="15"/>
      <c r="B116" s="258"/>
      <c r="C116" s="259"/>
      <c r="D116" s="238" t="s">
        <v>410</v>
      </c>
      <c r="E116" s="260" t="s">
        <v>277</v>
      </c>
      <c r="F116" s="261" t="s">
        <v>414</v>
      </c>
      <c r="G116" s="259"/>
      <c r="H116" s="262">
        <v>9.6129999999999995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410</v>
      </c>
      <c r="AU116" s="268" t="s">
        <v>87</v>
      </c>
      <c r="AV116" s="15" t="s">
        <v>102</v>
      </c>
      <c r="AW116" s="15" t="s">
        <v>37</v>
      </c>
      <c r="AX116" s="15" t="s">
        <v>85</v>
      </c>
      <c r="AY116" s="268" t="s">
        <v>401</v>
      </c>
    </row>
    <row r="117" s="2" customFormat="1" ht="49.05" customHeight="1">
      <c r="A117" s="40"/>
      <c r="B117" s="41"/>
      <c r="C117" s="218" t="s">
        <v>95</v>
      </c>
      <c r="D117" s="218" t="s">
        <v>403</v>
      </c>
      <c r="E117" s="219" t="s">
        <v>6466</v>
      </c>
      <c r="F117" s="220" t="s">
        <v>6467</v>
      </c>
      <c r="G117" s="221" t="s">
        <v>219</v>
      </c>
      <c r="H117" s="222">
        <v>29.013000000000002</v>
      </c>
      <c r="I117" s="223"/>
      <c r="J117" s="224">
        <f>ROUND(I117*H117,2)</f>
        <v>0</v>
      </c>
      <c r="K117" s="220" t="s">
        <v>406</v>
      </c>
      <c r="L117" s="46"/>
      <c r="M117" s="225" t="s">
        <v>19</v>
      </c>
      <c r="N117" s="226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102</v>
      </c>
      <c r="AT117" s="229" t="s">
        <v>403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6468</v>
      </c>
    </row>
    <row r="118" s="2" customFormat="1">
      <c r="A118" s="40"/>
      <c r="B118" s="41"/>
      <c r="C118" s="42"/>
      <c r="D118" s="231" t="s">
        <v>408</v>
      </c>
      <c r="E118" s="42"/>
      <c r="F118" s="232" t="s">
        <v>6469</v>
      </c>
      <c r="G118" s="42"/>
      <c r="H118" s="42"/>
      <c r="I118" s="233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408</v>
      </c>
      <c r="AU118" s="19" t="s">
        <v>87</v>
      </c>
    </row>
    <row r="119" s="13" customFormat="1">
      <c r="A119" s="13"/>
      <c r="B119" s="236"/>
      <c r="C119" s="237"/>
      <c r="D119" s="238" t="s">
        <v>410</v>
      </c>
      <c r="E119" s="239" t="s">
        <v>19</v>
      </c>
      <c r="F119" s="240" t="s">
        <v>906</v>
      </c>
      <c r="G119" s="237"/>
      <c r="H119" s="239" t="s">
        <v>19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410</v>
      </c>
      <c r="AU119" s="246" t="s">
        <v>87</v>
      </c>
      <c r="AV119" s="13" t="s">
        <v>85</v>
      </c>
      <c r="AW119" s="13" t="s">
        <v>37</v>
      </c>
      <c r="AX119" s="13" t="s">
        <v>78</v>
      </c>
      <c r="AY119" s="246" t="s">
        <v>401</v>
      </c>
    </row>
    <row r="120" s="13" customFormat="1">
      <c r="A120" s="13"/>
      <c r="B120" s="236"/>
      <c r="C120" s="237"/>
      <c r="D120" s="238" t="s">
        <v>410</v>
      </c>
      <c r="E120" s="239" t="s">
        <v>19</v>
      </c>
      <c r="F120" s="240" t="s">
        <v>6463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410</v>
      </c>
      <c r="AU120" s="246" t="s">
        <v>87</v>
      </c>
      <c r="AV120" s="13" t="s">
        <v>85</v>
      </c>
      <c r="AW120" s="13" t="s">
        <v>37</v>
      </c>
      <c r="AX120" s="13" t="s">
        <v>78</v>
      </c>
      <c r="AY120" s="246" t="s">
        <v>401</v>
      </c>
    </row>
    <row r="121" s="13" customFormat="1">
      <c r="A121" s="13"/>
      <c r="B121" s="236"/>
      <c r="C121" s="237"/>
      <c r="D121" s="238" t="s">
        <v>410</v>
      </c>
      <c r="E121" s="239" t="s">
        <v>19</v>
      </c>
      <c r="F121" s="240" t="s">
        <v>6470</v>
      </c>
      <c r="G121" s="237"/>
      <c r="H121" s="239" t="s">
        <v>19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410</v>
      </c>
      <c r="AU121" s="246" t="s">
        <v>87</v>
      </c>
      <c r="AV121" s="13" t="s">
        <v>85</v>
      </c>
      <c r="AW121" s="13" t="s">
        <v>37</v>
      </c>
      <c r="AX121" s="13" t="s">
        <v>78</v>
      </c>
      <c r="AY121" s="246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6471</v>
      </c>
      <c r="G122" s="248"/>
      <c r="H122" s="251">
        <v>6.2060000000000004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4" customFormat="1">
      <c r="A123" s="14"/>
      <c r="B123" s="247"/>
      <c r="C123" s="248"/>
      <c r="D123" s="238" t="s">
        <v>410</v>
      </c>
      <c r="E123" s="249" t="s">
        <v>19</v>
      </c>
      <c r="F123" s="250" t="s">
        <v>6472</v>
      </c>
      <c r="G123" s="248"/>
      <c r="H123" s="251">
        <v>22.806999999999999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410</v>
      </c>
      <c r="AU123" s="257" t="s">
        <v>87</v>
      </c>
      <c r="AV123" s="14" t="s">
        <v>87</v>
      </c>
      <c r="AW123" s="14" t="s">
        <v>37</v>
      </c>
      <c r="AX123" s="14" t="s">
        <v>78</v>
      </c>
      <c r="AY123" s="257" t="s">
        <v>401</v>
      </c>
    </row>
    <row r="124" s="15" customFormat="1">
      <c r="A124" s="15"/>
      <c r="B124" s="258"/>
      <c r="C124" s="259"/>
      <c r="D124" s="238" t="s">
        <v>410</v>
      </c>
      <c r="E124" s="260" t="s">
        <v>274</v>
      </c>
      <c r="F124" s="261" t="s">
        <v>414</v>
      </c>
      <c r="G124" s="259"/>
      <c r="H124" s="262">
        <v>29.012999999999998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410</v>
      </c>
      <c r="AU124" s="268" t="s">
        <v>87</v>
      </c>
      <c r="AV124" s="15" t="s">
        <v>102</v>
      </c>
      <c r="AW124" s="15" t="s">
        <v>37</v>
      </c>
      <c r="AX124" s="15" t="s">
        <v>85</v>
      </c>
      <c r="AY124" s="268" t="s">
        <v>401</v>
      </c>
    </row>
    <row r="125" s="2" customFormat="1" ht="62.7" customHeight="1">
      <c r="A125" s="40"/>
      <c r="B125" s="41"/>
      <c r="C125" s="218" t="s">
        <v>102</v>
      </c>
      <c r="D125" s="218" t="s">
        <v>403</v>
      </c>
      <c r="E125" s="219" t="s">
        <v>481</v>
      </c>
      <c r="F125" s="220" t="s">
        <v>482</v>
      </c>
      <c r="G125" s="221" t="s">
        <v>219</v>
      </c>
      <c r="H125" s="222">
        <v>84.691999999999993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6473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484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13" customFormat="1">
      <c r="A127" s="13"/>
      <c r="B127" s="236"/>
      <c r="C127" s="237"/>
      <c r="D127" s="238" t="s">
        <v>410</v>
      </c>
      <c r="E127" s="239" t="s">
        <v>19</v>
      </c>
      <c r="F127" s="240" t="s">
        <v>485</v>
      </c>
      <c r="G127" s="237"/>
      <c r="H127" s="239" t="s">
        <v>19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410</v>
      </c>
      <c r="AU127" s="246" t="s">
        <v>87</v>
      </c>
      <c r="AV127" s="13" t="s">
        <v>85</v>
      </c>
      <c r="AW127" s="13" t="s">
        <v>37</v>
      </c>
      <c r="AX127" s="13" t="s">
        <v>78</v>
      </c>
      <c r="AY127" s="246" t="s">
        <v>401</v>
      </c>
    </row>
    <row r="128" s="14" customFormat="1">
      <c r="A128" s="14"/>
      <c r="B128" s="247"/>
      <c r="C128" s="248"/>
      <c r="D128" s="238" t="s">
        <v>410</v>
      </c>
      <c r="E128" s="249" t="s">
        <v>19</v>
      </c>
      <c r="F128" s="250" t="s">
        <v>252</v>
      </c>
      <c r="G128" s="248"/>
      <c r="H128" s="251">
        <v>22.050000000000001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410</v>
      </c>
      <c r="AU128" s="257" t="s">
        <v>87</v>
      </c>
      <c r="AV128" s="14" t="s">
        <v>87</v>
      </c>
      <c r="AW128" s="14" t="s">
        <v>37</v>
      </c>
      <c r="AX128" s="14" t="s">
        <v>78</v>
      </c>
      <c r="AY128" s="257" t="s">
        <v>401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277</v>
      </c>
      <c r="G129" s="248"/>
      <c r="H129" s="251">
        <v>9.6129999999999995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274</v>
      </c>
      <c r="G130" s="248"/>
      <c r="H130" s="251">
        <v>29.013000000000002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486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350</v>
      </c>
      <c r="G132" s="248"/>
      <c r="H132" s="251">
        <v>24.015999999999998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84.692000000000007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62.7" customHeight="1">
      <c r="A134" s="40"/>
      <c r="B134" s="41"/>
      <c r="C134" s="218" t="s">
        <v>457</v>
      </c>
      <c r="D134" s="218" t="s">
        <v>403</v>
      </c>
      <c r="E134" s="219" t="s">
        <v>493</v>
      </c>
      <c r="F134" s="220" t="s">
        <v>494</v>
      </c>
      <c r="G134" s="221" t="s">
        <v>219</v>
      </c>
      <c r="H134" s="222">
        <v>36.659999999999997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6474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496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252</v>
      </c>
      <c r="G136" s="248"/>
      <c r="H136" s="251">
        <v>22.050000000000001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277</v>
      </c>
      <c r="G137" s="248"/>
      <c r="H137" s="251">
        <v>9.6129999999999995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274</v>
      </c>
      <c r="G138" s="248"/>
      <c r="H138" s="251">
        <v>29.013000000000002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497</v>
      </c>
      <c r="G139" s="248"/>
      <c r="H139" s="251">
        <v>-24.015999999999998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36.660000000000004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66.75" customHeight="1">
      <c r="A141" s="40"/>
      <c r="B141" s="41"/>
      <c r="C141" s="218" t="s">
        <v>474</v>
      </c>
      <c r="D141" s="218" t="s">
        <v>403</v>
      </c>
      <c r="E141" s="219" t="s">
        <v>499</v>
      </c>
      <c r="F141" s="220" t="s">
        <v>500</v>
      </c>
      <c r="G141" s="221" t="s">
        <v>219</v>
      </c>
      <c r="H141" s="222">
        <v>549.89999999999998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6475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502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252</v>
      </c>
      <c r="G143" s="248"/>
      <c r="H143" s="251">
        <v>22.050000000000001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277</v>
      </c>
      <c r="G144" s="248"/>
      <c r="H144" s="251">
        <v>9.6129999999999995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274</v>
      </c>
      <c r="G145" s="248"/>
      <c r="H145" s="251">
        <v>29.013000000000002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497</v>
      </c>
      <c r="G146" s="248"/>
      <c r="H146" s="251">
        <v>-24.015999999999998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5" customFormat="1">
      <c r="A147" s="15"/>
      <c r="B147" s="258"/>
      <c r="C147" s="259"/>
      <c r="D147" s="238" t="s">
        <v>410</v>
      </c>
      <c r="E147" s="260" t="s">
        <v>19</v>
      </c>
      <c r="F147" s="261" t="s">
        <v>414</v>
      </c>
      <c r="G147" s="259"/>
      <c r="H147" s="262">
        <v>36.660000000000004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410</v>
      </c>
      <c r="AU147" s="268" t="s">
        <v>87</v>
      </c>
      <c r="AV147" s="15" t="s">
        <v>102</v>
      </c>
      <c r="AW147" s="15" t="s">
        <v>37</v>
      </c>
      <c r="AX147" s="15" t="s">
        <v>78</v>
      </c>
      <c r="AY147" s="268" t="s">
        <v>401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6476</v>
      </c>
      <c r="G148" s="248"/>
      <c r="H148" s="251">
        <v>549.89999999999998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85</v>
      </c>
      <c r="AY148" s="257" t="s">
        <v>401</v>
      </c>
    </row>
    <row r="149" s="2" customFormat="1" ht="44.25" customHeight="1">
      <c r="A149" s="40"/>
      <c r="B149" s="41"/>
      <c r="C149" s="218" t="s">
        <v>480</v>
      </c>
      <c r="D149" s="218" t="s">
        <v>403</v>
      </c>
      <c r="E149" s="219" t="s">
        <v>6477</v>
      </c>
      <c r="F149" s="220" t="s">
        <v>6478</v>
      </c>
      <c r="G149" s="221" t="s">
        <v>219</v>
      </c>
      <c r="H149" s="222">
        <v>24.015999999999998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6479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6480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350</v>
      </c>
      <c r="G151" s="248"/>
      <c r="H151" s="251">
        <v>24.015999999999998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5" customFormat="1">
      <c r="A152" s="15"/>
      <c r="B152" s="258"/>
      <c r="C152" s="259"/>
      <c r="D152" s="238" t="s">
        <v>410</v>
      </c>
      <c r="E152" s="260" t="s">
        <v>19</v>
      </c>
      <c r="F152" s="261" t="s">
        <v>414</v>
      </c>
      <c r="G152" s="259"/>
      <c r="H152" s="262">
        <v>24.015999999999998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410</v>
      </c>
      <c r="AU152" s="268" t="s">
        <v>87</v>
      </c>
      <c r="AV152" s="15" t="s">
        <v>102</v>
      </c>
      <c r="AW152" s="15" t="s">
        <v>37</v>
      </c>
      <c r="AX152" s="15" t="s">
        <v>85</v>
      </c>
      <c r="AY152" s="268" t="s">
        <v>401</v>
      </c>
    </row>
    <row r="153" s="2" customFormat="1" ht="44.25" customHeight="1">
      <c r="A153" s="40"/>
      <c r="B153" s="41"/>
      <c r="C153" s="218" t="s">
        <v>487</v>
      </c>
      <c r="D153" s="218" t="s">
        <v>403</v>
      </c>
      <c r="E153" s="219" t="s">
        <v>553</v>
      </c>
      <c r="F153" s="220" t="s">
        <v>554</v>
      </c>
      <c r="G153" s="221" t="s">
        <v>548</v>
      </c>
      <c r="H153" s="222">
        <v>65.988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102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102</v>
      </c>
      <c r="BM153" s="229" t="s">
        <v>6481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556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252</v>
      </c>
      <c r="G155" s="248"/>
      <c r="H155" s="251">
        <v>22.050000000000001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277</v>
      </c>
      <c r="G156" s="248"/>
      <c r="H156" s="251">
        <v>9.6129999999999995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274</v>
      </c>
      <c r="G157" s="248"/>
      <c r="H157" s="251">
        <v>29.013000000000002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497</v>
      </c>
      <c r="G158" s="248"/>
      <c r="H158" s="251">
        <v>-24.015999999999998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5" customFormat="1">
      <c r="A159" s="15"/>
      <c r="B159" s="258"/>
      <c r="C159" s="259"/>
      <c r="D159" s="238" t="s">
        <v>410</v>
      </c>
      <c r="E159" s="260" t="s">
        <v>19</v>
      </c>
      <c r="F159" s="261" t="s">
        <v>414</v>
      </c>
      <c r="G159" s="259"/>
      <c r="H159" s="262">
        <v>36.660000000000004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410</v>
      </c>
      <c r="AU159" s="268" t="s">
        <v>87</v>
      </c>
      <c r="AV159" s="15" t="s">
        <v>102</v>
      </c>
      <c r="AW159" s="15" t="s">
        <v>37</v>
      </c>
      <c r="AX159" s="15" t="s">
        <v>78</v>
      </c>
      <c r="AY159" s="268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6482</v>
      </c>
      <c r="G160" s="248"/>
      <c r="H160" s="251">
        <v>65.988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85</v>
      </c>
      <c r="AY160" s="257" t="s">
        <v>401</v>
      </c>
    </row>
    <row r="161" s="2" customFormat="1" ht="37.8" customHeight="1">
      <c r="A161" s="40"/>
      <c r="B161" s="41"/>
      <c r="C161" s="218" t="s">
        <v>492</v>
      </c>
      <c r="D161" s="218" t="s">
        <v>403</v>
      </c>
      <c r="E161" s="219" t="s">
        <v>561</v>
      </c>
      <c r="F161" s="220" t="s">
        <v>562</v>
      </c>
      <c r="G161" s="221" t="s">
        <v>219</v>
      </c>
      <c r="H161" s="222">
        <v>36.659999999999997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102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102</v>
      </c>
      <c r="BM161" s="229" t="s">
        <v>6483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564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252</v>
      </c>
      <c r="G163" s="248"/>
      <c r="H163" s="251">
        <v>22.050000000000001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4" customFormat="1">
      <c r="A164" s="14"/>
      <c r="B164" s="247"/>
      <c r="C164" s="248"/>
      <c r="D164" s="238" t="s">
        <v>410</v>
      </c>
      <c r="E164" s="249" t="s">
        <v>19</v>
      </c>
      <c r="F164" s="250" t="s">
        <v>277</v>
      </c>
      <c r="G164" s="248"/>
      <c r="H164" s="251">
        <v>9.6129999999999995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410</v>
      </c>
      <c r="AU164" s="257" t="s">
        <v>87</v>
      </c>
      <c r="AV164" s="14" t="s">
        <v>87</v>
      </c>
      <c r="AW164" s="14" t="s">
        <v>37</v>
      </c>
      <c r="AX164" s="14" t="s">
        <v>78</v>
      </c>
      <c r="AY164" s="257" t="s">
        <v>401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274</v>
      </c>
      <c r="G165" s="248"/>
      <c r="H165" s="251">
        <v>29.013000000000002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497</v>
      </c>
      <c r="G166" s="248"/>
      <c r="H166" s="251">
        <v>-24.015999999999998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36.660000000000004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44.25" customHeight="1">
      <c r="A168" s="40"/>
      <c r="B168" s="41"/>
      <c r="C168" s="218" t="s">
        <v>498</v>
      </c>
      <c r="D168" s="218" t="s">
        <v>403</v>
      </c>
      <c r="E168" s="219" t="s">
        <v>566</v>
      </c>
      <c r="F168" s="220" t="s">
        <v>567</v>
      </c>
      <c r="G168" s="221" t="s">
        <v>219</v>
      </c>
      <c r="H168" s="222">
        <v>24.015999999999998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102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102</v>
      </c>
      <c r="BM168" s="229" t="s">
        <v>6484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569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906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3" customFormat="1">
      <c r="A171" s="13"/>
      <c r="B171" s="236"/>
      <c r="C171" s="237"/>
      <c r="D171" s="238" t="s">
        <v>410</v>
      </c>
      <c r="E171" s="239" t="s">
        <v>19</v>
      </c>
      <c r="F171" s="240" t="s">
        <v>6463</v>
      </c>
      <c r="G171" s="237"/>
      <c r="H171" s="239" t="s">
        <v>19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410</v>
      </c>
      <c r="AU171" s="246" t="s">
        <v>87</v>
      </c>
      <c r="AV171" s="13" t="s">
        <v>85</v>
      </c>
      <c r="AW171" s="13" t="s">
        <v>37</v>
      </c>
      <c r="AX171" s="13" t="s">
        <v>78</v>
      </c>
      <c r="AY171" s="246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6470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6485</v>
      </c>
      <c r="G173" s="248"/>
      <c r="H173" s="251">
        <v>5.452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6486</v>
      </c>
      <c r="G174" s="248"/>
      <c r="H174" s="251">
        <v>18.564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5" customFormat="1">
      <c r="A175" s="15"/>
      <c r="B175" s="258"/>
      <c r="C175" s="259"/>
      <c r="D175" s="238" t="s">
        <v>410</v>
      </c>
      <c r="E175" s="260" t="s">
        <v>350</v>
      </c>
      <c r="F175" s="261" t="s">
        <v>414</v>
      </c>
      <c r="G175" s="259"/>
      <c r="H175" s="262">
        <v>24.015999999999998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8" t="s">
        <v>410</v>
      </c>
      <c r="AU175" s="268" t="s">
        <v>87</v>
      </c>
      <c r="AV175" s="15" t="s">
        <v>102</v>
      </c>
      <c r="AW175" s="15" t="s">
        <v>37</v>
      </c>
      <c r="AX175" s="15" t="s">
        <v>85</v>
      </c>
      <c r="AY175" s="268" t="s">
        <v>401</v>
      </c>
    </row>
    <row r="176" s="12" customFormat="1" ht="22.8" customHeight="1">
      <c r="A176" s="12"/>
      <c r="B176" s="202"/>
      <c r="C176" s="203"/>
      <c r="D176" s="204" t="s">
        <v>77</v>
      </c>
      <c r="E176" s="216" t="s">
        <v>87</v>
      </c>
      <c r="F176" s="216" t="s">
        <v>598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SUM(P177:P232)</f>
        <v>0</v>
      </c>
      <c r="Q176" s="210"/>
      <c r="R176" s="211">
        <f>SUM(R177:R232)</f>
        <v>66.728468808356013</v>
      </c>
      <c r="S176" s="210"/>
      <c r="T176" s="212">
        <f>SUM(T177:T232)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85</v>
      </c>
      <c r="AT176" s="214" t="s">
        <v>77</v>
      </c>
      <c r="AU176" s="214" t="s">
        <v>85</v>
      </c>
      <c r="AY176" s="213" t="s">
        <v>401</v>
      </c>
      <c r="BK176" s="215">
        <f>SUM(BK177:BK232)</f>
        <v>0</v>
      </c>
    </row>
    <row r="177" s="2" customFormat="1" ht="37.8" customHeight="1">
      <c r="A177" s="40"/>
      <c r="B177" s="41"/>
      <c r="C177" s="218" t="s">
        <v>514</v>
      </c>
      <c r="D177" s="218" t="s">
        <v>403</v>
      </c>
      <c r="E177" s="219" t="s">
        <v>620</v>
      </c>
      <c r="F177" s="220" t="s">
        <v>621</v>
      </c>
      <c r="G177" s="221" t="s">
        <v>219</v>
      </c>
      <c r="H177" s="222">
        <v>5.9260000000000002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2.1600000000000001</v>
      </c>
      <c r="R177" s="227">
        <f>Q177*H177</f>
        <v>12.800160000000002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6487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623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906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3" customFormat="1">
      <c r="A180" s="13"/>
      <c r="B180" s="236"/>
      <c r="C180" s="237"/>
      <c r="D180" s="238" t="s">
        <v>410</v>
      </c>
      <c r="E180" s="239" t="s">
        <v>19</v>
      </c>
      <c r="F180" s="240" t="s">
        <v>6463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410</v>
      </c>
      <c r="AU180" s="246" t="s">
        <v>87</v>
      </c>
      <c r="AV180" s="13" t="s">
        <v>85</v>
      </c>
      <c r="AW180" s="13" t="s">
        <v>37</v>
      </c>
      <c r="AX180" s="13" t="s">
        <v>78</v>
      </c>
      <c r="AY180" s="246" t="s">
        <v>401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594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3" customFormat="1">
      <c r="A182" s="13"/>
      <c r="B182" s="236"/>
      <c r="C182" s="237"/>
      <c r="D182" s="238" t="s">
        <v>410</v>
      </c>
      <c r="E182" s="239" t="s">
        <v>19</v>
      </c>
      <c r="F182" s="240" t="s">
        <v>6470</v>
      </c>
      <c r="G182" s="237"/>
      <c r="H182" s="239" t="s">
        <v>19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410</v>
      </c>
      <c r="AU182" s="246" t="s">
        <v>87</v>
      </c>
      <c r="AV182" s="13" t="s">
        <v>85</v>
      </c>
      <c r="AW182" s="13" t="s">
        <v>37</v>
      </c>
      <c r="AX182" s="13" t="s">
        <v>78</v>
      </c>
      <c r="AY182" s="246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6488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6489</v>
      </c>
      <c r="G184" s="248"/>
      <c r="H184" s="251">
        <v>5.9260000000000002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5.9260000000000002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2" customFormat="1" ht="24.15" customHeight="1">
      <c r="A186" s="40"/>
      <c r="B186" s="41"/>
      <c r="C186" s="218" t="s">
        <v>519</v>
      </c>
      <c r="D186" s="218" t="s">
        <v>403</v>
      </c>
      <c r="E186" s="219" t="s">
        <v>6490</v>
      </c>
      <c r="F186" s="220" t="s">
        <v>6491</v>
      </c>
      <c r="G186" s="221" t="s">
        <v>219</v>
      </c>
      <c r="H186" s="222">
        <v>4.7460000000000004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2.5018722040000001</v>
      </c>
      <c r="R186" s="227">
        <f>Q186*H186</f>
        <v>11.873885480184002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6492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6493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3" customFormat="1">
      <c r="A188" s="13"/>
      <c r="B188" s="236"/>
      <c r="C188" s="237"/>
      <c r="D188" s="238" t="s">
        <v>410</v>
      </c>
      <c r="E188" s="239" t="s">
        <v>19</v>
      </c>
      <c r="F188" s="240" t="s">
        <v>906</v>
      </c>
      <c r="G188" s="237"/>
      <c r="H188" s="239" t="s">
        <v>19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410</v>
      </c>
      <c r="AU188" s="246" t="s">
        <v>87</v>
      </c>
      <c r="AV188" s="13" t="s">
        <v>85</v>
      </c>
      <c r="AW188" s="13" t="s">
        <v>37</v>
      </c>
      <c r="AX188" s="13" t="s">
        <v>78</v>
      </c>
      <c r="AY188" s="246" t="s">
        <v>401</v>
      </c>
    </row>
    <row r="189" s="13" customFormat="1">
      <c r="A189" s="13"/>
      <c r="B189" s="236"/>
      <c r="C189" s="237"/>
      <c r="D189" s="238" t="s">
        <v>410</v>
      </c>
      <c r="E189" s="239" t="s">
        <v>19</v>
      </c>
      <c r="F189" s="240" t="s">
        <v>6463</v>
      </c>
      <c r="G189" s="237"/>
      <c r="H189" s="239" t="s">
        <v>19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410</v>
      </c>
      <c r="AU189" s="246" t="s">
        <v>87</v>
      </c>
      <c r="AV189" s="13" t="s">
        <v>85</v>
      </c>
      <c r="AW189" s="13" t="s">
        <v>37</v>
      </c>
      <c r="AX189" s="13" t="s">
        <v>78</v>
      </c>
      <c r="AY189" s="246" t="s">
        <v>401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6494</v>
      </c>
      <c r="G190" s="248"/>
      <c r="H190" s="251">
        <v>4.7460000000000004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4.7460000000000004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16.5" customHeight="1">
      <c r="A192" s="40"/>
      <c r="B192" s="41"/>
      <c r="C192" s="218" t="s">
        <v>529</v>
      </c>
      <c r="D192" s="218" t="s">
        <v>403</v>
      </c>
      <c r="E192" s="219" t="s">
        <v>639</v>
      </c>
      <c r="F192" s="220" t="s">
        <v>640</v>
      </c>
      <c r="G192" s="221" t="s">
        <v>178</v>
      </c>
      <c r="H192" s="222">
        <v>4.1580000000000004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0.0024719</v>
      </c>
      <c r="R192" s="227">
        <f>Q192*H192</f>
        <v>0.010278160200000001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102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6495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642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3" customFormat="1">
      <c r="A194" s="13"/>
      <c r="B194" s="236"/>
      <c r="C194" s="237"/>
      <c r="D194" s="238" t="s">
        <v>410</v>
      </c>
      <c r="E194" s="239" t="s">
        <v>19</v>
      </c>
      <c r="F194" s="240" t="s">
        <v>906</v>
      </c>
      <c r="G194" s="237"/>
      <c r="H194" s="239" t="s">
        <v>19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410</v>
      </c>
      <c r="AU194" s="246" t="s">
        <v>87</v>
      </c>
      <c r="AV194" s="13" t="s">
        <v>85</v>
      </c>
      <c r="AW194" s="13" t="s">
        <v>37</v>
      </c>
      <c r="AX194" s="13" t="s">
        <v>78</v>
      </c>
      <c r="AY194" s="246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6463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6496</v>
      </c>
      <c r="G196" s="248"/>
      <c r="H196" s="251">
        <v>4.1580000000000004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5" customFormat="1">
      <c r="A197" s="15"/>
      <c r="B197" s="258"/>
      <c r="C197" s="259"/>
      <c r="D197" s="238" t="s">
        <v>410</v>
      </c>
      <c r="E197" s="260" t="s">
        <v>201</v>
      </c>
      <c r="F197" s="261" t="s">
        <v>414</v>
      </c>
      <c r="G197" s="259"/>
      <c r="H197" s="262">
        <v>4.1580000000000004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410</v>
      </c>
      <c r="AU197" s="268" t="s">
        <v>87</v>
      </c>
      <c r="AV197" s="15" t="s">
        <v>102</v>
      </c>
      <c r="AW197" s="15" t="s">
        <v>37</v>
      </c>
      <c r="AX197" s="15" t="s">
        <v>85</v>
      </c>
      <c r="AY197" s="268" t="s">
        <v>401</v>
      </c>
    </row>
    <row r="198" s="2" customFormat="1" ht="16.5" customHeight="1">
      <c r="A198" s="40"/>
      <c r="B198" s="41"/>
      <c r="C198" s="218" t="s">
        <v>536</v>
      </c>
      <c r="D198" s="218" t="s">
        <v>403</v>
      </c>
      <c r="E198" s="219" t="s">
        <v>646</v>
      </c>
      <c r="F198" s="220" t="s">
        <v>647</v>
      </c>
      <c r="G198" s="221" t="s">
        <v>178</v>
      </c>
      <c r="H198" s="222">
        <v>4.1580000000000004</v>
      </c>
      <c r="I198" s="223"/>
      <c r="J198" s="224">
        <f>ROUND(I198*H198,2)</f>
        <v>0</v>
      </c>
      <c r="K198" s="220" t="s">
        <v>406</v>
      </c>
      <c r="L198" s="46"/>
      <c r="M198" s="225" t="s">
        <v>19</v>
      </c>
      <c r="N198" s="226" t="s">
        <v>49</v>
      </c>
      <c r="O198" s="86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102</v>
      </c>
      <c r="AT198" s="229" t="s">
        <v>403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102</v>
      </c>
      <c r="BM198" s="229" t="s">
        <v>6497</v>
      </c>
    </row>
    <row r="199" s="2" customFormat="1">
      <c r="A199" s="40"/>
      <c r="B199" s="41"/>
      <c r="C199" s="42"/>
      <c r="D199" s="231" t="s">
        <v>408</v>
      </c>
      <c r="E199" s="42"/>
      <c r="F199" s="232" t="s">
        <v>649</v>
      </c>
      <c r="G199" s="42"/>
      <c r="H199" s="42"/>
      <c r="I199" s="233"/>
      <c r="J199" s="42"/>
      <c r="K199" s="42"/>
      <c r="L199" s="46"/>
      <c r="M199" s="234"/>
      <c r="N199" s="23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408</v>
      </c>
      <c r="AU199" s="19" t="s">
        <v>87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201</v>
      </c>
      <c r="G200" s="248"/>
      <c r="H200" s="251">
        <v>4.1580000000000004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5" customFormat="1">
      <c r="A201" s="15"/>
      <c r="B201" s="258"/>
      <c r="C201" s="259"/>
      <c r="D201" s="238" t="s">
        <v>410</v>
      </c>
      <c r="E201" s="260" t="s">
        <v>19</v>
      </c>
      <c r="F201" s="261" t="s">
        <v>414</v>
      </c>
      <c r="G201" s="259"/>
      <c r="H201" s="262">
        <v>4.1580000000000004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410</v>
      </c>
      <c r="AU201" s="268" t="s">
        <v>87</v>
      </c>
      <c r="AV201" s="15" t="s">
        <v>102</v>
      </c>
      <c r="AW201" s="15" t="s">
        <v>37</v>
      </c>
      <c r="AX201" s="15" t="s">
        <v>85</v>
      </c>
      <c r="AY201" s="268" t="s">
        <v>401</v>
      </c>
    </row>
    <row r="202" s="2" customFormat="1" ht="24.15" customHeight="1">
      <c r="A202" s="40"/>
      <c r="B202" s="41"/>
      <c r="C202" s="218" t="s">
        <v>8</v>
      </c>
      <c r="D202" s="218" t="s">
        <v>403</v>
      </c>
      <c r="E202" s="219" t="s">
        <v>658</v>
      </c>
      <c r="F202" s="220" t="s">
        <v>659</v>
      </c>
      <c r="G202" s="221" t="s">
        <v>548</v>
      </c>
      <c r="H202" s="222">
        <v>0.52200000000000002</v>
      </c>
      <c r="I202" s="223"/>
      <c r="J202" s="224">
        <f>ROUND(I202*H202,2)</f>
        <v>0</v>
      </c>
      <c r="K202" s="220" t="s">
        <v>406</v>
      </c>
      <c r="L202" s="46"/>
      <c r="M202" s="225" t="s">
        <v>19</v>
      </c>
      <c r="N202" s="226" t="s">
        <v>49</v>
      </c>
      <c r="O202" s="86"/>
      <c r="P202" s="227">
        <f>O202*H202</f>
        <v>0</v>
      </c>
      <c r="Q202" s="227">
        <v>1.0606207999999999</v>
      </c>
      <c r="R202" s="227">
        <f>Q202*H202</f>
        <v>0.55364405760000002</v>
      </c>
      <c r="S202" s="227">
        <v>0</v>
      </c>
      <c r="T202" s="22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9" t="s">
        <v>102</v>
      </c>
      <c r="AT202" s="229" t="s">
        <v>403</v>
      </c>
      <c r="AU202" s="229" t="s">
        <v>87</v>
      </c>
      <c r="AY202" s="19" t="s">
        <v>401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9" t="s">
        <v>85</v>
      </c>
      <c r="BK202" s="230">
        <f>ROUND(I202*H202,2)</f>
        <v>0</v>
      </c>
      <c r="BL202" s="19" t="s">
        <v>102</v>
      </c>
      <c r="BM202" s="229" t="s">
        <v>6498</v>
      </c>
    </row>
    <row r="203" s="2" customFormat="1">
      <c r="A203" s="40"/>
      <c r="B203" s="41"/>
      <c r="C203" s="42"/>
      <c r="D203" s="231" t="s">
        <v>408</v>
      </c>
      <c r="E203" s="42"/>
      <c r="F203" s="232" t="s">
        <v>661</v>
      </c>
      <c r="G203" s="42"/>
      <c r="H203" s="42"/>
      <c r="I203" s="233"/>
      <c r="J203" s="42"/>
      <c r="K203" s="42"/>
      <c r="L203" s="46"/>
      <c r="M203" s="234"/>
      <c r="N203" s="235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408</v>
      </c>
      <c r="AU203" s="19" t="s">
        <v>87</v>
      </c>
    </row>
    <row r="204" s="13" customFormat="1">
      <c r="A204" s="13"/>
      <c r="B204" s="236"/>
      <c r="C204" s="237"/>
      <c r="D204" s="238" t="s">
        <v>410</v>
      </c>
      <c r="E204" s="239" t="s">
        <v>19</v>
      </c>
      <c r="F204" s="240" t="s">
        <v>906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410</v>
      </c>
      <c r="AU204" s="246" t="s">
        <v>87</v>
      </c>
      <c r="AV204" s="13" t="s">
        <v>85</v>
      </c>
      <c r="AW204" s="13" t="s">
        <v>37</v>
      </c>
      <c r="AX204" s="13" t="s">
        <v>78</v>
      </c>
      <c r="AY204" s="246" t="s">
        <v>401</v>
      </c>
    </row>
    <row r="205" s="13" customFormat="1">
      <c r="A205" s="13"/>
      <c r="B205" s="236"/>
      <c r="C205" s="237"/>
      <c r="D205" s="238" t="s">
        <v>410</v>
      </c>
      <c r="E205" s="239" t="s">
        <v>19</v>
      </c>
      <c r="F205" s="240" t="s">
        <v>635</v>
      </c>
      <c r="G205" s="237"/>
      <c r="H205" s="239" t="s">
        <v>19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410</v>
      </c>
      <c r="AU205" s="246" t="s">
        <v>87</v>
      </c>
      <c r="AV205" s="13" t="s">
        <v>85</v>
      </c>
      <c r="AW205" s="13" t="s">
        <v>37</v>
      </c>
      <c r="AX205" s="13" t="s">
        <v>78</v>
      </c>
      <c r="AY205" s="246" t="s">
        <v>401</v>
      </c>
    </row>
    <row r="206" s="13" customFormat="1">
      <c r="A206" s="13"/>
      <c r="B206" s="236"/>
      <c r="C206" s="237"/>
      <c r="D206" s="238" t="s">
        <v>410</v>
      </c>
      <c r="E206" s="239" t="s">
        <v>19</v>
      </c>
      <c r="F206" s="240" t="s">
        <v>6499</v>
      </c>
      <c r="G206" s="237"/>
      <c r="H206" s="239" t="s">
        <v>19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410</v>
      </c>
      <c r="AU206" s="246" t="s">
        <v>87</v>
      </c>
      <c r="AV206" s="13" t="s">
        <v>85</v>
      </c>
      <c r="AW206" s="13" t="s">
        <v>37</v>
      </c>
      <c r="AX206" s="13" t="s">
        <v>78</v>
      </c>
      <c r="AY206" s="246" t="s">
        <v>401</v>
      </c>
    </row>
    <row r="207" s="13" customFormat="1">
      <c r="A207" s="13"/>
      <c r="B207" s="236"/>
      <c r="C207" s="237"/>
      <c r="D207" s="238" t="s">
        <v>410</v>
      </c>
      <c r="E207" s="239" t="s">
        <v>19</v>
      </c>
      <c r="F207" s="240" t="s">
        <v>6463</v>
      </c>
      <c r="G207" s="237"/>
      <c r="H207" s="239" t="s">
        <v>19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410</v>
      </c>
      <c r="AU207" s="246" t="s">
        <v>87</v>
      </c>
      <c r="AV207" s="13" t="s">
        <v>85</v>
      </c>
      <c r="AW207" s="13" t="s">
        <v>37</v>
      </c>
      <c r="AX207" s="13" t="s">
        <v>78</v>
      </c>
      <c r="AY207" s="246" t="s">
        <v>401</v>
      </c>
    </row>
    <row r="208" s="14" customFormat="1">
      <c r="A208" s="14"/>
      <c r="B208" s="247"/>
      <c r="C208" s="248"/>
      <c r="D208" s="238" t="s">
        <v>410</v>
      </c>
      <c r="E208" s="249" t="s">
        <v>19</v>
      </c>
      <c r="F208" s="250" t="s">
        <v>6500</v>
      </c>
      <c r="G208" s="248"/>
      <c r="H208" s="251">
        <v>0.52200000000000002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7" t="s">
        <v>410</v>
      </c>
      <c r="AU208" s="257" t="s">
        <v>87</v>
      </c>
      <c r="AV208" s="14" t="s">
        <v>87</v>
      </c>
      <c r="AW208" s="14" t="s">
        <v>37</v>
      </c>
      <c r="AX208" s="14" t="s">
        <v>78</v>
      </c>
      <c r="AY208" s="257" t="s">
        <v>401</v>
      </c>
    </row>
    <row r="209" s="15" customFormat="1">
      <c r="A209" s="15"/>
      <c r="B209" s="258"/>
      <c r="C209" s="259"/>
      <c r="D209" s="238" t="s">
        <v>410</v>
      </c>
      <c r="E209" s="260" t="s">
        <v>19</v>
      </c>
      <c r="F209" s="261" t="s">
        <v>414</v>
      </c>
      <c r="G209" s="259"/>
      <c r="H209" s="262">
        <v>0.52200000000000002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8" t="s">
        <v>410</v>
      </c>
      <c r="AU209" s="268" t="s">
        <v>87</v>
      </c>
      <c r="AV209" s="15" t="s">
        <v>102</v>
      </c>
      <c r="AW209" s="15" t="s">
        <v>37</v>
      </c>
      <c r="AX209" s="15" t="s">
        <v>85</v>
      </c>
      <c r="AY209" s="268" t="s">
        <v>401</v>
      </c>
    </row>
    <row r="210" s="2" customFormat="1" ht="24.15" customHeight="1">
      <c r="A210" s="40"/>
      <c r="B210" s="41"/>
      <c r="C210" s="218" t="s">
        <v>545</v>
      </c>
      <c r="D210" s="218" t="s">
        <v>403</v>
      </c>
      <c r="E210" s="219" t="s">
        <v>671</v>
      </c>
      <c r="F210" s="220" t="s">
        <v>672</v>
      </c>
      <c r="G210" s="221" t="s">
        <v>219</v>
      </c>
      <c r="H210" s="222">
        <v>9.6129999999999995</v>
      </c>
      <c r="I210" s="223"/>
      <c r="J210" s="224">
        <f>ROUND(I210*H210,2)</f>
        <v>0</v>
      </c>
      <c r="K210" s="220" t="s">
        <v>406</v>
      </c>
      <c r="L210" s="46"/>
      <c r="M210" s="225" t="s">
        <v>19</v>
      </c>
      <c r="N210" s="226" t="s">
        <v>49</v>
      </c>
      <c r="O210" s="86"/>
      <c r="P210" s="227">
        <f>O210*H210</f>
        <v>0</v>
      </c>
      <c r="Q210" s="227">
        <v>2.3010222040000001</v>
      </c>
      <c r="R210" s="227">
        <f>Q210*H210</f>
        <v>22.119726447051999</v>
      </c>
      <c r="S210" s="227">
        <v>0</v>
      </c>
      <c r="T210" s="22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9" t="s">
        <v>102</v>
      </c>
      <c r="AT210" s="229" t="s">
        <v>403</v>
      </c>
      <c r="AU210" s="229" t="s">
        <v>87</v>
      </c>
      <c r="AY210" s="19" t="s">
        <v>401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9" t="s">
        <v>85</v>
      </c>
      <c r="BK210" s="230">
        <f>ROUND(I210*H210,2)</f>
        <v>0</v>
      </c>
      <c r="BL210" s="19" t="s">
        <v>102</v>
      </c>
      <c r="BM210" s="229" t="s">
        <v>6501</v>
      </c>
    </row>
    <row r="211" s="2" customFormat="1">
      <c r="A211" s="40"/>
      <c r="B211" s="41"/>
      <c r="C211" s="42"/>
      <c r="D211" s="231" t="s">
        <v>408</v>
      </c>
      <c r="E211" s="42"/>
      <c r="F211" s="232" t="s">
        <v>674</v>
      </c>
      <c r="G211" s="42"/>
      <c r="H211" s="42"/>
      <c r="I211" s="233"/>
      <c r="J211" s="42"/>
      <c r="K211" s="42"/>
      <c r="L211" s="46"/>
      <c r="M211" s="234"/>
      <c r="N211" s="235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408</v>
      </c>
      <c r="AU211" s="19" t="s">
        <v>87</v>
      </c>
    </row>
    <row r="212" s="13" customFormat="1">
      <c r="A212" s="13"/>
      <c r="B212" s="236"/>
      <c r="C212" s="237"/>
      <c r="D212" s="238" t="s">
        <v>410</v>
      </c>
      <c r="E212" s="239" t="s">
        <v>19</v>
      </c>
      <c r="F212" s="240" t="s">
        <v>906</v>
      </c>
      <c r="G212" s="237"/>
      <c r="H212" s="239" t="s">
        <v>19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410</v>
      </c>
      <c r="AU212" s="246" t="s">
        <v>87</v>
      </c>
      <c r="AV212" s="13" t="s">
        <v>85</v>
      </c>
      <c r="AW212" s="13" t="s">
        <v>37</v>
      </c>
      <c r="AX212" s="13" t="s">
        <v>78</v>
      </c>
      <c r="AY212" s="246" t="s">
        <v>401</v>
      </c>
    </row>
    <row r="213" s="13" customFormat="1">
      <c r="A213" s="13"/>
      <c r="B213" s="236"/>
      <c r="C213" s="237"/>
      <c r="D213" s="238" t="s">
        <v>410</v>
      </c>
      <c r="E213" s="239" t="s">
        <v>19</v>
      </c>
      <c r="F213" s="240" t="s">
        <v>6463</v>
      </c>
      <c r="G213" s="237"/>
      <c r="H213" s="239" t="s">
        <v>19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410</v>
      </c>
      <c r="AU213" s="246" t="s">
        <v>87</v>
      </c>
      <c r="AV213" s="13" t="s">
        <v>85</v>
      </c>
      <c r="AW213" s="13" t="s">
        <v>37</v>
      </c>
      <c r="AX213" s="13" t="s">
        <v>78</v>
      </c>
      <c r="AY213" s="246" t="s">
        <v>401</v>
      </c>
    </row>
    <row r="214" s="14" customFormat="1">
      <c r="A214" s="14"/>
      <c r="B214" s="247"/>
      <c r="C214" s="248"/>
      <c r="D214" s="238" t="s">
        <v>410</v>
      </c>
      <c r="E214" s="249" t="s">
        <v>19</v>
      </c>
      <c r="F214" s="250" t="s">
        <v>6464</v>
      </c>
      <c r="G214" s="248"/>
      <c r="H214" s="251">
        <v>2.3199999999999998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410</v>
      </c>
      <c r="AU214" s="257" t="s">
        <v>87</v>
      </c>
      <c r="AV214" s="14" t="s">
        <v>87</v>
      </c>
      <c r="AW214" s="14" t="s">
        <v>37</v>
      </c>
      <c r="AX214" s="14" t="s">
        <v>78</v>
      </c>
      <c r="AY214" s="257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6465</v>
      </c>
      <c r="G215" s="248"/>
      <c r="H215" s="251">
        <v>7.2930000000000001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9.6129999999999995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44.25" customHeight="1">
      <c r="A217" s="40"/>
      <c r="B217" s="41"/>
      <c r="C217" s="218" t="s">
        <v>552</v>
      </c>
      <c r="D217" s="218" t="s">
        <v>403</v>
      </c>
      <c r="E217" s="219" t="s">
        <v>688</v>
      </c>
      <c r="F217" s="220" t="s">
        <v>689</v>
      </c>
      <c r="G217" s="221" t="s">
        <v>178</v>
      </c>
      <c r="H217" s="222">
        <v>25.190000000000001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0.73403773999999999</v>
      </c>
      <c r="R217" s="227">
        <f>Q217*H217</f>
        <v>18.490410670599999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102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102</v>
      </c>
      <c r="BM217" s="229" t="s">
        <v>6502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691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3" customFormat="1">
      <c r="A219" s="13"/>
      <c r="B219" s="236"/>
      <c r="C219" s="237"/>
      <c r="D219" s="238" t="s">
        <v>410</v>
      </c>
      <c r="E219" s="239" t="s">
        <v>19</v>
      </c>
      <c r="F219" s="240" t="s">
        <v>906</v>
      </c>
      <c r="G219" s="237"/>
      <c r="H219" s="239" t="s">
        <v>19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410</v>
      </c>
      <c r="AU219" s="246" t="s">
        <v>87</v>
      </c>
      <c r="AV219" s="13" t="s">
        <v>85</v>
      </c>
      <c r="AW219" s="13" t="s">
        <v>37</v>
      </c>
      <c r="AX219" s="13" t="s">
        <v>78</v>
      </c>
      <c r="AY219" s="246" t="s">
        <v>401</v>
      </c>
    </row>
    <row r="220" s="13" customFormat="1">
      <c r="A220" s="13"/>
      <c r="B220" s="236"/>
      <c r="C220" s="237"/>
      <c r="D220" s="238" t="s">
        <v>410</v>
      </c>
      <c r="E220" s="239" t="s">
        <v>19</v>
      </c>
      <c r="F220" s="240" t="s">
        <v>6463</v>
      </c>
      <c r="G220" s="237"/>
      <c r="H220" s="239" t="s">
        <v>19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410</v>
      </c>
      <c r="AU220" s="246" t="s">
        <v>87</v>
      </c>
      <c r="AV220" s="13" t="s">
        <v>85</v>
      </c>
      <c r="AW220" s="13" t="s">
        <v>37</v>
      </c>
      <c r="AX220" s="13" t="s">
        <v>78</v>
      </c>
      <c r="AY220" s="246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6503</v>
      </c>
      <c r="G221" s="248"/>
      <c r="H221" s="251">
        <v>5.2999999999999998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4" customFormat="1">
      <c r="A222" s="14"/>
      <c r="B222" s="247"/>
      <c r="C222" s="248"/>
      <c r="D222" s="238" t="s">
        <v>410</v>
      </c>
      <c r="E222" s="249" t="s">
        <v>19</v>
      </c>
      <c r="F222" s="250" t="s">
        <v>6504</v>
      </c>
      <c r="G222" s="248"/>
      <c r="H222" s="251">
        <v>19.890000000000001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410</v>
      </c>
      <c r="AU222" s="257" t="s">
        <v>87</v>
      </c>
      <c r="AV222" s="14" t="s">
        <v>87</v>
      </c>
      <c r="AW222" s="14" t="s">
        <v>37</v>
      </c>
      <c r="AX222" s="14" t="s">
        <v>78</v>
      </c>
      <c r="AY222" s="257" t="s">
        <v>401</v>
      </c>
    </row>
    <row r="223" s="15" customFormat="1">
      <c r="A223" s="15"/>
      <c r="B223" s="258"/>
      <c r="C223" s="259"/>
      <c r="D223" s="238" t="s">
        <v>410</v>
      </c>
      <c r="E223" s="260" t="s">
        <v>19</v>
      </c>
      <c r="F223" s="261" t="s">
        <v>414</v>
      </c>
      <c r="G223" s="259"/>
      <c r="H223" s="262">
        <v>25.190000000000001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410</v>
      </c>
      <c r="AU223" s="268" t="s">
        <v>87</v>
      </c>
      <c r="AV223" s="15" t="s">
        <v>102</v>
      </c>
      <c r="AW223" s="15" t="s">
        <v>37</v>
      </c>
      <c r="AX223" s="15" t="s">
        <v>85</v>
      </c>
      <c r="AY223" s="268" t="s">
        <v>401</v>
      </c>
    </row>
    <row r="224" s="2" customFormat="1" ht="55.5" customHeight="1">
      <c r="A224" s="40"/>
      <c r="B224" s="41"/>
      <c r="C224" s="218" t="s">
        <v>560</v>
      </c>
      <c r="D224" s="218" t="s">
        <v>403</v>
      </c>
      <c r="E224" s="219" t="s">
        <v>6505</v>
      </c>
      <c r="F224" s="220" t="s">
        <v>6506</v>
      </c>
      <c r="G224" s="221" t="s">
        <v>548</v>
      </c>
      <c r="H224" s="222">
        <v>0.83099999999999996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1.05940312</v>
      </c>
      <c r="R224" s="227">
        <f>Q224*H224</f>
        <v>0.88036399271999999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6507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6508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3" customFormat="1">
      <c r="A226" s="13"/>
      <c r="B226" s="236"/>
      <c r="C226" s="237"/>
      <c r="D226" s="238" t="s">
        <v>410</v>
      </c>
      <c r="E226" s="239" t="s">
        <v>19</v>
      </c>
      <c r="F226" s="240" t="s">
        <v>906</v>
      </c>
      <c r="G226" s="237"/>
      <c r="H226" s="239" t="s">
        <v>19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410</v>
      </c>
      <c r="AU226" s="246" t="s">
        <v>87</v>
      </c>
      <c r="AV226" s="13" t="s">
        <v>85</v>
      </c>
      <c r="AW226" s="13" t="s">
        <v>37</v>
      </c>
      <c r="AX226" s="13" t="s">
        <v>78</v>
      </c>
      <c r="AY226" s="246" t="s">
        <v>401</v>
      </c>
    </row>
    <row r="227" s="13" customFormat="1">
      <c r="A227" s="13"/>
      <c r="B227" s="236"/>
      <c r="C227" s="237"/>
      <c r="D227" s="238" t="s">
        <v>410</v>
      </c>
      <c r="E227" s="239" t="s">
        <v>19</v>
      </c>
      <c r="F227" s="240" t="s">
        <v>635</v>
      </c>
      <c r="G227" s="237"/>
      <c r="H227" s="239" t="s">
        <v>19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410</v>
      </c>
      <c r="AU227" s="246" t="s">
        <v>87</v>
      </c>
      <c r="AV227" s="13" t="s">
        <v>85</v>
      </c>
      <c r="AW227" s="13" t="s">
        <v>37</v>
      </c>
      <c r="AX227" s="13" t="s">
        <v>78</v>
      </c>
      <c r="AY227" s="246" t="s">
        <v>401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6499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3" customFormat="1">
      <c r="A229" s="13"/>
      <c r="B229" s="236"/>
      <c r="C229" s="237"/>
      <c r="D229" s="238" t="s">
        <v>410</v>
      </c>
      <c r="E229" s="239" t="s">
        <v>19</v>
      </c>
      <c r="F229" s="240" t="s">
        <v>6463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410</v>
      </c>
      <c r="AU229" s="246" t="s">
        <v>87</v>
      </c>
      <c r="AV229" s="13" t="s">
        <v>85</v>
      </c>
      <c r="AW229" s="13" t="s">
        <v>37</v>
      </c>
      <c r="AX229" s="13" t="s">
        <v>78</v>
      </c>
      <c r="AY229" s="246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6509</v>
      </c>
      <c r="G230" s="248"/>
      <c r="H230" s="251">
        <v>0.17499999999999999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6510</v>
      </c>
      <c r="G231" s="248"/>
      <c r="H231" s="251">
        <v>0.65600000000000003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0.83099999999999996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12" customFormat="1" ht="22.8" customHeight="1">
      <c r="A233" s="12"/>
      <c r="B233" s="202"/>
      <c r="C233" s="203"/>
      <c r="D233" s="204" t="s">
        <v>77</v>
      </c>
      <c r="E233" s="216" t="s">
        <v>95</v>
      </c>
      <c r="F233" s="216" t="s">
        <v>722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SUM(P234:P288)</f>
        <v>0</v>
      </c>
      <c r="Q233" s="210"/>
      <c r="R233" s="211">
        <f>SUM(R234:R288)</f>
        <v>45.636055231400007</v>
      </c>
      <c r="S233" s="210"/>
      <c r="T233" s="212">
        <f>SUM(T234:T288)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85</v>
      </c>
      <c r="AT233" s="214" t="s">
        <v>77</v>
      </c>
      <c r="AU233" s="214" t="s">
        <v>85</v>
      </c>
      <c r="AY233" s="213" t="s">
        <v>401</v>
      </c>
      <c r="BK233" s="215">
        <f>SUM(BK234:BK288)</f>
        <v>0</v>
      </c>
    </row>
    <row r="234" s="2" customFormat="1" ht="44.25" customHeight="1">
      <c r="A234" s="40"/>
      <c r="B234" s="41"/>
      <c r="C234" s="218" t="s">
        <v>565</v>
      </c>
      <c r="D234" s="218" t="s">
        <v>403</v>
      </c>
      <c r="E234" s="219" t="s">
        <v>6511</v>
      </c>
      <c r="F234" s="220" t="s">
        <v>6512</v>
      </c>
      <c r="G234" s="221" t="s">
        <v>178</v>
      </c>
      <c r="H234" s="222">
        <v>13.460000000000001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0.49689280000000002</v>
      </c>
      <c r="R234" s="227">
        <f>Q234*H234</f>
        <v>6.6881770880000007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6513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6514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906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3" customFormat="1">
      <c r="A237" s="13"/>
      <c r="B237" s="236"/>
      <c r="C237" s="237"/>
      <c r="D237" s="238" t="s">
        <v>410</v>
      </c>
      <c r="E237" s="239" t="s">
        <v>19</v>
      </c>
      <c r="F237" s="240" t="s">
        <v>6515</v>
      </c>
      <c r="G237" s="237"/>
      <c r="H237" s="239" t="s">
        <v>19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410</v>
      </c>
      <c r="AU237" s="246" t="s">
        <v>87</v>
      </c>
      <c r="AV237" s="13" t="s">
        <v>85</v>
      </c>
      <c r="AW237" s="13" t="s">
        <v>37</v>
      </c>
      <c r="AX237" s="13" t="s">
        <v>78</v>
      </c>
      <c r="AY237" s="246" t="s">
        <v>401</v>
      </c>
    </row>
    <row r="238" s="14" customFormat="1">
      <c r="A238" s="14"/>
      <c r="B238" s="247"/>
      <c r="C238" s="248"/>
      <c r="D238" s="238" t="s">
        <v>410</v>
      </c>
      <c r="E238" s="249" t="s">
        <v>19</v>
      </c>
      <c r="F238" s="250" t="s">
        <v>6516</v>
      </c>
      <c r="G238" s="248"/>
      <c r="H238" s="251">
        <v>13.460000000000001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410</v>
      </c>
      <c r="AU238" s="257" t="s">
        <v>87</v>
      </c>
      <c r="AV238" s="14" t="s">
        <v>87</v>
      </c>
      <c r="AW238" s="14" t="s">
        <v>37</v>
      </c>
      <c r="AX238" s="14" t="s">
        <v>78</v>
      </c>
      <c r="AY238" s="257" t="s">
        <v>401</v>
      </c>
    </row>
    <row r="239" s="15" customFormat="1">
      <c r="A239" s="15"/>
      <c r="B239" s="258"/>
      <c r="C239" s="259"/>
      <c r="D239" s="238" t="s">
        <v>410</v>
      </c>
      <c r="E239" s="260" t="s">
        <v>19</v>
      </c>
      <c r="F239" s="261" t="s">
        <v>414</v>
      </c>
      <c r="G239" s="259"/>
      <c r="H239" s="262">
        <v>13.460000000000001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410</v>
      </c>
      <c r="AU239" s="268" t="s">
        <v>87</v>
      </c>
      <c r="AV239" s="15" t="s">
        <v>102</v>
      </c>
      <c r="AW239" s="15" t="s">
        <v>37</v>
      </c>
      <c r="AX239" s="15" t="s">
        <v>85</v>
      </c>
      <c r="AY239" s="268" t="s">
        <v>401</v>
      </c>
    </row>
    <row r="240" s="2" customFormat="1" ht="37.8" customHeight="1">
      <c r="A240" s="40"/>
      <c r="B240" s="41"/>
      <c r="C240" s="218" t="s">
        <v>571</v>
      </c>
      <c r="D240" s="218" t="s">
        <v>403</v>
      </c>
      <c r="E240" s="219" t="s">
        <v>748</v>
      </c>
      <c r="F240" s="220" t="s">
        <v>749</v>
      </c>
      <c r="G240" s="221" t="s">
        <v>178</v>
      </c>
      <c r="H240" s="222">
        <v>86.575000000000003</v>
      </c>
      <c r="I240" s="223"/>
      <c r="J240" s="224">
        <f>ROUND(I240*H240,2)</f>
        <v>0</v>
      </c>
      <c r="K240" s="220" t="s">
        <v>406</v>
      </c>
      <c r="L240" s="46"/>
      <c r="M240" s="225" t="s">
        <v>19</v>
      </c>
      <c r="N240" s="226" t="s">
        <v>49</v>
      </c>
      <c r="O240" s="86"/>
      <c r="P240" s="227">
        <f>O240*H240</f>
        <v>0</v>
      </c>
      <c r="Q240" s="227">
        <v>0.26878400000000002</v>
      </c>
      <c r="R240" s="227">
        <f>Q240*H240</f>
        <v>23.269974800000004</v>
      </c>
      <c r="S240" s="227">
        <v>0</v>
      </c>
      <c r="T240" s="22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9" t="s">
        <v>102</v>
      </c>
      <c r="AT240" s="229" t="s">
        <v>403</v>
      </c>
      <c r="AU240" s="229" t="s">
        <v>87</v>
      </c>
      <c r="AY240" s="19" t="s">
        <v>401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9" t="s">
        <v>85</v>
      </c>
      <c r="BK240" s="230">
        <f>ROUND(I240*H240,2)</f>
        <v>0</v>
      </c>
      <c r="BL240" s="19" t="s">
        <v>102</v>
      </c>
      <c r="BM240" s="229" t="s">
        <v>6517</v>
      </c>
    </row>
    <row r="241" s="2" customFormat="1">
      <c r="A241" s="40"/>
      <c r="B241" s="41"/>
      <c r="C241" s="42"/>
      <c r="D241" s="231" t="s">
        <v>408</v>
      </c>
      <c r="E241" s="42"/>
      <c r="F241" s="232" t="s">
        <v>751</v>
      </c>
      <c r="G241" s="42"/>
      <c r="H241" s="42"/>
      <c r="I241" s="233"/>
      <c r="J241" s="42"/>
      <c r="K241" s="42"/>
      <c r="L241" s="46"/>
      <c r="M241" s="234"/>
      <c r="N241" s="235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408</v>
      </c>
      <c r="AU241" s="19" t="s">
        <v>87</v>
      </c>
    </row>
    <row r="242" s="13" customFormat="1">
      <c r="A242" s="13"/>
      <c r="B242" s="236"/>
      <c r="C242" s="237"/>
      <c r="D242" s="238" t="s">
        <v>410</v>
      </c>
      <c r="E242" s="239" t="s">
        <v>19</v>
      </c>
      <c r="F242" s="240" t="s">
        <v>906</v>
      </c>
      <c r="G242" s="237"/>
      <c r="H242" s="239" t="s">
        <v>19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410</v>
      </c>
      <c r="AU242" s="246" t="s">
        <v>87</v>
      </c>
      <c r="AV242" s="13" t="s">
        <v>85</v>
      </c>
      <c r="AW242" s="13" t="s">
        <v>37</v>
      </c>
      <c r="AX242" s="13" t="s">
        <v>78</v>
      </c>
      <c r="AY242" s="246" t="s">
        <v>401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926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6518</v>
      </c>
      <c r="G244" s="248"/>
      <c r="H244" s="251">
        <v>69.349999999999994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6519</v>
      </c>
      <c r="G245" s="248"/>
      <c r="H245" s="251">
        <v>17.225000000000001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86.574999999999989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24.15" customHeight="1">
      <c r="A247" s="40"/>
      <c r="B247" s="41"/>
      <c r="C247" s="218" t="s">
        <v>7</v>
      </c>
      <c r="D247" s="218" t="s">
        <v>403</v>
      </c>
      <c r="E247" s="219" t="s">
        <v>763</v>
      </c>
      <c r="F247" s="220" t="s">
        <v>764</v>
      </c>
      <c r="G247" s="221" t="s">
        <v>228</v>
      </c>
      <c r="H247" s="222">
        <v>24.425999999999998</v>
      </c>
      <c r="I247" s="223"/>
      <c r="J247" s="224">
        <f>ROUND(I247*H247,2)</f>
        <v>0</v>
      </c>
      <c r="K247" s="220" t="s">
        <v>406</v>
      </c>
      <c r="L247" s="46"/>
      <c r="M247" s="225" t="s">
        <v>19</v>
      </c>
      <c r="N247" s="226" t="s">
        <v>49</v>
      </c>
      <c r="O247" s="86"/>
      <c r="P247" s="227">
        <f>O247*H247</f>
        <v>0</v>
      </c>
      <c r="Q247" s="227">
        <v>0.01856</v>
      </c>
      <c r="R247" s="227">
        <f>Q247*H247</f>
        <v>0.45334655999999995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102</v>
      </c>
      <c r="AT247" s="229" t="s">
        <v>403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102</v>
      </c>
      <c r="BM247" s="229" t="s">
        <v>6520</v>
      </c>
    </row>
    <row r="248" s="2" customFormat="1">
      <c r="A248" s="40"/>
      <c r="B248" s="41"/>
      <c r="C248" s="42"/>
      <c r="D248" s="231" t="s">
        <v>408</v>
      </c>
      <c r="E248" s="42"/>
      <c r="F248" s="232" t="s">
        <v>766</v>
      </c>
      <c r="G248" s="42"/>
      <c r="H248" s="42"/>
      <c r="I248" s="233"/>
      <c r="J248" s="42"/>
      <c r="K248" s="42"/>
      <c r="L248" s="46"/>
      <c r="M248" s="234"/>
      <c r="N248" s="235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408</v>
      </c>
      <c r="AU248" s="19" t="s">
        <v>87</v>
      </c>
    </row>
    <row r="249" s="13" customFormat="1">
      <c r="A249" s="13"/>
      <c r="B249" s="236"/>
      <c r="C249" s="237"/>
      <c r="D249" s="238" t="s">
        <v>410</v>
      </c>
      <c r="E249" s="239" t="s">
        <v>19</v>
      </c>
      <c r="F249" s="240" t="s">
        <v>906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410</v>
      </c>
      <c r="AU249" s="246" t="s">
        <v>87</v>
      </c>
      <c r="AV249" s="13" t="s">
        <v>85</v>
      </c>
      <c r="AW249" s="13" t="s">
        <v>37</v>
      </c>
      <c r="AX249" s="13" t="s">
        <v>78</v>
      </c>
      <c r="AY249" s="246" t="s">
        <v>401</v>
      </c>
    </row>
    <row r="250" s="13" customFormat="1">
      <c r="A250" s="13"/>
      <c r="B250" s="236"/>
      <c r="C250" s="237"/>
      <c r="D250" s="238" t="s">
        <v>410</v>
      </c>
      <c r="E250" s="239" t="s">
        <v>19</v>
      </c>
      <c r="F250" s="240" t="s">
        <v>926</v>
      </c>
      <c r="G250" s="237"/>
      <c r="H250" s="239" t="s">
        <v>19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410</v>
      </c>
      <c r="AU250" s="246" t="s">
        <v>87</v>
      </c>
      <c r="AV250" s="13" t="s">
        <v>85</v>
      </c>
      <c r="AW250" s="13" t="s">
        <v>37</v>
      </c>
      <c r="AX250" s="13" t="s">
        <v>78</v>
      </c>
      <c r="AY250" s="246" t="s">
        <v>401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6521</v>
      </c>
      <c r="G251" s="248"/>
      <c r="H251" s="251">
        <v>24.425999999999998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24.425999999999998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37.8" customHeight="1">
      <c r="A253" s="40"/>
      <c r="B253" s="41"/>
      <c r="C253" s="218" t="s">
        <v>599</v>
      </c>
      <c r="D253" s="218" t="s">
        <v>403</v>
      </c>
      <c r="E253" s="219" t="s">
        <v>790</v>
      </c>
      <c r="F253" s="220" t="s">
        <v>791</v>
      </c>
      <c r="G253" s="221" t="s">
        <v>548</v>
      </c>
      <c r="H253" s="222">
        <v>0.31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1.0492218</v>
      </c>
      <c r="R253" s="227">
        <f>Q253*H253</f>
        <v>0.32525875799999998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6522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793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3" customFormat="1">
      <c r="A255" s="13"/>
      <c r="B255" s="236"/>
      <c r="C255" s="237"/>
      <c r="D255" s="238" t="s">
        <v>410</v>
      </c>
      <c r="E255" s="239" t="s">
        <v>19</v>
      </c>
      <c r="F255" s="240" t="s">
        <v>906</v>
      </c>
      <c r="G255" s="237"/>
      <c r="H255" s="239" t="s">
        <v>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410</v>
      </c>
      <c r="AU255" s="246" t="s">
        <v>87</v>
      </c>
      <c r="AV255" s="13" t="s">
        <v>85</v>
      </c>
      <c r="AW255" s="13" t="s">
        <v>37</v>
      </c>
      <c r="AX255" s="13" t="s">
        <v>78</v>
      </c>
      <c r="AY255" s="246" t="s">
        <v>401</v>
      </c>
    </row>
    <row r="256" s="13" customFormat="1">
      <c r="A256" s="13"/>
      <c r="B256" s="236"/>
      <c r="C256" s="237"/>
      <c r="D256" s="238" t="s">
        <v>410</v>
      </c>
      <c r="E256" s="239" t="s">
        <v>19</v>
      </c>
      <c r="F256" s="240" t="s">
        <v>6515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410</v>
      </c>
      <c r="AU256" s="246" t="s">
        <v>87</v>
      </c>
      <c r="AV256" s="13" t="s">
        <v>85</v>
      </c>
      <c r="AW256" s="13" t="s">
        <v>37</v>
      </c>
      <c r="AX256" s="13" t="s">
        <v>78</v>
      </c>
      <c r="AY256" s="246" t="s">
        <v>401</v>
      </c>
    </row>
    <row r="257" s="13" customFormat="1">
      <c r="A257" s="13"/>
      <c r="B257" s="236"/>
      <c r="C257" s="237"/>
      <c r="D257" s="238" t="s">
        <v>410</v>
      </c>
      <c r="E257" s="239" t="s">
        <v>19</v>
      </c>
      <c r="F257" s="240" t="s">
        <v>635</v>
      </c>
      <c r="G257" s="237"/>
      <c r="H257" s="239" t="s">
        <v>19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410</v>
      </c>
      <c r="AU257" s="246" t="s">
        <v>87</v>
      </c>
      <c r="AV257" s="13" t="s">
        <v>85</v>
      </c>
      <c r="AW257" s="13" t="s">
        <v>37</v>
      </c>
      <c r="AX257" s="13" t="s">
        <v>78</v>
      </c>
      <c r="AY257" s="246" t="s">
        <v>401</v>
      </c>
    </row>
    <row r="258" s="13" customFormat="1">
      <c r="A258" s="13"/>
      <c r="B258" s="236"/>
      <c r="C258" s="237"/>
      <c r="D258" s="238" t="s">
        <v>410</v>
      </c>
      <c r="E258" s="239" t="s">
        <v>19</v>
      </c>
      <c r="F258" s="240" t="s">
        <v>1165</v>
      </c>
      <c r="G258" s="237"/>
      <c r="H258" s="239" t="s">
        <v>19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410</v>
      </c>
      <c r="AU258" s="246" t="s">
        <v>87</v>
      </c>
      <c r="AV258" s="13" t="s">
        <v>85</v>
      </c>
      <c r="AW258" s="13" t="s">
        <v>37</v>
      </c>
      <c r="AX258" s="13" t="s">
        <v>78</v>
      </c>
      <c r="AY258" s="246" t="s">
        <v>401</v>
      </c>
    </row>
    <row r="259" s="14" customFormat="1">
      <c r="A259" s="14"/>
      <c r="B259" s="247"/>
      <c r="C259" s="248"/>
      <c r="D259" s="238" t="s">
        <v>410</v>
      </c>
      <c r="E259" s="249" t="s">
        <v>19</v>
      </c>
      <c r="F259" s="250" t="s">
        <v>6523</v>
      </c>
      <c r="G259" s="248"/>
      <c r="H259" s="251">
        <v>0.31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7" t="s">
        <v>410</v>
      </c>
      <c r="AU259" s="257" t="s">
        <v>87</v>
      </c>
      <c r="AV259" s="14" t="s">
        <v>87</v>
      </c>
      <c r="AW259" s="14" t="s">
        <v>37</v>
      </c>
      <c r="AX259" s="14" t="s">
        <v>78</v>
      </c>
      <c r="AY259" s="257" t="s">
        <v>401</v>
      </c>
    </row>
    <row r="260" s="15" customFormat="1">
      <c r="A260" s="15"/>
      <c r="B260" s="258"/>
      <c r="C260" s="259"/>
      <c r="D260" s="238" t="s">
        <v>410</v>
      </c>
      <c r="E260" s="260" t="s">
        <v>19</v>
      </c>
      <c r="F260" s="261" t="s">
        <v>414</v>
      </c>
      <c r="G260" s="259"/>
      <c r="H260" s="262">
        <v>0.31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8" t="s">
        <v>410</v>
      </c>
      <c r="AU260" s="268" t="s">
        <v>87</v>
      </c>
      <c r="AV260" s="15" t="s">
        <v>102</v>
      </c>
      <c r="AW260" s="15" t="s">
        <v>37</v>
      </c>
      <c r="AX260" s="15" t="s">
        <v>85</v>
      </c>
      <c r="AY260" s="268" t="s">
        <v>401</v>
      </c>
    </row>
    <row r="261" s="2" customFormat="1" ht="37.8" customHeight="1">
      <c r="A261" s="40"/>
      <c r="B261" s="41"/>
      <c r="C261" s="218" t="s">
        <v>607</v>
      </c>
      <c r="D261" s="218" t="s">
        <v>403</v>
      </c>
      <c r="E261" s="219" t="s">
        <v>6524</v>
      </c>
      <c r="F261" s="220" t="s">
        <v>6525</v>
      </c>
      <c r="G261" s="221" t="s">
        <v>653</v>
      </c>
      <c r="H261" s="222">
        <v>4</v>
      </c>
      <c r="I261" s="223"/>
      <c r="J261" s="224">
        <f>ROUND(I261*H261,2)</f>
        <v>0</v>
      </c>
      <c r="K261" s="220" t="s">
        <v>406</v>
      </c>
      <c r="L261" s="46"/>
      <c r="M261" s="225" t="s">
        <v>19</v>
      </c>
      <c r="N261" s="226" t="s">
        <v>49</v>
      </c>
      <c r="O261" s="86"/>
      <c r="P261" s="227">
        <f>O261*H261</f>
        <v>0</v>
      </c>
      <c r="Q261" s="227">
        <v>0.100048</v>
      </c>
      <c r="R261" s="227">
        <f>Q261*H261</f>
        <v>0.40019199999999999</v>
      </c>
      <c r="S261" s="227">
        <v>0</v>
      </c>
      <c r="T261" s="22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9" t="s">
        <v>102</v>
      </c>
      <c r="AT261" s="229" t="s">
        <v>403</v>
      </c>
      <c r="AU261" s="229" t="s">
        <v>87</v>
      </c>
      <c r="AY261" s="19" t="s">
        <v>401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9" t="s">
        <v>85</v>
      </c>
      <c r="BK261" s="230">
        <f>ROUND(I261*H261,2)</f>
        <v>0</v>
      </c>
      <c r="BL261" s="19" t="s">
        <v>102</v>
      </c>
      <c r="BM261" s="229" t="s">
        <v>6526</v>
      </c>
    </row>
    <row r="262" s="2" customFormat="1">
      <c r="A262" s="40"/>
      <c r="B262" s="41"/>
      <c r="C262" s="42"/>
      <c r="D262" s="231" t="s">
        <v>408</v>
      </c>
      <c r="E262" s="42"/>
      <c r="F262" s="232" t="s">
        <v>6527</v>
      </c>
      <c r="G262" s="42"/>
      <c r="H262" s="42"/>
      <c r="I262" s="233"/>
      <c r="J262" s="42"/>
      <c r="K262" s="42"/>
      <c r="L262" s="46"/>
      <c r="M262" s="234"/>
      <c r="N262" s="235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408</v>
      </c>
      <c r="AU262" s="19" t="s">
        <v>87</v>
      </c>
    </row>
    <row r="263" s="13" customFormat="1">
      <c r="A263" s="13"/>
      <c r="B263" s="236"/>
      <c r="C263" s="237"/>
      <c r="D263" s="238" t="s">
        <v>410</v>
      </c>
      <c r="E263" s="239" t="s">
        <v>19</v>
      </c>
      <c r="F263" s="240" t="s">
        <v>805</v>
      </c>
      <c r="G263" s="237"/>
      <c r="H263" s="239" t="s">
        <v>19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410</v>
      </c>
      <c r="AU263" s="246" t="s">
        <v>87</v>
      </c>
      <c r="AV263" s="13" t="s">
        <v>85</v>
      </c>
      <c r="AW263" s="13" t="s">
        <v>37</v>
      </c>
      <c r="AX263" s="13" t="s">
        <v>78</v>
      </c>
      <c r="AY263" s="246" t="s">
        <v>401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6528</v>
      </c>
      <c r="G264" s="248"/>
      <c r="H264" s="251">
        <v>4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5" customFormat="1">
      <c r="A265" s="15"/>
      <c r="B265" s="258"/>
      <c r="C265" s="259"/>
      <c r="D265" s="238" t="s">
        <v>410</v>
      </c>
      <c r="E265" s="260" t="s">
        <v>19</v>
      </c>
      <c r="F265" s="261" t="s">
        <v>414</v>
      </c>
      <c r="G265" s="259"/>
      <c r="H265" s="262">
        <v>4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8" t="s">
        <v>410</v>
      </c>
      <c r="AU265" s="268" t="s">
        <v>87</v>
      </c>
      <c r="AV265" s="15" t="s">
        <v>102</v>
      </c>
      <c r="AW265" s="15" t="s">
        <v>37</v>
      </c>
      <c r="AX265" s="15" t="s">
        <v>85</v>
      </c>
      <c r="AY265" s="268" t="s">
        <v>401</v>
      </c>
    </row>
    <row r="266" s="2" customFormat="1" ht="37.8" customHeight="1">
      <c r="A266" s="40"/>
      <c r="B266" s="41"/>
      <c r="C266" s="218" t="s">
        <v>613</v>
      </c>
      <c r="D266" s="218" t="s">
        <v>403</v>
      </c>
      <c r="E266" s="219" t="s">
        <v>896</v>
      </c>
      <c r="F266" s="220" t="s">
        <v>897</v>
      </c>
      <c r="G266" s="221" t="s">
        <v>653</v>
      </c>
      <c r="H266" s="222">
        <v>4</v>
      </c>
      <c r="I266" s="223"/>
      <c r="J266" s="224">
        <f>ROUND(I266*H266,2)</f>
        <v>0</v>
      </c>
      <c r="K266" s="220" t="s">
        <v>406</v>
      </c>
      <c r="L266" s="46"/>
      <c r="M266" s="225" t="s">
        <v>19</v>
      </c>
      <c r="N266" s="226" t="s">
        <v>49</v>
      </c>
      <c r="O266" s="86"/>
      <c r="P266" s="227">
        <f>O266*H266</f>
        <v>0</v>
      </c>
      <c r="Q266" s="227">
        <v>0.10904800000000001</v>
      </c>
      <c r="R266" s="227">
        <f>Q266*H266</f>
        <v>0.43619200000000002</v>
      </c>
      <c r="S266" s="227">
        <v>0</v>
      </c>
      <c r="T266" s="22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9" t="s">
        <v>102</v>
      </c>
      <c r="AT266" s="229" t="s">
        <v>403</v>
      </c>
      <c r="AU266" s="229" t="s">
        <v>87</v>
      </c>
      <c r="AY266" s="19" t="s">
        <v>401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9" t="s">
        <v>85</v>
      </c>
      <c r="BK266" s="230">
        <f>ROUND(I266*H266,2)</f>
        <v>0</v>
      </c>
      <c r="BL266" s="19" t="s">
        <v>102</v>
      </c>
      <c r="BM266" s="229" t="s">
        <v>6529</v>
      </c>
    </row>
    <row r="267" s="2" customFormat="1">
      <c r="A267" s="40"/>
      <c r="B267" s="41"/>
      <c r="C267" s="42"/>
      <c r="D267" s="231" t="s">
        <v>408</v>
      </c>
      <c r="E267" s="42"/>
      <c r="F267" s="232" t="s">
        <v>899</v>
      </c>
      <c r="G267" s="42"/>
      <c r="H267" s="42"/>
      <c r="I267" s="233"/>
      <c r="J267" s="42"/>
      <c r="K267" s="42"/>
      <c r="L267" s="46"/>
      <c r="M267" s="234"/>
      <c r="N267" s="23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408</v>
      </c>
      <c r="AU267" s="19" t="s">
        <v>87</v>
      </c>
    </row>
    <row r="268" s="13" customFormat="1">
      <c r="A268" s="13"/>
      <c r="B268" s="236"/>
      <c r="C268" s="237"/>
      <c r="D268" s="238" t="s">
        <v>410</v>
      </c>
      <c r="E268" s="239" t="s">
        <v>19</v>
      </c>
      <c r="F268" s="240" t="s">
        <v>634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410</v>
      </c>
      <c r="AU268" s="246" t="s">
        <v>87</v>
      </c>
      <c r="AV268" s="13" t="s">
        <v>85</v>
      </c>
      <c r="AW268" s="13" t="s">
        <v>37</v>
      </c>
      <c r="AX268" s="13" t="s">
        <v>78</v>
      </c>
      <c r="AY268" s="246" t="s">
        <v>401</v>
      </c>
    </row>
    <row r="269" s="13" customFormat="1">
      <c r="A269" s="13"/>
      <c r="B269" s="236"/>
      <c r="C269" s="237"/>
      <c r="D269" s="238" t="s">
        <v>410</v>
      </c>
      <c r="E269" s="239" t="s">
        <v>19</v>
      </c>
      <c r="F269" s="240" t="s">
        <v>728</v>
      </c>
      <c r="G269" s="237"/>
      <c r="H269" s="239" t="s">
        <v>19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410</v>
      </c>
      <c r="AU269" s="246" t="s">
        <v>87</v>
      </c>
      <c r="AV269" s="13" t="s">
        <v>85</v>
      </c>
      <c r="AW269" s="13" t="s">
        <v>37</v>
      </c>
      <c r="AX269" s="13" t="s">
        <v>78</v>
      </c>
      <c r="AY269" s="246" t="s">
        <v>401</v>
      </c>
    </row>
    <row r="270" s="13" customFormat="1">
      <c r="A270" s="13"/>
      <c r="B270" s="236"/>
      <c r="C270" s="237"/>
      <c r="D270" s="238" t="s">
        <v>410</v>
      </c>
      <c r="E270" s="239" t="s">
        <v>19</v>
      </c>
      <c r="F270" s="240" t="s">
        <v>805</v>
      </c>
      <c r="G270" s="237"/>
      <c r="H270" s="239" t="s">
        <v>19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410</v>
      </c>
      <c r="AU270" s="246" t="s">
        <v>87</v>
      </c>
      <c r="AV270" s="13" t="s">
        <v>85</v>
      </c>
      <c r="AW270" s="13" t="s">
        <v>37</v>
      </c>
      <c r="AX270" s="13" t="s">
        <v>78</v>
      </c>
      <c r="AY270" s="246" t="s">
        <v>401</v>
      </c>
    </row>
    <row r="271" s="14" customFormat="1">
      <c r="A271" s="14"/>
      <c r="B271" s="247"/>
      <c r="C271" s="248"/>
      <c r="D271" s="238" t="s">
        <v>410</v>
      </c>
      <c r="E271" s="249" t="s">
        <v>19</v>
      </c>
      <c r="F271" s="250" t="s">
        <v>6530</v>
      </c>
      <c r="G271" s="248"/>
      <c r="H271" s="251">
        <v>4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410</v>
      </c>
      <c r="AU271" s="257" t="s">
        <v>87</v>
      </c>
      <c r="AV271" s="14" t="s">
        <v>87</v>
      </c>
      <c r="AW271" s="14" t="s">
        <v>37</v>
      </c>
      <c r="AX271" s="14" t="s">
        <v>78</v>
      </c>
      <c r="AY271" s="257" t="s">
        <v>401</v>
      </c>
    </row>
    <row r="272" s="15" customFormat="1">
      <c r="A272" s="15"/>
      <c r="B272" s="258"/>
      <c r="C272" s="259"/>
      <c r="D272" s="238" t="s">
        <v>410</v>
      </c>
      <c r="E272" s="260" t="s">
        <v>19</v>
      </c>
      <c r="F272" s="261" t="s">
        <v>414</v>
      </c>
      <c r="G272" s="259"/>
      <c r="H272" s="262">
        <v>4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410</v>
      </c>
      <c r="AU272" s="268" t="s">
        <v>87</v>
      </c>
      <c r="AV272" s="15" t="s">
        <v>102</v>
      </c>
      <c r="AW272" s="15" t="s">
        <v>37</v>
      </c>
      <c r="AX272" s="15" t="s">
        <v>85</v>
      </c>
      <c r="AY272" s="268" t="s">
        <v>401</v>
      </c>
    </row>
    <row r="273" s="2" customFormat="1" ht="24.15" customHeight="1">
      <c r="A273" s="40"/>
      <c r="B273" s="41"/>
      <c r="C273" s="218" t="s">
        <v>619</v>
      </c>
      <c r="D273" s="218" t="s">
        <v>403</v>
      </c>
      <c r="E273" s="219" t="s">
        <v>6531</v>
      </c>
      <c r="F273" s="220" t="s">
        <v>6532</v>
      </c>
      <c r="G273" s="221" t="s">
        <v>228</v>
      </c>
      <c r="H273" s="222">
        <v>5.75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0.0001125</v>
      </c>
      <c r="R273" s="227">
        <f>Q273*H273</f>
        <v>0.00064687499999999999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102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102</v>
      </c>
      <c r="BM273" s="229" t="s">
        <v>6533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6534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13" customFormat="1">
      <c r="A275" s="13"/>
      <c r="B275" s="236"/>
      <c r="C275" s="237"/>
      <c r="D275" s="238" t="s">
        <v>410</v>
      </c>
      <c r="E275" s="239" t="s">
        <v>19</v>
      </c>
      <c r="F275" s="240" t="s">
        <v>805</v>
      </c>
      <c r="G275" s="237"/>
      <c r="H275" s="239" t="s">
        <v>19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410</v>
      </c>
      <c r="AU275" s="246" t="s">
        <v>87</v>
      </c>
      <c r="AV275" s="13" t="s">
        <v>85</v>
      </c>
      <c r="AW275" s="13" t="s">
        <v>37</v>
      </c>
      <c r="AX275" s="13" t="s">
        <v>78</v>
      </c>
      <c r="AY275" s="246" t="s">
        <v>401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6535</v>
      </c>
      <c r="G276" s="248"/>
      <c r="H276" s="251">
        <v>3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4" customFormat="1">
      <c r="A277" s="14"/>
      <c r="B277" s="247"/>
      <c r="C277" s="248"/>
      <c r="D277" s="238" t="s">
        <v>410</v>
      </c>
      <c r="E277" s="249" t="s">
        <v>19</v>
      </c>
      <c r="F277" s="250" t="s">
        <v>6536</v>
      </c>
      <c r="G277" s="248"/>
      <c r="H277" s="251">
        <v>2.75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410</v>
      </c>
      <c r="AU277" s="257" t="s">
        <v>87</v>
      </c>
      <c r="AV277" s="14" t="s">
        <v>87</v>
      </c>
      <c r="AW277" s="14" t="s">
        <v>37</v>
      </c>
      <c r="AX277" s="14" t="s">
        <v>78</v>
      </c>
      <c r="AY277" s="257" t="s">
        <v>401</v>
      </c>
    </row>
    <row r="278" s="15" customFormat="1">
      <c r="A278" s="15"/>
      <c r="B278" s="258"/>
      <c r="C278" s="259"/>
      <c r="D278" s="238" t="s">
        <v>410</v>
      </c>
      <c r="E278" s="260" t="s">
        <v>19</v>
      </c>
      <c r="F278" s="261" t="s">
        <v>414</v>
      </c>
      <c r="G278" s="259"/>
      <c r="H278" s="262">
        <v>5.75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8" t="s">
        <v>410</v>
      </c>
      <c r="AU278" s="268" t="s">
        <v>87</v>
      </c>
      <c r="AV278" s="15" t="s">
        <v>102</v>
      </c>
      <c r="AW278" s="15" t="s">
        <v>37</v>
      </c>
      <c r="AX278" s="15" t="s">
        <v>85</v>
      </c>
      <c r="AY278" s="268" t="s">
        <v>401</v>
      </c>
    </row>
    <row r="279" s="2" customFormat="1" ht="62.7" customHeight="1">
      <c r="A279" s="40"/>
      <c r="B279" s="41"/>
      <c r="C279" s="218" t="s">
        <v>625</v>
      </c>
      <c r="D279" s="218" t="s">
        <v>403</v>
      </c>
      <c r="E279" s="219" t="s">
        <v>6537</v>
      </c>
      <c r="F279" s="220" t="s">
        <v>6538</v>
      </c>
      <c r="G279" s="221" t="s">
        <v>219</v>
      </c>
      <c r="H279" s="222">
        <v>4.4340000000000002</v>
      </c>
      <c r="I279" s="223"/>
      <c r="J279" s="224">
        <f>ROUND(I279*H279,2)</f>
        <v>0</v>
      </c>
      <c r="K279" s="220" t="s">
        <v>406</v>
      </c>
      <c r="L279" s="46"/>
      <c r="M279" s="225" t="s">
        <v>19</v>
      </c>
      <c r="N279" s="226" t="s">
        <v>49</v>
      </c>
      <c r="O279" s="86"/>
      <c r="P279" s="227">
        <f>O279*H279</f>
        <v>0</v>
      </c>
      <c r="Q279" s="227">
        <v>0.021485600000000001</v>
      </c>
      <c r="R279" s="227">
        <f>Q279*H279</f>
        <v>0.0952671504</v>
      </c>
      <c r="S279" s="227">
        <v>0</v>
      </c>
      <c r="T279" s="22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9" t="s">
        <v>102</v>
      </c>
      <c r="AT279" s="229" t="s">
        <v>403</v>
      </c>
      <c r="AU279" s="229" t="s">
        <v>87</v>
      </c>
      <c r="AY279" s="19" t="s">
        <v>401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9" t="s">
        <v>85</v>
      </c>
      <c r="BK279" s="230">
        <f>ROUND(I279*H279,2)</f>
        <v>0</v>
      </c>
      <c r="BL279" s="19" t="s">
        <v>102</v>
      </c>
      <c r="BM279" s="229" t="s">
        <v>6539</v>
      </c>
    </row>
    <row r="280" s="2" customFormat="1">
      <c r="A280" s="40"/>
      <c r="B280" s="41"/>
      <c r="C280" s="42"/>
      <c r="D280" s="231" t="s">
        <v>408</v>
      </c>
      <c r="E280" s="42"/>
      <c r="F280" s="232" t="s">
        <v>6540</v>
      </c>
      <c r="G280" s="42"/>
      <c r="H280" s="42"/>
      <c r="I280" s="233"/>
      <c r="J280" s="42"/>
      <c r="K280" s="42"/>
      <c r="L280" s="46"/>
      <c r="M280" s="234"/>
      <c r="N280" s="235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408</v>
      </c>
      <c r="AU280" s="19" t="s">
        <v>87</v>
      </c>
    </row>
    <row r="281" s="13" customFormat="1">
      <c r="A281" s="13"/>
      <c r="B281" s="236"/>
      <c r="C281" s="237"/>
      <c r="D281" s="238" t="s">
        <v>410</v>
      </c>
      <c r="E281" s="239" t="s">
        <v>19</v>
      </c>
      <c r="F281" s="240" t="s">
        <v>6541</v>
      </c>
      <c r="G281" s="237"/>
      <c r="H281" s="239" t="s">
        <v>19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410</v>
      </c>
      <c r="AU281" s="246" t="s">
        <v>87</v>
      </c>
      <c r="AV281" s="13" t="s">
        <v>85</v>
      </c>
      <c r="AW281" s="13" t="s">
        <v>37</v>
      </c>
      <c r="AX281" s="13" t="s">
        <v>78</v>
      </c>
      <c r="AY281" s="246" t="s">
        <v>401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6542</v>
      </c>
      <c r="G282" s="248"/>
      <c r="H282" s="251">
        <v>4.4340000000000002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4.4340000000000002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16.5" customHeight="1">
      <c r="A284" s="40"/>
      <c r="B284" s="41"/>
      <c r="C284" s="280" t="s">
        <v>629</v>
      </c>
      <c r="D284" s="280" t="s">
        <v>808</v>
      </c>
      <c r="E284" s="281" t="s">
        <v>1087</v>
      </c>
      <c r="F284" s="282" t="s">
        <v>1088</v>
      </c>
      <c r="G284" s="283" t="s">
        <v>548</v>
      </c>
      <c r="H284" s="284">
        <v>13.967000000000001</v>
      </c>
      <c r="I284" s="285"/>
      <c r="J284" s="286">
        <f>ROUND(I284*H284,2)</f>
        <v>0</v>
      </c>
      <c r="K284" s="282" t="s">
        <v>19</v>
      </c>
      <c r="L284" s="287"/>
      <c r="M284" s="288" t="s">
        <v>19</v>
      </c>
      <c r="N284" s="289" t="s">
        <v>49</v>
      </c>
      <c r="O284" s="86"/>
      <c r="P284" s="227">
        <f>O284*H284</f>
        <v>0</v>
      </c>
      <c r="Q284" s="227">
        <v>1</v>
      </c>
      <c r="R284" s="227">
        <f>Q284*H284</f>
        <v>13.967000000000001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487</v>
      </c>
      <c r="AT284" s="229" t="s">
        <v>808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6543</v>
      </c>
    </row>
    <row r="285" s="13" customFormat="1">
      <c r="A285" s="13"/>
      <c r="B285" s="236"/>
      <c r="C285" s="237"/>
      <c r="D285" s="238" t="s">
        <v>410</v>
      </c>
      <c r="E285" s="239" t="s">
        <v>19</v>
      </c>
      <c r="F285" s="240" t="s">
        <v>6541</v>
      </c>
      <c r="G285" s="237"/>
      <c r="H285" s="239" t="s">
        <v>19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410</v>
      </c>
      <c r="AU285" s="246" t="s">
        <v>87</v>
      </c>
      <c r="AV285" s="13" t="s">
        <v>85</v>
      </c>
      <c r="AW285" s="13" t="s">
        <v>37</v>
      </c>
      <c r="AX285" s="13" t="s">
        <v>78</v>
      </c>
      <c r="AY285" s="246" t="s">
        <v>401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6542</v>
      </c>
      <c r="G286" s="248"/>
      <c r="H286" s="251">
        <v>4.4340000000000002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4.4340000000000002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78</v>
      </c>
      <c r="AY287" s="268" t="s">
        <v>401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6544</v>
      </c>
      <c r="G288" s="248"/>
      <c r="H288" s="251">
        <v>13.967000000000001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85</v>
      </c>
      <c r="AY288" s="257" t="s">
        <v>401</v>
      </c>
    </row>
    <row r="289" s="12" customFormat="1" ht="22.8" customHeight="1">
      <c r="A289" s="12"/>
      <c r="B289" s="202"/>
      <c r="C289" s="203"/>
      <c r="D289" s="204" t="s">
        <v>77</v>
      </c>
      <c r="E289" s="216" t="s">
        <v>102</v>
      </c>
      <c r="F289" s="216" t="s">
        <v>1091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SUM(P290:P366)</f>
        <v>0</v>
      </c>
      <c r="Q289" s="210"/>
      <c r="R289" s="211">
        <f>SUM(R290:R366)</f>
        <v>86.31177070455999</v>
      </c>
      <c r="S289" s="210"/>
      <c r="T289" s="212">
        <f>SUM(T290:T366)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85</v>
      </c>
      <c r="AT289" s="214" t="s">
        <v>77</v>
      </c>
      <c r="AU289" s="214" t="s">
        <v>85</v>
      </c>
      <c r="AY289" s="213" t="s">
        <v>401</v>
      </c>
      <c r="BK289" s="215">
        <f>SUM(BK290:BK366)</f>
        <v>0</v>
      </c>
    </row>
    <row r="290" s="2" customFormat="1" ht="49.05" customHeight="1">
      <c r="A290" s="40"/>
      <c r="B290" s="41"/>
      <c r="C290" s="218" t="s">
        <v>638</v>
      </c>
      <c r="D290" s="218" t="s">
        <v>403</v>
      </c>
      <c r="E290" s="219" t="s">
        <v>6545</v>
      </c>
      <c r="F290" s="220" t="s">
        <v>6546</v>
      </c>
      <c r="G290" s="221" t="s">
        <v>219</v>
      </c>
      <c r="H290" s="222">
        <v>29.853000000000002</v>
      </c>
      <c r="I290" s="223"/>
      <c r="J290" s="224">
        <f>ROUND(I290*H290,2)</f>
        <v>0</v>
      </c>
      <c r="K290" s="220" t="s">
        <v>406</v>
      </c>
      <c r="L290" s="46"/>
      <c r="M290" s="225" t="s">
        <v>19</v>
      </c>
      <c r="N290" s="226" t="s">
        <v>49</v>
      </c>
      <c r="O290" s="86"/>
      <c r="P290" s="227">
        <f>O290*H290</f>
        <v>0</v>
      </c>
      <c r="Q290" s="227">
        <v>2.5020099999999998</v>
      </c>
      <c r="R290" s="227">
        <f>Q290*H290</f>
        <v>74.692504529999994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102</v>
      </c>
      <c r="AT290" s="229" t="s">
        <v>403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102</v>
      </c>
      <c r="BM290" s="229" t="s">
        <v>6547</v>
      </c>
    </row>
    <row r="291" s="2" customFormat="1">
      <c r="A291" s="40"/>
      <c r="B291" s="41"/>
      <c r="C291" s="42"/>
      <c r="D291" s="231" t="s">
        <v>408</v>
      </c>
      <c r="E291" s="42"/>
      <c r="F291" s="232" t="s">
        <v>6548</v>
      </c>
      <c r="G291" s="42"/>
      <c r="H291" s="42"/>
      <c r="I291" s="233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408</v>
      </c>
      <c r="AU291" s="19" t="s">
        <v>87</v>
      </c>
    </row>
    <row r="292" s="13" customFormat="1">
      <c r="A292" s="13"/>
      <c r="B292" s="236"/>
      <c r="C292" s="237"/>
      <c r="D292" s="238" t="s">
        <v>410</v>
      </c>
      <c r="E292" s="239" t="s">
        <v>19</v>
      </c>
      <c r="F292" s="240" t="s">
        <v>906</v>
      </c>
      <c r="G292" s="237"/>
      <c r="H292" s="239" t="s">
        <v>19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410</v>
      </c>
      <c r="AU292" s="246" t="s">
        <v>87</v>
      </c>
      <c r="AV292" s="13" t="s">
        <v>85</v>
      </c>
      <c r="AW292" s="13" t="s">
        <v>37</v>
      </c>
      <c r="AX292" s="13" t="s">
        <v>78</v>
      </c>
      <c r="AY292" s="246" t="s">
        <v>401</v>
      </c>
    </row>
    <row r="293" s="13" customFormat="1">
      <c r="A293" s="13"/>
      <c r="B293" s="236"/>
      <c r="C293" s="237"/>
      <c r="D293" s="238" t="s">
        <v>410</v>
      </c>
      <c r="E293" s="239" t="s">
        <v>19</v>
      </c>
      <c r="F293" s="240" t="s">
        <v>6515</v>
      </c>
      <c r="G293" s="237"/>
      <c r="H293" s="239" t="s">
        <v>19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410</v>
      </c>
      <c r="AU293" s="246" t="s">
        <v>87</v>
      </c>
      <c r="AV293" s="13" t="s">
        <v>85</v>
      </c>
      <c r="AW293" s="13" t="s">
        <v>37</v>
      </c>
      <c r="AX293" s="13" t="s">
        <v>78</v>
      </c>
      <c r="AY293" s="246" t="s">
        <v>401</v>
      </c>
    </row>
    <row r="294" s="14" customFormat="1">
      <c r="A294" s="14"/>
      <c r="B294" s="247"/>
      <c r="C294" s="248"/>
      <c r="D294" s="238" t="s">
        <v>410</v>
      </c>
      <c r="E294" s="249" t="s">
        <v>19</v>
      </c>
      <c r="F294" s="250" t="s">
        <v>6549</v>
      </c>
      <c r="G294" s="248"/>
      <c r="H294" s="251">
        <v>9.4920000000000009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410</v>
      </c>
      <c r="AU294" s="257" t="s">
        <v>87</v>
      </c>
      <c r="AV294" s="14" t="s">
        <v>87</v>
      </c>
      <c r="AW294" s="14" t="s">
        <v>37</v>
      </c>
      <c r="AX294" s="14" t="s">
        <v>78</v>
      </c>
      <c r="AY294" s="257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6550</v>
      </c>
      <c r="G295" s="248"/>
      <c r="H295" s="251">
        <v>20.361000000000001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29.853000000000002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37.8" customHeight="1">
      <c r="A297" s="40"/>
      <c r="B297" s="41"/>
      <c r="C297" s="218" t="s">
        <v>645</v>
      </c>
      <c r="D297" s="218" t="s">
        <v>403</v>
      </c>
      <c r="E297" s="219" t="s">
        <v>1102</v>
      </c>
      <c r="F297" s="220" t="s">
        <v>1103</v>
      </c>
      <c r="G297" s="221" t="s">
        <v>178</v>
      </c>
      <c r="H297" s="222">
        <v>47.462000000000003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0.0053261999999999997</v>
      </c>
      <c r="R297" s="227">
        <f>Q297*H297</f>
        <v>0.2527921044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102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6551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1105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3" customFormat="1">
      <c r="A299" s="13"/>
      <c r="B299" s="236"/>
      <c r="C299" s="237"/>
      <c r="D299" s="238" t="s">
        <v>410</v>
      </c>
      <c r="E299" s="239" t="s">
        <v>19</v>
      </c>
      <c r="F299" s="240" t="s">
        <v>906</v>
      </c>
      <c r="G299" s="237"/>
      <c r="H299" s="239" t="s">
        <v>19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410</v>
      </c>
      <c r="AU299" s="246" t="s">
        <v>87</v>
      </c>
      <c r="AV299" s="13" t="s">
        <v>85</v>
      </c>
      <c r="AW299" s="13" t="s">
        <v>37</v>
      </c>
      <c r="AX299" s="13" t="s">
        <v>78</v>
      </c>
      <c r="AY299" s="246" t="s">
        <v>401</v>
      </c>
    </row>
    <row r="300" s="13" customFormat="1">
      <c r="A300" s="13"/>
      <c r="B300" s="236"/>
      <c r="C300" s="237"/>
      <c r="D300" s="238" t="s">
        <v>410</v>
      </c>
      <c r="E300" s="239" t="s">
        <v>19</v>
      </c>
      <c r="F300" s="240" t="s">
        <v>6515</v>
      </c>
      <c r="G300" s="237"/>
      <c r="H300" s="239" t="s">
        <v>19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410</v>
      </c>
      <c r="AU300" s="246" t="s">
        <v>87</v>
      </c>
      <c r="AV300" s="13" t="s">
        <v>85</v>
      </c>
      <c r="AW300" s="13" t="s">
        <v>37</v>
      </c>
      <c r="AX300" s="13" t="s">
        <v>78</v>
      </c>
      <c r="AY300" s="246" t="s">
        <v>401</v>
      </c>
    </row>
    <row r="301" s="14" customFormat="1">
      <c r="A301" s="14"/>
      <c r="B301" s="247"/>
      <c r="C301" s="248"/>
      <c r="D301" s="238" t="s">
        <v>410</v>
      </c>
      <c r="E301" s="249" t="s">
        <v>19</v>
      </c>
      <c r="F301" s="250" t="s">
        <v>6552</v>
      </c>
      <c r="G301" s="248"/>
      <c r="H301" s="251">
        <v>47.462000000000003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7" t="s">
        <v>410</v>
      </c>
      <c r="AU301" s="257" t="s">
        <v>87</v>
      </c>
      <c r="AV301" s="14" t="s">
        <v>87</v>
      </c>
      <c r="AW301" s="14" t="s">
        <v>37</v>
      </c>
      <c r="AX301" s="14" t="s">
        <v>78</v>
      </c>
      <c r="AY301" s="257" t="s">
        <v>401</v>
      </c>
    </row>
    <row r="302" s="15" customFormat="1">
      <c r="A302" s="15"/>
      <c r="B302" s="258"/>
      <c r="C302" s="259"/>
      <c r="D302" s="238" t="s">
        <v>410</v>
      </c>
      <c r="E302" s="260" t="s">
        <v>6413</v>
      </c>
      <c r="F302" s="261" t="s">
        <v>414</v>
      </c>
      <c r="G302" s="259"/>
      <c r="H302" s="262">
        <v>47.462000000000003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410</v>
      </c>
      <c r="AU302" s="268" t="s">
        <v>87</v>
      </c>
      <c r="AV302" s="15" t="s">
        <v>102</v>
      </c>
      <c r="AW302" s="15" t="s">
        <v>37</v>
      </c>
      <c r="AX302" s="15" t="s">
        <v>85</v>
      </c>
      <c r="AY302" s="268" t="s">
        <v>401</v>
      </c>
    </row>
    <row r="303" s="2" customFormat="1" ht="37.8" customHeight="1">
      <c r="A303" s="40"/>
      <c r="B303" s="41"/>
      <c r="C303" s="218" t="s">
        <v>650</v>
      </c>
      <c r="D303" s="218" t="s">
        <v>403</v>
      </c>
      <c r="E303" s="219" t="s">
        <v>1111</v>
      </c>
      <c r="F303" s="220" t="s">
        <v>1112</v>
      </c>
      <c r="G303" s="221" t="s">
        <v>178</v>
      </c>
      <c r="H303" s="222">
        <v>47.462000000000003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102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102</v>
      </c>
      <c r="BM303" s="229" t="s">
        <v>6553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1114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6554</v>
      </c>
      <c r="G305" s="248"/>
      <c r="H305" s="251">
        <v>47.462000000000003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78</v>
      </c>
      <c r="AY305" s="257" t="s">
        <v>401</v>
      </c>
    </row>
    <row r="306" s="15" customFormat="1">
      <c r="A306" s="15"/>
      <c r="B306" s="258"/>
      <c r="C306" s="259"/>
      <c r="D306" s="238" t="s">
        <v>410</v>
      </c>
      <c r="E306" s="260" t="s">
        <v>19</v>
      </c>
      <c r="F306" s="261" t="s">
        <v>414</v>
      </c>
      <c r="G306" s="259"/>
      <c r="H306" s="262">
        <v>47.462000000000003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410</v>
      </c>
      <c r="AU306" s="268" t="s">
        <v>87</v>
      </c>
      <c r="AV306" s="15" t="s">
        <v>102</v>
      </c>
      <c r="AW306" s="15" t="s">
        <v>37</v>
      </c>
      <c r="AX306" s="15" t="s">
        <v>85</v>
      </c>
      <c r="AY306" s="268" t="s">
        <v>401</v>
      </c>
    </row>
    <row r="307" s="2" customFormat="1" ht="37.8" customHeight="1">
      <c r="A307" s="40"/>
      <c r="B307" s="41"/>
      <c r="C307" s="218" t="s">
        <v>657</v>
      </c>
      <c r="D307" s="218" t="s">
        <v>403</v>
      </c>
      <c r="E307" s="219" t="s">
        <v>6555</v>
      </c>
      <c r="F307" s="220" t="s">
        <v>6556</v>
      </c>
      <c r="G307" s="221" t="s">
        <v>178</v>
      </c>
      <c r="H307" s="222">
        <v>79.662999999999997</v>
      </c>
      <c r="I307" s="223"/>
      <c r="J307" s="224">
        <f>ROUND(I307*H307,2)</f>
        <v>0</v>
      </c>
      <c r="K307" s="220" t="s">
        <v>406</v>
      </c>
      <c r="L307" s="46"/>
      <c r="M307" s="225" t="s">
        <v>19</v>
      </c>
      <c r="N307" s="226" t="s">
        <v>49</v>
      </c>
      <c r="O307" s="86"/>
      <c r="P307" s="227">
        <f>O307*H307</f>
        <v>0</v>
      </c>
      <c r="Q307" s="227">
        <v>0.0055180000000000003</v>
      </c>
      <c r="R307" s="227">
        <f>Q307*H307</f>
        <v>0.43958043400000002</v>
      </c>
      <c r="S307" s="227">
        <v>0</v>
      </c>
      <c r="T307" s="22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9" t="s">
        <v>102</v>
      </c>
      <c r="AT307" s="229" t="s">
        <v>403</v>
      </c>
      <c r="AU307" s="229" t="s">
        <v>87</v>
      </c>
      <c r="AY307" s="19" t="s">
        <v>401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9" t="s">
        <v>85</v>
      </c>
      <c r="BK307" s="230">
        <f>ROUND(I307*H307,2)</f>
        <v>0</v>
      </c>
      <c r="BL307" s="19" t="s">
        <v>102</v>
      </c>
      <c r="BM307" s="229" t="s">
        <v>6557</v>
      </c>
    </row>
    <row r="308" s="2" customFormat="1">
      <c r="A308" s="40"/>
      <c r="B308" s="41"/>
      <c r="C308" s="42"/>
      <c r="D308" s="231" t="s">
        <v>408</v>
      </c>
      <c r="E308" s="42"/>
      <c r="F308" s="232" t="s">
        <v>6558</v>
      </c>
      <c r="G308" s="42"/>
      <c r="H308" s="42"/>
      <c r="I308" s="233"/>
      <c r="J308" s="42"/>
      <c r="K308" s="42"/>
      <c r="L308" s="46"/>
      <c r="M308" s="234"/>
      <c r="N308" s="235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408</v>
      </c>
      <c r="AU308" s="19" t="s">
        <v>87</v>
      </c>
    </row>
    <row r="309" s="13" customFormat="1">
      <c r="A309" s="13"/>
      <c r="B309" s="236"/>
      <c r="C309" s="237"/>
      <c r="D309" s="238" t="s">
        <v>410</v>
      </c>
      <c r="E309" s="239" t="s">
        <v>19</v>
      </c>
      <c r="F309" s="240" t="s">
        <v>906</v>
      </c>
      <c r="G309" s="237"/>
      <c r="H309" s="239" t="s">
        <v>19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410</v>
      </c>
      <c r="AU309" s="246" t="s">
        <v>87</v>
      </c>
      <c r="AV309" s="13" t="s">
        <v>85</v>
      </c>
      <c r="AW309" s="13" t="s">
        <v>37</v>
      </c>
      <c r="AX309" s="13" t="s">
        <v>78</v>
      </c>
      <c r="AY309" s="246" t="s">
        <v>401</v>
      </c>
    </row>
    <row r="310" s="13" customFormat="1">
      <c r="A310" s="13"/>
      <c r="B310" s="236"/>
      <c r="C310" s="237"/>
      <c r="D310" s="238" t="s">
        <v>410</v>
      </c>
      <c r="E310" s="239" t="s">
        <v>19</v>
      </c>
      <c r="F310" s="240" t="s">
        <v>6515</v>
      </c>
      <c r="G310" s="237"/>
      <c r="H310" s="239" t="s">
        <v>19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410</v>
      </c>
      <c r="AU310" s="246" t="s">
        <v>87</v>
      </c>
      <c r="AV310" s="13" t="s">
        <v>85</v>
      </c>
      <c r="AW310" s="13" t="s">
        <v>37</v>
      </c>
      <c r="AX310" s="13" t="s">
        <v>78</v>
      </c>
      <c r="AY310" s="246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6559</v>
      </c>
      <c r="G311" s="248"/>
      <c r="H311" s="251">
        <v>70.944999999999993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4" customFormat="1">
      <c r="A312" s="14"/>
      <c r="B312" s="247"/>
      <c r="C312" s="248"/>
      <c r="D312" s="238" t="s">
        <v>410</v>
      </c>
      <c r="E312" s="249" t="s">
        <v>19</v>
      </c>
      <c r="F312" s="250" t="s">
        <v>6560</v>
      </c>
      <c r="G312" s="248"/>
      <c r="H312" s="251">
        <v>8.718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7" t="s">
        <v>410</v>
      </c>
      <c r="AU312" s="257" t="s">
        <v>87</v>
      </c>
      <c r="AV312" s="14" t="s">
        <v>87</v>
      </c>
      <c r="AW312" s="14" t="s">
        <v>37</v>
      </c>
      <c r="AX312" s="14" t="s">
        <v>78</v>
      </c>
      <c r="AY312" s="257" t="s">
        <v>401</v>
      </c>
    </row>
    <row r="313" s="15" customFormat="1">
      <c r="A313" s="15"/>
      <c r="B313" s="258"/>
      <c r="C313" s="259"/>
      <c r="D313" s="238" t="s">
        <v>410</v>
      </c>
      <c r="E313" s="260" t="s">
        <v>6416</v>
      </c>
      <c r="F313" s="261" t="s">
        <v>414</v>
      </c>
      <c r="G313" s="259"/>
      <c r="H313" s="262">
        <v>79.662999999999997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8" t="s">
        <v>410</v>
      </c>
      <c r="AU313" s="268" t="s">
        <v>87</v>
      </c>
      <c r="AV313" s="15" t="s">
        <v>102</v>
      </c>
      <c r="AW313" s="15" t="s">
        <v>37</v>
      </c>
      <c r="AX313" s="15" t="s">
        <v>85</v>
      </c>
      <c r="AY313" s="268" t="s">
        <v>401</v>
      </c>
    </row>
    <row r="314" s="2" customFormat="1" ht="37.8" customHeight="1">
      <c r="A314" s="40"/>
      <c r="B314" s="41"/>
      <c r="C314" s="218" t="s">
        <v>664</v>
      </c>
      <c r="D314" s="218" t="s">
        <v>403</v>
      </c>
      <c r="E314" s="219" t="s">
        <v>6561</v>
      </c>
      <c r="F314" s="220" t="s">
        <v>6562</v>
      </c>
      <c r="G314" s="221" t="s">
        <v>178</v>
      </c>
      <c r="H314" s="222">
        <v>79.662999999999997</v>
      </c>
      <c r="I314" s="223"/>
      <c r="J314" s="224">
        <f>ROUND(I314*H314,2)</f>
        <v>0</v>
      </c>
      <c r="K314" s="220" t="s">
        <v>406</v>
      </c>
      <c r="L314" s="46"/>
      <c r="M314" s="225" t="s">
        <v>19</v>
      </c>
      <c r="N314" s="226" t="s">
        <v>49</v>
      </c>
      <c r="O314" s="86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9" t="s">
        <v>102</v>
      </c>
      <c r="AT314" s="229" t="s">
        <v>403</v>
      </c>
      <c r="AU314" s="229" t="s">
        <v>87</v>
      </c>
      <c r="AY314" s="19" t="s">
        <v>401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9" t="s">
        <v>85</v>
      </c>
      <c r="BK314" s="230">
        <f>ROUND(I314*H314,2)</f>
        <v>0</v>
      </c>
      <c r="BL314" s="19" t="s">
        <v>102</v>
      </c>
      <c r="BM314" s="229" t="s">
        <v>6563</v>
      </c>
    </row>
    <row r="315" s="2" customFormat="1">
      <c r="A315" s="40"/>
      <c r="B315" s="41"/>
      <c r="C315" s="42"/>
      <c r="D315" s="231" t="s">
        <v>408</v>
      </c>
      <c r="E315" s="42"/>
      <c r="F315" s="232" t="s">
        <v>6564</v>
      </c>
      <c r="G315" s="42"/>
      <c r="H315" s="42"/>
      <c r="I315" s="233"/>
      <c r="J315" s="42"/>
      <c r="K315" s="42"/>
      <c r="L315" s="46"/>
      <c r="M315" s="234"/>
      <c r="N315" s="235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408</v>
      </c>
      <c r="AU315" s="19" t="s">
        <v>87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6416</v>
      </c>
      <c r="G316" s="248"/>
      <c r="H316" s="251">
        <v>79.662999999999997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5" customFormat="1">
      <c r="A317" s="15"/>
      <c r="B317" s="258"/>
      <c r="C317" s="259"/>
      <c r="D317" s="238" t="s">
        <v>410</v>
      </c>
      <c r="E317" s="260" t="s">
        <v>19</v>
      </c>
      <c r="F317" s="261" t="s">
        <v>414</v>
      </c>
      <c r="G317" s="259"/>
      <c r="H317" s="262">
        <v>79.662999999999997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8" t="s">
        <v>410</v>
      </c>
      <c r="AU317" s="268" t="s">
        <v>87</v>
      </c>
      <c r="AV317" s="15" t="s">
        <v>102</v>
      </c>
      <c r="AW317" s="15" t="s">
        <v>37</v>
      </c>
      <c r="AX317" s="15" t="s">
        <v>85</v>
      </c>
      <c r="AY317" s="268" t="s">
        <v>401</v>
      </c>
    </row>
    <row r="318" s="2" customFormat="1" ht="37.8" customHeight="1">
      <c r="A318" s="40"/>
      <c r="B318" s="41"/>
      <c r="C318" s="218" t="s">
        <v>670</v>
      </c>
      <c r="D318" s="218" t="s">
        <v>403</v>
      </c>
      <c r="E318" s="219" t="s">
        <v>1116</v>
      </c>
      <c r="F318" s="220" t="s">
        <v>1117</v>
      </c>
      <c r="G318" s="221" t="s">
        <v>178</v>
      </c>
      <c r="H318" s="222">
        <v>118.407</v>
      </c>
      <c r="I318" s="223"/>
      <c r="J318" s="224">
        <f>ROUND(I318*H318,2)</f>
        <v>0</v>
      </c>
      <c r="K318" s="220" t="s">
        <v>406</v>
      </c>
      <c r="L318" s="46"/>
      <c r="M318" s="225" t="s">
        <v>19</v>
      </c>
      <c r="N318" s="226" t="s">
        <v>49</v>
      </c>
      <c r="O318" s="86"/>
      <c r="P318" s="227">
        <f>O318*H318</f>
        <v>0</v>
      </c>
      <c r="Q318" s="227">
        <v>0.00088228000000000004</v>
      </c>
      <c r="R318" s="227">
        <f>Q318*H318</f>
        <v>0.10446812796</v>
      </c>
      <c r="S318" s="227">
        <v>0</v>
      </c>
      <c r="T318" s="22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9" t="s">
        <v>102</v>
      </c>
      <c r="AT318" s="229" t="s">
        <v>403</v>
      </c>
      <c r="AU318" s="229" t="s">
        <v>87</v>
      </c>
      <c r="AY318" s="19" t="s">
        <v>401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9" t="s">
        <v>85</v>
      </c>
      <c r="BK318" s="230">
        <f>ROUND(I318*H318,2)</f>
        <v>0</v>
      </c>
      <c r="BL318" s="19" t="s">
        <v>102</v>
      </c>
      <c r="BM318" s="229" t="s">
        <v>6565</v>
      </c>
    </row>
    <row r="319" s="2" customFormat="1">
      <c r="A319" s="40"/>
      <c r="B319" s="41"/>
      <c r="C319" s="42"/>
      <c r="D319" s="231" t="s">
        <v>408</v>
      </c>
      <c r="E319" s="42"/>
      <c r="F319" s="232" t="s">
        <v>1119</v>
      </c>
      <c r="G319" s="42"/>
      <c r="H319" s="42"/>
      <c r="I319" s="233"/>
      <c r="J319" s="42"/>
      <c r="K319" s="42"/>
      <c r="L319" s="46"/>
      <c r="M319" s="234"/>
      <c r="N319" s="235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408</v>
      </c>
      <c r="AU319" s="19" t="s">
        <v>87</v>
      </c>
    </row>
    <row r="320" s="13" customFormat="1">
      <c r="A320" s="13"/>
      <c r="B320" s="236"/>
      <c r="C320" s="237"/>
      <c r="D320" s="238" t="s">
        <v>410</v>
      </c>
      <c r="E320" s="239" t="s">
        <v>19</v>
      </c>
      <c r="F320" s="240" t="s">
        <v>906</v>
      </c>
      <c r="G320" s="237"/>
      <c r="H320" s="239" t="s">
        <v>19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410</v>
      </c>
      <c r="AU320" s="246" t="s">
        <v>87</v>
      </c>
      <c r="AV320" s="13" t="s">
        <v>85</v>
      </c>
      <c r="AW320" s="13" t="s">
        <v>37</v>
      </c>
      <c r="AX320" s="13" t="s">
        <v>78</v>
      </c>
      <c r="AY320" s="246" t="s">
        <v>401</v>
      </c>
    </row>
    <row r="321" s="13" customFormat="1">
      <c r="A321" s="13"/>
      <c r="B321" s="236"/>
      <c r="C321" s="237"/>
      <c r="D321" s="238" t="s">
        <v>410</v>
      </c>
      <c r="E321" s="239" t="s">
        <v>19</v>
      </c>
      <c r="F321" s="240" t="s">
        <v>6515</v>
      </c>
      <c r="G321" s="237"/>
      <c r="H321" s="239" t="s">
        <v>19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410</v>
      </c>
      <c r="AU321" s="246" t="s">
        <v>87</v>
      </c>
      <c r="AV321" s="13" t="s">
        <v>85</v>
      </c>
      <c r="AW321" s="13" t="s">
        <v>37</v>
      </c>
      <c r="AX321" s="13" t="s">
        <v>78</v>
      </c>
      <c r="AY321" s="246" t="s">
        <v>401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6566</v>
      </c>
      <c r="G322" s="248"/>
      <c r="H322" s="251">
        <v>118.407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118.407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37.8" customHeight="1">
      <c r="A324" s="40"/>
      <c r="B324" s="41"/>
      <c r="C324" s="218" t="s">
        <v>676</v>
      </c>
      <c r="D324" s="218" t="s">
        <v>403</v>
      </c>
      <c r="E324" s="219" t="s">
        <v>1121</v>
      </c>
      <c r="F324" s="220" t="s">
        <v>1122</v>
      </c>
      <c r="G324" s="221" t="s">
        <v>178</v>
      </c>
      <c r="H324" s="222">
        <v>118.407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102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102</v>
      </c>
      <c r="BM324" s="229" t="s">
        <v>6567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1124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2" customFormat="1" ht="33" customHeight="1">
      <c r="A326" s="40"/>
      <c r="B326" s="41"/>
      <c r="C326" s="218" t="s">
        <v>682</v>
      </c>
      <c r="D326" s="218" t="s">
        <v>403</v>
      </c>
      <c r="E326" s="219" t="s">
        <v>6568</v>
      </c>
      <c r="F326" s="220" t="s">
        <v>6569</v>
      </c>
      <c r="G326" s="221" t="s">
        <v>178</v>
      </c>
      <c r="H326" s="222">
        <v>127.125</v>
      </c>
      <c r="I326" s="223"/>
      <c r="J326" s="224">
        <f>ROUND(I326*H326,2)</f>
        <v>0</v>
      </c>
      <c r="K326" s="220" t="s">
        <v>406</v>
      </c>
      <c r="L326" s="46"/>
      <c r="M326" s="225" t="s">
        <v>19</v>
      </c>
      <c r="N326" s="226" t="s">
        <v>49</v>
      </c>
      <c r="O326" s="86"/>
      <c r="P326" s="227">
        <f>O326*H326</f>
        <v>0</v>
      </c>
      <c r="Q326" s="227">
        <v>0.0032000000000000002</v>
      </c>
      <c r="R326" s="227">
        <f>Q326*H326</f>
        <v>0.40679999999999999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102</v>
      </c>
      <c r="AT326" s="229" t="s">
        <v>403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102</v>
      </c>
      <c r="BM326" s="229" t="s">
        <v>6570</v>
      </c>
    </row>
    <row r="327" s="2" customFormat="1">
      <c r="A327" s="40"/>
      <c r="B327" s="41"/>
      <c r="C327" s="42"/>
      <c r="D327" s="231" t="s">
        <v>408</v>
      </c>
      <c r="E327" s="42"/>
      <c r="F327" s="232" t="s">
        <v>6571</v>
      </c>
      <c r="G327" s="42"/>
      <c r="H327" s="42"/>
      <c r="I327" s="233"/>
      <c r="J327" s="42"/>
      <c r="K327" s="42"/>
      <c r="L327" s="46"/>
      <c r="M327" s="234"/>
      <c r="N327" s="23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408</v>
      </c>
      <c r="AU327" s="19" t="s">
        <v>87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6554</v>
      </c>
      <c r="G328" s="248"/>
      <c r="H328" s="251">
        <v>47.462000000000003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6416</v>
      </c>
      <c r="G329" s="248"/>
      <c r="H329" s="251">
        <v>79.662999999999997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5" customFormat="1">
      <c r="A330" s="15"/>
      <c r="B330" s="258"/>
      <c r="C330" s="259"/>
      <c r="D330" s="238" t="s">
        <v>410</v>
      </c>
      <c r="E330" s="260" t="s">
        <v>19</v>
      </c>
      <c r="F330" s="261" t="s">
        <v>414</v>
      </c>
      <c r="G330" s="259"/>
      <c r="H330" s="262">
        <v>127.125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8" t="s">
        <v>410</v>
      </c>
      <c r="AU330" s="268" t="s">
        <v>87</v>
      </c>
      <c r="AV330" s="15" t="s">
        <v>102</v>
      </c>
      <c r="AW330" s="15" t="s">
        <v>37</v>
      </c>
      <c r="AX330" s="15" t="s">
        <v>85</v>
      </c>
      <c r="AY330" s="268" t="s">
        <v>401</v>
      </c>
    </row>
    <row r="331" s="2" customFormat="1" ht="78" customHeight="1">
      <c r="A331" s="40"/>
      <c r="B331" s="41"/>
      <c r="C331" s="218" t="s">
        <v>687</v>
      </c>
      <c r="D331" s="218" t="s">
        <v>403</v>
      </c>
      <c r="E331" s="219" t="s">
        <v>1126</v>
      </c>
      <c r="F331" s="220" t="s">
        <v>1127</v>
      </c>
      <c r="G331" s="221" t="s">
        <v>548</v>
      </c>
      <c r="H331" s="222">
        <v>3.4340000000000002</v>
      </c>
      <c r="I331" s="223"/>
      <c r="J331" s="224">
        <f>ROUND(I331*H331,2)</f>
        <v>0</v>
      </c>
      <c r="K331" s="220" t="s">
        <v>406</v>
      </c>
      <c r="L331" s="46"/>
      <c r="M331" s="225" t="s">
        <v>19</v>
      </c>
      <c r="N331" s="226" t="s">
        <v>49</v>
      </c>
      <c r="O331" s="86"/>
      <c r="P331" s="227">
        <f>O331*H331</f>
        <v>0</v>
      </c>
      <c r="Q331" s="227">
        <v>1.0555522399999999</v>
      </c>
      <c r="R331" s="227">
        <f>Q331*H331</f>
        <v>3.6247663921599997</v>
      </c>
      <c r="S331" s="227">
        <v>0</v>
      </c>
      <c r="T331" s="22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9" t="s">
        <v>102</v>
      </c>
      <c r="AT331" s="229" t="s">
        <v>403</v>
      </c>
      <c r="AU331" s="229" t="s">
        <v>87</v>
      </c>
      <c r="AY331" s="19" t="s">
        <v>401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9" t="s">
        <v>85</v>
      </c>
      <c r="BK331" s="230">
        <f>ROUND(I331*H331,2)</f>
        <v>0</v>
      </c>
      <c r="BL331" s="19" t="s">
        <v>102</v>
      </c>
      <c r="BM331" s="229" t="s">
        <v>6572</v>
      </c>
    </row>
    <row r="332" s="2" customFormat="1">
      <c r="A332" s="40"/>
      <c r="B332" s="41"/>
      <c r="C332" s="42"/>
      <c r="D332" s="231" t="s">
        <v>408</v>
      </c>
      <c r="E332" s="42"/>
      <c r="F332" s="232" t="s">
        <v>1129</v>
      </c>
      <c r="G332" s="42"/>
      <c r="H332" s="42"/>
      <c r="I332" s="233"/>
      <c r="J332" s="42"/>
      <c r="K332" s="42"/>
      <c r="L332" s="46"/>
      <c r="M332" s="234"/>
      <c r="N332" s="235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408</v>
      </c>
      <c r="AU332" s="19" t="s">
        <v>87</v>
      </c>
    </row>
    <row r="333" s="13" customFormat="1">
      <c r="A333" s="13"/>
      <c r="B333" s="236"/>
      <c r="C333" s="237"/>
      <c r="D333" s="238" t="s">
        <v>410</v>
      </c>
      <c r="E333" s="239" t="s">
        <v>19</v>
      </c>
      <c r="F333" s="240" t="s">
        <v>906</v>
      </c>
      <c r="G333" s="237"/>
      <c r="H333" s="239" t="s">
        <v>19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6" t="s">
        <v>410</v>
      </c>
      <c r="AU333" s="246" t="s">
        <v>87</v>
      </c>
      <c r="AV333" s="13" t="s">
        <v>85</v>
      </c>
      <c r="AW333" s="13" t="s">
        <v>37</v>
      </c>
      <c r="AX333" s="13" t="s">
        <v>78</v>
      </c>
      <c r="AY333" s="246" t="s">
        <v>401</v>
      </c>
    </row>
    <row r="334" s="13" customFormat="1">
      <c r="A334" s="13"/>
      <c r="B334" s="236"/>
      <c r="C334" s="237"/>
      <c r="D334" s="238" t="s">
        <v>410</v>
      </c>
      <c r="E334" s="239" t="s">
        <v>19</v>
      </c>
      <c r="F334" s="240" t="s">
        <v>6515</v>
      </c>
      <c r="G334" s="237"/>
      <c r="H334" s="239" t="s">
        <v>19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410</v>
      </c>
      <c r="AU334" s="246" t="s">
        <v>87</v>
      </c>
      <c r="AV334" s="13" t="s">
        <v>85</v>
      </c>
      <c r="AW334" s="13" t="s">
        <v>37</v>
      </c>
      <c r="AX334" s="13" t="s">
        <v>78</v>
      </c>
      <c r="AY334" s="246" t="s">
        <v>401</v>
      </c>
    </row>
    <row r="335" s="13" customFormat="1">
      <c r="A335" s="13"/>
      <c r="B335" s="236"/>
      <c r="C335" s="237"/>
      <c r="D335" s="238" t="s">
        <v>410</v>
      </c>
      <c r="E335" s="239" t="s">
        <v>19</v>
      </c>
      <c r="F335" s="240" t="s">
        <v>635</v>
      </c>
      <c r="G335" s="237"/>
      <c r="H335" s="239" t="s">
        <v>19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410</v>
      </c>
      <c r="AU335" s="246" t="s">
        <v>87</v>
      </c>
      <c r="AV335" s="13" t="s">
        <v>85</v>
      </c>
      <c r="AW335" s="13" t="s">
        <v>37</v>
      </c>
      <c r="AX335" s="13" t="s">
        <v>78</v>
      </c>
      <c r="AY335" s="246" t="s">
        <v>401</v>
      </c>
    </row>
    <row r="336" s="13" customFormat="1">
      <c r="A336" s="13"/>
      <c r="B336" s="236"/>
      <c r="C336" s="237"/>
      <c r="D336" s="238" t="s">
        <v>410</v>
      </c>
      <c r="E336" s="239" t="s">
        <v>19</v>
      </c>
      <c r="F336" s="240" t="s">
        <v>1165</v>
      </c>
      <c r="G336" s="237"/>
      <c r="H336" s="239" t="s">
        <v>19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410</v>
      </c>
      <c r="AU336" s="246" t="s">
        <v>87</v>
      </c>
      <c r="AV336" s="13" t="s">
        <v>85</v>
      </c>
      <c r="AW336" s="13" t="s">
        <v>37</v>
      </c>
      <c r="AX336" s="13" t="s">
        <v>78</v>
      </c>
      <c r="AY336" s="246" t="s">
        <v>401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6573</v>
      </c>
      <c r="G337" s="248"/>
      <c r="H337" s="251">
        <v>1.0920000000000001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4" customFormat="1">
      <c r="A338" s="14"/>
      <c r="B338" s="247"/>
      <c r="C338" s="248"/>
      <c r="D338" s="238" t="s">
        <v>410</v>
      </c>
      <c r="E338" s="249" t="s">
        <v>19</v>
      </c>
      <c r="F338" s="250" t="s">
        <v>6574</v>
      </c>
      <c r="G338" s="248"/>
      <c r="H338" s="251">
        <v>2.3420000000000001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7" t="s">
        <v>410</v>
      </c>
      <c r="AU338" s="257" t="s">
        <v>87</v>
      </c>
      <c r="AV338" s="14" t="s">
        <v>87</v>
      </c>
      <c r="AW338" s="14" t="s">
        <v>37</v>
      </c>
      <c r="AX338" s="14" t="s">
        <v>78</v>
      </c>
      <c r="AY338" s="257" t="s">
        <v>401</v>
      </c>
    </row>
    <row r="339" s="15" customFormat="1">
      <c r="A339" s="15"/>
      <c r="B339" s="258"/>
      <c r="C339" s="259"/>
      <c r="D339" s="238" t="s">
        <v>410</v>
      </c>
      <c r="E339" s="260" t="s">
        <v>19</v>
      </c>
      <c r="F339" s="261" t="s">
        <v>414</v>
      </c>
      <c r="G339" s="259"/>
      <c r="H339" s="262">
        <v>3.4340000000000002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8" t="s">
        <v>410</v>
      </c>
      <c r="AU339" s="268" t="s">
        <v>87</v>
      </c>
      <c r="AV339" s="15" t="s">
        <v>102</v>
      </c>
      <c r="AW339" s="15" t="s">
        <v>37</v>
      </c>
      <c r="AX339" s="15" t="s">
        <v>85</v>
      </c>
      <c r="AY339" s="268" t="s">
        <v>401</v>
      </c>
    </row>
    <row r="340" s="2" customFormat="1" ht="24.15" customHeight="1">
      <c r="A340" s="40"/>
      <c r="B340" s="41"/>
      <c r="C340" s="218" t="s">
        <v>703</v>
      </c>
      <c r="D340" s="218" t="s">
        <v>403</v>
      </c>
      <c r="E340" s="219" t="s">
        <v>1135</v>
      </c>
      <c r="F340" s="220" t="s">
        <v>1136</v>
      </c>
      <c r="G340" s="221" t="s">
        <v>219</v>
      </c>
      <c r="H340" s="222">
        <v>2.524</v>
      </c>
      <c r="I340" s="223"/>
      <c r="J340" s="224">
        <f>ROUND(I340*H340,2)</f>
        <v>0</v>
      </c>
      <c r="K340" s="220" t="s">
        <v>406</v>
      </c>
      <c r="L340" s="46"/>
      <c r="M340" s="225" t="s">
        <v>19</v>
      </c>
      <c r="N340" s="226" t="s">
        <v>49</v>
      </c>
      <c r="O340" s="86"/>
      <c r="P340" s="227">
        <f>O340*H340</f>
        <v>0</v>
      </c>
      <c r="Q340" s="227">
        <v>2.5019749999999998</v>
      </c>
      <c r="R340" s="227">
        <f>Q340*H340</f>
        <v>6.3149848999999998</v>
      </c>
      <c r="S340" s="227">
        <v>0</v>
      </c>
      <c r="T340" s="22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9" t="s">
        <v>102</v>
      </c>
      <c r="AT340" s="229" t="s">
        <v>403</v>
      </c>
      <c r="AU340" s="229" t="s">
        <v>87</v>
      </c>
      <c r="AY340" s="19" t="s">
        <v>401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9" t="s">
        <v>85</v>
      </c>
      <c r="BK340" s="230">
        <f>ROUND(I340*H340,2)</f>
        <v>0</v>
      </c>
      <c r="BL340" s="19" t="s">
        <v>102</v>
      </c>
      <c r="BM340" s="229" t="s">
        <v>6575</v>
      </c>
    </row>
    <row r="341" s="2" customFormat="1">
      <c r="A341" s="40"/>
      <c r="B341" s="41"/>
      <c r="C341" s="42"/>
      <c r="D341" s="231" t="s">
        <v>408</v>
      </c>
      <c r="E341" s="42"/>
      <c r="F341" s="232" t="s">
        <v>1138</v>
      </c>
      <c r="G341" s="42"/>
      <c r="H341" s="42"/>
      <c r="I341" s="233"/>
      <c r="J341" s="42"/>
      <c r="K341" s="42"/>
      <c r="L341" s="46"/>
      <c r="M341" s="234"/>
      <c r="N341" s="235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408</v>
      </c>
      <c r="AU341" s="19" t="s">
        <v>87</v>
      </c>
    </row>
    <row r="342" s="13" customFormat="1">
      <c r="A342" s="13"/>
      <c r="B342" s="236"/>
      <c r="C342" s="237"/>
      <c r="D342" s="238" t="s">
        <v>410</v>
      </c>
      <c r="E342" s="239" t="s">
        <v>19</v>
      </c>
      <c r="F342" s="240" t="s">
        <v>906</v>
      </c>
      <c r="G342" s="237"/>
      <c r="H342" s="239" t="s">
        <v>19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410</v>
      </c>
      <c r="AU342" s="246" t="s">
        <v>87</v>
      </c>
      <c r="AV342" s="13" t="s">
        <v>85</v>
      </c>
      <c r="AW342" s="13" t="s">
        <v>37</v>
      </c>
      <c r="AX342" s="13" t="s">
        <v>78</v>
      </c>
      <c r="AY342" s="246" t="s">
        <v>401</v>
      </c>
    </row>
    <row r="343" s="13" customFormat="1">
      <c r="A343" s="13"/>
      <c r="B343" s="236"/>
      <c r="C343" s="237"/>
      <c r="D343" s="238" t="s">
        <v>410</v>
      </c>
      <c r="E343" s="239" t="s">
        <v>19</v>
      </c>
      <c r="F343" s="240" t="s">
        <v>926</v>
      </c>
      <c r="G343" s="237"/>
      <c r="H343" s="239" t="s">
        <v>19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410</v>
      </c>
      <c r="AU343" s="246" t="s">
        <v>87</v>
      </c>
      <c r="AV343" s="13" t="s">
        <v>85</v>
      </c>
      <c r="AW343" s="13" t="s">
        <v>37</v>
      </c>
      <c r="AX343" s="13" t="s">
        <v>78</v>
      </c>
      <c r="AY343" s="246" t="s">
        <v>401</v>
      </c>
    </row>
    <row r="344" s="14" customFormat="1">
      <c r="A344" s="14"/>
      <c r="B344" s="247"/>
      <c r="C344" s="248"/>
      <c r="D344" s="238" t="s">
        <v>410</v>
      </c>
      <c r="E344" s="249" t="s">
        <v>19</v>
      </c>
      <c r="F344" s="250" t="s">
        <v>6576</v>
      </c>
      <c r="G344" s="248"/>
      <c r="H344" s="251">
        <v>1.986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7" t="s">
        <v>410</v>
      </c>
      <c r="AU344" s="257" t="s">
        <v>87</v>
      </c>
      <c r="AV344" s="14" t="s">
        <v>87</v>
      </c>
      <c r="AW344" s="14" t="s">
        <v>37</v>
      </c>
      <c r="AX344" s="14" t="s">
        <v>78</v>
      </c>
      <c r="AY344" s="257" t="s">
        <v>401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6577</v>
      </c>
      <c r="G345" s="248"/>
      <c r="H345" s="251">
        <v>0.53800000000000003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2.524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18" t="s">
        <v>710</v>
      </c>
      <c r="D347" s="218" t="s">
        <v>403</v>
      </c>
      <c r="E347" s="219" t="s">
        <v>1146</v>
      </c>
      <c r="F347" s="220" t="s">
        <v>1147</v>
      </c>
      <c r="G347" s="221" t="s">
        <v>178</v>
      </c>
      <c r="H347" s="222">
        <v>18.622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0.0084224999999999994</v>
      </c>
      <c r="R347" s="227">
        <f>Q347*H347</f>
        <v>0.15684379499999998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102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6578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1149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3" customFormat="1">
      <c r="A349" s="13"/>
      <c r="B349" s="236"/>
      <c r="C349" s="237"/>
      <c r="D349" s="238" t="s">
        <v>410</v>
      </c>
      <c r="E349" s="239" t="s">
        <v>19</v>
      </c>
      <c r="F349" s="240" t="s">
        <v>906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410</v>
      </c>
      <c r="AU349" s="246" t="s">
        <v>87</v>
      </c>
      <c r="AV349" s="13" t="s">
        <v>85</v>
      </c>
      <c r="AW349" s="13" t="s">
        <v>37</v>
      </c>
      <c r="AX349" s="13" t="s">
        <v>78</v>
      </c>
      <c r="AY349" s="246" t="s">
        <v>401</v>
      </c>
    </row>
    <row r="350" s="13" customFormat="1">
      <c r="A350" s="13"/>
      <c r="B350" s="236"/>
      <c r="C350" s="237"/>
      <c r="D350" s="238" t="s">
        <v>410</v>
      </c>
      <c r="E350" s="239" t="s">
        <v>19</v>
      </c>
      <c r="F350" s="240" t="s">
        <v>926</v>
      </c>
      <c r="G350" s="237"/>
      <c r="H350" s="239" t="s">
        <v>19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410</v>
      </c>
      <c r="AU350" s="246" t="s">
        <v>87</v>
      </c>
      <c r="AV350" s="13" t="s">
        <v>85</v>
      </c>
      <c r="AW350" s="13" t="s">
        <v>37</v>
      </c>
      <c r="AX350" s="13" t="s">
        <v>78</v>
      </c>
      <c r="AY350" s="246" t="s">
        <v>401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6579</v>
      </c>
      <c r="G351" s="248"/>
      <c r="H351" s="251">
        <v>13.238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6580</v>
      </c>
      <c r="G352" s="248"/>
      <c r="H352" s="251">
        <v>5.3840000000000003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78</v>
      </c>
      <c r="AY352" s="257" t="s">
        <v>401</v>
      </c>
    </row>
    <row r="353" s="15" customFormat="1">
      <c r="A353" s="15"/>
      <c r="B353" s="258"/>
      <c r="C353" s="259"/>
      <c r="D353" s="238" t="s">
        <v>410</v>
      </c>
      <c r="E353" s="260" t="s">
        <v>6419</v>
      </c>
      <c r="F353" s="261" t="s">
        <v>414</v>
      </c>
      <c r="G353" s="259"/>
      <c r="H353" s="262">
        <v>18.622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410</v>
      </c>
      <c r="AU353" s="268" t="s">
        <v>87</v>
      </c>
      <c r="AV353" s="15" t="s">
        <v>102</v>
      </c>
      <c r="AW353" s="15" t="s">
        <v>37</v>
      </c>
      <c r="AX353" s="15" t="s">
        <v>85</v>
      </c>
      <c r="AY353" s="268" t="s">
        <v>401</v>
      </c>
    </row>
    <row r="354" s="2" customFormat="1" ht="24.15" customHeight="1">
      <c r="A354" s="40"/>
      <c r="B354" s="41"/>
      <c r="C354" s="218" t="s">
        <v>717</v>
      </c>
      <c r="D354" s="218" t="s">
        <v>403</v>
      </c>
      <c r="E354" s="219" t="s">
        <v>1156</v>
      </c>
      <c r="F354" s="220" t="s">
        <v>1157</v>
      </c>
      <c r="G354" s="221" t="s">
        <v>178</v>
      </c>
      <c r="H354" s="222">
        <v>18.622</v>
      </c>
      <c r="I354" s="223"/>
      <c r="J354" s="224">
        <f>ROUND(I354*H354,2)</f>
        <v>0</v>
      </c>
      <c r="K354" s="220" t="s">
        <v>406</v>
      </c>
      <c r="L354" s="46"/>
      <c r="M354" s="225" t="s">
        <v>19</v>
      </c>
      <c r="N354" s="226" t="s">
        <v>49</v>
      </c>
      <c r="O354" s="86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9" t="s">
        <v>102</v>
      </c>
      <c r="AT354" s="229" t="s">
        <v>403</v>
      </c>
      <c r="AU354" s="229" t="s">
        <v>87</v>
      </c>
      <c r="AY354" s="19" t="s">
        <v>401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85</v>
      </c>
      <c r="BK354" s="230">
        <f>ROUND(I354*H354,2)</f>
        <v>0</v>
      </c>
      <c r="BL354" s="19" t="s">
        <v>102</v>
      </c>
      <c r="BM354" s="229" t="s">
        <v>6581</v>
      </c>
    </row>
    <row r="355" s="2" customFormat="1">
      <c r="A355" s="40"/>
      <c r="B355" s="41"/>
      <c r="C355" s="42"/>
      <c r="D355" s="231" t="s">
        <v>408</v>
      </c>
      <c r="E355" s="42"/>
      <c r="F355" s="232" t="s">
        <v>1159</v>
      </c>
      <c r="G355" s="42"/>
      <c r="H355" s="42"/>
      <c r="I355" s="233"/>
      <c r="J355" s="42"/>
      <c r="K355" s="42"/>
      <c r="L355" s="46"/>
      <c r="M355" s="234"/>
      <c r="N355" s="235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408</v>
      </c>
      <c r="AU355" s="19" t="s">
        <v>87</v>
      </c>
    </row>
    <row r="356" s="14" customFormat="1">
      <c r="A356" s="14"/>
      <c r="B356" s="247"/>
      <c r="C356" s="248"/>
      <c r="D356" s="238" t="s">
        <v>410</v>
      </c>
      <c r="E356" s="249" t="s">
        <v>19</v>
      </c>
      <c r="F356" s="250" t="s">
        <v>6582</v>
      </c>
      <c r="G356" s="248"/>
      <c r="H356" s="251">
        <v>18.622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410</v>
      </c>
      <c r="AU356" s="257" t="s">
        <v>87</v>
      </c>
      <c r="AV356" s="14" t="s">
        <v>87</v>
      </c>
      <c r="AW356" s="14" t="s">
        <v>37</v>
      </c>
      <c r="AX356" s="14" t="s">
        <v>78</v>
      </c>
      <c r="AY356" s="257" t="s">
        <v>401</v>
      </c>
    </row>
    <row r="357" s="15" customFormat="1">
      <c r="A357" s="15"/>
      <c r="B357" s="258"/>
      <c r="C357" s="259"/>
      <c r="D357" s="238" t="s">
        <v>410</v>
      </c>
      <c r="E357" s="260" t="s">
        <v>19</v>
      </c>
      <c r="F357" s="261" t="s">
        <v>414</v>
      </c>
      <c r="G357" s="259"/>
      <c r="H357" s="262">
        <v>18.622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8" t="s">
        <v>410</v>
      </c>
      <c r="AU357" s="268" t="s">
        <v>87</v>
      </c>
      <c r="AV357" s="15" t="s">
        <v>102</v>
      </c>
      <c r="AW357" s="15" t="s">
        <v>37</v>
      </c>
      <c r="AX357" s="15" t="s">
        <v>85</v>
      </c>
      <c r="AY357" s="268" t="s">
        <v>401</v>
      </c>
    </row>
    <row r="358" s="2" customFormat="1" ht="24.15" customHeight="1">
      <c r="A358" s="40"/>
      <c r="B358" s="41"/>
      <c r="C358" s="218" t="s">
        <v>723</v>
      </c>
      <c r="D358" s="218" t="s">
        <v>403</v>
      </c>
      <c r="E358" s="219" t="s">
        <v>1161</v>
      </c>
      <c r="F358" s="220" t="s">
        <v>1162</v>
      </c>
      <c r="G358" s="221" t="s">
        <v>548</v>
      </c>
      <c r="H358" s="222">
        <v>0.30299999999999999</v>
      </c>
      <c r="I358" s="223"/>
      <c r="J358" s="224">
        <f>ROUND(I358*H358,2)</f>
        <v>0</v>
      </c>
      <c r="K358" s="220" t="s">
        <v>406</v>
      </c>
      <c r="L358" s="46"/>
      <c r="M358" s="225" t="s">
        <v>19</v>
      </c>
      <c r="N358" s="226" t="s">
        <v>49</v>
      </c>
      <c r="O358" s="86"/>
      <c r="P358" s="227">
        <f>O358*H358</f>
        <v>0</v>
      </c>
      <c r="Q358" s="227">
        <v>1.0529056800000001</v>
      </c>
      <c r="R358" s="227">
        <f>Q358*H358</f>
        <v>0.31903042104000001</v>
      </c>
      <c r="S358" s="227">
        <v>0</v>
      </c>
      <c r="T358" s="22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9" t="s">
        <v>102</v>
      </c>
      <c r="AT358" s="229" t="s">
        <v>403</v>
      </c>
      <c r="AU358" s="229" t="s">
        <v>87</v>
      </c>
      <c r="AY358" s="19" t="s">
        <v>401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9" t="s">
        <v>85</v>
      </c>
      <c r="BK358" s="230">
        <f>ROUND(I358*H358,2)</f>
        <v>0</v>
      </c>
      <c r="BL358" s="19" t="s">
        <v>102</v>
      </c>
      <c r="BM358" s="229" t="s">
        <v>6583</v>
      </c>
    </row>
    <row r="359" s="2" customFormat="1">
      <c r="A359" s="40"/>
      <c r="B359" s="41"/>
      <c r="C359" s="42"/>
      <c r="D359" s="231" t="s">
        <v>408</v>
      </c>
      <c r="E359" s="42"/>
      <c r="F359" s="232" t="s">
        <v>1164</v>
      </c>
      <c r="G359" s="42"/>
      <c r="H359" s="42"/>
      <c r="I359" s="233"/>
      <c r="J359" s="42"/>
      <c r="K359" s="42"/>
      <c r="L359" s="46"/>
      <c r="M359" s="234"/>
      <c r="N359" s="235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408</v>
      </c>
      <c r="AU359" s="19" t="s">
        <v>87</v>
      </c>
    </row>
    <row r="360" s="13" customFormat="1">
      <c r="A360" s="13"/>
      <c r="B360" s="236"/>
      <c r="C360" s="237"/>
      <c r="D360" s="238" t="s">
        <v>410</v>
      </c>
      <c r="E360" s="239" t="s">
        <v>19</v>
      </c>
      <c r="F360" s="240" t="s">
        <v>906</v>
      </c>
      <c r="G360" s="237"/>
      <c r="H360" s="239" t="s">
        <v>19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410</v>
      </c>
      <c r="AU360" s="246" t="s">
        <v>87</v>
      </c>
      <c r="AV360" s="13" t="s">
        <v>85</v>
      </c>
      <c r="AW360" s="13" t="s">
        <v>37</v>
      </c>
      <c r="AX360" s="13" t="s">
        <v>78</v>
      </c>
      <c r="AY360" s="246" t="s">
        <v>401</v>
      </c>
    </row>
    <row r="361" s="13" customFormat="1">
      <c r="A361" s="13"/>
      <c r="B361" s="236"/>
      <c r="C361" s="237"/>
      <c r="D361" s="238" t="s">
        <v>410</v>
      </c>
      <c r="E361" s="239" t="s">
        <v>19</v>
      </c>
      <c r="F361" s="240" t="s">
        <v>635</v>
      </c>
      <c r="G361" s="237"/>
      <c r="H361" s="239" t="s">
        <v>19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410</v>
      </c>
      <c r="AU361" s="246" t="s">
        <v>87</v>
      </c>
      <c r="AV361" s="13" t="s">
        <v>85</v>
      </c>
      <c r="AW361" s="13" t="s">
        <v>37</v>
      </c>
      <c r="AX361" s="13" t="s">
        <v>78</v>
      </c>
      <c r="AY361" s="246" t="s">
        <v>401</v>
      </c>
    </row>
    <row r="362" s="13" customFormat="1">
      <c r="A362" s="13"/>
      <c r="B362" s="236"/>
      <c r="C362" s="237"/>
      <c r="D362" s="238" t="s">
        <v>410</v>
      </c>
      <c r="E362" s="239" t="s">
        <v>19</v>
      </c>
      <c r="F362" s="240" t="s">
        <v>950</v>
      </c>
      <c r="G362" s="237"/>
      <c r="H362" s="239" t="s">
        <v>19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410</v>
      </c>
      <c r="AU362" s="246" t="s">
        <v>87</v>
      </c>
      <c r="AV362" s="13" t="s">
        <v>85</v>
      </c>
      <c r="AW362" s="13" t="s">
        <v>37</v>
      </c>
      <c r="AX362" s="13" t="s">
        <v>78</v>
      </c>
      <c r="AY362" s="246" t="s">
        <v>401</v>
      </c>
    </row>
    <row r="363" s="13" customFormat="1">
      <c r="A363" s="13"/>
      <c r="B363" s="236"/>
      <c r="C363" s="237"/>
      <c r="D363" s="238" t="s">
        <v>410</v>
      </c>
      <c r="E363" s="239" t="s">
        <v>19</v>
      </c>
      <c r="F363" s="240" t="s">
        <v>926</v>
      </c>
      <c r="G363" s="237"/>
      <c r="H363" s="239" t="s">
        <v>19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410</v>
      </c>
      <c r="AU363" s="246" t="s">
        <v>87</v>
      </c>
      <c r="AV363" s="13" t="s">
        <v>85</v>
      </c>
      <c r="AW363" s="13" t="s">
        <v>37</v>
      </c>
      <c r="AX363" s="13" t="s">
        <v>78</v>
      </c>
      <c r="AY363" s="246" t="s">
        <v>401</v>
      </c>
    </row>
    <row r="364" s="14" customFormat="1">
      <c r="A364" s="14"/>
      <c r="B364" s="247"/>
      <c r="C364" s="248"/>
      <c r="D364" s="238" t="s">
        <v>410</v>
      </c>
      <c r="E364" s="249" t="s">
        <v>19</v>
      </c>
      <c r="F364" s="250" t="s">
        <v>6584</v>
      </c>
      <c r="G364" s="248"/>
      <c r="H364" s="251">
        <v>0.23799999999999999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7" t="s">
        <v>410</v>
      </c>
      <c r="AU364" s="257" t="s">
        <v>87</v>
      </c>
      <c r="AV364" s="14" t="s">
        <v>87</v>
      </c>
      <c r="AW364" s="14" t="s">
        <v>37</v>
      </c>
      <c r="AX364" s="14" t="s">
        <v>78</v>
      </c>
      <c r="AY364" s="257" t="s">
        <v>401</v>
      </c>
    </row>
    <row r="365" s="14" customFormat="1">
      <c r="A365" s="14"/>
      <c r="B365" s="247"/>
      <c r="C365" s="248"/>
      <c r="D365" s="238" t="s">
        <v>410</v>
      </c>
      <c r="E365" s="249" t="s">
        <v>19</v>
      </c>
      <c r="F365" s="250" t="s">
        <v>6585</v>
      </c>
      <c r="G365" s="248"/>
      <c r="H365" s="251">
        <v>0.065000000000000002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410</v>
      </c>
      <c r="AU365" s="257" t="s">
        <v>87</v>
      </c>
      <c r="AV365" s="14" t="s">
        <v>87</v>
      </c>
      <c r="AW365" s="14" t="s">
        <v>37</v>
      </c>
      <c r="AX365" s="14" t="s">
        <v>78</v>
      </c>
      <c r="AY365" s="257" t="s">
        <v>401</v>
      </c>
    </row>
    <row r="366" s="15" customFormat="1">
      <c r="A366" s="15"/>
      <c r="B366" s="258"/>
      <c r="C366" s="259"/>
      <c r="D366" s="238" t="s">
        <v>410</v>
      </c>
      <c r="E366" s="260" t="s">
        <v>19</v>
      </c>
      <c r="F366" s="261" t="s">
        <v>414</v>
      </c>
      <c r="G366" s="259"/>
      <c r="H366" s="262">
        <v>0.30299999999999999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8" t="s">
        <v>410</v>
      </c>
      <c r="AU366" s="268" t="s">
        <v>87</v>
      </c>
      <c r="AV366" s="15" t="s">
        <v>102</v>
      </c>
      <c r="AW366" s="15" t="s">
        <v>37</v>
      </c>
      <c r="AX366" s="15" t="s">
        <v>85</v>
      </c>
      <c r="AY366" s="268" t="s">
        <v>401</v>
      </c>
    </row>
    <row r="367" s="12" customFormat="1" ht="22.8" customHeight="1">
      <c r="A367" s="12"/>
      <c r="B367" s="202"/>
      <c r="C367" s="203"/>
      <c r="D367" s="204" t="s">
        <v>77</v>
      </c>
      <c r="E367" s="216" t="s">
        <v>474</v>
      </c>
      <c r="F367" s="216" t="s">
        <v>1218</v>
      </c>
      <c r="G367" s="203"/>
      <c r="H367" s="203"/>
      <c r="I367" s="206"/>
      <c r="J367" s="217">
        <f>BK367</f>
        <v>0</v>
      </c>
      <c r="K367" s="203"/>
      <c r="L367" s="208"/>
      <c r="M367" s="209"/>
      <c r="N367" s="210"/>
      <c r="O367" s="210"/>
      <c r="P367" s="211">
        <f>SUM(P368:P534)</f>
        <v>0</v>
      </c>
      <c r="Q367" s="210"/>
      <c r="R367" s="211">
        <f>SUM(R368:R534)</f>
        <v>9.7290792743999983</v>
      </c>
      <c r="S367" s="210"/>
      <c r="T367" s="212">
        <f>SUM(T368:T534)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3" t="s">
        <v>85</v>
      </c>
      <c r="AT367" s="214" t="s">
        <v>77</v>
      </c>
      <c r="AU367" s="214" t="s">
        <v>85</v>
      </c>
      <c r="AY367" s="213" t="s">
        <v>401</v>
      </c>
      <c r="BK367" s="215">
        <f>SUM(BK368:BK534)</f>
        <v>0</v>
      </c>
    </row>
    <row r="368" s="2" customFormat="1" ht="37.8" customHeight="1">
      <c r="A368" s="40"/>
      <c r="B368" s="41"/>
      <c r="C368" s="218" t="s">
        <v>736</v>
      </c>
      <c r="D368" s="218" t="s">
        <v>403</v>
      </c>
      <c r="E368" s="219" t="s">
        <v>1243</v>
      </c>
      <c r="F368" s="220" t="s">
        <v>1244</v>
      </c>
      <c r="G368" s="221" t="s">
        <v>178</v>
      </c>
      <c r="H368" s="222">
        <v>73.921000000000006</v>
      </c>
      <c r="I368" s="223"/>
      <c r="J368" s="224">
        <f>ROUND(I368*H368,2)</f>
        <v>0</v>
      </c>
      <c r="K368" s="220" t="s">
        <v>406</v>
      </c>
      <c r="L368" s="46"/>
      <c r="M368" s="225" t="s">
        <v>19</v>
      </c>
      <c r="N368" s="226" t="s">
        <v>49</v>
      </c>
      <c r="O368" s="86"/>
      <c r="P368" s="227">
        <f>O368*H368</f>
        <v>0</v>
      </c>
      <c r="Q368" s="227">
        <v>0.015400000000000001</v>
      </c>
      <c r="R368" s="227">
        <f>Q368*H368</f>
        <v>1.1383834000000002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545</v>
      </c>
      <c r="AT368" s="229" t="s">
        <v>403</v>
      </c>
      <c r="AU368" s="229" t="s">
        <v>87</v>
      </c>
      <c r="AY368" s="19" t="s">
        <v>401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85</v>
      </c>
      <c r="BK368" s="230">
        <f>ROUND(I368*H368,2)</f>
        <v>0</v>
      </c>
      <c r="BL368" s="19" t="s">
        <v>545</v>
      </c>
      <c r="BM368" s="229" t="s">
        <v>6586</v>
      </c>
    </row>
    <row r="369" s="2" customFormat="1">
      <c r="A369" s="40"/>
      <c r="B369" s="41"/>
      <c r="C369" s="42"/>
      <c r="D369" s="231" t="s">
        <v>408</v>
      </c>
      <c r="E369" s="42"/>
      <c r="F369" s="232" t="s">
        <v>1246</v>
      </c>
      <c r="G369" s="42"/>
      <c r="H369" s="42"/>
      <c r="I369" s="233"/>
      <c r="J369" s="42"/>
      <c r="K369" s="42"/>
      <c r="L369" s="46"/>
      <c r="M369" s="234"/>
      <c r="N369" s="235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408</v>
      </c>
      <c r="AU369" s="19" t="s">
        <v>87</v>
      </c>
    </row>
    <row r="370" s="13" customFormat="1">
      <c r="A370" s="13"/>
      <c r="B370" s="236"/>
      <c r="C370" s="237"/>
      <c r="D370" s="238" t="s">
        <v>410</v>
      </c>
      <c r="E370" s="239" t="s">
        <v>19</v>
      </c>
      <c r="F370" s="240" t="s">
        <v>906</v>
      </c>
      <c r="G370" s="237"/>
      <c r="H370" s="239" t="s">
        <v>19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410</v>
      </c>
      <c r="AU370" s="246" t="s">
        <v>87</v>
      </c>
      <c r="AV370" s="13" t="s">
        <v>85</v>
      </c>
      <c r="AW370" s="13" t="s">
        <v>37</v>
      </c>
      <c r="AX370" s="13" t="s">
        <v>78</v>
      </c>
      <c r="AY370" s="246" t="s">
        <v>401</v>
      </c>
    </row>
    <row r="371" s="13" customFormat="1">
      <c r="A371" s="13"/>
      <c r="B371" s="236"/>
      <c r="C371" s="237"/>
      <c r="D371" s="238" t="s">
        <v>410</v>
      </c>
      <c r="E371" s="239" t="s">
        <v>19</v>
      </c>
      <c r="F371" s="240" t="s">
        <v>926</v>
      </c>
      <c r="G371" s="237"/>
      <c r="H371" s="239" t="s">
        <v>19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410</v>
      </c>
      <c r="AU371" s="246" t="s">
        <v>87</v>
      </c>
      <c r="AV371" s="13" t="s">
        <v>85</v>
      </c>
      <c r="AW371" s="13" t="s">
        <v>37</v>
      </c>
      <c r="AX371" s="13" t="s">
        <v>78</v>
      </c>
      <c r="AY371" s="246" t="s">
        <v>401</v>
      </c>
    </row>
    <row r="372" s="13" customFormat="1">
      <c r="A372" s="13"/>
      <c r="B372" s="236"/>
      <c r="C372" s="237"/>
      <c r="D372" s="238" t="s">
        <v>410</v>
      </c>
      <c r="E372" s="239" t="s">
        <v>19</v>
      </c>
      <c r="F372" s="240" t="s">
        <v>6587</v>
      </c>
      <c r="G372" s="237"/>
      <c r="H372" s="239" t="s">
        <v>19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410</v>
      </c>
      <c r="AU372" s="246" t="s">
        <v>87</v>
      </c>
      <c r="AV372" s="13" t="s">
        <v>85</v>
      </c>
      <c r="AW372" s="13" t="s">
        <v>37</v>
      </c>
      <c r="AX372" s="13" t="s">
        <v>78</v>
      </c>
      <c r="AY372" s="246" t="s">
        <v>401</v>
      </c>
    </row>
    <row r="373" s="13" customFormat="1">
      <c r="A373" s="13"/>
      <c r="B373" s="236"/>
      <c r="C373" s="237"/>
      <c r="D373" s="238" t="s">
        <v>410</v>
      </c>
      <c r="E373" s="239" t="s">
        <v>19</v>
      </c>
      <c r="F373" s="240" t="s">
        <v>594</v>
      </c>
      <c r="G373" s="237"/>
      <c r="H373" s="239" t="s">
        <v>19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410</v>
      </c>
      <c r="AU373" s="246" t="s">
        <v>87</v>
      </c>
      <c r="AV373" s="13" t="s">
        <v>85</v>
      </c>
      <c r="AW373" s="13" t="s">
        <v>37</v>
      </c>
      <c r="AX373" s="13" t="s">
        <v>78</v>
      </c>
      <c r="AY373" s="246" t="s">
        <v>401</v>
      </c>
    </row>
    <row r="374" s="13" customFormat="1">
      <c r="A374" s="13"/>
      <c r="B374" s="236"/>
      <c r="C374" s="237"/>
      <c r="D374" s="238" t="s">
        <v>410</v>
      </c>
      <c r="E374" s="239" t="s">
        <v>19</v>
      </c>
      <c r="F374" s="240" t="s">
        <v>6588</v>
      </c>
      <c r="G374" s="237"/>
      <c r="H374" s="239" t="s">
        <v>19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410</v>
      </c>
      <c r="AU374" s="246" t="s">
        <v>87</v>
      </c>
      <c r="AV374" s="13" t="s">
        <v>85</v>
      </c>
      <c r="AW374" s="13" t="s">
        <v>37</v>
      </c>
      <c r="AX374" s="13" t="s">
        <v>78</v>
      </c>
      <c r="AY374" s="246" t="s">
        <v>401</v>
      </c>
    </row>
    <row r="375" s="14" customFormat="1">
      <c r="A375" s="14"/>
      <c r="B375" s="247"/>
      <c r="C375" s="248"/>
      <c r="D375" s="238" t="s">
        <v>410</v>
      </c>
      <c r="E375" s="249" t="s">
        <v>19</v>
      </c>
      <c r="F375" s="250" t="s">
        <v>6589</v>
      </c>
      <c r="G375" s="248"/>
      <c r="H375" s="251">
        <v>73.921000000000006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410</v>
      </c>
      <c r="AU375" s="257" t="s">
        <v>87</v>
      </c>
      <c r="AV375" s="14" t="s">
        <v>87</v>
      </c>
      <c r="AW375" s="14" t="s">
        <v>37</v>
      </c>
      <c r="AX375" s="14" t="s">
        <v>78</v>
      </c>
      <c r="AY375" s="257" t="s">
        <v>401</v>
      </c>
    </row>
    <row r="376" s="15" customFormat="1">
      <c r="A376" s="15"/>
      <c r="B376" s="258"/>
      <c r="C376" s="259"/>
      <c r="D376" s="238" t="s">
        <v>410</v>
      </c>
      <c r="E376" s="260" t="s">
        <v>19</v>
      </c>
      <c r="F376" s="261" t="s">
        <v>414</v>
      </c>
      <c r="G376" s="259"/>
      <c r="H376" s="262">
        <v>73.921000000000006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410</v>
      </c>
      <c r="AU376" s="268" t="s">
        <v>87</v>
      </c>
      <c r="AV376" s="15" t="s">
        <v>102</v>
      </c>
      <c r="AW376" s="15" t="s">
        <v>37</v>
      </c>
      <c r="AX376" s="15" t="s">
        <v>85</v>
      </c>
      <c r="AY376" s="268" t="s">
        <v>401</v>
      </c>
    </row>
    <row r="377" s="2" customFormat="1" ht="33" customHeight="1">
      <c r="A377" s="40"/>
      <c r="B377" s="41"/>
      <c r="C377" s="218" t="s">
        <v>747</v>
      </c>
      <c r="D377" s="218" t="s">
        <v>403</v>
      </c>
      <c r="E377" s="219" t="s">
        <v>1332</v>
      </c>
      <c r="F377" s="220" t="s">
        <v>1333</v>
      </c>
      <c r="G377" s="221" t="s">
        <v>178</v>
      </c>
      <c r="H377" s="222">
        <v>73.921000000000006</v>
      </c>
      <c r="I377" s="223"/>
      <c r="J377" s="224">
        <f>ROUND(I377*H377,2)</f>
        <v>0</v>
      </c>
      <c r="K377" s="220" t="s">
        <v>406</v>
      </c>
      <c r="L377" s="46"/>
      <c r="M377" s="225" t="s">
        <v>19</v>
      </c>
      <c r="N377" s="226" t="s">
        <v>49</v>
      </c>
      <c r="O377" s="86"/>
      <c r="P377" s="227">
        <f>O377*H377</f>
        <v>0</v>
      </c>
      <c r="Q377" s="227">
        <v>0.0030000000000000001</v>
      </c>
      <c r="R377" s="227">
        <f>Q377*H377</f>
        <v>0.22176300000000002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102</v>
      </c>
      <c r="AT377" s="229" t="s">
        <v>403</v>
      </c>
      <c r="AU377" s="229" t="s">
        <v>87</v>
      </c>
      <c r="AY377" s="19" t="s">
        <v>401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9" t="s">
        <v>85</v>
      </c>
      <c r="BK377" s="230">
        <f>ROUND(I377*H377,2)</f>
        <v>0</v>
      </c>
      <c r="BL377" s="19" t="s">
        <v>102</v>
      </c>
      <c r="BM377" s="229" t="s">
        <v>6590</v>
      </c>
    </row>
    <row r="378" s="2" customFormat="1">
      <c r="A378" s="40"/>
      <c r="B378" s="41"/>
      <c r="C378" s="42"/>
      <c r="D378" s="231" t="s">
        <v>408</v>
      </c>
      <c r="E378" s="42"/>
      <c r="F378" s="232" t="s">
        <v>1335</v>
      </c>
      <c r="G378" s="42"/>
      <c r="H378" s="42"/>
      <c r="I378" s="233"/>
      <c r="J378" s="42"/>
      <c r="K378" s="42"/>
      <c r="L378" s="46"/>
      <c r="M378" s="234"/>
      <c r="N378" s="235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408</v>
      </c>
      <c r="AU378" s="19" t="s">
        <v>87</v>
      </c>
    </row>
    <row r="379" s="13" customFormat="1">
      <c r="A379" s="13"/>
      <c r="B379" s="236"/>
      <c r="C379" s="237"/>
      <c r="D379" s="238" t="s">
        <v>410</v>
      </c>
      <c r="E379" s="239" t="s">
        <v>19</v>
      </c>
      <c r="F379" s="240" t="s">
        <v>906</v>
      </c>
      <c r="G379" s="237"/>
      <c r="H379" s="239" t="s">
        <v>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410</v>
      </c>
      <c r="AU379" s="246" t="s">
        <v>87</v>
      </c>
      <c r="AV379" s="13" t="s">
        <v>85</v>
      </c>
      <c r="AW379" s="13" t="s">
        <v>37</v>
      </c>
      <c r="AX379" s="13" t="s">
        <v>78</v>
      </c>
      <c r="AY379" s="246" t="s">
        <v>401</v>
      </c>
    </row>
    <row r="380" s="13" customFormat="1">
      <c r="A380" s="13"/>
      <c r="B380" s="236"/>
      <c r="C380" s="237"/>
      <c r="D380" s="238" t="s">
        <v>410</v>
      </c>
      <c r="E380" s="239" t="s">
        <v>19</v>
      </c>
      <c r="F380" s="240" t="s">
        <v>926</v>
      </c>
      <c r="G380" s="237"/>
      <c r="H380" s="239" t="s">
        <v>19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6" t="s">
        <v>410</v>
      </c>
      <c r="AU380" s="246" t="s">
        <v>87</v>
      </c>
      <c r="AV380" s="13" t="s">
        <v>85</v>
      </c>
      <c r="AW380" s="13" t="s">
        <v>37</v>
      </c>
      <c r="AX380" s="13" t="s">
        <v>78</v>
      </c>
      <c r="AY380" s="246" t="s">
        <v>401</v>
      </c>
    </row>
    <row r="381" s="13" customFormat="1">
      <c r="A381" s="13"/>
      <c r="B381" s="236"/>
      <c r="C381" s="237"/>
      <c r="D381" s="238" t="s">
        <v>410</v>
      </c>
      <c r="E381" s="239" t="s">
        <v>19</v>
      </c>
      <c r="F381" s="240" t="s">
        <v>6587</v>
      </c>
      <c r="G381" s="237"/>
      <c r="H381" s="239" t="s">
        <v>19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410</v>
      </c>
      <c r="AU381" s="246" t="s">
        <v>87</v>
      </c>
      <c r="AV381" s="13" t="s">
        <v>85</v>
      </c>
      <c r="AW381" s="13" t="s">
        <v>37</v>
      </c>
      <c r="AX381" s="13" t="s">
        <v>78</v>
      </c>
      <c r="AY381" s="246" t="s">
        <v>401</v>
      </c>
    </row>
    <row r="382" s="13" customFormat="1">
      <c r="A382" s="13"/>
      <c r="B382" s="236"/>
      <c r="C382" s="237"/>
      <c r="D382" s="238" t="s">
        <v>410</v>
      </c>
      <c r="E382" s="239" t="s">
        <v>19</v>
      </c>
      <c r="F382" s="240" t="s">
        <v>594</v>
      </c>
      <c r="G382" s="237"/>
      <c r="H382" s="239" t="s">
        <v>19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410</v>
      </c>
      <c r="AU382" s="246" t="s">
        <v>87</v>
      </c>
      <c r="AV382" s="13" t="s">
        <v>85</v>
      </c>
      <c r="AW382" s="13" t="s">
        <v>37</v>
      </c>
      <c r="AX382" s="13" t="s">
        <v>78</v>
      </c>
      <c r="AY382" s="246" t="s">
        <v>401</v>
      </c>
    </row>
    <row r="383" s="13" customFormat="1">
      <c r="A383" s="13"/>
      <c r="B383" s="236"/>
      <c r="C383" s="237"/>
      <c r="D383" s="238" t="s">
        <v>410</v>
      </c>
      <c r="E383" s="239" t="s">
        <v>19</v>
      </c>
      <c r="F383" s="240" t="s">
        <v>6588</v>
      </c>
      <c r="G383" s="237"/>
      <c r="H383" s="239" t="s">
        <v>19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410</v>
      </c>
      <c r="AU383" s="246" t="s">
        <v>87</v>
      </c>
      <c r="AV383" s="13" t="s">
        <v>85</v>
      </c>
      <c r="AW383" s="13" t="s">
        <v>37</v>
      </c>
      <c r="AX383" s="13" t="s">
        <v>78</v>
      </c>
      <c r="AY383" s="246" t="s">
        <v>401</v>
      </c>
    </row>
    <row r="384" s="14" customFormat="1">
      <c r="A384" s="14"/>
      <c r="B384" s="247"/>
      <c r="C384" s="248"/>
      <c r="D384" s="238" t="s">
        <v>410</v>
      </c>
      <c r="E384" s="249" t="s">
        <v>19</v>
      </c>
      <c r="F384" s="250" t="s">
        <v>6589</v>
      </c>
      <c r="G384" s="248"/>
      <c r="H384" s="251">
        <v>73.921000000000006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7" t="s">
        <v>410</v>
      </c>
      <c r="AU384" s="257" t="s">
        <v>87</v>
      </c>
      <c r="AV384" s="14" t="s">
        <v>87</v>
      </c>
      <c r="AW384" s="14" t="s">
        <v>37</v>
      </c>
      <c r="AX384" s="14" t="s">
        <v>78</v>
      </c>
      <c r="AY384" s="257" t="s">
        <v>401</v>
      </c>
    </row>
    <row r="385" s="15" customFormat="1">
      <c r="A385" s="15"/>
      <c r="B385" s="258"/>
      <c r="C385" s="259"/>
      <c r="D385" s="238" t="s">
        <v>410</v>
      </c>
      <c r="E385" s="260" t="s">
        <v>19</v>
      </c>
      <c r="F385" s="261" t="s">
        <v>414</v>
      </c>
      <c r="G385" s="259"/>
      <c r="H385" s="262">
        <v>73.921000000000006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8" t="s">
        <v>410</v>
      </c>
      <c r="AU385" s="268" t="s">
        <v>87</v>
      </c>
      <c r="AV385" s="15" t="s">
        <v>102</v>
      </c>
      <c r="AW385" s="15" t="s">
        <v>37</v>
      </c>
      <c r="AX385" s="15" t="s">
        <v>85</v>
      </c>
      <c r="AY385" s="268" t="s">
        <v>401</v>
      </c>
    </row>
    <row r="386" s="2" customFormat="1" ht="37.8" customHeight="1">
      <c r="A386" s="40"/>
      <c r="B386" s="41"/>
      <c r="C386" s="218" t="s">
        <v>756</v>
      </c>
      <c r="D386" s="218" t="s">
        <v>403</v>
      </c>
      <c r="E386" s="219" t="s">
        <v>1338</v>
      </c>
      <c r="F386" s="220" t="s">
        <v>1339</v>
      </c>
      <c r="G386" s="221" t="s">
        <v>178</v>
      </c>
      <c r="H386" s="222">
        <v>8.0749999999999993</v>
      </c>
      <c r="I386" s="223"/>
      <c r="J386" s="224">
        <f>ROUND(I386*H386,2)</f>
        <v>0</v>
      </c>
      <c r="K386" s="220" t="s">
        <v>406</v>
      </c>
      <c r="L386" s="46"/>
      <c r="M386" s="225" t="s">
        <v>19</v>
      </c>
      <c r="N386" s="226" t="s">
        <v>49</v>
      </c>
      <c r="O386" s="86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9" t="s">
        <v>102</v>
      </c>
      <c r="AT386" s="229" t="s">
        <v>403</v>
      </c>
      <c r="AU386" s="229" t="s">
        <v>87</v>
      </c>
      <c r="AY386" s="19" t="s">
        <v>401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9" t="s">
        <v>85</v>
      </c>
      <c r="BK386" s="230">
        <f>ROUND(I386*H386,2)</f>
        <v>0</v>
      </c>
      <c r="BL386" s="19" t="s">
        <v>102</v>
      </c>
      <c r="BM386" s="229" t="s">
        <v>6591</v>
      </c>
    </row>
    <row r="387" s="2" customFormat="1">
      <c r="A387" s="40"/>
      <c r="B387" s="41"/>
      <c r="C387" s="42"/>
      <c r="D387" s="231" t="s">
        <v>408</v>
      </c>
      <c r="E387" s="42"/>
      <c r="F387" s="232" t="s">
        <v>1341</v>
      </c>
      <c r="G387" s="42"/>
      <c r="H387" s="42"/>
      <c r="I387" s="233"/>
      <c r="J387" s="42"/>
      <c r="K387" s="42"/>
      <c r="L387" s="46"/>
      <c r="M387" s="234"/>
      <c r="N387" s="235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408</v>
      </c>
      <c r="AU387" s="19" t="s">
        <v>87</v>
      </c>
    </row>
    <row r="388" s="2" customFormat="1" ht="24.15" customHeight="1">
      <c r="A388" s="40"/>
      <c r="B388" s="41"/>
      <c r="C388" s="218" t="s">
        <v>762</v>
      </c>
      <c r="D388" s="218" t="s">
        <v>403</v>
      </c>
      <c r="E388" s="219" t="s">
        <v>1380</v>
      </c>
      <c r="F388" s="220" t="s">
        <v>1381</v>
      </c>
      <c r="G388" s="221" t="s">
        <v>178</v>
      </c>
      <c r="H388" s="222">
        <v>105.458</v>
      </c>
      <c r="I388" s="223"/>
      <c r="J388" s="224">
        <f>ROUND(I388*H388,2)</f>
        <v>0</v>
      </c>
      <c r="K388" s="220" t="s">
        <v>406</v>
      </c>
      <c r="L388" s="46"/>
      <c r="M388" s="225" t="s">
        <v>19</v>
      </c>
      <c r="N388" s="226" t="s">
        <v>49</v>
      </c>
      <c r="O388" s="86"/>
      <c r="P388" s="227">
        <f>O388*H388</f>
        <v>0</v>
      </c>
      <c r="Q388" s="227">
        <v>0.000263</v>
      </c>
      <c r="R388" s="227">
        <f>Q388*H388</f>
        <v>0.027735454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102</v>
      </c>
      <c r="AT388" s="229" t="s">
        <v>403</v>
      </c>
      <c r="AU388" s="229" t="s">
        <v>87</v>
      </c>
      <c r="AY388" s="19" t="s">
        <v>401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85</v>
      </c>
      <c r="BK388" s="230">
        <f>ROUND(I388*H388,2)</f>
        <v>0</v>
      </c>
      <c r="BL388" s="19" t="s">
        <v>102</v>
      </c>
      <c r="BM388" s="229" t="s">
        <v>6592</v>
      </c>
    </row>
    <row r="389" s="2" customFormat="1">
      <c r="A389" s="40"/>
      <c r="B389" s="41"/>
      <c r="C389" s="42"/>
      <c r="D389" s="231" t="s">
        <v>408</v>
      </c>
      <c r="E389" s="42"/>
      <c r="F389" s="232" t="s">
        <v>1383</v>
      </c>
      <c r="G389" s="42"/>
      <c r="H389" s="42"/>
      <c r="I389" s="233"/>
      <c r="J389" s="42"/>
      <c r="K389" s="42"/>
      <c r="L389" s="46"/>
      <c r="M389" s="234"/>
      <c r="N389" s="235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408</v>
      </c>
      <c r="AU389" s="19" t="s">
        <v>87</v>
      </c>
    </row>
    <row r="390" s="14" customFormat="1">
      <c r="A390" s="14"/>
      <c r="B390" s="247"/>
      <c r="C390" s="248"/>
      <c r="D390" s="238" t="s">
        <v>410</v>
      </c>
      <c r="E390" s="249" t="s">
        <v>19</v>
      </c>
      <c r="F390" s="250" t="s">
        <v>6428</v>
      </c>
      <c r="G390" s="248"/>
      <c r="H390" s="251">
        <v>95.269999999999996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410</v>
      </c>
      <c r="AU390" s="257" t="s">
        <v>87</v>
      </c>
      <c r="AV390" s="14" t="s">
        <v>87</v>
      </c>
      <c r="AW390" s="14" t="s">
        <v>37</v>
      </c>
      <c r="AX390" s="14" t="s">
        <v>78</v>
      </c>
      <c r="AY390" s="257" t="s">
        <v>401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6440</v>
      </c>
      <c r="G391" s="248"/>
      <c r="H391" s="251">
        <v>10.188000000000001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105.458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37.8" customHeight="1">
      <c r="A393" s="40"/>
      <c r="B393" s="41"/>
      <c r="C393" s="218" t="s">
        <v>769</v>
      </c>
      <c r="D393" s="218" t="s">
        <v>403</v>
      </c>
      <c r="E393" s="219" t="s">
        <v>1393</v>
      </c>
      <c r="F393" s="220" t="s">
        <v>1394</v>
      </c>
      <c r="G393" s="221" t="s">
        <v>178</v>
      </c>
      <c r="H393" s="222">
        <v>10.188000000000001</v>
      </c>
      <c r="I393" s="223"/>
      <c r="J393" s="224">
        <f>ROUND(I393*H393,2)</f>
        <v>0</v>
      </c>
      <c r="K393" s="220" t="s">
        <v>406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0.0043839999999999999</v>
      </c>
      <c r="R393" s="227">
        <f>Q393*H393</f>
        <v>0.044664191999999998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102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102</v>
      </c>
      <c r="BM393" s="229" t="s">
        <v>6593</v>
      </c>
    </row>
    <row r="394" s="2" customFormat="1">
      <c r="A394" s="40"/>
      <c r="B394" s="41"/>
      <c r="C394" s="42"/>
      <c r="D394" s="231" t="s">
        <v>408</v>
      </c>
      <c r="E394" s="42"/>
      <c r="F394" s="232" t="s">
        <v>1396</v>
      </c>
      <c r="G394" s="42"/>
      <c r="H394" s="42"/>
      <c r="I394" s="233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408</v>
      </c>
      <c r="AU394" s="19" t="s">
        <v>87</v>
      </c>
    </row>
    <row r="395" s="13" customFormat="1">
      <c r="A395" s="13"/>
      <c r="B395" s="236"/>
      <c r="C395" s="237"/>
      <c r="D395" s="238" t="s">
        <v>410</v>
      </c>
      <c r="E395" s="239" t="s">
        <v>19</v>
      </c>
      <c r="F395" s="240" t="s">
        <v>906</v>
      </c>
      <c r="G395" s="237"/>
      <c r="H395" s="239" t="s">
        <v>19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410</v>
      </c>
      <c r="AU395" s="246" t="s">
        <v>87</v>
      </c>
      <c r="AV395" s="13" t="s">
        <v>85</v>
      </c>
      <c r="AW395" s="13" t="s">
        <v>37</v>
      </c>
      <c r="AX395" s="13" t="s">
        <v>78</v>
      </c>
      <c r="AY395" s="246" t="s">
        <v>401</v>
      </c>
    </row>
    <row r="396" s="13" customFormat="1">
      <c r="A396" s="13"/>
      <c r="B396" s="236"/>
      <c r="C396" s="237"/>
      <c r="D396" s="238" t="s">
        <v>410</v>
      </c>
      <c r="E396" s="239" t="s">
        <v>19</v>
      </c>
      <c r="F396" s="240" t="s">
        <v>594</v>
      </c>
      <c r="G396" s="237"/>
      <c r="H396" s="239" t="s">
        <v>19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6" t="s">
        <v>410</v>
      </c>
      <c r="AU396" s="246" t="s">
        <v>87</v>
      </c>
      <c r="AV396" s="13" t="s">
        <v>85</v>
      </c>
      <c r="AW396" s="13" t="s">
        <v>37</v>
      </c>
      <c r="AX396" s="13" t="s">
        <v>78</v>
      </c>
      <c r="AY396" s="246" t="s">
        <v>401</v>
      </c>
    </row>
    <row r="397" s="13" customFormat="1">
      <c r="A397" s="13"/>
      <c r="B397" s="236"/>
      <c r="C397" s="237"/>
      <c r="D397" s="238" t="s">
        <v>410</v>
      </c>
      <c r="E397" s="239" t="s">
        <v>19</v>
      </c>
      <c r="F397" s="240" t="s">
        <v>6463</v>
      </c>
      <c r="G397" s="237"/>
      <c r="H397" s="239" t="s">
        <v>19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410</v>
      </c>
      <c r="AU397" s="246" t="s">
        <v>87</v>
      </c>
      <c r="AV397" s="13" t="s">
        <v>85</v>
      </c>
      <c r="AW397" s="13" t="s">
        <v>37</v>
      </c>
      <c r="AX397" s="13" t="s">
        <v>78</v>
      </c>
      <c r="AY397" s="246" t="s">
        <v>401</v>
      </c>
    </row>
    <row r="398" s="13" customFormat="1">
      <c r="A398" s="13"/>
      <c r="B398" s="236"/>
      <c r="C398" s="237"/>
      <c r="D398" s="238" t="s">
        <v>410</v>
      </c>
      <c r="E398" s="239" t="s">
        <v>19</v>
      </c>
      <c r="F398" s="240" t="s">
        <v>6470</v>
      </c>
      <c r="G398" s="237"/>
      <c r="H398" s="239" t="s">
        <v>19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410</v>
      </c>
      <c r="AU398" s="246" t="s">
        <v>87</v>
      </c>
      <c r="AV398" s="13" t="s">
        <v>85</v>
      </c>
      <c r="AW398" s="13" t="s">
        <v>37</v>
      </c>
      <c r="AX398" s="13" t="s">
        <v>78</v>
      </c>
      <c r="AY398" s="246" t="s">
        <v>401</v>
      </c>
    </row>
    <row r="399" s="13" customFormat="1">
      <c r="A399" s="13"/>
      <c r="B399" s="236"/>
      <c r="C399" s="237"/>
      <c r="D399" s="238" t="s">
        <v>410</v>
      </c>
      <c r="E399" s="239" t="s">
        <v>19</v>
      </c>
      <c r="F399" s="240" t="s">
        <v>337</v>
      </c>
      <c r="G399" s="237"/>
      <c r="H399" s="239" t="s">
        <v>19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410</v>
      </c>
      <c r="AU399" s="246" t="s">
        <v>87</v>
      </c>
      <c r="AV399" s="13" t="s">
        <v>85</v>
      </c>
      <c r="AW399" s="13" t="s">
        <v>37</v>
      </c>
      <c r="AX399" s="13" t="s">
        <v>78</v>
      </c>
      <c r="AY399" s="246" t="s">
        <v>401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6594</v>
      </c>
      <c r="G400" s="248"/>
      <c r="H400" s="251">
        <v>10.188000000000001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78</v>
      </c>
      <c r="AY400" s="257" t="s">
        <v>401</v>
      </c>
    </row>
    <row r="401" s="15" customFormat="1">
      <c r="A401" s="15"/>
      <c r="B401" s="258"/>
      <c r="C401" s="259"/>
      <c r="D401" s="238" t="s">
        <v>410</v>
      </c>
      <c r="E401" s="260" t="s">
        <v>6440</v>
      </c>
      <c r="F401" s="261" t="s">
        <v>414</v>
      </c>
      <c r="G401" s="259"/>
      <c r="H401" s="262">
        <v>10.188000000000001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410</v>
      </c>
      <c r="AU401" s="268" t="s">
        <v>87</v>
      </c>
      <c r="AV401" s="15" t="s">
        <v>102</v>
      </c>
      <c r="AW401" s="15" t="s">
        <v>37</v>
      </c>
      <c r="AX401" s="15" t="s">
        <v>85</v>
      </c>
      <c r="AY401" s="268" t="s">
        <v>401</v>
      </c>
    </row>
    <row r="402" s="2" customFormat="1" ht="24.15" customHeight="1">
      <c r="A402" s="40"/>
      <c r="B402" s="41"/>
      <c r="C402" s="218" t="s">
        <v>778</v>
      </c>
      <c r="D402" s="218" t="s">
        <v>403</v>
      </c>
      <c r="E402" s="219" t="s">
        <v>1406</v>
      </c>
      <c r="F402" s="220" t="s">
        <v>1407</v>
      </c>
      <c r="G402" s="221" t="s">
        <v>178</v>
      </c>
      <c r="H402" s="222">
        <v>10.188000000000001</v>
      </c>
      <c r="I402" s="223"/>
      <c r="J402" s="224">
        <f>ROUND(I402*H402,2)</f>
        <v>0</v>
      </c>
      <c r="K402" s="220" t="s">
        <v>406</v>
      </c>
      <c r="L402" s="46"/>
      <c r="M402" s="225" t="s">
        <v>19</v>
      </c>
      <c r="N402" s="226" t="s">
        <v>49</v>
      </c>
      <c r="O402" s="86"/>
      <c r="P402" s="227">
        <f>O402*H402</f>
        <v>0</v>
      </c>
      <c r="Q402" s="227">
        <v>0.00018000000000000001</v>
      </c>
      <c r="R402" s="227">
        <f>Q402*H402</f>
        <v>0.0018338400000000002</v>
      </c>
      <c r="S402" s="227">
        <v>0</v>
      </c>
      <c r="T402" s="22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9" t="s">
        <v>102</v>
      </c>
      <c r="AT402" s="229" t="s">
        <v>403</v>
      </c>
      <c r="AU402" s="229" t="s">
        <v>87</v>
      </c>
      <c r="AY402" s="19" t="s">
        <v>401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85</v>
      </c>
      <c r="BK402" s="230">
        <f>ROUND(I402*H402,2)</f>
        <v>0</v>
      </c>
      <c r="BL402" s="19" t="s">
        <v>102</v>
      </c>
      <c r="BM402" s="229" t="s">
        <v>6595</v>
      </c>
    </row>
    <row r="403" s="2" customFormat="1">
      <c r="A403" s="40"/>
      <c r="B403" s="41"/>
      <c r="C403" s="42"/>
      <c r="D403" s="231" t="s">
        <v>408</v>
      </c>
      <c r="E403" s="42"/>
      <c r="F403" s="232" t="s">
        <v>1409</v>
      </c>
      <c r="G403" s="42"/>
      <c r="H403" s="42"/>
      <c r="I403" s="233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408</v>
      </c>
      <c r="AU403" s="19" t="s">
        <v>87</v>
      </c>
    </row>
    <row r="404" s="13" customFormat="1">
      <c r="A404" s="13"/>
      <c r="B404" s="236"/>
      <c r="C404" s="237"/>
      <c r="D404" s="238" t="s">
        <v>410</v>
      </c>
      <c r="E404" s="239" t="s">
        <v>19</v>
      </c>
      <c r="F404" s="240" t="s">
        <v>906</v>
      </c>
      <c r="G404" s="237"/>
      <c r="H404" s="239" t="s">
        <v>19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410</v>
      </c>
      <c r="AU404" s="246" t="s">
        <v>87</v>
      </c>
      <c r="AV404" s="13" t="s">
        <v>85</v>
      </c>
      <c r="AW404" s="13" t="s">
        <v>37</v>
      </c>
      <c r="AX404" s="13" t="s">
        <v>78</v>
      </c>
      <c r="AY404" s="246" t="s">
        <v>401</v>
      </c>
    </row>
    <row r="405" s="13" customFormat="1">
      <c r="A405" s="13"/>
      <c r="B405" s="236"/>
      <c r="C405" s="237"/>
      <c r="D405" s="238" t="s">
        <v>410</v>
      </c>
      <c r="E405" s="239" t="s">
        <v>19</v>
      </c>
      <c r="F405" s="240" t="s">
        <v>594</v>
      </c>
      <c r="G405" s="237"/>
      <c r="H405" s="239" t="s">
        <v>19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410</v>
      </c>
      <c r="AU405" s="246" t="s">
        <v>87</v>
      </c>
      <c r="AV405" s="13" t="s">
        <v>85</v>
      </c>
      <c r="AW405" s="13" t="s">
        <v>37</v>
      </c>
      <c r="AX405" s="13" t="s">
        <v>78</v>
      </c>
      <c r="AY405" s="246" t="s">
        <v>401</v>
      </c>
    </row>
    <row r="406" s="13" customFormat="1">
      <c r="A406" s="13"/>
      <c r="B406" s="236"/>
      <c r="C406" s="237"/>
      <c r="D406" s="238" t="s">
        <v>410</v>
      </c>
      <c r="E406" s="239" t="s">
        <v>19</v>
      </c>
      <c r="F406" s="240" t="s">
        <v>6463</v>
      </c>
      <c r="G406" s="237"/>
      <c r="H406" s="239" t="s">
        <v>19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410</v>
      </c>
      <c r="AU406" s="246" t="s">
        <v>87</v>
      </c>
      <c r="AV406" s="13" t="s">
        <v>85</v>
      </c>
      <c r="AW406" s="13" t="s">
        <v>37</v>
      </c>
      <c r="AX406" s="13" t="s">
        <v>78</v>
      </c>
      <c r="AY406" s="246" t="s">
        <v>401</v>
      </c>
    </row>
    <row r="407" s="13" customFormat="1">
      <c r="A407" s="13"/>
      <c r="B407" s="236"/>
      <c r="C407" s="237"/>
      <c r="D407" s="238" t="s">
        <v>410</v>
      </c>
      <c r="E407" s="239" t="s">
        <v>19</v>
      </c>
      <c r="F407" s="240" t="s">
        <v>6470</v>
      </c>
      <c r="G407" s="237"/>
      <c r="H407" s="239" t="s">
        <v>19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410</v>
      </c>
      <c r="AU407" s="246" t="s">
        <v>87</v>
      </c>
      <c r="AV407" s="13" t="s">
        <v>85</v>
      </c>
      <c r="AW407" s="13" t="s">
        <v>37</v>
      </c>
      <c r="AX407" s="13" t="s">
        <v>78</v>
      </c>
      <c r="AY407" s="246" t="s">
        <v>401</v>
      </c>
    </row>
    <row r="408" s="13" customFormat="1">
      <c r="A408" s="13"/>
      <c r="B408" s="236"/>
      <c r="C408" s="237"/>
      <c r="D408" s="238" t="s">
        <v>410</v>
      </c>
      <c r="E408" s="239" t="s">
        <v>19</v>
      </c>
      <c r="F408" s="240" t="s">
        <v>337</v>
      </c>
      <c r="G408" s="237"/>
      <c r="H408" s="239" t="s">
        <v>19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410</v>
      </c>
      <c r="AU408" s="246" t="s">
        <v>87</v>
      </c>
      <c r="AV408" s="13" t="s">
        <v>85</v>
      </c>
      <c r="AW408" s="13" t="s">
        <v>37</v>
      </c>
      <c r="AX408" s="13" t="s">
        <v>78</v>
      </c>
      <c r="AY408" s="246" t="s">
        <v>401</v>
      </c>
    </row>
    <row r="409" s="14" customFormat="1">
      <c r="A409" s="14"/>
      <c r="B409" s="247"/>
      <c r="C409" s="248"/>
      <c r="D409" s="238" t="s">
        <v>410</v>
      </c>
      <c r="E409" s="249" t="s">
        <v>19</v>
      </c>
      <c r="F409" s="250" t="s">
        <v>6594</v>
      </c>
      <c r="G409" s="248"/>
      <c r="H409" s="251">
        <v>10.188000000000001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7" t="s">
        <v>410</v>
      </c>
      <c r="AU409" s="257" t="s">
        <v>87</v>
      </c>
      <c r="AV409" s="14" t="s">
        <v>87</v>
      </c>
      <c r="AW409" s="14" t="s">
        <v>37</v>
      </c>
      <c r="AX409" s="14" t="s">
        <v>78</v>
      </c>
      <c r="AY409" s="257" t="s">
        <v>401</v>
      </c>
    </row>
    <row r="410" s="15" customFormat="1">
      <c r="A410" s="15"/>
      <c r="B410" s="258"/>
      <c r="C410" s="259"/>
      <c r="D410" s="238" t="s">
        <v>410</v>
      </c>
      <c r="E410" s="260" t="s">
        <v>19</v>
      </c>
      <c r="F410" s="261" t="s">
        <v>414</v>
      </c>
      <c r="G410" s="259"/>
      <c r="H410" s="262">
        <v>10.188000000000001</v>
      </c>
      <c r="I410" s="263"/>
      <c r="J410" s="259"/>
      <c r="K410" s="259"/>
      <c r="L410" s="264"/>
      <c r="M410" s="265"/>
      <c r="N410" s="266"/>
      <c r="O410" s="266"/>
      <c r="P410" s="266"/>
      <c r="Q410" s="266"/>
      <c r="R410" s="266"/>
      <c r="S410" s="266"/>
      <c r="T410" s="26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8" t="s">
        <v>410</v>
      </c>
      <c r="AU410" s="268" t="s">
        <v>87</v>
      </c>
      <c r="AV410" s="15" t="s">
        <v>102</v>
      </c>
      <c r="AW410" s="15" t="s">
        <v>37</v>
      </c>
      <c r="AX410" s="15" t="s">
        <v>85</v>
      </c>
      <c r="AY410" s="268" t="s">
        <v>401</v>
      </c>
    </row>
    <row r="411" s="2" customFormat="1" ht="24.15" customHeight="1">
      <c r="A411" s="40"/>
      <c r="B411" s="41"/>
      <c r="C411" s="218" t="s">
        <v>784</v>
      </c>
      <c r="D411" s="218" t="s">
        <v>403</v>
      </c>
      <c r="E411" s="219" t="s">
        <v>1411</v>
      </c>
      <c r="F411" s="220" t="s">
        <v>1412</v>
      </c>
      <c r="G411" s="221" t="s">
        <v>178</v>
      </c>
      <c r="H411" s="222">
        <v>97.608000000000004</v>
      </c>
      <c r="I411" s="223"/>
      <c r="J411" s="224">
        <f>ROUND(I411*H411,2)</f>
        <v>0</v>
      </c>
      <c r="K411" s="220" t="s">
        <v>406</v>
      </c>
      <c r="L411" s="46"/>
      <c r="M411" s="225" t="s">
        <v>19</v>
      </c>
      <c r="N411" s="226" t="s">
        <v>49</v>
      </c>
      <c r="O411" s="86"/>
      <c r="P411" s="227">
        <f>O411*H411</f>
        <v>0</v>
      </c>
      <c r="Q411" s="227">
        <v>0.00013999999999999999</v>
      </c>
      <c r="R411" s="227">
        <f>Q411*H411</f>
        <v>0.013665119999999999</v>
      </c>
      <c r="S411" s="227">
        <v>0</v>
      </c>
      <c r="T411" s="22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9" t="s">
        <v>102</v>
      </c>
      <c r="AT411" s="229" t="s">
        <v>403</v>
      </c>
      <c r="AU411" s="229" t="s">
        <v>87</v>
      </c>
      <c r="AY411" s="19" t="s">
        <v>401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9" t="s">
        <v>85</v>
      </c>
      <c r="BK411" s="230">
        <f>ROUND(I411*H411,2)</f>
        <v>0</v>
      </c>
      <c r="BL411" s="19" t="s">
        <v>102</v>
      </c>
      <c r="BM411" s="229" t="s">
        <v>6596</v>
      </c>
    </row>
    <row r="412" s="2" customFormat="1">
      <c r="A412" s="40"/>
      <c r="B412" s="41"/>
      <c r="C412" s="42"/>
      <c r="D412" s="231" t="s">
        <v>408</v>
      </c>
      <c r="E412" s="42"/>
      <c r="F412" s="232" t="s">
        <v>1414</v>
      </c>
      <c r="G412" s="42"/>
      <c r="H412" s="42"/>
      <c r="I412" s="233"/>
      <c r="J412" s="42"/>
      <c r="K412" s="42"/>
      <c r="L412" s="46"/>
      <c r="M412" s="234"/>
      <c r="N412" s="235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408</v>
      </c>
      <c r="AU412" s="19" t="s">
        <v>87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6428</v>
      </c>
      <c r="G413" s="248"/>
      <c r="H413" s="251">
        <v>95.269999999999996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78</v>
      </c>
      <c r="AY413" s="257" t="s">
        <v>401</v>
      </c>
    </row>
    <row r="414" s="14" customFormat="1">
      <c r="A414" s="14"/>
      <c r="B414" s="247"/>
      <c r="C414" s="248"/>
      <c r="D414" s="238" t="s">
        <v>410</v>
      </c>
      <c r="E414" s="249" t="s">
        <v>19</v>
      </c>
      <c r="F414" s="250" t="s">
        <v>6597</v>
      </c>
      <c r="G414" s="248"/>
      <c r="H414" s="251">
        <v>2.3380000000000001</v>
      </c>
      <c r="I414" s="252"/>
      <c r="J414" s="248"/>
      <c r="K414" s="248"/>
      <c r="L414" s="253"/>
      <c r="M414" s="254"/>
      <c r="N414" s="255"/>
      <c r="O414" s="255"/>
      <c r="P414" s="255"/>
      <c r="Q414" s="255"/>
      <c r="R414" s="255"/>
      <c r="S414" s="255"/>
      <c r="T414" s="25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7" t="s">
        <v>410</v>
      </c>
      <c r="AU414" s="257" t="s">
        <v>87</v>
      </c>
      <c r="AV414" s="14" t="s">
        <v>87</v>
      </c>
      <c r="AW414" s="14" t="s">
        <v>37</v>
      </c>
      <c r="AX414" s="14" t="s">
        <v>78</v>
      </c>
      <c r="AY414" s="257" t="s">
        <v>401</v>
      </c>
    </row>
    <row r="415" s="15" customFormat="1">
      <c r="A415" s="15"/>
      <c r="B415" s="258"/>
      <c r="C415" s="259"/>
      <c r="D415" s="238" t="s">
        <v>410</v>
      </c>
      <c r="E415" s="260" t="s">
        <v>19</v>
      </c>
      <c r="F415" s="261" t="s">
        <v>414</v>
      </c>
      <c r="G415" s="259"/>
      <c r="H415" s="262">
        <v>97.60799999999999</v>
      </c>
      <c r="I415" s="263"/>
      <c r="J415" s="259"/>
      <c r="K415" s="259"/>
      <c r="L415" s="264"/>
      <c r="M415" s="265"/>
      <c r="N415" s="266"/>
      <c r="O415" s="266"/>
      <c r="P415" s="266"/>
      <c r="Q415" s="266"/>
      <c r="R415" s="266"/>
      <c r="S415" s="266"/>
      <c r="T415" s="26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8" t="s">
        <v>410</v>
      </c>
      <c r="AU415" s="268" t="s">
        <v>87</v>
      </c>
      <c r="AV415" s="15" t="s">
        <v>102</v>
      </c>
      <c r="AW415" s="15" t="s">
        <v>37</v>
      </c>
      <c r="AX415" s="15" t="s">
        <v>85</v>
      </c>
      <c r="AY415" s="268" t="s">
        <v>401</v>
      </c>
    </row>
    <row r="416" s="2" customFormat="1" ht="62.7" customHeight="1">
      <c r="A416" s="40"/>
      <c r="B416" s="41"/>
      <c r="C416" s="218" t="s">
        <v>789</v>
      </c>
      <c r="D416" s="218" t="s">
        <v>403</v>
      </c>
      <c r="E416" s="219" t="s">
        <v>6598</v>
      </c>
      <c r="F416" s="220" t="s">
        <v>6599</v>
      </c>
      <c r="G416" s="221" t="s">
        <v>178</v>
      </c>
      <c r="H416" s="222">
        <v>95.269999999999996</v>
      </c>
      <c r="I416" s="223"/>
      <c r="J416" s="224">
        <f>ROUND(I416*H416,2)</f>
        <v>0</v>
      </c>
      <c r="K416" s="220" t="s">
        <v>406</v>
      </c>
      <c r="L416" s="46"/>
      <c r="M416" s="225" t="s">
        <v>19</v>
      </c>
      <c r="N416" s="226" t="s">
        <v>49</v>
      </c>
      <c r="O416" s="86"/>
      <c r="P416" s="227">
        <f>O416*H416</f>
        <v>0</v>
      </c>
      <c r="Q416" s="227">
        <v>0.0083532999999999993</v>
      </c>
      <c r="R416" s="227">
        <f>Q416*H416</f>
        <v>0.79581889099999992</v>
      </c>
      <c r="S416" s="227">
        <v>0</v>
      </c>
      <c r="T416" s="22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9" t="s">
        <v>102</v>
      </c>
      <c r="AT416" s="229" t="s">
        <v>403</v>
      </c>
      <c r="AU416" s="229" t="s">
        <v>87</v>
      </c>
      <c r="AY416" s="19" t="s">
        <v>401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9" t="s">
        <v>85</v>
      </c>
      <c r="BK416" s="230">
        <f>ROUND(I416*H416,2)</f>
        <v>0</v>
      </c>
      <c r="BL416" s="19" t="s">
        <v>102</v>
      </c>
      <c r="BM416" s="229" t="s">
        <v>6600</v>
      </c>
    </row>
    <row r="417" s="2" customFormat="1">
      <c r="A417" s="40"/>
      <c r="B417" s="41"/>
      <c r="C417" s="42"/>
      <c r="D417" s="231" t="s">
        <v>408</v>
      </c>
      <c r="E417" s="42"/>
      <c r="F417" s="232" t="s">
        <v>6601</v>
      </c>
      <c r="G417" s="42"/>
      <c r="H417" s="42"/>
      <c r="I417" s="233"/>
      <c r="J417" s="42"/>
      <c r="K417" s="42"/>
      <c r="L417" s="46"/>
      <c r="M417" s="234"/>
      <c r="N417" s="235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408</v>
      </c>
      <c r="AU417" s="19" t="s">
        <v>87</v>
      </c>
    </row>
    <row r="418" s="13" customFormat="1">
      <c r="A418" s="13"/>
      <c r="B418" s="236"/>
      <c r="C418" s="237"/>
      <c r="D418" s="238" t="s">
        <v>410</v>
      </c>
      <c r="E418" s="239" t="s">
        <v>19</v>
      </c>
      <c r="F418" s="240" t="s">
        <v>906</v>
      </c>
      <c r="G418" s="237"/>
      <c r="H418" s="239" t="s">
        <v>19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410</v>
      </c>
      <c r="AU418" s="246" t="s">
        <v>87</v>
      </c>
      <c r="AV418" s="13" t="s">
        <v>85</v>
      </c>
      <c r="AW418" s="13" t="s">
        <v>37</v>
      </c>
      <c r="AX418" s="13" t="s">
        <v>78</v>
      </c>
      <c r="AY418" s="246" t="s">
        <v>401</v>
      </c>
    </row>
    <row r="419" s="13" customFormat="1">
      <c r="A419" s="13"/>
      <c r="B419" s="236"/>
      <c r="C419" s="237"/>
      <c r="D419" s="238" t="s">
        <v>410</v>
      </c>
      <c r="E419" s="239" t="s">
        <v>19</v>
      </c>
      <c r="F419" s="240" t="s">
        <v>926</v>
      </c>
      <c r="G419" s="237"/>
      <c r="H419" s="239" t="s">
        <v>19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6" t="s">
        <v>410</v>
      </c>
      <c r="AU419" s="246" t="s">
        <v>87</v>
      </c>
      <c r="AV419" s="13" t="s">
        <v>85</v>
      </c>
      <c r="AW419" s="13" t="s">
        <v>37</v>
      </c>
      <c r="AX419" s="13" t="s">
        <v>78</v>
      </c>
      <c r="AY419" s="246" t="s">
        <v>401</v>
      </c>
    </row>
    <row r="420" s="13" customFormat="1">
      <c r="A420" s="13"/>
      <c r="B420" s="236"/>
      <c r="C420" s="237"/>
      <c r="D420" s="238" t="s">
        <v>410</v>
      </c>
      <c r="E420" s="239" t="s">
        <v>19</v>
      </c>
      <c r="F420" s="240" t="s">
        <v>594</v>
      </c>
      <c r="G420" s="237"/>
      <c r="H420" s="239" t="s">
        <v>19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410</v>
      </c>
      <c r="AU420" s="246" t="s">
        <v>87</v>
      </c>
      <c r="AV420" s="13" t="s">
        <v>85</v>
      </c>
      <c r="AW420" s="13" t="s">
        <v>37</v>
      </c>
      <c r="AX420" s="13" t="s">
        <v>78</v>
      </c>
      <c r="AY420" s="246" t="s">
        <v>401</v>
      </c>
    </row>
    <row r="421" s="13" customFormat="1">
      <c r="A421" s="13"/>
      <c r="B421" s="236"/>
      <c r="C421" s="237"/>
      <c r="D421" s="238" t="s">
        <v>410</v>
      </c>
      <c r="E421" s="239" t="s">
        <v>19</v>
      </c>
      <c r="F421" s="240" t="s">
        <v>6588</v>
      </c>
      <c r="G421" s="237"/>
      <c r="H421" s="239" t="s">
        <v>19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410</v>
      </c>
      <c r="AU421" s="246" t="s">
        <v>87</v>
      </c>
      <c r="AV421" s="13" t="s">
        <v>85</v>
      </c>
      <c r="AW421" s="13" t="s">
        <v>37</v>
      </c>
      <c r="AX421" s="13" t="s">
        <v>78</v>
      </c>
      <c r="AY421" s="246" t="s">
        <v>401</v>
      </c>
    </row>
    <row r="422" s="13" customFormat="1">
      <c r="A422" s="13"/>
      <c r="B422" s="236"/>
      <c r="C422" s="237"/>
      <c r="D422" s="238" t="s">
        <v>410</v>
      </c>
      <c r="E422" s="239" t="s">
        <v>19</v>
      </c>
      <c r="F422" s="240" t="s">
        <v>6602</v>
      </c>
      <c r="G422" s="237"/>
      <c r="H422" s="239" t="s">
        <v>19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410</v>
      </c>
      <c r="AU422" s="246" t="s">
        <v>87</v>
      </c>
      <c r="AV422" s="13" t="s">
        <v>85</v>
      </c>
      <c r="AW422" s="13" t="s">
        <v>37</v>
      </c>
      <c r="AX422" s="13" t="s">
        <v>78</v>
      </c>
      <c r="AY422" s="246" t="s">
        <v>401</v>
      </c>
    </row>
    <row r="423" s="14" customFormat="1">
      <c r="A423" s="14"/>
      <c r="B423" s="247"/>
      <c r="C423" s="248"/>
      <c r="D423" s="238" t="s">
        <v>410</v>
      </c>
      <c r="E423" s="249" t="s">
        <v>19</v>
      </c>
      <c r="F423" s="250" t="s">
        <v>6603</v>
      </c>
      <c r="G423" s="248"/>
      <c r="H423" s="251">
        <v>95.269999999999996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7" t="s">
        <v>410</v>
      </c>
      <c r="AU423" s="257" t="s">
        <v>87</v>
      </c>
      <c r="AV423" s="14" t="s">
        <v>87</v>
      </c>
      <c r="AW423" s="14" t="s">
        <v>37</v>
      </c>
      <c r="AX423" s="14" t="s">
        <v>78</v>
      </c>
      <c r="AY423" s="257" t="s">
        <v>401</v>
      </c>
    </row>
    <row r="424" s="15" customFormat="1">
      <c r="A424" s="15"/>
      <c r="B424" s="258"/>
      <c r="C424" s="259"/>
      <c r="D424" s="238" t="s">
        <v>410</v>
      </c>
      <c r="E424" s="260" t="s">
        <v>6428</v>
      </c>
      <c r="F424" s="261" t="s">
        <v>414</v>
      </c>
      <c r="G424" s="259"/>
      <c r="H424" s="262">
        <v>95.269999999999996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8" t="s">
        <v>410</v>
      </c>
      <c r="AU424" s="268" t="s">
        <v>87</v>
      </c>
      <c r="AV424" s="15" t="s">
        <v>102</v>
      </c>
      <c r="AW424" s="15" t="s">
        <v>37</v>
      </c>
      <c r="AX424" s="15" t="s">
        <v>85</v>
      </c>
      <c r="AY424" s="268" t="s">
        <v>401</v>
      </c>
    </row>
    <row r="425" s="2" customFormat="1" ht="16.5" customHeight="1">
      <c r="A425" s="40"/>
      <c r="B425" s="41"/>
      <c r="C425" s="280" t="s">
        <v>800</v>
      </c>
      <c r="D425" s="280" t="s">
        <v>808</v>
      </c>
      <c r="E425" s="281" t="s">
        <v>6604</v>
      </c>
      <c r="F425" s="282" t="s">
        <v>6605</v>
      </c>
      <c r="G425" s="283" t="s">
        <v>178</v>
      </c>
      <c r="H425" s="284">
        <v>100.03400000000001</v>
      </c>
      <c r="I425" s="285"/>
      <c r="J425" s="286">
        <f>ROUND(I425*H425,2)</f>
        <v>0</v>
      </c>
      <c r="K425" s="282" t="s">
        <v>406</v>
      </c>
      <c r="L425" s="287"/>
      <c r="M425" s="288" t="s">
        <v>19</v>
      </c>
      <c r="N425" s="289" t="s">
        <v>49</v>
      </c>
      <c r="O425" s="86"/>
      <c r="P425" s="227">
        <f>O425*H425</f>
        <v>0</v>
      </c>
      <c r="Q425" s="227">
        <v>0.00055999999999999995</v>
      </c>
      <c r="R425" s="227">
        <f>Q425*H425</f>
        <v>0.056019039999999999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487</v>
      </c>
      <c r="AT425" s="229" t="s">
        <v>808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102</v>
      </c>
      <c r="BM425" s="229" t="s">
        <v>6606</v>
      </c>
    </row>
    <row r="426" s="13" customFormat="1">
      <c r="A426" s="13"/>
      <c r="B426" s="236"/>
      <c r="C426" s="237"/>
      <c r="D426" s="238" t="s">
        <v>410</v>
      </c>
      <c r="E426" s="239" t="s">
        <v>19</v>
      </c>
      <c r="F426" s="240" t="s">
        <v>906</v>
      </c>
      <c r="G426" s="237"/>
      <c r="H426" s="239" t="s">
        <v>19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410</v>
      </c>
      <c r="AU426" s="246" t="s">
        <v>87</v>
      </c>
      <c r="AV426" s="13" t="s">
        <v>85</v>
      </c>
      <c r="AW426" s="13" t="s">
        <v>37</v>
      </c>
      <c r="AX426" s="13" t="s">
        <v>78</v>
      </c>
      <c r="AY426" s="246" t="s">
        <v>401</v>
      </c>
    </row>
    <row r="427" s="13" customFormat="1">
      <c r="A427" s="13"/>
      <c r="B427" s="236"/>
      <c r="C427" s="237"/>
      <c r="D427" s="238" t="s">
        <v>410</v>
      </c>
      <c r="E427" s="239" t="s">
        <v>19</v>
      </c>
      <c r="F427" s="240" t="s">
        <v>926</v>
      </c>
      <c r="G427" s="237"/>
      <c r="H427" s="239" t="s">
        <v>19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410</v>
      </c>
      <c r="AU427" s="246" t="s">
        <v>87</v>
      </c>
      <c r="AV427" s="13" t="s">
        <v>85</v>
      </c>
      <c r="AW427" s="13" t="s">
        <v>37</v>
      </c>
      <c r="AX427" s="13" t="s">
        <v>78</v>
      </c>
      <c r="AY427" s="246" t="s">
        <v>401</v>
      </c>
    </row>
    <row r="428" s="13" customFormat="1">
      <c r="A428" s="13"/>
      <c r="B428" s="236"/>
      <c r="C428" s="237"/>
      <c r="D428" s="238" t="s">
        <v>410</v>
      </c>
      <c r="E428" s="239" t="s">
        <v>19</v>
      </c>
      <c r="F428" s="240" t="s">
        <v>594</v>
      </c>
      <c r="G428" s="237"/>
      <c r="H428" s="239" t="s">
        <v>19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410</v>
      </c>
      <c r="AU428" s="246" t="s">
        <v>87</v>
      </c>
      <c r="AV428" s="13" t="s">
        <v>85</v>
      </c>
      <c r="AW428" s="13" t="s">
        <v>37</v>
      </c>
      <c r="AX428" s="13" t="s">
        <v>78</v>
      </c>
      <c r="AY428" s="246" t="s">
        <v>401</v>
      </c>
    </row>
    <row r="429" s="13" customFormat="1">
      <c r="A429" s="13"/>
      <c r="B429" s="236"/>
      <c r="C429" s="237"/>
      <c r="D429" s="238" t="s">
        <v>410</v>
      </c>
      <c r="E429" s="239" t="s">
        <v>19</v>
      </c>
      <c r="F429" s="240" t="s">
        <v>6588</v>
      </c>
      <c r="G429" s="237"/>
      <c r="H429" s="239" t="s">
        <v>19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410</v>
      </c>
      <c r="AU429" s="246" t="s">
        <v>87</v>
      </c>
      <c r="AV429" s="13" t="s">
        <v>85</v>
      </c>
      <c r="AW429" s="13" t="s">
        <v>37</v>
      </c>
      <c r="AX429" s="13" t="s">
        <v>78</v>
      </c>
      <c r="AY429" s="246" t="s">
        <v>401</v>
      </c>
    </row>
    <row r="430" s="13" customFormat="1">
      <c r="A430" s="13"/>
      <c r="B430" s="236"/>
      <c r="C430" s="237"/>
      <c r="D430" s="238" t="s">
        <v>410</v>
      </c>
      <c r="E430" s="239" t="s">
        <v>19</v>
      </c>
      <c r="F430" s="240" t="s">
        <v>6602</v>
      </c>
      <c r="G430" s="237"/>
      <c r="H430" s="239" t="s">
        <v>19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6" t="s">
        <v>410</v>
      </c>
      <c r="AU430" s="246" t="s">
        <v>87</v>
      </c>
      <c r="AV430" s="13" t="s">
        <v>85</v>
      </c>
      <c r="AW430" s="13" t="s">
        <v>37</v>
      </c>
      <c r="AX430" s="13" t="s">
        <v>78</v>
      </c>
      <c r="AY430" s="246" t="s">
        <v>401</v>
      </c>
    </row>
    <row r="431" s="14" customFormat="1">
      <c r="A431" s="14"/>
      <c r="B431" s="247"/>
      <c r="C431" s="248"/>
      <c r="D431" s="238" t="s">
        <v>410</v>
      </c>
      <c r="E431" s="249" t="s">
        <v>19</v>
      </c>
      <c r="F431" s="250" t="s">
        <v>6428</v>
      </c>
      <c r="G431" s="248"/>
      <c r="H431" s="251">
        <v>95.269999999999996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410</v>
      </c>
      <c r="AU431" s="257" t="s">
        <v>87</v>
      </c>
      <c r="AV431" s="14" t="s">
        <v>87</v>
      </c>
      <c r="AW431" s="14" t="s">
        <v>37</v>
      </c>
      <c r="AX431" s="14" t="s">
        <v>78</v>
      </c>
      <c r="AY431" s="257" t="s">
        <v>401</v>
      </c>
    </row>
    <row r="432" s="15" customFormat="1">
      <c r="A432" s="15"/>
      <c r="B432" s="258"/>
      <c r="C432" s="259"/>
      <c r="D432" s="238" t="s">
        <v>410</v>
      </c>
      <c r="E432" s="260" t="s">
        <v>19</v>
      </c>
      <c r="F432" s="261" t="s">
        <v>414</v>
      </c>
      <c r="G432" s="259"/>
      <c r="H432" s="262">
        <v>95.269999999999996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8" t="s">
        <v>410</v>
      </c>
      <c r="AU432" s="268" t="s">
        <v>87</v>
      </c>
      <c r="AV432" s="15" t="s">
        <v>102</v>
      </c>
      <c r="AW432" s="15" t="s">
        <v>37</v>
      </c>
      <c r="AX432" s="15" t="s">
        <v>78</v>
      </c>
      <c r="AY432" s="268" t="s">
        <v>401</v>
      </c>
    </row>
    <row r="433" s="14" customFormat="1">
      <c r="A433" s="14"/>
      <c r="B433" s="247"/>
      <c r="C433" s="248"/>
      <c r="D433" s="238" t="s">
        <v>410</v>
      </c>
      <c r="E433" s="249" t="s">
        <v>19</v>
      </c>
      <c r="F433" s="250" t="s">
        <v>6607</v>
      </c>
      <c r="G433" s="248"/>
      <c r="H433" s="251">
        <v>100.03400000000001</v>
      </c>
      <c r="I433" s="252"/>
      <c r="J433" s="248"/>
      <c r="K433" s="248"/>
      <c r="L433" s="253"/>
      <c r="M433" s="254"/>
      <c r="N433" s="255"/>
      <c r="O433" s="255"/>
      <c r="P433" s="255"/>
      <c r="Q433" s="255"/>
      <c r="R433" s="255"/>
      <c r="S433" s="255"/>
      <c r="T433" s="25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7" t="s">
        <v>410</v>
      </c>
      <c r="AU433" s="257" t="s">
        <v>87</v>
      </c>
      <c r="AV433" s="14" t="s">
        <v>87</v>
      </c>
      <c r="AW433" s="14" t="s">
        <v>37</v>
      </c>
      <c r="AX433" s="14" t="s">
        <v>85</v>
      </c>
      <c r="AY433" s="257" t="s">
        <v>401</v>
      </c>
    </row>
    <row r="434" s="2" customFormat="1" ht="44.25" customHeight="1">
      <c r="A434" s="40"/>
      <c r="B434" s="41"/>
      <c r="C434" s="218" t="s">
        <v>807</v>
      </c>
      <c r="D434" s="218" t="s">
        <v>403</v>
      </c>
      <c r="E434" s="219" t="s">
        <v>6608</v>
      </c>
      <c r="F434" s="220" t="s">
        <v>6609</v>
      </c>
      <c r="G434" s="221" t="s">
        <v>228</v>
      </c>
      <c r="H434" s="222">
        <v>14.19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0.001758</v>
      </c>
      <c r="R434" s="227">
        <f>Q434*H434</f>
        <v>0.024946019999999999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102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102</v>
      </c>
      <c r="BM434" s="229" t="s">
        <v>6610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6611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3" customFormat="1">
      <c r="A436" s="13"/>
      <c r="B436" s="236"/>
      <c r="C436" s="237"/>
      <c r="D436" s="238" t="s">
        <v>410</v>
      </c>
      <c r="E436" s="239" t="s">
        <v>19</v>
      </c>
      <c r="F436" s="240" t="s">
        <v>926</v>
      </c>
      <c r="G436" s="237"/>
      <c r="H436" s="239" t="s">
        <v>19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410</v>
      </c>
      <c r="AU436" s="246" t="s">
        <v>87</v>
      </c>
      <c r="AV436" s="13" t="s">
        <v>85</v>
      </c>
      <c r="AW436" s="13" t="s">
        <v>37</v>
      </c>
      <c r="AX436" s="13" t="s">
        <v>78</v>
      </c>
      <c r="AY436" s="246" t="s">
        <v>401</v>
      </c>
    </row>
    <row r="437" s="14" customFormat="1">
      <c r="A437" s="14"/>
      <c r="B437" s="247"/>
      <c r="C437" s="248"/>
      <c r="D437" s="238" t="s">
        <v>410</v>
      </c>
      <c r="E437" s="249" t="s">
        <v>6450</v>
      </c>
      <c r="F437" s="250" t="s">
        <v>6612</v>
      </c>
      <c r="G437" s="248"/>
      <c r="H437" s="251">
        <v>11.69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4" customFormat="1">
      <c r="A438" s="14"/>
      <c r="B438" s="247"/>
      <c r="C438" s="248"/>
      <c r="D438" s="238" t="s">
        <v>410</v>
      </c>
      <c r="E438" s="249" t="s">
        <v>6439</v>
      </c>
      <c r="F438" s="250" t="s">
        <v>6434</v>
      </c>
      <c r="G438" s="248"/>
      <c r="H438" s="251">
        <v>2.5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410</v>
      </c>
      <c r="AU438" s="257" t="s">
        <v>87</v>
      </c>
      <c r="AV438" s="14" t="s">
        <v>87</v>
      </c>
      <c r="AW438" s="14" t="s">
        <v>37</v>
      </c>
      <c r="AX438" s="14" t="s">
        <v>78</v>
      </c>
      <c r="AY438" s="257" t="s">
        <v>401</v>
      </c>
    </row>
    <row r="439" s="15" customFormat="1">
      <c r="A439" s="15"/>
      <c r="B439" s="258"/>
      <c r="C439" s="259"/>
      <c r="D439" s="238" t="s">
        <v>410</v>
      </c>
      <c r="E439" s="260" t="s">
        <v>19</v>
      </c>
      <c r="F439" s="261" t="s">
        <v>414</v>
      </c>
      <c r="G439" s="259"/>
      <c r="H439" s="262">
        <v>14.19</v>
      </c>
      <c r="I439" s="263"/>
      <c r="J439" s="259"/>
      <c r="K439" s="259"/>
      <c r="L439" s="264"/>
      <c r="M439" s="265"/>
      <c r="N439" s="266"/>
      <c r="O439" s="266"/>
      <c r="P439" s="266"/>
      <c r="Q439" s="266"/>
      <c r="R439" s="266"/>
      <c r="S439" s="266"/>
      <c r="T439" s="267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8" t="s">
        <v>410</v>
      </c>
      <c r="AU439" s="268" t="s">
        <v>87</v>
      </c>
      <c r="AV439" s="15" t="s">
        <v>102</v>
      </c>
      <c r="AW439" s="15" t="s">
        <v>37</v>
      </c>
      <c r="AX439" s="15" t="s">
        <v>85</v>
      </c>
      <c r="AY439" s="268" t="s">
        <v>401</v>
      </c>
    </row>
    <row r="440" s="2" customFormat="1" ht="16.5" customHeight="1">
      <c r="A440" s="40"/>
      <c r="B440" s="41"/>
      <c r="C440" s="280" t="s">
        <v>812</v>
      </c>
      <c r="D440" s="280" t="s">
        <v>808</v>
      </c>
      <c r="E440" s="281" t="s">
        <v>6604</v>
      </c>
      <c r="F440" s="282" t="s">
        <v>6605</v>
      </c>
      <c r="G440" s="283" t="s">
        <v>178</v>
      </c>
      <c r="H440" s="284">
        <v>3.1219999999999999</v>
      </c>
      <c r="I440" s="285"/>
      <c r="J440" s="286">
        <f>ROUND(I440*H440,2)</f>
        <v>0</v>
      </c>
      <c r="K440" s="282" t="s">
        <v>406</v>
      </c>
      <c r="L440" s="287"/>
      <c r="M440" s="288" t="s">
        <v>19</v>
      </c>
      <c r="N440" s="289" t="s">
        <v>49</v>
      </c>
      <c r="O440" s="86"/>
      <c r="P440" s="227">
        <f>O440*H440</f>
        <v>0</v>
      </c>
      <c r="Q440" s="227">
        <v>0.00055999999999999995</v>
      </c>
      <c r="R440" s="227">
        <f>Q440*H440</f>
        <v>0.0017483199999999998</v>
      </c>
      <c r="S440" s="227">
        <v>0</v>
      </c>
      <c r="T440" s="22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9" t="s">
        <v>487</v>
      </c>
      <c r="AT440" s="229" t="s">
        <v>808</v>
      </c>
      <c r="AU440" s="229" t="s">
        <v>87</v>
      </c>
      <c r="AY440" s="19" t="s">
        <v>401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9" t="s">
        <v>85</v>
      </c>
      <c r="BK440" s="230">
        <f>ROUND(I440*H440,2)</f>
        <v>0</v>
      </c>
      <c r="BL440" s="19" t="s">
        <v>102</v>
      </c>
      <c r="BM440" s="229" t="s">
        <v>6613</v>
      </c>
    </row>
    <row r="441" s="14" customFormat="1">
      <c r="A441" s="14"/>
      <c r="B441" s="247"/>
      <c r="C441" s="248"/>
      <c r="D441" s="238" t="s">
        <v>410</v>
      </c>
      <c r="E441" s="249" t="s">
        <v>19</v>
      </c>
      <c r="F441" s="250" t="s">
        <v>6597</v>
      </c>
      <c r="G441" s="248"/>
      <c r="H441" s="251">
        <v>2.3380000000000001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7" t="s">
        <v>410</v>
      </c>
      <c r="AU441" s="257" t="s">
        <v>87</v>
      </c>
      <c r="AV441" s="14" t="s">
        <v>87</v>
      </c>
      <c r="AW441" s="14" t="s">
        <v>37</v>
      </c>
      <c r="AX441" s="14" t="s">
        <v>78</v>
      </c>
      <c r="AY441" s="257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6614</v>
      </c>
      <c r="G442" s="248"/>
      <c r="H442" s="251">
        <v>0.5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19</v>
      </c>
      <c r="F443" s="261" t="s">
        <v>414</v>
      </c>
      <c r="G443" s="259"/>
      <c r="H443" s="262">
        <v>2.8380000000000001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78</v>
      </c>
      <c r="AY443" s="268" t="s">
        <v>401</v>
      </c>
    </row>
    <row r="444" s="14" customFormat="1">
      <c r="A444" s="14"/>
      <c r="B444" s="247"/>
      <c r="C444" s="248"/>
      <c r="D444" s="238" t="s">
        <v>410</v>
      </c>
      <c r="E444" s="249" t="s">
        <v>19</v>
      </c>
      <c r="F444" s="250" t="s">
        <v>6615</v>
      </c>
      <c r="G444" s="248"/>
      <c r="H444" s="251">
        <v>3.1219999999999999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410</v>
      </c>
      <c r="AU444" s="257" t="s">
        <v>87</v>
      </c>
      <c r="AV444" s="14" t="s">
        <v>87</v>
      </c>
      <c r="AW444" s="14" t="s">
        <v>37</v>
      </c>
      <c r="AX444" s="14" t="s">
        <v>85</v>
      </c>
      <c r="AY444" s="257" t="s">
        <v>401</v>
      </c>
    </row>
    <row r="445" s="2" customFormat="1" ht="24.15" customHeight="1">
      <c r="A445" s="40"/>
      <c r="B445" s="41"/>
      <c r="C445" s="218" t="s">
        <v>818</v>
      </c>
      <c r="D445" s="218" t="s">
        <v>403</v>
      </c>
      <c r="E445" s="219" t="s">
        <v>6616</v>
      </c>
      <c r="F445" s="220" t="s">
        <v>6617</v>
      </c>
      <c r="G445" s="221" t="s">
        <v>228</v>
      </c>
      <c r="H445" s="222">
        <v>25.91</v>
      </c>
      <c r="I445" s="223"/>
      <c r="J445" s="224">
        <f>ROUND(I445*H445,2)</f>
        <v>0</v>
      </c>
      <c r="K445" s="220" t="s">
        <v>406</v>
      </c>
      <c r="L445" s="46"/>
      <c r="M445" s="225" t="s">
        <v>19</v>
      </c>
      <c r="N445" s="226" t="s">
        <v>49</v>
      </c>
      <c r="O445" s="86"/>
      <c r="P445" s="227">
        <f>O445*H445</f>
        <v>0</v>
      </c>
      <c r="Q445" s="227">
        <v>3.0000000000000001E-05</v>
      </c>
      <c r="R445" s="227">
        <f>Q445*H445</f>
        <v>0.00077729999999999997</v>
      </c>
      <c r="S445" s="227">
        <v>0</v>
      </c>
      <c r="T445" s="22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9" t="s">
        <v>102</v>
      </c>
      <c r="AT445" s="229" t="s">
        <v>403</v>
      </c>
      <c r="AU445" s="229" t="s">
        <v>87</v>
      </c>
      <c r="AY445" s="19" t="s">
        <v>401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9" t="s">
        <v>85</v>
      </c>
      <c r="BK445" s="230">
        <f>ROUND(I445*H445,2)</f>
        <v>0</v>
      </c>
      <c r="BL445" s="19" t="s">
        <v>102</v>
      </c>
      <c r="BM445" s="229" t="s">
        <v>6618</v>
      </c>
    </row>
    <row r="446" s="2" customFormat="1">
      <c r="A446" s="40"/>
      <c r="B446" s="41"/>
      <c r="C446" s="42"/>
      <c r="D446" s="231" t="s">
        <v>408</v>
      </c>
      <c r="E446" s="42"/>
      <c r="F446" s="232" t="s">
        <v>6619</v>
      </c>
      <c r="G446" s="42"/>
      <c r="H446" s="42"/>
      <c r="I446" s="233"/>
      <c r="J446" s="42"/>
      <c r="K446" s="42"/>
      <c r="L446" s="46"/>
      <c r="M446" s="234"/>
      <c r="N446" s="235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408</v>
      </c>
      <c r="AU446" s="19" t="s">
        <v>87</v>
      </c>
    </row>
    <row r="447" s="14" customFormat="1">
      <c r="A447" s="14"/>
      <c r="B447" s="247"/>
      <c r="C447" s="248"/>
      <c r="D447" s="238" t="s">
        <v>410</v>
      </c>
      <c r="E447" s="249" t="s">
        <v>19</v>
      </c>
      <c r="F447" s="250" t="s">
        <v>6620</v>
      </c>
      <c r="G447" s="248"/>
      <c r="H447" s="251">
        <v>25.91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410</v>
      </c>
      <c r="AU447" s="257" t="s">
        <v>87</v>
      </c>
      <c r="AV447" s="14" t="s">
        <v>87</v>
      </c>
      <c r="AW447" s="14" t="s">
        <v>37</v>
      </c>
      <c r="AX447" s="14" t="s">
        <v>78</v>
      </c>
      <c r="AY447" s="257" t="s">
        <v>401</v>
      </c>
    </row>
    <row r="448" s="15" customFormat="1">
      <c r="A448" s="15"/>
      <c r="B448" s="258"/>
      <c r="C448" s="259"/>
      <c r="D448" s="238" t="s">
        <v>410</v>
      </c>
      <c r="E448" s="260" t="s">
        <v>19</v>
      </c>
      <c r="F448" s="261" t="s">
        <v>414</v>
      </c>
      <c r="G448" s="259"/>
      <c r="H448" s="262">
        <v>25.91</v>
      </c>
      <c r="I448" s="263"/>
      <c r="J448" s="259"/>
      <c r="K448" s="259"/>
      <c r="L448" s="264"/>
      <c r="M448" s="265"/>
      <c r="N448" s="266"/>
      <c r="O448" s="266"/>
      <c r="P448" s="266"/>
      <c r="Q448" s="266"/>
      <c r="R448" s="266"/>
      <c r="S448" s="266"/>
      <c r="T448" s="26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8" t="s">
        <v>410</v>
      </c>
      <c r="AU448" s="268" t="s">
        <v>87</v>
      </c>
      <c r="AV448" s="15" t="s">
        <v>102</v>
      </c>
      <c r="AW448" s="15" t="s">
        <v>37</v>
      </c>
      <c r="AX448" s="15" t="s">
        <v>85</v>
      </c>
      <c r="AY448" s="268" t="s">
        <v>401</v>
      </c>
    </row>
    <row r="449" s="2" customFormat="1" ht="24.15" customHeight="1">
      <c r="A449" s="40"/>
      <c r="B449" s="41"/>
      <c r="C449" s="280" t="s">
        <v>824</v>
      </c>
      <c r="D449" s="280" t="s">
        <v>808</v>
      </c>
      <c r="E449" s="281" t="s">
        <v>6621</v>
      </c>
      <c r="F449" s="282" t="s">
        <v>6622</v>
      </c>
      <c r="G449" s="283" t="s">
        <v>228</v>
      </c>
      <c r="H449" s="284">
        <v>27.206</v>
      </c>
      <c r="I449" s="285"/>
      <c r="J449" s="286">
        <f>ROUND(I449*H449,2)</f>
        <v>0</v>
      </c>
      <c r="K449" s="282" t="s">
        <v>406</v>
      </c>
      <c r="L449" s="287"/>
      <c r="M449" s="288" t="s">
        <v>19</v>
      </c>
      <c r="N449" s="289" t="s">
        <v>49</v>
      </c>
      <c r="O449" s="86"/>
      <c r="P449" s="227">
        <f>O449*H449</f>
        <v>0</v>
      </c>
      <c r="Q449" s="227">
        <v>0.00020000000000000001</v>
      </c>
      <c r="R449" s="227">
        <f>Q449*H449</f>
        <v>0.0054412000000000002</v>
      </c>
      <c r="S449" s="227">
        <v>0</v>
      </c>
      <c r="T449" s="22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9" t="s">
        <v>487</v>
      </c>
      <c r="AT449" s="229" t="s">
        <v>808</v>
      </c>
      <c r="AU449" s="229" t="s">
        <v>87</v>
      </c>
      <c r="AY449" s="19" t="s">
        <v>401</v>
      </c>
      <c r="BE449" s="230">
        <f>IF(N449="základní",J449,0)</f>
        <v>0</v>
      </c>
      <c r="BF449" s="230">
        <f>IF(N449="snížená",J449,0)</f>
        <v>0</v>
      </c>
      <c r="BG449" s="230">
        <f>IF(N449="zákl. přenesená",J449,0)</f>
        <v>0</v>
      </c>
      <c r="BH449" s="230">
        <f>IF(N449="sníž. přenesená",J449,0)</f>
        <v>0</v>
      </c>
      <c r="BI449" s="230">
        <f>IF(N449="nulová",J449,0)</f>
        <v>0</v>
      </c>
      <c r="BJ449" s="19" t="s">
        <v>85</v>
      </c>
      <c r="BK449" s="230">
        <f>ROUND(I449*H449,2)</f>
        <v>0</v>
      </c>
      <c r="BL449" s="19" t="s">
        <v>102</v>
      </c>
      <c r="BM449" s="229" t="s">
        <v>6623</v>
      </c>
    </row>
    <row r="450" s="14" customFormat="1">
      <c r="A450" s="14"/>
      <c r="B450" s="247"/>
      <c r="C450" s="248"/>
      <c r="D450" s="238" t="s">
        <v>410</v>
      </c>
      <c r="E450" s="249" t="s">
        <v>19</v>
      </c>
      <c r="F450" s="250" t="s">
        <v>6620</v>
      </c>
      <c r="G450" s="248"/>
      <c r="H450" s="251">
        <v>25.91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410</v>
      </c>
      <c r="AU450" s="257" t="s">
        <v>87</v>
      </c>
      <c r="AV450" s="14" t="s">
        <v>87</v>
      </c>
      <c r="AW450" s="14" t="s">
        <v>37</v>
      </c>
      <c r="AX450" s="14" t="s">
        <v>78</v>
      </c>
      <c r="AY450" s="257" t="s">
        <v>401</v>
      </c>
    </row>
    <row r="451" s="15" customFormat="1">
      <c r="A451" s="15"/>
      <c r="B451" s="258"/>
      <c r="C451" s="259"/>
      <c r="D451" s="238" t="s">
        <v>410</v>
      </c>
      <c r="E451" s="260" t="s">
        <v>19</v>
      </c>
      <c r="F451" s="261" t="s">
        <v>414</v>
      </c>
      <c r="G451" s="259"/>
      <c r="H451" s="262">
        <v>25.91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8" t="s">
        <v>410</v>
      </c>
      <c r="AU451" s="268" t="s">
        <v>87</v>
      </c>
      <c r="AV451" s="15" t="s">
        <v>102</v>
      </c>
      <c r="AW451" s="15" t="s">
        <v>37</v>
      </c>
      <c r="AX451" s="15" t="s">
        <v>78</v>
      </c>
      <c r="AY451" s="268" t="s">
        <v>401</v>
      </c>
    </row>
    <row r="452" s="14" customFormat="1">
      <c r="A452" s="14"/>
      <c r="B452" s="247"/>
      <c r="C452" s="248"/>
      <c r="D452" s="238" t="s">
        <v>410</v>
      </c>
      <c r="E452" s="249" t="s">
        <v>19</v>
      </c>
      <c r="F452" s="250" t="s">
        <v>6624</v>
      </c>
      <c r="G452" s="248"/>
      <c r="H452" s="251">
        <v>27.206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7" t="s">
        <v>410</v>
      </c>
      <c r="AU452" s="257" t="s">
        <v>87</v>
      </c>
      <c r="AV452" s="14" t="s">
        <v>87</v>
      </c>
      <c r="AW452" s="14" t="s">
        <v>37</v>
      </c>
      <c r="AX452" s="14" t="s">
        <v>85</v>
      </c>
      <c r="AY452" s="257" t="s">
        <v>401</v>
      </c>
    </row>
    <row r="453" s="2" customFormat="1" ht="24.15" customHeight="1">
      <c r="A453" s="40"/>
      <c r="B453" s="41"/>
      <c r="C453" s="218" t="s">
        <v>830</v>
      </c>
      <c r="D453" s="218" t="s">
        <v>403</v>
      </c>
      <c r="E453" s="219" t="s">
        <v>1456</v>
      </c>
      <c r="F453" s="220" t="s">
        <v>1457</v>
      </c>
      <c r="G453" s="221" t="s">
        <v>228</v>
      </c>
      <c r="H453" s="222">
        <v>41.799999999999997</v>
      </c>
      <c r="I453" s="223"/>
      <c r="J453" s="224">
        <f>ROUND(I453*H453,2)</f>
        <v>0</v>
      </c>
      <c r="K453" s="220" t="s">
        <v>406</v>
      </c>
      <c r="L453" s="46"/>
      <c r="M453" s="225" t="s">
        <v>19</v>
      </c>
      <c r="N453" s="226" t="s">
        <v>49</v>
      </c>
      <c r="O453" s="86"/>
      <c r="P453" s="227">
        <f>O453*H453</f>
        <v>0</v>
      </c>
      <c r="Q453" s="227">
        <v>0</v>
      </c>
      <c r="R453" s="227">
        <f>Q453*H453</f>
        <v>0</v>
      </c>
      <c r="S453" s="227">
        <v>0</v>
      </c>
      <c r="T453" s="22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9" t="s">
        <v>102</v>
      </c>
      <c r="AT453" s="229" t="s">
        <v>403</v>
      </c>
      <c r="AU453" s="229" t="s">
        <v>87</v>
      </c>
      <c r="AY453" s="19" t="s">
        <v>401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19" t="s">
        <v>85</v>
      </c>
      <c r="BK453" s="230">
        <f>ROUND(I453*H453,2)</f>
        <v>0</v>
      </c>
      <c r="BL453" s="19" t="s">
        <v>102</v>
      </c>
      <c r="BM453" s="229" t="s">
        <v>6625</v>
      </c>
    </row>
    <row r="454" s="2" customFormat="1">
      <c r="A454" s="40"/>
      <c r="B454" s="41"/>
      <c r="C454" s="42"/>
      <c r="D454" s="231" t="s">
        <v>408</v>
      </c>
      <c r="E454" s="42"/>
      <c r="F454" s="232" t="s">
        <v>1459</v>
      </c>
      <c r="G454" s="42"/>
      <c r="H454" s="42"/>
      <c r="I454" s="233"/>
      <c r="J454" s="42"/>
      <c r="K454" s="42"/>
      <c r="L454" s="46"/>
      <c r="M454" s="234"/>
      <c r="N454" s="235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408</v>
      </c>
      <c r="AU454" s="19" t="s">
        <v>87</v>
      </c>
    </row>
    <row r="455" s="14" customFormat="1">
      <c r="A455" s="14"/>
      <c r="B455" s="247"/>
      <c r="C455" s="248"/>
      <c r="D455" s="238" t="s">
        <v>410</v>
      </c>
      <c r="E455" s="249" t="s">
        <v>19</v>
      </c>
      <c r="F455" s="250" t="s">
        <v>230</v>
      </c>
      <c r="G455" s="248"/>
      <c r="H455" s="251">
        <v>11.65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410</v>
      </c>
      <c r="AU455" s="257" t="s">
        <v>87</v>
      </c>
      <c r="AV455" s="14" t="s">
        <v>87</v>
      </c>
      <c r="AW455" s="14" t="s">
        <v>37</v>
      </c>
      <c r="AX455" s="14" t="s">
        <v>78</v>
      </c>
      <c r="AY455" s="257" t="s">
        <v>401</v>
      </c>
    </row>
    <row r="456" s="14" customFormat="1">
      <c r="A456" s="14"/>
      <c r="B456" s="247"/>
      <c r="C456" s="248"/>
      <c r="D456" s="238" t="s">
        <v>410</v>
      </c>
      <c r="E456" s="249" t="s">
        <v>19</v>
      </c>
      <c r="F456" s="250" t="s">
        <v>239</v>
      </c>
      <c r="G456" s="248"/>
      <c r="H456" s="251">
        <v>22.899999999999999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410</v>
      </c>
      <c r="AU456" s="257" t="s">
        <v>87</v>
      </c>
      <c r="AV456" s="14" t="s">
        <v>87</v>
      </c>
      <c r="AW456" s="14" t="s">
        <v>37</v>
      </c>
      <c r="AX456" s="14" t="s">
        <v>78</v>
      </c>
      <c r="AY456" s="257" t="s">
        <v>401</v>
      </c>
    </row>
    <row r="457" s="14" customFormat="1">
      <c r="A457" s="14"/>
      <c r="B457" s="247"/>
      <c r="C457" s="248"/>
      <c r="D457" s="238" t="s">
        <v>410</v>
      </c>
      <c r="E457" s="249" t="s">
        <v>19</v>
      </c>
      <c r="F457" s="250" t="s">
        <v>236</v>
      </c>
      <c r="G457" s="248"/>
      <c r="H457" s="251">
        <v>2.5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410</v>
      </c>
      <c r="AU457" s="257" t="s">
        <v>87</v>
      </c>
      <c r="AV457" s="14" t="s">
        <v>87</v>
      </c>
      <c r="AW457" s="14" t="s">
        <v>37</v>
      </c>
      <c r="AX457" s="14" t="s">
        <v>78</v>
      </c>
      <c r="AY457" s="257" t="s">
        <v>401</v>
      </c>
    </row>
    <row r="458" s="14" customFormat="1">
      <c r="A458" s="14"/>
      <c r="B458" s="247"/>
      <c r="C458" s="248"/>
      <c r="D458" s="238" t="s">
        <v>410</v>
      </c>
      <c r="E458" s="249" t="s">
        <v>19</v>
      </c>
      <c r="F458" s="250" t="s">
        <v>233</v>
      </c>
      <c r="G458" s="248"/>
      <c r="H458" s="251">
        <v>4.75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7" t="s">
        <v>410</v>
      </c>
      <c r="AU458" s="257" t="s">
        <v>87</v>
      </c>
      <c r="AV458" s="14" t="s">
        <v>87</v>
      </c>
      <c r="AW458" s="14" t="s">
        <v>37</v>
      </c>
      <c r="AX458" s="14" t="s">
        <v>78</v>
      </c>
      <c r="AY458" s="257" t="s">
        <v>401</v>
      </c>
    </row>
    <row r="459" s="15" customFormat="1">
      <c r="A459" s="15"/>
      <c r="B459" s="258"/>
      <c r="C459" s="259"/>
      <c r="D459" s="238" t="s">
        <v>410</v>
      </c>
      <c r="E459" s="260" t="s">
        <v>19</v>
      </c>
      <c r="F459" s="261" t="s">
        <v>414</v>
      </c>
      <c r="G459" s="259"/>
      <c r="H459" s="262">
        <v>41.799999999999997</v>
      </c>
      <c r="I459" s="263"/>
      <c r="J459" s="259"/>
      <c r="K459" s="259"/>
      <c r="L459" s="264"/>
      <c r="M459" s="265"/>
      <c r="N459" s="266"/>
      <c r="O459" s="266"/>
      <c r="P459" s="266"/>
      <c r="Q459" s="266"/>
      <c r="R459" s="266"/>
      <c r="S459" s="266"/>
      <c r="T459" s="26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8" t="s">
        <v>410</v>
      </c>
      <c r="AU459" s="268" t="s">
        <v>87</v>
      </c>
      <c r="AV459" s="15" t="s">
        <v>102</v>
      </c>
      <c r="AW459" s="15" t="s">
        <v>37</v>
      </c>
      <c r="AX459" s="15" t="s">
        <v>85</v>
      </c>
      <c r="AY459" s="268" t="s">
        <v>401</v>
      </c>
    </row>
    <row r="460" s="2" customFormat="1" ht="24.15" customHeight="1">
      <c r="A460" s="40"/>
      <c r="B460" s="41"/>
      <c r="C460" s="280" t="s">
        <v>836</v>
      </c>
      <c r="D460" s="280" t="s">
        <v>808</v>
      </c>
      <c r="E460" s="281" t="s">
        <v>1461</v>
      </c>
      <c r="F460" s="282" t="s">
        <v>1462</v>
      </c>
      <c r="G460" s="283" t="s">
        <v>228</v>
      </c>
      <c r="H460" s="284">
        <v>24.045000000000002</v>
      </c>
      <c r="I460" s="285"/>
      <c r="J460" s="286">
        <f>ROUND(I460*H460,2)</f>
        <v>0</v>
      </c>
      <c r="K460" s="282" t="s">
        <v>406</v>
      </c>
      <c r="L460" s="287"/>
      <c r="M460" s="288" t="s">
        <v>19</v>
      </c>
      <c r="N460" s="289" t="s">
        <v>49</v>
      </c>
      <c r="O460" s="86"/>
      <c r="P460" s="227">
        <f>O460*H460</f>
        <v>0</v>
      </c>
      <c r="Q460" s="227">
        <v>0.00012</v>
      </c>
      <c r="R460" s="227">
        <f>Q460*H460</f>
        <v>0.0028854000000000002</v>
      </c>
      <c r="S460" s="227">
        <v>0</v>
      </c>
      <c r="T460" s="22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9" t="s">
        <v>487</v>
      </c>
      <c r="AT460" s="229" t="s">
        <v>808</v>
      </c>
      <c r="AU460" s="229" t="s">
        <v>87</v>
      </c>
      <c r="AY460" s="19" t="s">
        <v>401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19" t="s">
        <v>85</v>
      </c>
      <c r="BK460" s="230">
        <f>ROUND(I460*H460,2)</f>
        <v>0</v>
      </c>
      <c r="BL460" s="19" t="s">
        <v>102</v>
      </c>
      <c r="BM460" s="229" t="s">
        <v>6626</v>
      </c>
    </row>
    <row r="461" s="14" customFormat="1">
      <c r="A461" s="14"/>
      <c r="B461" s="247"/>
      <c r="C461" s="248"/>
      <c r="D461" s="238" t="s">
        <v>410</v>
      </c>
      <c r="E461" s="249" t="s">
        <v>19</v>
      </c>
      <c r="F461" s="250" t="s">
        <v>6627</v>
      </c>
      <c r="G461" s="248"/>
      <c r="H461" s="251">
        <v>22.899999999999999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7" t="s">
        <v>410</v>
      </c>
      <c r="AU461" s="257" t="s">
        <v>87</v>
      </c>
      <c r="AV461" s="14" t="s">
        <v>87</v>
      </c>
      <c r="AW461" s="14" t="s">
        <v>37</v>
      </c>
      <c r="AX461" s="14" t="s">
        <v>78</v>
      </c>
      <c r="AY461" s="257" t="s">
        <v>401</v>
      </c>
    </row>
    <row r="462" s="15" customFormat="1">
      <c r="A462" s="15"/>
      <c r="B462" s="258"/>
      <c r="C462" s="259"/>
      <c r="D462" s="238" t="s">
        <v>410</v>
      </c>
      <c r="E462" s="260" t="s">
        <v>239</v>
      </c>
      <c r="F462" s="261" t="s">
        <v>414</v>
      </c>
      <c r="G462" s="259"/>
      <c r="H462" s="262">
        <v>22.899999999999999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8" t="s">
        <v>410</v>
      </c>
      <c r="AU462" s="268" t="s">
        <v>87</v>
      </c>
      <c r="AV462" s="15" t="s">
        <v>102</v>
      </c>
      <c r="AW462" s="15" t="s">
        <v>37</v>
      </c>
      <c r="AX462" s="15" t="s">
        <v>78</v>
      </c>
      <c r="AY462" s="268" t="s">
        <v>401</v>
      </c>
    </row>
    <row r="463" s="14" customFormat="1">
      <c r="A463" s="14"/>
      <c r="B463" s="247"/>
      <c r="C463" s="248"/>
      <c r="D463" s="238" t="s">
        <v>410</v>
      </c>
      <c r="E463" s="249" t="s">
        <v>19</v>
      </c>
      <c r="F463" s="250" t="s">
        <v>6628</v>
      </c>
      <c r="G463" s="248"/>
      <c r="H463" s="251">
        <v>24.045000000000002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410</v>
      </c>
      <c r="AU463" s="257" t="s">
        <v>87</v>
      </c>
      <c r="AV463" s="14" t="s">
        <v>87</v>
      </c>
      <c r="AW463" s="14" t="s">
        <v>37</v>
      </c>
      <c r="AX463" s="14" t="s">
        <v>85</v>
      </c>
      <c r="AY463" s="257" t="s">
        <v>401</v>
      </c>
    </row>
    <row r="464" s="2" customFormat="1" ht="24.15" customHeight="1">
      <c r="A464" s="40"/>
      <c r="B464" s="41"/>
      <c r="C464" s="280" t="s">
        <v>656</v>
      </c>
      <c r="D464" s="280" t="s">
        <v>808</v>
      </c>
      <c r="E464" s="281" t="s">
        <v>1467</v>
      </c>
      <c r="F464" s="282" t="s">
        <v>1468</v>
      </c>
      <c r="G464" s="283" t="s">
        <v>228</v>
      </c>
      <c r="H464" s="284">
        <v>12.233000000000001</v>
      </c>
      <c r="I464" s="285"/>
      <c r="J464" s="286">
        <f>ROUND(I464*H464,2)</f>
        <v>0</v>
      </c>
      <c r="K464" s="282" t="s">
        <v>406</v>
      </c>
      <c r="L464" s="287"/>
      <c r="M464" s="288" t="s">
        <v>19</v>
      </c>
      <c r="N464" s="289" t="s">
        <v>49</v>
      </c>
      <c r="O464" s="86"/>
      <c r="P464" s="227">
        <f>O464*H464</f>
        <v>0</v>
      </c>
      <c r="Q464" s="227">
        <v>4.0000000000000003E-05</v>
      </c>
      <c r="R464" s="227">
        <f>Q464*H464</f>
        <v>0.00048932000000000001</v>
      </c>
      <c r="S464" s="227">
        <v>0</v>
      </c>
      <c r="T464" s="22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9" t="s">
        <v>487</v>
      </c>
      <c r="AT464" s="229" t="s">
        <v>808</v>
      </c>
      <c r="AU464" s="229" t="s">
        <v>87</v>
      </c>
      <c r="AY464" s="19" t="s">
        <v>401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9" t="s">
        <v>85</v>
      </c>
      <c r="BK464" s="230">
        <f>ROUND(I464*H464,2)</f>
        <v>0</v>
      </c>
      <c r="BL464" s="19" t="s">
        <v>102</v>
      </c>
      <c r="BM464" s="229" t="s">
        <v>6629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6630</v>
      </c>
      <c r="G465" s="248"/>
      <c r="H465" s="251">
        <v>11.65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78</v>
      </c>
      <c r="AY465" s="257" t="s">
        <v>401</v>
      </c>
    </row>
    <row r="466" s="15" customFormat="1">
      <c r="A466" s="15"/>
      <c r="B466" s="258"/>
      <c r="C466" s="259"/>
      <c r="D466" s="238" t="s">
        <v>410</v>
      </c>
      <c r="E466" s="260" t="s">
        <v>230</v>
      </c>
      <c r="F466" s="261" t="s">
        <v>414</v>
      </c>
      <c r="G466" s="259"/>
      <c r="H466" s="262">
        <v>11.65</v>
      </c>
      <c r="I466" s="263"/>
      <c r="J466" s="259"/>
      <c r="K466" s="259"/>
      <c r="L466" s="264"/>
      <c r="M466" s="265"/>
      <c r="N466" s="266"/>
      <c r="O466" s="266"/>
      <c r="P466" s="266"/>
      <c r="Q466" s="266"/>
      <c r="R466" s="266"/>
      <c r="S466" s="266"/>
      <c r="T466" s="26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8" t="s">
        <v>410</v>
      </c>
      <c r="AU466" s="268" t="s">
        <v>87</v>
      </c>
      <c r="AV466" s="15" t="s">
        <v>102</v>
      </c>
      <c r="AW466" s="15" t="s">
        <v>37</v>
      </c>
      <c r="AX466" s="15" t="s">
        <v>78</v>
      </c>
      <c r="AY466" s="268" t="s">
        <v>401</v>
      </c>
    </row>
    <row r="467" s="14" customFormat="1">
      <c r="A467" s="14"/>
      <c r="B467" s="247"/>
      <c r="C467" s="248"/>
      <c r="D467" s="238" t="s">
        <v>410</v>
      </c>
      <c r="E467" s="249" t="s">
        <v>19</v>
      </c>
      <c r="F467" s="250" t="s">
        <v>6631</v>
      </c>
      <c r="G467" s="248"/>
      <c r="H467" s="251">
        <v>12.233000000000001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7" t="s">
        <v>410</v>
      </c>
      <c r="AU467" s="257" t="s">
        <v>87</v>
      </c>
      <c r="AV467" s="14" t="s">
        <v>87</v>
      </c>
      <c r="AW467" s="14" t="s">
        <v>37</v>
      </c>
      <c r="AX467" s="14" t="s">
        <v>85</v>
      </c>
      <c r="AY467" s="257" t="s">
        <v>401</v>
      </c>
    </row>
    <row r="468" s="2" customFormat="1" ht="24.15" customHeight="1">
      <c r="A468" s="40"/>
      <c r="B468" s="41"/>
      <c r="C468" s="280" t="s">
        <v>847</v>
      </c>
      <c r="D468" s="280" t="s">
        <v>808</v>
      </c>
      <c r="E468" s="281" t="s">
        <v>1472</v>
      </c>
      <c r="F468" s="282" t="s">
        <v>1473</v>
      </c>
      <c r="G468" s="283" t="s">
        <v>228</v>
      </c>
      <c r="H468" s="284">
        <v>4.9880000000000004</v>
      </c>
      <c r="I468" s="285"/>
      <c r="J468" s="286">
        <f>ROUND(I468*H468,2)</f>
        <v>0</v>
      </c>
      <c r="K468" s="282" t="s">
        <v>406</v>
      </c>
      <c r="L468" s="287"/>
      <c r="M468" s="288" t="s">
        <v>19</v>
      </c>
      <c r="N468" s="289" t="s">
        <v>49</v>
      </c>
      <c r="O468" s="86"/>
      <c r="P468" s="227">
        <f>O468*H468</f>
        <v>0</v>
      </c>
      <c r="Q468" s="227">
        <v>0.00029999999999999997</v>
      </c>
      <c r="R468" s="227">
        <f>Q468*H468</f>
        <v>0.0014963999999999999</v>
      </c>
      <c r="S468" s="227">
        <v>0</v>
      </c>
      <c r="T468" s="22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9" t="s">
        <v>487</v>
      </c>
      <c r="AT468" s="229" t="s">
        <v>808</v>
      </c>
      <c r="AU468" s="229" t="s">
        <v>87</v>
      </c>
      <c r="AY468" s="19" t="s">
        <v>401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85</v>
      </c>
      <c r="BK468" s="230">
        <f>ROUND(I468*H468,2)</f>
        <v>0</v>
      </c>
      <c r="BL468" s="19" t="s">
        <v>102</v>
      </c>
      <c r="BM468" s="229" t="s">
        <v>6632</v>
      </c>
    </row>
    <row r="469" s="14" customFormat="1">
      <c r="A469" s="14"/>
      <c r="B469" s="247"/>
      <c r="C469" s="248"/>
      <c r="D469" s="238" t="s">
        <v>410</v>
      </c>
      <c r="E469" s="249" t="s">
        <v>19</v>
      </c>
      <c r="F469" s="250" t="s">
        <v>6633</v>
      </c>
      <c r="G469" s="248"/>
      <c r="H469" s="251">
        <v>4.75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7" t="s">
        <v>410</v>
      </c>
      <c r="AU469" s="257" t="s">
        <v>87</v>
      </c>
      <c r="AV469" s="14" t="s">
        <v>87</v>
      </c>
      <c r="AW469" s="14" t="s">
        <v>37</v>
      </c>
      <c r="AX469" s="14" t="s">
        <v>78</v>
      </c>
      <c r="AY469" s="257" t="s">
        <v>401</v>
      </c>
    </row>
    <row r="470" s="15" customFormat="1">
      <c r="A470" s="15"/>
      <c r="B470" s="258"/>
      <c r="C470" s="259"/>
      <c r="D470" s="238" t="s">
        <v>410</v>
      </c>
      <c r="E470" s="260" t="s">
        <v>233</v>
      </c>
      <c r="F470" s="261" t="s">
        <v>414</v>
      </c>
      <c r="G470" s="259"/>
      <c r="H470" s="262">
        <v>4.75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8" t="s">
        <v>410</v>
      </c>
      <c r="AU470" s="268" t="s">
        <v>87</v>
      </c>
      <c r="AV470" s="15" t="s">
        <v>102</v>
      </c>
      <c r="AW470" s="15" t="s">
        <v>37</v>
      </c>
      <c r="AX470" s="15" t="s">
        <v>78</v>
      </c>
      <c r="AY470" s="268" t="s">
        <v>401</v>
      </c>
    </row>
    <row r="471" s="14" customFormat="1">
      <c r="A471" s="14"/>
      <c r="B471" s="247"/>
      <c r="C471" s="248"/>
      <c r="D471" s="238" t="s">
        <v>410</v>
      </c>
      <c r="E471" s="249" t="s">
        <v>19</v>
      </c>
      <c r="F471" s="250" t="s">
        <v>6634</v>
      </c>
      <c r="G471" s="248"/>
      <c r="H471" s="251">
        <v>4.9880000000000004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7" t="s">
        <v>410</v>
      </c>
      <c r="AU471" s="257" t="s">
        <v>87</v>
      </c>
      <c r="AV471" s="14" t="s">
        <v>87</v>
      </c>
      <c r="AW471" s="14" t="s">
        <v>37</v>
      </c>
      <c r="AX471" s="14" t="s">
        <v>85</v>
      </c>
      <c r="AY471" s="257" t="s">
        <v>401</v>
      </c>
    </row>
    <row r="472" s="2" customFormat="1" ht="24.15" customHeight="1">
      <c r="A472" s="40"/>
      <c r="B472" s="41"/>
      <c r="C472" s="280" t="s">
        <v>853</v>
      </c>
      <c r="D472" s="280" t="s">
        <v>808</v>
      </c>
      <c r="E472" s="281" t="s">
        <v>1478</v>
      </c>
      <c r="F472" s="282" t="s">
        <v>1479</v>
      </c>
      <c r="G472" s="283" t="s">
        <v>228</v>
      </c>
      <c r="H472" s="284">
        <v>2.625</v>
      </c>
      <c r="I472" s="285"/>
      <c r="J472" s="286">
        <f>ROUND(I472*H472,2)</f>
        <v>0</v>
      </c>
      <c r="K472" s="282" t="s">
        <v>406</v>
      </c>
      <c r="L472" s="287"/>
      <c r="M472" s="288" t="s">
        <v>19</v>
      </c>
      <c r="N472" s="289" t="s">
        <v>49</v>
      </c>
      <c r="O472" s="86"/>
      <c r="P472" s="227">
        <f>O472*H472</f>
        <v>0</v>
      </c>
      <c r="Q472" s="227">
        <v>0.00020000000000000001</v>
      </c>
      <c r="R472" s="227">
        <f>Q472*H472</f>
        <v>0.00052500000000000008</v>
      </c>
      <c r="S472" s="227">
        <v>0</v>
      </c>
      <c r="T472" s="22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9" t="s">
        <v>487</v>
      </c>
      <c r="AT472" s="229" t="s">
        <v>808</v>
      </c>
      <c r="AU472" s="229" t="s">
        <v>87</v>
      </c>
      <c r="AY472" s="19" t="s">
        <v>401</v>
      </c>
      <c r="BE472" s="230">
        <f>IF(N472="základní",J472,0)</f>
        <v>0</v>
      </c>
      <c r="BF472" s="230">
        <f>IF(N472="snížená",J472,0)</f>
        <v>0</v>
      </c>
      <c r="BG472" s="230">
        <f>IF(N472="zákl. přenesená",J472,0)</f>
        <v>0</v>
      </c>
      <c r="BH472" s="230">
        <f>IF(N472="sníž. přenesená",J472,0)</f>
        <v>0</v>
      </c>
      <c r="BI472" s="230">
        <f>IF(N472="nulová",J472,0)</f>
        <v>0</v>
      </c>
      <c r="BJ472" s="19" t="s">
        <v>85</v>
      </c>
      <c r="BK472" s="230">
        <f>ROUND(I472*H472,2)</f>
        <v>0</v>
      </c>
      <c r="BL472" s="19" t="s">
        <v>102</v>
      </c>
      <c r="BM472" s="229" t="s">
        <v>6635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6434</v>
      </c>
      <c r="G473" s="248"/>
      <c r="H473" s="251">
        <v>2.5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5" customFormat="1">
      <c r="A474" s="15"/>
      <c r="B474" s="258"/>
      <c r="C474" s="259"/>
      <c r="D474" s="238" t="s">
        <v>410</v>
      </c>
      <c r="E474" s="260" t="s">
        <v>236</v>
      </c>
      <c r="F474" s="261" t="s">
        <v>414</v>
      </c>
      <c r="G474" s="259"/>
      <c r="H474" s="262">
        <v>2.5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410</v>
      </c>
      <c r="AU474" s="268" t="s">
        <v>87</v>
      </c>
      <c r="AV474" s="15" t="s">
        <v>102</v>
      </c>
      <c r="AW474" s="15" t="s">
        <v>37</v>
      </c>
      <c r="AX474" s="15" t="s">
        <v>78</v>
      </c>
      <c r="AY474" s="268" t="s">
        <v>401</v>
      </c>
    </row>
    <row r="475" s="14" customFormat="1">
      <c r="A475" s="14"/>
      <c r="B475" s="247"/>
      <c r="C475" s="248"/>
      <c r="D475" s="238" t="s">
        <v>410</v>
      </c>
      <c r="E475" s="249" t="s">
        <v>19</v>
      </c>
      <c r="F475" s="250" t="s">
        <v>6636</v>
      </c>
      <c r="G475" s="248"/>
      <c r="H475" s="251">
        <v>2.625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7" t="s">
        <v>410</v>
      </c>
      <c r="AU475" s="257" t="s">
        <v>87</v>
      </c>
      <c r="AV475" s="14" t="s">
        <v>87</v>
      </c>
      <c r="AW475" s="14" t="s">
        <v>37</v>
      </c>
      <c r="AX475" s="14" t="s">
        <v>85</v>
      </c>
      <c r="AY475" s="257" t="s">
        <v>401</v>
      </c>
    </row>
    <row r="476" s="2" customFormat="1" ht="37.8" customHeight="1">
      <c r="A476" s="40"/>
      <c r="B476" s="41"/>
      <c r="C476" s="218" t="s">
        <v>860</v>
      </c>
      <c r="D476" s="218" t="s">
        <v>403</v>
      </c>
      <c r="E476" s="219" t="s">
        <v>1483</v>
      </c>
      <c r="F476" s="220" t="s">
        <v>1484</v>
      </c>
      <c r="G476" s="221" t="s">
        <v>178</v>
      </c>
      <c r="H476" s="222">
        <v>10.188000000000001</v>
      </c>
      <c r="I476" s="223"/>
      <c r="J476" s="224">
        <f>ROUND(I476*H476,2)</f>
        <v>0</v>
      </c>
      <c r="K476" s="220" t="s">
        <v>406</v>
      </c>
      <c r="L476" s="46"/>
      <c r="M476" s="225" t="s">
        <v>19</v>
      </c>
      <c r="N476" s="226" t="s">
        <v>49</v>
      </c>
      <c r="O476" s="86"/>
      <c r="P476" s="227">
        <f>O476*H476</f>
        <v>0</v>
      </c>
      <c r="Q476" s="227">
        <v>0.0057000000000000002</v>
      </c>
      <c r="R476" s="227">
        <f>Q476*H476</f>
        <v>0.058071600000000008</v>
      </c>
      <c r="S476" s="227">
        <v>0</v>
      </c>
      <c r="T476" s="22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9" t="s">
        <v>102</v>
      </c>
      <c r="AT476" s="229" t="s">
        <v>403</v>
      </c>
      <c r="AU476" s="229" t="s">
        <v>87</v>
      </c>
      <c r="AY476" s="19" t="s">
        <v>401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19" t="s">
        <v>85</v>
      </c>
      <c r="BK476" s="230">
        <f>ROUND(I476*H476,2)</f>
        <v>0</v>
      </c>
      <c r="BL476" s="19" t="s">
        <v>102</v>
      </c>
      <c r="BM476" s="229" t="s">
        <v>6637</v>
      </c>
    </row>
    <row r="477" s="2" customFormat="1">
      <c r="A477" s="40"/>
      <c r="B477" s="41"/>
      <c r="C477" s="42"/>
      <c r="D477" s="231" t="s">
        <v>408</v>
      </c>
      <c r="E477" s="42"/>
      <c r="F477" s="232" t="s">
        <v>1486</v>
      </c>
      <c r="G477" s="42"/>
      <c r="H477" s="42"/>
      <c r="I477" s="233"/>
      <c r="J477" s="42"/>
      <c r="K477" s="42"/>
      <c r="L477" s="46"/>
      <c r="M477" s="234"/>
      <c r="N477" s="235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408</v>
      </c>
      <c r="AU477" s="19" t="s">
        <v>87</v>
      </c>
    </row>
    <row r="478" s="13" customFormat="1">
      <c r="A478" s="13"/>
      <c r="B478" s="236"/>
      <c r="C478" s="237"/>
      <c r="D478" s="238" t="s">
        <v>410</v>
      </c>
      <c r="E478" s="239" t="s">
        <v>19</v>
      </c>
      <c r="F478" s="240" t="s">
        <v>906</v>
      </c>
      <c r="G478" s="237"/>
      <c r="H478" s="239" t="s">
        <v>19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410</v>
      </c>
      <c r="AU478" s="246" t="s">
        <v>87</v>
      </c>
      <c r="AV478" s="13" t="s">
        <v>85</v>
      </c>
      <c r="AW478" s="13" t="s">
        <v>37</v>
      </c>
      <c r="AX478" s="13" t="s">
        <v>78</v>
      </c>
      <c r="AY478" s="246" t="s">
        <v>401</v>
      </c>
    </row>
    <row r="479" s="13" customFormat="1">
      <c r="A479" s="13"/>
      <c r="B479" s="236"/>
      <c r="C479" s="237"/>
      <c r="D479" s="238" t="s">
        <v>410</v>
      </c>
      <c r="E479" s="239" t="s">
        <v>19</v>
      </c>
      <c r="F479" s="240" t="s">
        <v>594</v>
      </c>
      <c r="G479" s="237"/>
      <c r="H479" s="239" t="s">
        <v>19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410</v>
      </c>
      <c r="AU479" s="246" t="s">
        <v>87</v>
      </c>
      <c r="AV479" s="13" t="s">
        <v>85</v>
      </c>
      <c r="AW479" s="13" t="s">
        <v>37</v>
      </c>
      <c r="AX479" s="13" t="s">
        <v>78</v>
      </c>
      <c r="AY479" s="246" t="s">
        <v>401</v>
      </c>
    </row>
    <row r="480" s="13" customFormat="1">
      <c r="A480" s="13"/>
      <c r="B480" s="236"/>
      <c r="C480" s="237"/>
      <c r="D480" s="238" t="s">
        <v>410</v>
      </c>
      <c r="E480" s="239" t="s">
        <v>19</v>
      </c>
      <c r="F480" s="240" t="s">
        <v>6463</v>
      </c>
      <c r="G480" s="237"/>
      <c r="H480" s="239" t="s">
        <v>19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410</v>
      </c>
      <c r="AU480" s="246" t="s">
        <v>87</v>
      </c>
      <c r="AV480" s="13" t="s">
        <v>85</v>
      </c>
      <c r="AW480" s="13" t="s">
        <v>37</v>
      </c>
      <c r="AX480" s="13" t="s">
        <v>78</v>
      </c>
      <c r="AY480" s="246" t="s">
        <v>401</v>
      </c>
    </row>
    <row r="481" s="13" customFormat="1">
      <c r="A481" s="13"/>
      <c r="B481" s="236"/>
      <c r="C481" s="237"/>
      <c r="D481" s="238" t="s">
        <v>410</v>
      </c>
      <c r="E481" s="239" t="s">
        <v>19</v>
      </c>
      <c r="F481" s="240" t="s">
        <v>6470</v>
      </c>
      <c r="G481" s="237"/>
      <c r="H481" s="239" t="s">
        <v>19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410</v>
      </c>
      <c r="AU481" s="246" t="s">
        <v>87</v>
      </c>
      <c r="AV481" s="13" t="s">
        <v>85</v>
      </c>
      <c r="AW481" s="13" t="s">
        <v>37</v>
      </c>
      <c r="AX481" s="13" t="s">
        <v>78</v>
      </c>
      <c r="AY481" s="246" t="s">
        <v>401</v>
      </c>
    </row>
    <row r="482" s="13" customFormat="1">
      <c r="A482" s="13"/>
      <c r="B482" s="236"/>
      <c r="C482" s="237"/>
      <c r="D482" s="238" t="s">
        <v>410</v>
      </c>
      <c r="E482" s="239" t="s">
        <v>19</v>
      </c>
      <c r="F482" s="240" t="s">
        <v>337</v>
      </c>
      <c r="G482" s="237"/>
      <c r="H482" s="239" t="s">
        <v>19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410</v>
      </c>
      <c r="AU482" s="246" t="s">
        <v>87</v>
      </c>
      <c r="AV482" s="13" t="s">
        <v>85</v>
      </c>
      <c r="AW482" s="13" t="s">
        <v>37</v>
      </c>
      <c r="AX482" s="13" t="s">
        <v>78</v>
      </c>
      <c r="AY482" s="246" t="s">
        <v>401</v>
      </c>
    </row>
    <row r="483" s="14" customFormat="1">
      <c r="A483" s="14"/>
      <c r="B483" s="247"/>
      <c r="C483" s="248"/>
      <c r="D483" s="238" t="s">
        <v>410</v>
      </c>
      <c r="E483" s="249" t="s">
        <v>19</v>
      </c>
      <c r="F483" s="250" t="s">
        <v>6594</v>
      </c>
      <c r="G483" s="248"/>
      <c r="H483" s="251">
        <v>10.188000000000001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410</v>
      </c>
      <c r="AU483" s="257" t="s">
        <v>87</v>
      </c>
      <c r="AV483" s="14" t="s">
        <v>87</v>
      </c>
      <c r="AW483" s="14" t="s">
        <v>37</v>
      </c>
      <c r="AX483" s="14" t="s">
        <v>78</v>
      </c>
      <c r="AY483" s="257" t="s">
        <v>401</v>
      </c>
    </row>
    <row r="484" s="15" customFormat="1">
      <c r="A484" s="15"/>
      <c r="B484" s="258"/>
      <c r="C484" s="259"/>
      <c r="D484" s="238" t="s">
        <v>410</v>
      </c>
      <c r="E484" s="260" t="s">
        <v>19</v>
      </c>
      <c r="F484" s="261" t="s">
        <v>414</v>
      </c>
      <c r="G484" s="259"/>
      <c r="H484" s="262">
        <v>10.188000000000001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410</v>
      </c>
      <c r="AU484" s="268" t="s">
        <v>87</v>
      </c>
      <c r="AV484" s="15" t="s">
        <v>102</v>
      </c>
      <c r="AW484" s="15" t="s">
        <v>37</v>
      </c>
      <c r="AX484" s="15" t="s">
        <v>85</v>
      </c>
      <c r="AY484" s="268" t="s">
        <v>401</v>
      </c>
    </row>
    <row r="485" s="2" customFormat="1" ht="37.8" customHeight="1">
      <c r="A485" s="40"/>
      <c r="B485" s="41"/>
      <c r="C485" s="218" t="s">
        <v>866</v>
      </c>
      <c r="D485" s="218" t="s">
        <v>403</v>
      </c>
      <c r="E485" s="219" t="s">
        <v>1488</v>
      </c>
      <c r="F485" s="220" t="s">
        <v>1489</v>
      </c>
      <c r="G485" s="221" t="s">
        <v>178</v>
      </c>
      <c r="H485" s="222">
        <v>97.608000000000004</v>
      </c>
      <c r="I485" s="223"/>
      <c r="J485" s="224">
        <f>ROUND(I485*H485,2)</f>
        <v>0</v>
      </c>
      <c r="K485" s="220" t="s">
        <v>406</v>
      </c>
      <c r="L485" s="46"/>
      <c r="M485" s="225" t="s">
        <v>19</v>
      </c>
      <c r="N485" s="226" t="s">
        <v>49</v>
      </c>
      <c r="O485" s="86"/>
      <c r="P485" s="227">
        <f>O485*H485</f>
        <v>0</v>
      </c>
      <c r="Q485" s="227">
        <v>0.0028500000000000001</v>
      </c>
      <c r="R485" s="227">
        <f>Q485*H485</f>
        <v>0.27818280000000001</v>
      </c>
      <c r="S485" s="227">
        <v>0</v>
      </c>
      <c r="T485" s="22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9" t="s">
        <v>102</v>
      </c>
      <c r="AT485" s="229" t="s">
        <v>403</v>
      </c>
      <c r="AU485" s="229" t="s">
        <v>87</v>
      </c>
      <c r="AY485" s="19" t="s">
        <v>401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9" t="s">
        <v>85</v>
      </c>
      <c r="BK485" s="230">
        <f>ROUND(I485*H485,2)</f>
        <v>0</v>
      </c>
      <c r="BL485" s="19" t="s">
        <v>102</v>
      </c>
      <c r="BM485" s="229" t="s">
        <v>6638</v>
      </c>
    </row>
    <row r="486" s="2" customFormat="1">
      <c r="A486" s="40"/>
      <c r="B486" s="41"/>
      <c r="C486" s="42"/>
      <c r="D486" s="231" t="s">
        <v>408</v>
      </c>
      <c r="E486" s="42"/>
      <c r="F486" s="232" t="s">
        <v>1491</v>
      </c>
      <c r="G486" s="42"/>
      <c r="H486" s="42"/>
      <c r="I486" s="233"/>
      <c r="J486" s="42"/>
      <c r="K486" s="42"/>
      <c r="L486" s="46"/>
      <c r="M486" s="234"/>
      <c r="N486" s="23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408</v>
      </c>
      <c r="AU486" s="19" t="s">
        <v>87</v>
      </c>
    </row>
    <row r="487" s="14" customFormat="1">
      <c r="A487" s="14"/>
      <c r="B487" s="247"/>
      <c r="C487" s="248"/>
      <c r="D487" s="238" t="s">
        <v>410</v>
      </c>
      <c r="E487" s="249" t="s">
        <v>19</v>
      </c>
      <c r="F487" s="250" t="s">
        <v>6428</v>
      </c>
      <c r="G487" s="248"/>
      <c r="H487" s="251">
        <v>95.269999999999996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410</v>
      </c>
      <c r="AU487" s="257" t="s">
        <v>87</v>
      </c>
      <c r="AV487" s="14" t="s">
        <v>87</v>
      </c>
      <c r="AW487" s="14" t="s">
        <v>37</v>
      </c>
      <c r="AX487" s="14" t="s">
        <v>78</v>
      </c>
      <c r="AY487" s="257" t="s">
        <v>401</v>
      </c>
    </row>
    <row r="488" s="14" customFormat="1">
      <c r="A488" s="14"/>
      <c r="B488" s="247"/>
      <c r="C488" s="248"/>
      <c r="D488" s="238" t="s">
        <v>410</v>
      </c>
      <c r="E488" s="249" t="s">
        <v>19</v>
      </c>
      <c r="F488" s="250" t="s">
        <v>6597</v>
      </c>
      <c r="G488" s="248"/>
      <c r="H488" s="251">
        <v>2.3380000000000001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7" t="s">
        <v>410</v>
      </c>
      <c r="AU488" s="257" t="s">
        <v>87</v>
      </c>
      <c r="AV488" s="14" t="s">
        <v>87</v>
      </c>
      <c r="AW488" s="14" t="s">
        <v>37</v>
      </c>
      <c r="AX488" s="14" t="s">
        <v>78</v>
      </c>
      <c r="AY488" s="257" t="s">
        <v>401</v>
      </c>
    </row>
    <row r="489" s="15" customFormat="1">
      <c r="A489" s="15"/>
      <c r="B489" s="258"/>
      <c r="C489" s="259"/>
      <c r="D489" s="238" t="s">
        <v>410</v>
      </c>
      <c r="E489" s="260" t="s">
        <v>19</v>
      </c>
      <c r="F489" s="261" t="s">
        <v>414</v>
      </c>
      <c r="G489" s="259"/>
      <c r="H489" s="262">
        <v>97.60799999999999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8" t="s">
        <v>410</v>
      </c>
      <c r="AU489" s="268" t="s">
        <v>87</v>
      </c>
      <c r="AV489" s="15" t="s">
        <v>102</v>
      </c>
      <c r="AW489" s="15" t="s">
        <v>37</v>
      </c>
      <c r="AX489" s="15" t="s">
        <v>85</v>
      </c>
      <c r="AY489" s="268" t="s">
        <v>401</v>
      </c>
    </row>
    <row r="490" s="2" customFormat="1" ht="37.8" customHeight="1">
      <c r="A490" s="40"/>
      <c r="B490" s="41"/>
      <c r="C490" s="218" t="s">
        <v>873</v>
      </c>
      <c r="D490" s="218" t="s">
        <v>403</v>
      </c>
      <c r="E490" s="219" t="s">
        <v>1493</v>
      </c>
      <c r="F490" s="220" t="s">
        <v>1494</v>
      </c>
      <c r="G490" s="221" t="s">
        <v>178</v>
      </c>
      <c r="H490" s="222">
        <v>8.0749999999999993</v>
      </c>
      <c r="I490" s="223"/>
      <c r="J490" s="224">
        <f>ROUND(I490*H490,2)</f>
        <v>0</v>
      </c>
      <c r="K490" s="220" t="s">
        <v>406</v>
      </c>
      <c r="L490" s="46"/>
      <c r="M490" s="225" t="s">
        <v>19</v>
      </c>
      <c r="N490" s="226" t="s">
        <v>49</v>
      </c>
      <c r="O490" s="86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9" t="s">
        <v>102</v>
      </c>
      <c r="AT490" s="229" t="s">
        <v>403</v>
      </c>
      <c r="AU490" s="229" t="s">
        <v>87</v>
      </c>
      <c r="AY490" s="19" t="s">
        <v>401</v>
      </c>
      <c r="BE490" s="230">
        <f>IF(N490="základní",J490,0)</f>
        <v>0</v>
      </c>
      <c r="BF490" s="230">
        <f>IF(N490="snížená",J490,0)</f>
        <v>0</v>
      </c>
      <c r="BG490" s="230">
        <f>IF(N490="zákl. přenesená",J490,0)</f>
        <v>0</v>
      </c>
      <c r="BH490" s="230">
        <f>IF(N490="sníž. přenesená",J490,0)</f>
        <v>0</v>
      </c>
      <c r="BI490" s="230">
        <f>IF(N490="nulová",J490,0)</f>
        <v>0</v>
      </c>
      <c r="BJ490" s="19" t="s">
        <v>85</v>
      </c>
      <c r="BK490" s="230">
        <f>ROUND(I490*H490,2)</f>
        <v>0</v>
      </c>
      <c r="BL490" s="19" t="s">
        <v>102</v>
      </c>
      <c r="BM490" s="229" t="s">
        <v>6639</v>
      </c>
    </row>
    <row r="491" s="2" customFormat="1">
      <c r="A491" s="40"/>
      <c r="B491" s="41"/>
      <c r="C491" s="42"/>
      <c r="D491" s="231" t="s">
        <v>408</v>
      </c>
      <c r="E491" s="42"/>
      <c r="F491" s="232" t="s">
        <v>1496</v>
      </c>
      <c r="G491" s="42"/>
      <c r="H491" s="42"/>
      <c r="I491" s="233"/>
      <c r="J491" s="42"/>
      <c r="K491" s="42"/>
      <c r="L491" s="46"/>
      <c r="M491" s="234"/>
      <c r="N491" s="235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408</v>
      </c>
      <c r="AU491" s="19" t="s">
        <v>87</v>
      </c>
    </row>
    <row r="492" s="14" customFormat="1">
      <c r="A492" s="14"/>
      <c r="B492" s="247"/>
      <c r="C492" s="248"/>
      <c r="D492" s="238" t="s">
        <v>410</v>
      </c>
      <c r="E492" s="249" t="s">
        <v>19</v>
      </c>
      <c r="F492" s="250" t="s">
        <v>6640</v>
      </c>
      <c r="G492" s="248"/>
      <c r="H492" s="251">
        <v>8.0749999999999993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7" t="s">
        <v>410</v>
      </c>
      <c r="AU492" s="257" t="s">
        <v>87</v>
      </c>
      <c r="AV492" s="14" t="s">
        <v>87</v>
      </c>
      <c r="AW492" s="14" t="s">
        <v>37</v>
      </c>
      <c r="AX492" s="14" t="s">
        <v>78</v>
      </c>
      <c r="AY492" s="257" t="s">
        <v>401</v>
      </c>
    </row>
    <row r="493" s="15" customFormat="1">
      <c r="A493" s="15"/>
      <c r="B493" s="258"/>
      <c r="C493" s="259"/>
      <c r="D493" s="238" t="s">
        <v>410</v>
      </c>
      <c r="E493" s="260" t="s">
        <v>19</v>
      </c>
      <c r="F493" s="261" t="s">
        <v>414</v>
      </c>
      <c r="G493" s="259"/>
      <c r="H493" s="262">
        <v>8.0749999999999993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8" t="s">
        <v>410</v>
      </c>
      <c r="AU493" s="268" t="s">
        <v>87</v>
      </c>
      <c r="AV493" s="15" t="s">
        <v>102</v>
      </c>
      <c r="AW493" s="15" t="s">
        <v>37</v>
      </c>
      <c r="AX493" s="15" t="s">
        <v>85</v>
      </c>
      <c r="AY493" s="268" t="s">
        <v>401</v>
      </c>
    </row>
    <row r="494" s="2" customFormat="1" ht="33" customHeight="1">
      <c r="A494" s="40"/>
      <c r="B494" s="41"/>
      <c r="C494" s="218" t="s">
        <v>880</v>
      </c>
      <c r="D494" s="218" t="s">
        <v>403</v>
      </c>
      <c r="E494" s="219" t="s">
        <v>1504</v>
      </c>
      <c r="F494" s="220" t="s">
        <v>1505</v>
      </c>
      <c r="G494" s="221" t="s">
        <v>219</v>
      </c>
      <c r="H494" s="222">
        <v>2.7549999999999999</v>
      </c>
      <c r="I494" s="223"/>
      <c r="J494" s="224">
        <f>ROUND(I494*H494,2)</f>
        <v>0</v>
      </c>
      <c r="K494" s="220" t="s">
        <v>406</v>
      </c>
      <c r="L494" s="46"/>
      <c r="M494" s="225" t="s">
        <v>19</v>
      </c>
      <c r="N494" s="226" t="s">
        <v>49</v>
      </c>
      <c r="O494" s="86"/>
      <c r="P494" s="227">
        <f>O494*H494</f>
        <v>0</v>
      </c>
      <c r="Q494" s="227">
        <v>2.5018699999999998</v>
      </c>
      <c r="R494" s="227">
        <f>Q494*H494</f>
        <v>6.8926518499999991</v>
      </c>
      <c r="S494" s="227">
        <v>0</v>
      </c>
      <c r="T494" s="22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9" t="s">
        <v>102</v>
      </c>
      <c r="AT494" s="229" t="s">
        <v>403</v>
      </c>
      <c r="AU494" s="229" t="s">
        <v>87</v>
      </c>
      <c r="AY494" s="19" t="s">
        <v>401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19" t="s">
        <v>85</v>
      </c>
      <c r="BK494" s="230">
        <f>ROUND(I494*H494,2)</f>
        <v>0</v>
      </c>
      <c r="BL494" s="19" t="s">
        <v>102</v>
      </c>
      <c r="BM494" s="229" t="s">
        <v>6641</v>
      </c>
    </row>
    <row r="495" s="2" customFormat="1">
      <c r="A495" s="40"/>
      <c r="B495" s="41"/>
      <c r="C495" s="42"/>
      <c r="D495" s="231" t="s">
        <v>408</v>
      </c>
      <c r="E495" s="42"/>
      <c r="F495" s="232" t="s">
        <v>1507</v>
      </c>
      <c r="G495" s="42"/>
      <c r="H495" s="42"/>
      <c r="I495" s="233"/>
      <c r="J495" s="42"/>
      <c r="K495" s="42"/>
      <c r="L495" s="46"/>
      <c r="M495" s="234"/>
      <c r="N495" s="235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408</v>
      </c>
      <c r="AU495" s="19" t="s">
        <v>87</v>
      </c>
    </row>
    <row r="496" s="13" customFormat="1">
      <c r="A496" s="13"/>
      <c r="B496" s="236"/>
      <c r="C496" s="237"/>
      <c r="D496" s="238" t="s">
        <v>410</v>
      </c>
      <c r="E496" s="239" t="s">
        <v>19</v>
      </c>
      <c r="F496" s="240" t="s">
        <v>906</v>
      </c>
      <c r="G496" s="237"/>
      <c r="H496" s="239" t="s">
        <v>19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410</v>
      </c>
      <c r="AU496" s="246" t="s">
        <v>87</v>
      </c>
      <c r="AV496" s="13" t="s">
        <v>85</v>
      </c>
      <c r="AW496" s="13" t="s">
        <v>37</v>
      </c>
      <c r="AX496" s="13" t="s">
        <v>78</v>
      </c>
      <c r="AY496" s="246" t="s">
        <v>401</v>
      </c>
    </row>
    <row r="497" s="13" customFormat="1">
      <c r="A497" s="13"/>
      <c r="B497" s="236"/>
      <c r="C497" s="237"/>
      <c r="D497" s="238" t="s">
        <v>410</v>
      </c>
      <c r="E497" s="239" t="s">
        <v>19</v>
      </c>
      <c r="F497" s="240" t="s">
        <v>594</v>
      </c>
      <c r="G497" s="237"/>
      <c r="H497" s="239" t="s">
        <v>19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6" t="s">
        <v>410</v>
      </c>
      <c r="AU497" s="246" t="s">
        <v>87</v>
      </c>
      <c r="AV497" s="13" t="s">
        <v>85</v>
      </c>
      <c r="AW497" s="13" t="s">
        <v>37</v>
      </c>
      <c r="AX497" s="13" t="s">
        <v>78</v>
      </c>
      <c r="AY497" s="246" t="s">
        <v>401</v>
      </c>
    </row>
    <row r="498" s="13" customFormat="1">
      <c r="A498" s="13"/>
      <c r="B498" s="236"/>
      <c r="C498" s="237"/>
      <c r="D498" s="238" t="s">
        <v>410</v>
      </c>
      <c r="E498" s="239" t="s">
        <v>19</v>
      </c>
      <c r="F498" s="240" t="s">
        <v>6488</v>
      </c>
      <c r="G498" s="237"/>
      <c r="H498" s="239" t="s">
        <v>19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6" t="s">
        <v>410</v>
      </c>
      <c r="AU498" s="246" t="s">
        <v>87</v>
      </c>
      <c r="AV498" s="13" t="s">
        <v>85</v>
      </c>
      <c r="AW498" s="13" t="s">
        <v>37</v>
      </c>
      <c r="AX498" s="13" t="s">
        <v>78</v>
      </c>
      <c r="AY498" s="246" t="s">
        <v>401</v>
      </c>
    </row>
    <row r="499" s="13" customFormat="1">
      <c r="A499" s="13"/>
      <c r="B499" s="236"/>
      <c r="C499" s="237"/>
      <c r="D499" s="238" t="s">
        <v>410</v>
      </c>
      <c r="E499" s="239" t="s">
        <v>19</v>
      </c>
      <c r="F499" s="240" t="s">
        <v>6642</v>
      </c>
      <c r="G499" s="237"/>
      <c r="H499" s="239" t="s">
        <v>19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410</v>
      </c>
      <c r="AU499" s="246" t="s">
        <v>87</v>
      </c>
      <c r="AV499" s="13" t="s">
        <v>85</v>
      </c>
      <c r="AW499" s="13" t="s">
        <v>37</v>
      </c>
      <c r="AX499" s="13" t="s">
        <v>78</v>
      </c>
      <c r="AY499" s="246" t="s">
        <v>401</v>
      </c>
    </row>
    <row r="500" s="14" customFormat="1">
      <c r="A500" s="14"/>
      <c r="B500" s="247"/>
      <c r="C500" s="248"/>
      <c r="D500" s="238" t="s">
        <v>410</v>
      </c>
      <c r="E500" s="249" t="s">
        <v>19</v>
      </c>
      <c r="F500" s="250" t="s">
        <v>6643</v>
      </c>
      <c r="G500" s="248"/>
      <c r="H500" s="251">
        <v>2.7549999999999999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7" t="s">
        <v>410</v>
      </c>
      <c r="AU500" s="257" t="s">
        <v>87</v>
      </c>
      <c r="AV500" s="14" t="s">
        <v>87</v>
      </c>
      <c r="AW500" s="14" t="s">
        <v>37</v>
      </c>
      <c r="AX500" s="14" t="s">
        <v>78</v>
      </c>
      <c r="AY500" s="257" t="s">
        <v>401</v>
      </c>
    </row>
    <row r="501" s="15" customFormat="1">
      <c r="A501" s="15"/>
      <c r="B501" s="258"/>
      <c r="C501" s="259"/>
      <c r="D501" s="238" t="s">
        <v>410</v>
      </c>
      <c r="E501" s="260" t="s">
        <v>19</v>
      </c>
      <c r="F501" s="261" t="s">
        <v>414</v>
      </c>
      <c r="G501" s="259"/>
      <c r="H501" s="262">
        <v>2.7549999999999999</v>
      </c>
      <c r="I501" s="263"/>
      <c r="J501" s="259"/>
      <c r="K501" s="259"/>
      <c r="L501" s="264"/>
      <c r="M501" s="265"/>
      <c r="N501" s="266"/>
      <c r="O501" s="266"/>
      <c r="P501" s="266"/>
      <c r="Q501" s="266"/>
      <c r="R501" s="266"/>
      <c r="S501" s="266"/>
      <c r="T501" s="26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8" t="s">
        <v>410</v>
      </c>
      <c r="AU501" s="268" t="s">
        <v>87</v>
      </c>
      <c r="AV501" s="15" t="s">
        <v>102</v>
      </c>
      <c r="AW501" s="15" t="s">
        <v>37</v>
      </c>
      <c r="AX501" s="15" t="s">
        <v>85</v>
      </c>
      <c r="AY501" s="268" t="s">
        <v>401</v>
      </c>
    </row>
    <row r="502" s="2" customFormat="1" ht="33" customHeight="1">
      <c r="A502" s="40"/>
      <c r="B502" s="41"/>
      <c r="C502" s="218" t="s">
        <v>887</v>
      </c>
      <c r="D502" s="218" t="s">
        <v>403</v>
      </c>
      <c r="E502" s="219" t="s">
        <v>1510</v>
      </c>
      <c r="F502" s="220" t="s">
        <v>1511</v>
      </c>
      <c r="G502" s="221" t="s">
        <v>219</v>
      </c>
      <c r="H502" s="222">
        <v>2.7549999999999999</v>
      </c>
      <c r="I502" s="223"/>
      <c r="J502" s="224">
        <f>ROUND(I502*H502,2)</f>
        <v>0</v>
      </c>
      <c r="K502" s="220" t="s">
        <v>406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102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102</v>
      </c>
      <c r="BM502" s="229" t="s">
        <v>6644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1513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3" customFormat="1">
      <c r="A504" s="13"/>
      <c r="B504" s="236"/>
      <c r="C504" s="237"/>
      <c r="D504" s="238" t="s">
        <v>410</v>
      </c>
      <c r="E504" s="239" t="s">
        <v>19</v>
      </c>
      <c r="F504" s="240" t="s">
        <v>906</v>
      </c>
      <c r="G504" s="237"/>
      <c r="H504" s="239" t="s">
        <v>19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410</v>
      </c>
      <c r="AU504" s="246" t="s">
        <v>87</v>
      </c>
      <c r="AV504" s="13" t="s">
        <v>85</v>
      </c>
      <c r="AW504" s="13" t="s">
        <v>37</v>
      </c>
      <c r="AX504" s="13" t="s">
        <v>78</v>
      </c>
      <c r="AY504" s="246" t="s">
        <v>401</v>
      </c>
    </row>
    <row r="505" s="13" customFormat="1">
      <c r="A505" s="13"/>
      <c r="B505" s="236"/>
      <c r="C505" s="237"/>
      <c r="D505" s="238" t="s">
        <v>410</v>
      </c>
      <c r="E505" s="239" t="s">
        <v>19</v>
      </c>
      <c r="F505" s="240" t="s">
        <v>594</v>
      </c>
      <c r="G505" s="237"/>
      <c r="H505" s="239" t="s">
        <v>19</v>
      </c>
      <c r="I505" s="241"/>
      <c r="J505" s="237"/>
      <c r="K505" s="237"/>
      <c r="L505" s="242"/>
      <c r="M505" s="243"/>
      <c r="N505" s="244"/>
      <c r="O505" s="244"/>
      <c r="P505" s="244"/>
      <c r="Q505" s="244"/>
      <c r="R505" s="244"/>
      <c r="S505" s="244"/>
      <c r="T505" s="24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6" t="s">
        <v>410</v>
      </c>
      <c r="AU505" s="246" t="s">
        <v>87</v>
      </c>
      <c r="AV505" s="13" t="s">
        <v>85</v>
      </c>
      <c r="AW505" s="13" t="s">
        <v>37</v>
      </c>
      <c r="AX505" s="13" t="s">
        <v>78</v>
      </c>
      <c r="AY505" s="246" t="s">
        <v>401</v>
      </c>
    </row>
    <row r="506" s="13" customFormat="1">
      <c r="A506" s="13"/>
      <c r="B506" s="236"/>
      <c r="C506" s="237"/>
      <c r="D506" s="238" t="s">
        <v>410</v>
      </c>
      <c r="E506" s="239" t="s">
        <v>19</v>
      </c>
      <c r="F506" s="240" t="s">
        <v>6488</v>
      </c>
      <c r="G506" s="237"/>
      <c r="H506" s="239" t="s">
        <v>19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410</v>
      </c>
      <c r="AU506" s="246" t="s">
        <v>87</v>
      </c>
      <c r="AV506" s="13" t="s">
        <v>85</v>
      </c>
      <c r="AW506" s="13" t="s">
        <v>37</v>
      </c>
      <c r="AX506" s="13" t="s">
        <v>78</v>
      </c>
      <c r="AY506" s="246" t="s">
        <v>401</v>
      </c>
    </row>
    <row r="507" s="13" customFormat="1">
      <c r="A507" s="13"/>
      <c r="B507" s="236"/>
      <c r="C507" s="237"/>
      <c r="D507" s="238" t="s">
        <v>410</v>
      </c>
      <c r="E507" s="239" t="s">
        <v>19</v>
      </c>
      <c r="F507" s="240" t="s">
        <v>6642</v>
      </c>
      <c r="G507" s="237"/>
      <c r="H507" s="239" t="s">
        <v>19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410</v>
      </c>
      <c r="AU507" s="246" t="s">
        <v>87</v>
      </c>
      <c r="AV507" s="13" t="s">
        <v>85</v>
      </c>
      <c r="AW507" s="13" t="s">
        <v>37</v>
      </c>
      <c r="AX507" s="13" t="s">
        <v>78</v>
      </c>
      <c r="AY507" s="246" t="s">
        <v>401</v>
      </c>
    </row>
    <row r="508" s="14" customFormat="1">
      <c r="A508" s="14"/>
      <c r="B508" s="247"/>
      <c r="C508" s="248"/>
      <c r="D508" s="238" t="s">
        <v>410</v>
      </c>
      <c r="E508" s="249" t="s">
        <v>19</v>
      </c>
      <c r="F508" s="250" t="s">
        <v>6643</v>
      </c>
      <c r="G508" s="248"/>
      <c r="H508" s="251">
        <v>2.7549999999999999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410</v>
      </c>
      <c r="AU508" s="257" t="s">
        <v>87</v>
      </c>
      <c r="AV508" s="14" t="s">
        <v>87</v>
      </c>
      <c r="AW508" s="14" t="s">
        <v>37</v>
      </c>
      <c r="AX508" s="14" t="s">
        <v>78</v>
      </c>
      <c r="AY508" s="257" t="s">
        <v>401</v>
      </c>
    </row>
    <row r="509" s="15" customFormat="1">
      <c r="A509" s="15"/>
      <c r="B509" s="258"/>
      <c r="C509" s="259"/>
      <c r="D509" s="238" t="s">
        <v>410</v>
      </c>
      <c r="E509" s="260" t="s">
        <v>19</v>
      </c>
      <c r="F509" s="261" t="s">
        <v>414</v>
      </c>
      <c r="G509" s="259"/>
      <c r="H509" s="262">
        <v>2.7549999999999999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8" t="s">
        <v>410</v>
      </c>
      <c r="AU509" s="268" t="s">
        <v>87</v>
      </c>
      <c r="AV509" s="15" t="s">
        <v>102</v>
      </c>
      <c r="AW509" s="15" t="s">
        <v>37</v>
      </c>
      <c r="AX509" s="15" t="s">
        <v>85</v>
      </c>
      <c r="AY509" s="268" t="s">
        <v>401</v>
      </c>
    </row>
    <row r="510" s="2" customFormat="1" ht="44.25" customHeight="1">
      <c r="A510" s="40"/>
      <c r="B510" s="41"/>
      <c r="C510" s="218" t="s">
        <v>895</v>
      </c>
      <c r="D510" s="218" t="s">
        <v>403</v>
      </c>
      <c r="E510" s="219" t="s">
        <v>1515</v>
      </c>
      <c r="F510" s="220" t="s">
        <v>1516</v>
      </c>
      <c r="G510" s="221" t="s">
        <v>219</v>
      </c>
      <c r="H510" s="222">
        <v>2.7549999999999999</v>
      </c>
      <c r="I510" s="223"/>
      <c r="J510" s="224">
        <f>ROUND(I510*H510,2)</f>
        <v>0</v>
      </c>
      <c r="K510" s="220" t="s">
        <v>406</v>
      </c>
      <c r="L510" s="46"/>
      <c r="M510" s="225" t="s">
        <v>19</v>
      </c>
      <c r="N510" s="226" t="s">
        <v>49</v>
      </c>
      <c r="O510" s="86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9" t="s">
        <v>102</v>
      </c>
      <c r="AT510" s="229" t="s">
        <v>403</v>
      </c>
      <c r="AU510" s="229" t="s">
        <v>87</v>
      </c>
      <c r="AY510" s="19" t="s">
        <v>401</v>
      </c>
      <c r="BE510" s="230">
        <f>IF(N510="základní",J510,0)</f>
        <v>0</v>
      </c>
      <c r="BF510" s="230">
        <f>IF(N510="snížená",J510,0)</f>
        <v>0</v>
      </c>
      <c r="BG510" s="230">
        <f>IF(N510="zákl. přenesená",J510,0)</f>
        <v>0</v>
      </c>
      <c r="BH510" s="230">
        <f>IF(N510="sníž. přenesená",J510,0)</f>
        <v>0</v>
      </c>
      <c r="BI510" s="230">
        <f>IF(N510="nulová",J510,0)</f>
        <v>0</v>
      </c>
      <c r="BJ510" s="19" t="s">
        <v>85</v>
      </c>
      <c r="BK510" s="230">
        <f>ROUND(I510*H510,2)</f>
        <v>0</v>
      </c>
      <c r="BL510" s="19" t="s">
        <v>102</v>
      </c>
      <c r="BM510" s="229" t="s">
        <v>6645</v>
      </c>
    </row>
    <row r="511" s="2" customFormat="1">
      <c r="A511" s="40"/>
      <c r="B511" s="41"/>
      <c r="C511" s="42"/>
      <c r="D511" s="231" t="s">
        <v>408</v>
      </c>
      <c r="E511" s="42"/>
      <c r="F511" s="232" t="s">
        <v>1518</v>
      </c>
      <c r="G511" s="42"/>
      <c r="H511" s="42"/>
      <c r="I511" s="233"/>
      <c r="J511" s="42"/>
      <c r="K511" s="42"/>
      <c r="L511" s="46"/>
      <c r="M511" s="234"/>
      <c r="N511" s="235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408</v>
      </c>
      <c r="AU511" s="19" t="s">
        <v>87</v>
      </c>
    </row>
    <row r="512" s="13" customFormat="1">
      <c r="A512" s="13"/>
      <c r="B512" s="236"/>
      <c r="C512" s="237"/>
      <c r="D512" s="238" t="s">
        <v>410</v>
      </c>
      <c r="E512" s="239" t="s">
        <v>19</v>
      </c>
      <c r="F512" s="240" t="s">
        <v>906</v>
      </c>
      <c r="G512" s="237"/>
      <c r="H512" s="239" t="s">
        <v>19</v>
      </c>
      <c r="I512" s="241"/>
      <c r="J512" s="237"/>
      <c r="K512" s="237"/>
      <c r="L512" s="242"/>
      <c r="M512" s="243"/>
      <c r="N512" s="244"/>
      <c r="O512" s="244"/>
      <c r="P512" s="244"/>
      <c r="Q512" s="244"/>
      <c r="R512" s="244"/>
      <c r="S512" s="244"/>
      <c r="T512" s="24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6" t="s">
        <v>410</v>
      </c>
      <c r="AU512" s="246" t="s">
        <v>87</v>
      </c>
      <c r="AV512" s="13" t="s">
        <v>85</v>
      </c>
      <c r="AW512" s="13" t="s">
        <v>37</v>
      </c>
      <c r="AX512" s="13" t="s">
        <v>78</v>
      </c>
      <c r="AY512" s="246" t="s">
        <v>401</v>
      </c>
    </row>
    <row r="513" s="13" customFormat="1">
      <c r="A513" s="13"/>
      <c r="B513" s="236"/>
      <c r="C513" s="237"/>
      <c r="D513" s="238" t="s">
        <v>410</v>
      </c>
      <c r="E513" s="239" t="s">
        <v>19</v>
      </c>
      <c r="F513" s="240" t="s">
        <v>594</v>
      </c>
      <c r="G513" s="237"/>
      <c r="H513" s="239" t="s">
        <v>19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410</v>
      </c>
      <c r="AU513" s="246" t="s">
        <v>87</v>
      </c>
      <c r="AV513" s="13" t="s">
        <v>85</v>
      </c>
      <c r="AW513" s="13" t="s">
        <v>37</v>
      </c>
      <c r="AX513" s="13" t="s">
        <v>78</v>
      </c>
      <c r="AY513" s="246" t="s">
        <v>401</v>
      </c>
    </row>
    <row r="514" s="13" customFormat="1">
      <c r="A514" s="13"/>
      <c r="B514" s="236"/>
      <c r="C514" s="237"/>
      <c r="D514" s="238" t="s">
        <v>410</v>
      </c>
      <c r="E514" s="239" t="s">
        <v>19</v>
      </c>
      <c r="F514" s="240" t="s">
        <v>6488</v>
      </c>
      <c r="G514" s="237"/>
      <c r="H514" s="239" t="s">
        <v>19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6" t="s">
        <v>410</v>
      </c>
      <c r="AU514" s="246" t="s">
        <v>87</v>
      </c>
      <c r="AV514" s="13" t="s">
        <v>85</v>
      </c>
      <c r="AW514" s="13" t="s">
        <v>37</v>
      </c>
      <c r="AX514" s="13" t="s">
        <v>78</v>
      </c>
      <c r="AY514" s="246" t="s">
        <v>401</v>
      </c>
    </row>
    <row r="515" s="13" customFormat="1">
      <c r="A515" s="13"/>
      <c r="B515" s="236"/>
      <c r="C515" s="237"/>
      <c r="D515" s="238" t="s">
        <v>410</v>
      </c>
      <c r="E515" s="239" t="s">
        <v>19</v>
      </c>
      <c r="F515" s="240" t="s">
        <v>6642</v>
      </c>
      <c r="G515" s="237"/>
      <c r="H515" s="239" t="s">
        <v>19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6" t="s">
        <v>410</v>
      </c>
      <c r="AU515" s="246" t="s">
        <v>87</v>
      </c>
      <c r="AV515" s="13" t="s">
        <v>85</v>
      </c>
      <c r="AW515" s="13" t="s">
        <v>37</v>
      </c>
      <c r="AX515" s="13" t="s">
        <v>78</v>
      </c>
      <c r="AY515" s="246" t="s">
        <v>401</v>
      </c>
    </row>
    <row r="516" s="14" customFormat="1">
      <c r="A516" s="14"/>
      <c r="B516" s="247"/>
      <c r="C516" s="248"/>
      <c r="D516" s="238" t="s">
        <v>410</v>
      </c>
      <c r="E516" s="249" t="s">
        <v>19</v>
      </c>
      <c r="F516" s="250" t="s">
        <v>6643</v>
      </c>
      <c r="G516" s="248"/>
      <c r="H516" s="251">
        <v>2.7549999999999999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7" t="s">
        <v>410</v>
      </c>
      <c r="AU516" s="257" t="s">
        <v>87</v>
      </c>
      <c r="AV516" s="14" t="s">
        <v>87</v>
      </c>
      <c r="AW516" s="14" t="s">
        <v>37</v>
      </c>
      <c r="AX516" s="14" t="s">
        <v>78</v>
      </c>
      <c r="AY516" s="257" t="s">
        <v>401</v>
      </c>
    </row>
    <row r="517" s="15" customFormat="1">
      <c r="A517" s="15"/>
      <c r="B517" s="258"/>
      <c r="C517" s="259"/>
      <c r="D517" s="238" t="s">
        <v>410</v>
      </c>
      <c r="E517" s="260" t="s">
        <v>19</v>
      </c>
      <c r="F517" s="261" t="s">
        <v>414</v>
      </c>
      <c r="G517" s="259"/>
      <c r="H517" s="262">
        <v>2.7549999999999999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8" t="s">
        <v>410</v>
      </c>
      <c r="AU517" s="268" t="s">
        <v>87</v>
      </c>
      <c r="AV517" s="15" t="s">
        <v>102</v>
      </c>
      <c r="AW517" s="15" t="s">
        <v>37</v>
      </c>
      <c r="AX517" s="15" t="s">
        <v>85</v>
      </c>
      <c r="AY517" s="268" t="s">
        <v>401</v>
      </c>
    </row>
    <row r="518" s="2" customFormat="1" ht="16.5" customHeight="1">
      <c r="A518" s="40"/>
      <c r="B518" s="41"/>
      <c r="C518" s="218" t="s">
        <v>901</v>
      </c>
      <c r="D518" s="218" t="s">
        <v>403</v>
      </c>
      <c r="E518" s="219" t="s">
        <v>6646</v>
      </c>
      <c r="F518" s="220" t="s">
        <v>6647</v>
      </c>
      <c r="G518" s="221" t="s">
        <v>548</v>
      </c>
      <c r="H518" s="222">
        <v>0.155</v>
      </c>
      <c r="I518" s="223"/>
      <c r="J518" s="224">
        <f>ROUND(I518*H518,2)</f>
        <v>0</v>
      </c>
      <c r="K518" s="220" t="s">
        <v>406</v>
      </c>
      <c r="L518" s="46"/>
      <c r="M518" s="225" t="s">
        <v>19</v>
      </c>
      <c r="N518" s="226" t="s">
        <v>49</v>
      </c>
      <c r="O518" s="86"/>
      <c r="P518" s="227">
        <f>O518*H518</f>
        <v>0</v>
      </c>
      <c r="Q518" s="227">
        <v>1.04160908</v>
      </c>
      <c r="R518" s="227">
        <f>Q518*H518</f>
        <v>0.1614494074</v>
      </c>
      <c r="S518" s="227">
        <v>0</v>
      </c>
      <c r="T518" s="22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9" t="s">
        <v>102</v>
      </c>
      <c r="AT518" s="229" t="s">
        <v>403</v>
      </c>
      <c r="AU518" s="229" t="s">
        <v>87</v>
      </c>
      <c r="AY518" s="19" t="s">
        <v>401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19" t="s">
        <v>85</v>
      </c>
      <c r="BK518" s="230">
        <f>ROUND(I518*H518,2)</f>
        <v>0</v>
      </c>
      <c r="BL518" s="19" t="s">
        <v>102</v>
      </c>
      <c r="BM518" s="229" t="s">
        <v>6648</v>
      </c>
    </row>
    <row r="519" s="2" customFormat="1">
      <c r="A519" s="40"/>
      <c r="B519" s="41"/>
      <c r="C519" s="42"/>
      <c r="D519" s="231" t="s">
        <v>408</v>
      </c>
      <c r="E519" s="42"/>
      <c r="F519" s="232" t="s">
        <v>6649</v>
      </c>
      <c r="G519" s="42"/>
      <c r="H519" s="42"/>
      <c r="I519" s="233"/>
      <c r="J519" s="42"/>
      <c r="K519" s="42"/>
      <c r="L519" s="46"/>
      <c r="M519" s="234"/>
      <c r="N519" s="235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408</v>
      </c>
      <c r="AU519" s="19" t="s">
        <v>87</v>
      </c>
    </row>
    <row r="520" s="13" customFormat="1">
      <c r="A520" s="13"/>
      <c r="B520" s="236"/>
      <c r="C520" s="237"/>
      <c r="D520" s="238" t="s">
        <v>410</v>
      </c>
      <c r="E520" s="239" t="s">
        <v>19</v>
      </c>
      <c r="F520" s="240" t="s">
        <v>906</v>
      </c>
      <c r="G520" s="237"/>
      <c r="H520" s="239" t="s">
        <v>19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6" t="s">
        <v>410</v>
      </c>
      <c r="AU520" s="246" t="s">
        <v>87</v>
      </c>
      <c r="AV520" s="13" t="s">
        <v>85</v>
      </c>
      <c r="AW520" s="13" t="s">
        <v>37</v>
      </c>
      <c r="AX520" s="13" t="s">
        <v>78</v>
      </c>
      <c r="AY520" s="246" t="s">
        <v>401</v>
      </c>
    </row>
    <row r="521" s="13" customFormat="1">
      <c r="A521" s="13"/>
      <c r="B521" s="236"/>
      <c r="C521" s="237"/>
      <c r="D521" s="238" t="s">
        <v>410</v>
      </c>
      <c r="E521" s="239" t="s">
        <v>19</v>
      </c>
      <c r="F521" s="240" t="s">
        <v>594</v>
      </c>
      <c r="G521" s="237"/>
      <c r="H521" s="239" t="s">
        <v>19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6" t="s">
        <v>410</v>
      </c>
      <c r="AU521" s="246" t="s">
        <v>87</v>
      </c>
      <c r="AV521" s="13" t="s">
        <v>85</v>
      </c>
      <c r="AW521" s="13" t="s">
        <v>37</v>
      </c>
      <c r="AX521" s="13" t="s">
        <v>78</v>
      </c>
      <c r="AY521" s="246" t="s">
        <v>401</v>
      </c>
    </row>
    <row r="522" s="13" customFormat="1">
      <c r="A522" s="13"/>
      <c r="B522" s="236"/>
      <c r="C522" s="237"/>
      <c r="D522" s="238" t="s">
        <v>410</v>
      </c>
      <c r="E522" s="239" t="s">
        <v>19</v>
      </c>
      <c r="F522" s="240" t="s">
        <v>6488</v>
      </c>
      <c r="G522" s="237"/>
      <c r="H522" s="239" t="s">
        <v>19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6" t="s">
        <v>410</v>
      </c>
      <c r="AU522" s="246" t="s">
        <v>87</v>
      </c>
      <c r="AV522" s="13" t="s">
        <v>85</v>
      </c>
      <c r="AW522" s="13" t="s">
        <v>37</v>
      </c>
      <c r="AX522" s="13" t="s">
        <v>78</v>
      </c>
      <c r="AY522" s="246" t="s">
        <v>401</v>
      </c>
    </row>
    <row r="523" s="13" customFormat="1">
      <c r="A523" s="13"/>
      <c r="B523" s="236"/>
      <c r="C523" s="237"/>
      <c r="D523" s="238" t="s">
        <v>410</v>
      </c>
      <c r="E523" s="239" t="s">
        <v>19</v>
      </c>
      <c r="F523" s="240" t="s">
        <v>6642</v>
      </c>
      <c r="G523" s="237"/>
      <c r="H523" s="239" t="s">
        <v>19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410</v>
      </c>
      <c r="AU523" s="246" t="s">
        <v>87</v>
      </c>
      <c r="AV523" s="13" t="s">
        <v>85</v>
      </c>
      <c r="AW523" s="13" t="s">
        <v>37</v>
      </c>
      <c r="AX523" s="13" t="s">
        <v>78</v>
      </c>
      <c r="AY523" s="246" t="s">
        <v>401</v>
      </c>
    </row>
    <row r="524" s="13" customFormat="1">
      <c r="A524" s="13"/>
      <c r="B524" s="236"/>
      <c r="C524" s="237"/>
      <c r="D524" s="238" t="s">
        <v>410</v>
      </c>
      <c r="E524" s="239" t="s">
        <v>19</v>
      </c>
      <c r="F524" s="240" t="s">
        <v>6650</v>
      </c>
      <c r="G524" s="237"/>
      <c r="H524" s="239" t="s">
        <v>19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6" t="s">
        <v>410</v>
      </c>
      <c r="AU524" s="246" t="s">
        <v>87</v>
      </c>
      <c r="AV524" s="13" t="s">
        <v>85</v>
      </c>
      <c r="AW524" s="13" t="s">
        <v>37</v>
      </c>
      <c r="AX524" s="13" t="s">
        <v>78</v>
      </c>
      <c r="AY524" s="246" t="s">
        <v>401</v>
      </c>
    </row>
    <row r="525" s="14" customFormat="1">
      <c r="A525" s="14"/>
      <c r="B525" s="247"/>
      <c r="C525" s="248"/>
      <c r="D525" s="238" t="s">
        <v>410</v>
      </c>
      <c r="E525" s="249" t="s">
        <v>19</v>
      </c>
      <c r="F525" s="250" t="s">
        <v>6651</v>
      </c>
      <c r="G525" s="248"/>
      <c r="H525" s="251">
        <v>0.155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7" t="s">
        <v>410</v>
      </c>
      <c r="AU525" s="257" t="s">
        <v>87</v>
      </c>
      <c r="AV525" s="14" t="s">
        <v>87</v>
      </c>
      <c r="AW525" s="14" t="s">
        <v>37</v>
      </c>
      <c r="AX525" s="14" t="s">
        <v>78</v>
      </c>
      <c r="AY525" s="257" t="s">
        <v>401</v>
      </c>
    </row>
    <row r="526" s="15" customFormat="1">
      <c r="A526" s="15"/>
      <c r="B526" s="258"/>
      <c r="C526" s="259"/>
      <c r="D526" s="238" t="s">
        <v>410</v>
      </c>
      <c r="E526" s="260" t="s">
        <v>19</v>
      </c>
      <c r="F526" s="261" t="s">
        <v>414</v>
      </c>
      <c r="G526" s="259"/>
      <c r="H526" s="262">
        <v>0.155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8" t="s">
        <v>410</v>
      </c>
      <c r="AU526" s="268" t="s">
        <v>87</v>
      </c>
      <c r="AV526" s="15" t="s">
        <v>102</v>
      </c>
      <c r="AW526" s="15" t="s">
        <v>37</v>
      </c>
      <c r="AX526" s="15" t="s">
        <v>85</v>
      </c>
      <c r="AY526" s="268" t="s">
        <v>401</v>
      </c>
    </row>
    <row r="527" s="2" customFormat="1" ht="37.8" customHeight="1">
      <c r="A527" s="40"/>
      <c r="B527" s="41"/>
      <c r="C527" s="218" t="s">
        <v>921</v>
      </c>
      <c r="D527" s="218" t="s">
        <v>403</v>
      </c>
      <c r="E527" s="219" t="s">
        <v>1557</v>
      </c>
      <c r="F527" s="220" t="s">
        <v>1558</v>
      </c>
      <c r="G527" s="221" t="s">
        <v>228</v>
      </c>
      <c r="H527" s="222">
        <v>25.32</v>
      </c>
      <c r="I527" s="223"/>
      <c r="J527" s="224">
        <f>ROUND(I527*H527,2)</f>
        <v>0</v>
      </c>
      <c r="K527" s="220" t="s">
        <v>406</v>
      </c>
      <c r="L527" s="46"/>
      <c r="M527" s="225" t="s">
        <v>19</v>
      </c>
      <c r="N527" s="226" t="s">
        <v>49</v>
      </c>
      <c r="O527" s="86"/>
      <c r="P527" s="227">
        <f>O527*H527</f>
        <v>0</v>
      </c>
      <c r="Q527" s="227">
        <v>2.0999999999999999E-05</v>
      </c>
      <c r="R527" s="227">
        <f>Q527*H527</f>
        <v>0.00053171999999999996</v>
      </c>
      <c r="S527" s="227">
        <v>0</v>
      </c>
      <c r="T527" s="228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9" t="s">
        <v>102</v>
      </c>
      <c r="AT527" s="229" t="s">
        <v>403</v>
      </c>
      <c r="AU527" s="229" t="s">
        <v>87</v>
      </c>
      <c r="AY527" s="19" t="s">
        <v>401</v>
      </c>
      <c r="BE527" s="230">
        <f>IF(N527="základní",J527,0)</f>
        <v>0</v>
      </c>
      <c r="BF527" s="230">
        <f>IF(N527="snížená",J527,0)</f>
        <v>0</v>
      </c>
      <c r="BG527" s="230">
        <f>IF(N527="zákl. přenesená",J527,0)</f>
        <v>0</v>
      </c>
      <c r="BH527" s="230">
        <f>IF(N527="sníž. přenesená",J527,0)</f>
        <v>0</v>
      </c>
      <c r="BI527" s="230">
        <f>IF(N527="nulová",J527,0)</f>
        <v>0</v>
      </c>
      <c r="BJ527" s="19" t="s">
        <v>85</v>
      </c>
      <c r="BK527" s="230">
        <f>ROUND(I527*H527,2)</f>
        <v>0</v>
      </c>
      <c r="BL527" s="19" t="s">
        <v>102</v>
      </c>
      <c r="BM527" s="229" t="s">
        <v>6652</v>
      </c>
    </row>
    <row r="528" s="2" customFormat="1">
      <c r="A528" s="40"/>
      <c r="B528" s="41"/>
      <c r="C528" s="42"/>
      <c r="D528" s="231" t="s">
        <v>408</v>
      </c>
      <c r="E528" s="42"/>
      <c r="F528" s="232" t="s">
        <v>1560</v>
      </c>
      <c r="G528" s="42"/>
      <c r="H528" s="42"/>
      <c r="I528" s="233"/>
      <c r="J528" s="42"/>
      <c r="K528" s="42"/>
      <c r="L528" s="46"/>
      <c r="M528" s="234"/>
      <c r="N528" s="235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408</v>
      </c>
      <c r="AU528" s="19" t="s">
        <v>87</v>
      </c>
    </row>
    <row r="529" s="13" customFormat="1">
      <c r="A529" s="13"/>
      <c r="B529" s="236"/>
      <c r="C529" s="237"/>
      <c r="D529" s="238" t="s">
        <v>410</v>
      </c>
      <c r="E529" s="239" t="s">
        <v>19</v>
      </c>
      <c r="F529" s="240" t="s">
        <v>906</v>
      </c>
      <c r="G529" s="237"/>
      <c r="H529" s="239" t="s">
        <v>19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6" t="s">
        <v>410</v>
      </c>
      <c r="AU529" s="246" t="s">
        <v>87</v>
      </c>
      <c r="AV529" s="13" t="s">
        <v>85</v>
      </c>
      <c r="AW529" s="13" t="s">
        <v>37</v>
      </c>
      <c r="AX529" s="13" t="s">
        <v>78</v>
      </c>
      <c r="AY529" s="246" t="s">
        <v>401</v>
      </c>
    </row>
    <row r="530" s="13" customFormat="1">
      <c r="A530" s="13"/>
      <c r="B530" s="236"/>
      <c r="C530" s="237"/>
      <c r="D530" s="238" t="s">
        <v>410</v>
      </c>
      <c r="E530" s="239" t="s">
        <v>19</v>
      </c>
      <c r="F530" s="240" t="s">
        <v>594</v>
      </c>
      <c r="G530" s="237"/>
      <c r="H530" s="239" t="s">
        <v>19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410</v>
      </c>
      <c r="AU530" s="246" t="s">
        <v>87</v>
      </c>
      <c r="AV530" s="13" t="s">
        <v>85</v>
      </c>
      <c r="AW530" s="13" t="s">
        <v>37</v>
      </c>
      <c r="AX530" s="13" t="s">
        <v>78</v>
      </c>
      <c r="AY530" s="246" t="s">
        <v>401</v>
      </c>
    </row>
    <row r="531" s="13" customFormat="1">
      <c r="A531" s="13"/>
      <c r="B531" s="236"/>
      <c r="C531" s="237"/>
      <c r="D531" s="238" t="s">
        <v>410</v>
      </c>
      <c r="E531" s="239" t="s">
        <v>19</v>
      </c>
      <c r="F531" s="240" t="s">
        <v>6488</v>
      </c>
      <c r="G531" s="237"/>
      <c r="H531" s="239" t="s">
        <v>19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410</v>
      </c>
      <c r="AU531" s="246" t="s">
        <v>87</v>
      </c>
      <c r="AV531" s="13" t="s">
        <v>85</v>
      </c>
      <c r="AW531" s="13" t="s">
        <v>37</v>
      </c>
      <c r="AX531" s="13" t="s">
        <v>78</v>
      </c>
      <c r="AY531" s="246" t="s">
        <v>401</v>
      </c>
    </row>
    <row r="532" s="13" customFormat="1">
      <c r="A532" s="13"/>
      <c r="B532" s="236"/>
      <c r="C532" s="237"/>
      <c r="D532" s="238" t="s">
        <v>410</v>
      </c>
      <c r="E532" s="239" t="s">
        <v>19</v>
      </c>
      <c r="F532" s="240" t="s">
        <v>6642</v>
      </c>
      <c r="G532" s="237"/>
      <c r="H532" s="239" t="s">
        <v>19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6" t="s">
        <v>410</v>
      </c>
      <c r="AU532" s="246" t="s">
        <v>87</v>
      </c>
      <c r="AV532" s="13" t="s">
        <v>85</v>
      </c>
      <c r="AW532" s="13" t="s">
        <v>37</v>
      </c>
      <c r="AX532" s="13" t="s">
        <v>78</v>
      </c>
      <c r="AY532" s="246" t="s">
        <v>401</v>
      </c>
    </row>
    <row r="533" s="14" customFormat="1">
      <c r="A533" s="14"/>
      <c r="B533" s="247"/>
      <c r="C533" s="248"/>
      <c r="D533" s="238" t="s">
        <v>410</v>
      </c>
      <c r="E533" s="249" t="s">
        <v>19</v>
      </c>
      <c r="F533" s="250" t="s">
        <v>6653</v>
      </c>
      <c r="G533" s="248"/>
      <c r="H533" s="251">
        <v>25.32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7" t="s">
        <v>410</v>
      </c>
      <c r="AU533" s="257" t="s">
        <v>87</v>
      </c>
      <c r="AV533" s="14" t="s">
        <v>87</v>
      </c>
      <c r="AW533" s="14" t="s">
        <v>37</v>
      </c>
      <c r="AX533" s="14" t="s">
        <v>78</v>
      </c>
      <c r="AY533" s="257" t="s">
        <v>401</v>
      </c>
    </row>
    <row r="534" s="15" customFormat="1">
      <c r="A534" s="15"/>
      <c r="B534" s="258"/>
      <c r="C534" s="259"/>
      <c r="D534" s="238" t="s">
        <v>410</v>
      </c>
      <c r="E534" s="260" t="s">
        <v>19</v>
      </c>
      <c r="F534" s="261" t="s">
        <v>414</v>
      </c>
      <c r="G534" s="259"/>
      <c r="H534" s="262">
        <v>25.32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8" t="s">
        <v>410</v>
      </c>
      <c r="AU534" s="268" t="s">
        <v>87</v>
      </c>
      <c r="AV534" s="15" t="s">
        <v>102</v>
      </c>
      <c r="AW534" s="15" t="s">
        <v>37</v>
      </c>
      <c r="AX534" s="15" t="s">
        <v>85</v>
      </c>
      <c r="AY534" s="268" t="s">
        <v>401</v>
      </c>
    </row>
    <row r="535" s="12" customFormat="1" ht="22.8" customHeight="1">
      <c r="A535" s="12"/>
      <c r="B535" s="202"/>
      <c r="C535" s="203"/>
      <c r="D535" s="204" t="s">
        <v>77</v>
      </c>
      <c r="E535" s="216" t="s">
        <v>492</v>
      </c>
      <c r="F535" s="216" t="s">
        <v>1702</v>
      </c>
      <c r="G535" s="203"/>
      <c r="H535" s="203"/>
      <c r="I535" s="206"/>
      <c r="J535" s="217">
        <f>BK535</f>
        <v>0</v>
      </c>
      <c r="K535" s="203"/>
      <c r="L535" s="208"/>
      <c r="M535" s="209"/>
      <c r="N535" s="210"/>
      <c r="O535" s="210"/>
      <c r="P535" s="211">
        <f>SUM(P536:P543)</f>
        <v>0</v>
      </c>
      <c r="Q535" s="210"/>
      <c r="R535" s="211">
        <f>SUM(R536:R543)</f>
        <v>0.019537154999999997</v>
      </c>
      <c r="S535" s="210"/>
      <c r="T535" s="212">
        <f>SUM(T536:T543)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3" t="s">
        <v>85</v>
      </c>
      <c r="AT535" s="214" t="s">
        <v>77</v>
      </c>
      <c r="AU535" s="214" t="s">
        <v>85</v>
      </c>
      <c r="AY535" s="213" t="s">
        <v>401</v>
      </c>
      <c r="BK535" s="215">
        <f>SUM(BK536:BK543)</f>
        <v>0</v>
      </c>
    </row>
    <row r="536" s="2" customFormat="1" ht="37.8" customHeight="1">
      <c r="A536" s="40"/>
      <c r="B536" s="41"/>
      <c r="C536" s="218" t="s">
        <v>940</v>
      </c>
      <c r="D536" s="218" t="s">
        <v>403</v>
      </c>
      <c r="E536" s="219" t="s">
        <v>1751</v>
      </c>
      <c r="F536" s="220" t="s">
        <v>1752</v>
      </c>
      <c r="G536" s="221" t="s">
        <v>178</v>
      </c>
      <c r="H536" s="222">
        <v>118.407</v>
      </c>
      <c r="I536" s="223"/>
      <c r="J536" s="224">
        <f>ROUND(I536*H536,2)</f>
        <v>0</v>
      </c>
      <c r="K536" s="220" t="s">
        <v>406</v>
      </c>
      <c r="L536" s="46"/>
      <c r="M536" s="225" t="s">
        <v>19</v>
      </c>
      <c r="N536" s="226" t="s">
        <v>49</v>
      </c>
      <c r="O536" s="86"/>
      <c r="P536" s="227">
        <f>O536*H536</f>
        <v>0</v>
      </c>
      <c r="Q536" s="227">
        <v>0.00012999999999999999</v>
      </c>
      <c r="R536" s="227">
        <f>Q536*H536</f>
        <v>0.015392909999999998</v>
      </c>
      <c r="S536" s="227">
        <v>0</v>
      </c>
      <c r="T536" s="22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9" t="s">
        <v>102</v>
      </c>
      <c r="AT536" s="229" t="s">
        <v>403</v>
      </c>
      <c r="AU536" s="229" t="s">
        <v>87</v>
      </c>
      <c r="AY536" s="19" t="s">
        <v>401</v>
      </c>
      <c r="BE536" s="230">
        <f>IF(N536="základní",J536,0)</f>
        <v>0</v>
      </c>
      <c r="BF536" s="230">
        <f>IF(N536="snížená",J536,0)</f>
        <v>0</v>
      </c>
      <c r="BG536" s="230">
        <f>IF(N536="zákl. přenesená",J536,0)</f>
        <v>0</v>
      </c>
      <c r="BH536" s="230">
        <f>IF(N536="sníž. přenesená",J536,0)</f>
        <v>0</v>
      </c>
      <c r="BI536" s="230">
        <f>IF(N536="nulová",J536,0)</f>
        <v>0</v>
      </c>
      <c r="BJ536" s="19" t="s">
        <v>85</v>
      </c>
      <c r="BK536" s="230">
        <f>ROUND(I536*H536,2)</f>
        <v>0</v>
      </c>
      <c r="BL536" s="19" t="s">
        <v>102</v>
      </c>
      <c r="BM536" s="229" t="s">
        <v>6654</v>
      </c>
    </row>
    <row r="537" s="2" customFormat="1">
      <c r="A537" s="40"/>
      <c r="B537" s="41"/>
      <c r="C537" s="42"/>
      <c r="D537" s="231" t="s">
        <v>408</v>
      </c>
      <c r="E537" s="42"/>
      <c r="F537" s="232" t="s">
        <v>1754</v>
      </c>
      <c r="G537" s="42"/>
      <c r="H537" s="42"/>
      <c r="I537" s="233"/>
      <c r="J537" s="42"/>
      <c r="K537" s="42"/>
      <c r="L537" s="46"/>
      <c r="M537" s="234"/>
      <c r="N537" s="235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408</v>
      </c>
      <c r="AU537" s="19" t="s">
        <v>87</v>
      </c>
    </row>
    <row r="538" s="14" customFormat="1">
      <c r="A538" s="14"/>
      <c r="B538" s="247"/>
      <c r="C538" s="248"/>
      <c r="D538" s="238" t="s">
        <v>410</v>
      </c>
      <c r="E538" s="249" t="s">
        <v>19</v>
      </c>
      <c r="F538" s="250" t="s">
        <v>6655</v>
      </c>
      <c r="G538" s="248"/>
      <c r="H538" s="251">
        <v>118.407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7" t="s">
        <v>410</v>
      </c>
      <c r="AU538" s="257" t="s">
        <v>87</v>
      </c>
      <c r="AV538" s="14" t="s">
        <v>87</v>
      </c>
      <c r="AW538" s="14" t="s">
        <v>37</v>
      </c>
      <c r="AX538" s="14" t="s">
        <v>78</v>
      </c>
      <c r="AY538" s="257" t="s">
        <v>401</v>
      </c>
    </row>
    <row r="539" s="15" customFormat="1">
      <c r="A539" s="15"/>
      <c r="B539" s="258"/>
      <c r="C539" s="259"/>
      <c r="D539" s="238" t="s">
        <v>410</v>
      </c>
      <c r="E539" s="260" t="s">
        <v>19</v>
      </c>
      <c r="F539" s="261" t="s">
        <v>414</v>
      </c>
      <c r="G539" s="259"/>
      <c r="H539" s="262">
        <v>118.407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8" t="s">
        <v>410</v>
      </c>
      <c r="AU539" s="268" t="s">
        <v>87</v>
      </c>
      <c r="AV539" s="15" t="s">
        <v>102</v>
      </c>
      <c r="AW539" s="15" t="s">
        <v>37</v>
      </c>
      <c r="AX539" s="15" t="s">
        <v>85</v>
      </c>
      <c r="AY539" s="268" t="s">
        <v>401</v>
      </c>
    </row>
    <row r="540" s="2" customFormat="1" ht="37.8" customHeight="1">
      <c r="A540" s="40"/>
      <c r="B540" s="41"/>
      <c r="C540" s="218" t="s">
        <v>945</v>
      </c>
      <c r="D540" s="218" t="s">
        <v>403</v>
      </c>
      <c r="E540" s="219" t="s">
        <v>1758</v>
      </c>
      <c r="F540" s="220" t="s">
        <v>1759</v>
      </c>
      <c r="G540" s="221" t="s">
        <v>178</v>
      </c>
      <c r="H540" s="222">
        <v>118.407</v>
      </c>
      <c r="I540" s="223"/>
      <c r="J540" s="224">
        <f>ROUND(I540*H540,2)</f>
        <v>0</v>
      </c>
      <c r="K540" s="220" t="s">
        <v>406</v>
      </c>
      <c r="L540" s="46"/>
      <c r="M540" s="225" t="s">
        <v>19</v>
      </c>
      <c r="N540" s="226" t="s">
        <v>49</v>
      </c>
      <c r="O540" s="86"/>
      <c r="P540" s="227">
        <f>O540*H540</f>
        <v>0</v>
      </c>
      <c r="Q540" s="227">
        <v>3.4999999999999997E-05</v>
      </c>
      <c r="R540" s="227">
        <f>Q540*H540</f>
        <v>0.0041442449999999995</v>
      </c>
      <c r="S540" s="227">
        <v>0</v>
      </c>
      <c r="T540" s="228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9" t="s">
        <v>102</v>
      </c>
      <c r="AT540" s="229" t="s">
        <v>403</v>
      </c>
      <c r="AU540" s="229" t="s">
        <v>87</v>
      </c>
      <c r="AY540" s="19" t="s">
        <v>401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19" t="s">
        <v>85</v>
      </c>
      <c r="BK540" s="230">
        <f>ROUND(I540*H540,2)</f>
        <v>0</v>
      </c>
      <c r="BL540" s="19" t="s">
        <v>102</v>
      </c>
      <c r="BM540" s="229" t="s">
        <v>6656</v>
      </c>
    </row>
    <row r="541" s="2" customFormat="1">
      <c r="A541" s="40"/>
      <c r="B541" s="41"/>
      <c r="C541" s="42"/>
      <c r="D541" s="231" t="s">
        <v>408</v>
      </c>
      <c r="E541" s="42"/>
      <c r="F541" s="232" t="s">
        <v>1761</v>
      </c>
      <c r="G541" s="42"/>
      <c r="H541" s="42"/>
      <c r="I541" s="233"/>
      <c r="J541" s="42"/>
      <c r="K541" s="42"/>
      <c r="L541" s="46"/>
      <c r="M541" s="234"/>
      <c r="N541" s="23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408</v>
      </c>
      <c r="AU541" s="19" t="s">
        <v>87</v>
      </c>
    </row>
    <row r="542" s="14" customFormat="1">
      <c r="A542" s="14"/>
      <c r="B542" s="247"/>
      <c r="C542" s="248"/>
      <c r="D542" s="238" t="s">
        <v>410</v>
      </c>
      <c r="E542" s="249" t="s">
        <v>19</v>
      </c>
      <c r="F542" s="250" t="s">
        <v>6655</v>
      </c>
      <c r="G542" s="248"/>
      <c r="H542" s="251">
        <v>118.407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7" t="s">
        <v>410</v>
      </c>
      <c r="AU542" s="257" t="s">
        <v>87</v>
      </c>
      <c r="AV542" s="14" t="s">
        <v>87</v>
      </c>
      <c r="AW542" s="14" t="s">
        <v>37</v>
      </c>
      <c r="AX542" s="14" t="s">
        <v>78</v>
      </c>
      <c r="AY542" s="257" t="s">
        <v>401</v>
      </c>
    </row>
    <row r="543" s="15" customFormat="1">
      <c r="A543" s="15"/>
      <c r="B543" s="258"/>
      <c r="C543" s="259"/>
      <c r="D543" s="238" t="s">
        <v>410</v>
      </c>
      <c r="E543" s="260" t="s">
        <v>19</v>
      </c>
      <c r="F543" s="261" t="s">
        <v>414</v>
      </c>
      <c r="G543" s="259"/>
      <c r="H543" s="262">
        <v>118.407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8" t="s">
        <v>410</v>
      </c>
      <c r="AU543" s="268" t="s">
        <v>87</v>
      </c>
      <c r="AV543" s="15" t="s">
        <v>102</v>
      </c>
      <c r="AW543" s="15" t="s">
        <v>37</v>
      </c>
      <c r="AX543" s="15" t="s">
        <v>85</v>
      </c>
      <c r="AY543" s="268" t="s">
        <v>401</v>
      </c>
    </row>
    <row r="544" s="12" customFormat="1" ht="22.8" customHeight="1">
      <c r="A544" s="12"/>
      <c r="B544" s="202"/>
      <c r="C544" s="203"/>
      <c r="D544" s="204" t="s">
        <v>77</v>
      </c>
      <c r="E544" s="216" t="s">
        <v>1816</v>
      </c>
      <c r="F544" s="216" t="s">
        <v>1817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SUM(P545:P546)</f>
        <v>0</v>
      </c>
      <c r="Q544" s="210"/>
      <c r="R544" s="211">
        <f>SUM(R545:R546)</f>
        <v>0</v>
      </c>
      <c r="S544" s="210"/>
      <c r="T544" s="212">
        <f>SUM(T545:T546)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85</v>
      </c>
      <c r="AT544" s="214" t="s">
        <v>77</v>
      </c>
      <c r="AU544" s="214" t="s">
        <v>85</v>
      </c>
      <c r="AY544" s="213" t="s">
        <v>401</v>
      </c>
      <c r="BK544" s="215">
        <f>SUM(BK545:BK546)</f>
        <v>0</v>
      </c>
    </row>
    <row r="545" s="2" customFormat="1" ht="55.5" customHeight="1">
      <c r="A545" s="40"/>
      <c r="B545" s="41"/>
      <c r="C545" s="218" t="s">
        <v>964</v>
      </c>
      <c r="D545" s="218" t="s">
        <v>403</v>
      </c>
      <c r="E545" s="219" t="s">
        <v>6657</v>
      </c>
      <c r="F545" s="220" t="s">
        <v>6658</v>
      </c>
      <c r="G545" s="221" t="s">
        <v>548</v>
      </c>
      <c r="H545" s="222">
        <v>207.249</v>
      </c>
      <c r="I545" s="223"/>
      <c r="J545" s="224">
        <f>ROUND(I545*H545,2)</f>
        <v>0</v>
      </c>
      <c r="K545" s="220" t="s">
        <v>406</v>
      </c>
      <c r="L545" s="46"/>
      <c r="M545" s="225" t="s">
        <v>19</v>
      </c>
      <c r="N545" s="226" t="s">
        <v>49</v>
      </c>
      <c r="O545" s="86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9" t="s">
        <v>102</v>
      </c>
      <c r="AT545" s="229" t="s">
        <v>403</v>
      </c>
      <c r="AU545" s="229" t="s">
        <v>87</v>
      </c>
      <c r="AY545" s="19" t="s">
        <v>401</v>
      </c>
      <c r="BE545" s="230">
        <f>IF(N545="základní",J545,0)</f>
        <v>0</v>
      </c>
      <c r="BF545" s="230">
        <f>IF(N545="snížená",J545,0)</f>
        <v>0</v>
      </c>
      <c r="BG545" s="230">
        <f>IF(N545="zákl. přenesená",J545,0)</f>
        <v>0</v>
      </c>
      <c r="BH545" s="230">
        <f>IF(N545="sníž. přenesená",J545,0)</f>
        <v>0</v>
      </c>
      <c r="BI545" s="230">
        <f>IF(N545="nulová",J545,0)</f>
        <v>0</v>
      </c>
      <c r="BJ545" s="19" t="s">
        <v>85</v>
      </c>
      <c r="BK545" s="230">
        <f>ROUND(I545*H545,2)</f>
        <v>0</v>
      </c>
      <c r="BL545" s="19" t="s">
        <v>102</v>
      </c>
      <c r="BM545" s="229" t="s">
        <v>6659</v>
      </c>
    </row>
    <row r="546" s="2" customFormat="1">
      <c r="A546" s="40"/>
      <c r="B546" s="41"/>
      <c r="C546" s="42"/>
      <c r="D546" s="231" t="s">
        <v>408</v>
      </c>
      <c r="E546" s="42"/>
      <c r="F546" s="232" t="s">
        <v>6660</v>
      </c>
      <c r="G546" s="42"/>
      <c r="H546" s="42"/>
      <c r="I546" s="233"/>
      <c r="J546" s="42"/>
      <c r="K546" s="42"/>
      <c r="L546" s="46"/>
      <c r="M546" s="234"/>
      <c r="N546" s="235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408</v>
      </c>
      <c r="AU546" s="19" t="s">
        <v>87</v>
      </c>
    </row>
    <row r="547" s="12" customFormat="1" ht="25.92" customHeight="1">
      <c r="A547" s="12"/>
      <c r="B547" s="202"/>
      <c r="C547" s="203"/>
      <c r="D547" s="204" t="s">
        <v>77</v>
      </c>
      <c r="E547" s="205" t="s">
        <v>1823</v>
      </c>
      <c r="F547" s="205" t="s">
        <v>1824</v>
      </c>
      <c r="G547" s="203"/>
      <c r="H547" s="203"/>
      <c r="I547" s="206"/>
      <c r="J547" s="207">
        <f>BK547</f>
        <v>0</v>
      </c>
      <c r="K547" s="203"/>
      <c r="L547" s="208"/>
      <c r="M547" s="209"/>
      <c r="N547" s="210"/>
      <c r="O547" s="210"/>
      <c r="P547" s="211">
        <f>P548+P591+P796+P877+P886+P923+P938+P969+P987</f>
        <v>0</v>
      </c>
      <c r="Q547" s="210"/>
      <c r="R547" s="211">
        <f>R548+R591+R796+R877+R886+R923+R938+R969+R987</f>
        <v>7.0217987517520006</v>
      </c>
      <c r="S547" s="210"/>
      <c r="T547" s="212">
        <f>T548+T591+T796+T877+T886+T923+T938+T969+T987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3" t="s">
        <v>87</v>
      </c>
      <c r="AT547" s="214" t="s">
        <v>77</v>
      </c>
      <c r="AU547" s="214" t="s">
        <v>78</v>
      </c>
      <c r="AY547" s="213" t="s">
        <v>401</v>
      </c>
      <c r="BK547" s="215">
        <f>BK548+BK591+BK796+BK877+BK886+BK923+BK938+BK969+BK987</f>
        <v>0</v>
      </c>
    </row>
    <row r="548" s="12" customFormat="1" ht="22.8" customHeight="1">
      <c r="A548" s="12"/>
      <c r="B548" s="202"/>
      <c r="C548" s="203"/>
      <c r="D548" s="204" t="s">
        <v>77</v>
      </c>
      <c r="E548" s="216" t="s">
        <v>1825</v>
      </c>
      <c r="F548" s="216" t="s">
        <v>1826</v>
      </c>
      <c r="G548" s="203"/>
      <c r="H548" s="203"/>
      <c r="I548" s="206"/>
      <c r="J548" s="217">
        <f>BK548</f>
        <v>0</v>
      </c>
      <c r="K548" s="203"/>
      <c r="L548" s="208"/>
      <c r="M548" s="209"/>
      <c r="N548" s="210"/>
      <c r="O548" s="210"/>
      <c r="P548" s="211">
        <f>SUM(P549:P590)</f>
        <v>0</v>
      </c>
      <c r="Q548" s="210"/>
      <c r="R548" s="211">
        <f>SUM(R549:R590)</f>
        <v>0.49466093350000007</v>
      </c>
      <c r="S548" s="210"/>
      <c r="T548" s="212">
        <f>SUM(T549:T590)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3" t="s">
        <v>87</v>
      </c>
      <c r="AT548" s="214" t="s">
        <v>77</v>
      </c>
      <c r="AU548" s="214" t="s">
        <v>85</v>
      </c>
      <c r="AY548" s="213" t="s">
        <v>401</v>
      </c>
      <c r="BK548" s="215">
        <f>SUM(BK549:BK590)</f>
        <v>0</v>
      </c>
    </row>
    <row r="549" s="2" customFormat="1" ht="33" customHeight="1">
      <c r="A549" s="40"/>
      <c r="B549" s="41"/>
      <c r="C549" s="218" t="s">
        <v>974</v>
      </c>
      <c r="D549" s="218" t="s">
        <v>403</v>
      </c>
      <c r="E549" s="219" t="s">
        <v>1828</v>
      </c>
      <c r="F549" s="220" t="s">
        <v>1829</v>
      </c>
      <c r="G549" s="221" t="s">
        <v>178</v>
      </c>
      <c r="H549" s="222">
        <v>47.462000000000003</v>
      </c>
      <c r="I549" s="223"/>
      <c r="J549" s="224">
        <f>ROUND(I549*H549,2)</f>
        <v>0</v>
      </c>
      <c r="K549" s="220" t="s">
        <v>406</v>
      </c>
      <c r="L549" s="46"/>
      <c r="M549" s="225" t="s">
        <v>19</v>
      </c>
      <c r="N549" s="226" t="s">
        <v>49</v>
      </c>
      <c r="O549" s="86"/>
      <c r="P549" s="227">
        <f>O549*H549</f>
        <v>0</v>
      </c>
      <c r="Q549" s="227">
        <v>0</v>
      </c>
      <c r="R549" s="227">
        <f>Q549*H549</f>
        <v>0</v>
      </c>
      <c r="S549" s="227">
        <v>0</v>
      </c>
      <c r="T549" s="22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9" t="s">
        <v>545</v>
      </c>
      <c r="AT549" s="229" t="s">
        <v>403</v>
      </c>
      <c r="AU549" s="229" t="s">
        <v>87</v>
      </c>
      <c r="AY549" s="19" t="s">
        <v>401</v>
      </c>
      <c r="BE549" s="230">
        <f>IF(N549="základní",J549,0)</f>
        <v>0</v>
      </c>
      <c r="BF549" s="230">
        <f>IF(N549="snížená",J549,0)</f>
        <v>0</v>
      </c>
      <c r="BG549" s="230">
        <f>IF(N549="zákl. přenesená",J549,0)</f>
        <v>0</v>
      </c>
      <c r="BH549" s="230">
        <f>IF(N549="sníž. přenesená",J549,0)</f>
        <v>0</v>
      </c>
      <c r="BI549" s="230">
        <f>IF(N549="nulová",J549,0)</f>
        <v>0</v>
      </c>
      <c r="BJ549" s="19" t="s">
        <v>85</v>
      </c>
      <c r="BK549" s="230">
        <f>ROUND(I549*H549,2)</f>
        <v>0</v>
      </c>
      <c r="BL549" s="19" t="s">
        <v>545</v>
      </c>
      <c r="BM549" s="229" t="s">
        <v>6661</v>
      </c>
    </row>
    <row r="550" s="2" customFormat="1">
      <c r="A550" s="40"/>
      <c r="B550" s="41"/>
      <c r="C550" s="42"/>
      <c r="D550" s="231" t="s">
        <v>408</v>
      </c>
      <c r="E550" s="42"/>
      <c r="F550" s="232" t="s">
        <v>1831</v>
      </c>
      <c r="G550" s="42"/>
      <c r="H550" s="42"/>
      <c r="I550" s="233"/>
      <c r="J550" s="42"/>
      <c r="K550" s="42"/>
      <c r="L550" s="46"/>
      <c r="M550" s="234"/>
      <c r="N550" s="235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408</v>
      </c>
      <c r="AU550" s="19" t="s">
        <v>87</v>
      </c>
    </row>
    <row r="551" s="13" customFormat="1">
      <c r="A551" s="13"/>
      <c r="B551" s="236"/>
      <c r="C551" s="237"/>
      <c r="D551" s="238" t="s">
        <v>410</v>
      </c>
      <c r="E551" s="239" t="s">
        <v>19</v>
      </c>
      <c r="F551" s="240" t="s">
        <v>906</v>
      </c>
      <c r="G551" s="237"/>
      <c r="H551" s="239" t="s">
        <v>19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410</v>
      </c>
      <c r="AU551" s="246" t="s">
        <v>87</v>
      </c>
      <c r="AV551" s="13" t="s">
        <v>85</v>
      </c>
      <c r="AW551" s="13" t="s">
        <v>37</v>
      </c>
      <c r="AX551" s="13" t="s">
        <v>78</v>
      </c>
      <c r="AY551" s="246" t="s">
        <v>401</v>
      </c>
    </row>
    <row r="552" s="13" customFormat="1">
      <c r="A552" s="13"/>
      <c r="B552" s="236"/>
      <c r="C552" s="237"/>
      <c r="D552" s="238" t="s">
        <v>410</v>
      </c>
      <c r="E552" s="239" t="s">
        <v>19</v>
      </c>
      <c r="F552" s="240" t="s">
        <v>6463</v>
      </c>
      <c r="G552" s="237"/>
      <c r="H552" s="239" t="s">
        <v>19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410</v>
      </c>
      <c r="AU552" s="246" t="s">
        <v>87</v>
      </c>
      <c r="AV552" s="13" t="s">
        <v>85</v>
      </c>
      <c r="AW552" s="13" t="s">
        <v>37</v>
      </c>
      <c r="AX552" s="13" t="s">
        <v>78</v>
      </c>
      <c r="AY552" s="246" t="s">
        <v>401</v>
      </c>
    </row>
    <row r="553" s="13" customFormat="1">
      <c r="A553" s="13"/>
      <c r="B553" s="236"/>
      <c r="C553" s="237"/>
      <c r="D553" s="238" t="s">
        <v>410</v>
      </c>
      <c r="E553" s="239" t="s">
        <v>19</v>
      </c>
      <c r="F553" s="240" t="s">
        <v>6470</v>
      </c>
      <c r="G553" s="237"/>
      <c r="H553" s="239" t="s">
        <v>19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6" t="s">
        <v>410</v>
      </c>
      <c r="AU553" s="246" t="s">
        <v>87</v>
      </c>
      <c r="AV553" s="13" t="s">
        <v>85</v>
      </c>
      <c r="AW553" s="13" t="s">
        <v>37</v>
      </c>
      <c r="AX553" s="13" t="s">
        <v>78</v>
      </c>
      <c r="AY553" s="246" t="s">
        <v>401</v>
      </c>
    </row>
    <row r="554" s="13" customFormat="1">
      <c r="A554" s="13"/>
      <c r="B554" s="236"/>
      <c r="C554" s="237"/>
      <c r="D554" s="238" t="s">
        <v>410</v>
      </c>
      <c r="E554" s="239" t="s">
        <v>19</v>
      </c>
      <c r="F554" s="240" t="s">
        <v>594</v>
      </c>
      <c r="G554" s="237"/>
      <c r="H554" s="239" t="s">
        <v>19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410</v>
      </c>
      <c r="AU554" s="246" t="s">
        <v>87</v>
      </c>
      <c r="AV554" s="13" t="s">
        <v>85</v>
      </c>
      <c r="AW554" s="13" t="s">
        <v>37</v>
      </c>
      <c r="AX554" s="13" t="s">
        <v>78</v>
      </c>
      <c r="AY554" s="246" t="s">
        <v>401</v>
      </c>
    </row>
    <row r="555" s="13" customFormat="1">
      <c r="A555" s="13"/>
      <c r="B555" s="236"/>
      <c r="C555" s="237"/>
      <c r="D555" s="238" t="s">
        <v>410</v>
      </c>
      <c r="E555" s="239" t="s">
        <v>19</v>
      </c>
      <c r="F555" s="240" t="s">
        <v>6488</v>
      </c>
      <c r="G555" s="237"/>
      <c r="H555" s="239" t="s">
        <v>19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6" t="s">
        <v>410</v>
      </c>
      <c r="AU555" s="246" t="s">
        <v>87</v>
      </c>
      <c r="AV555" s="13" t="s">
        <v>85</v>
      </c>
      <c r="AW555" s="13" t="s">
        <v>37</v>
      </c>
      <c r="AX555" s="13" t="s">
        <v>78</v>
      </c>
      <c r="AY555" s="246" t="s">
        <v>401</v>
      </c>
    </row>
    <row r="556" s="14" customFormat="1">
      <c r="A556" s="14"/>
      <c r="B556" s="247"/>
      <c r="C556" s="248"/>
      <c r="D556" s="238" t="s">
        <v>410</v>
      </c>
      <c r="E556" s="249" t="s">
        <v>19</v>
      </c>
      <c r="F556" s="250" t="s">
        <v>6552</v>
      </c>
      <c r="G556" s="248"/>
      <c r="H556" s="251">
        <v>47.462000000000003</v>
      </c>
      <c r="I556" s="252"/>
      <c r="J556" s="248"/>
      <c r="K556" s="248"/>
      <c r="L556" s="253"/>
      <c r="M556" s="254"/>
      <c r="N556" s="255"/>
      <c r="O556" s="255"/>
      <c r="P556" s="255"/>
      <c r="Q556" s="255"/>
      <c r="R556" s="255"/>
      <c r="S556" s="255"/>
      <c r="T556" s="25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7" t="s">
        <v>410</v>
      </c>
      <c r="AU556" s="257" t="s">
        <v>87</v>
      </c>
      <c r="AV556" s="14" t="s">
        <v>87</v>
      </c>
      <c r="AW556" s="14" t="s">
        <v>37</v>
      </c>
      <c r="AX556" s="14" t="s">
        <v>78</v>
      </c>
      <c r="AY556" s="257" t="s">
        <v>401</v>
      </c>
    </row>
    <row r="557" s="15" customFormat="1">
      <c r="A557" s="15"/>
      <c r="B557" s="258"/>
      <c r="C557" s="259"/>
      <c r="D557" s="238" t="s">
        <v>410</v>
      </c>
      <c r="E557" s="260" t="s">
        <v>213</v>
      </c>
      <c r="F557" s="261" t="s">
        <v>414</v>
      </c>
      <c r="G557" s="259"/>
      <c r="H557" s="262">
        <v>47.462000000000003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8" t="s">
        <v>410</v>
      </c>
      <c r="AU557" s="268" t="s">
        <v>87</v>
      </c>
      <c r="AV557" s="15" t="s">
        <v>102</v>
      </c>
      <c r="AW557" s="15" t="s">
        <v>37</v>
      </c>
      <c r="AX557" s="15" t="s">
        <v>85</v>
      </c>
      <c r="AY557" s="268" t="s">
        <v>401</v>
      </c>
    </row>
    <row r="558" s="2" customFormat="1" ht="16.5" customHeight="1">
      <c r="A558" s="40"/>
      <c r="B558" s="41"/>
      <c r="C558" s="280" t="s">
        <v>979</v>
      </c>
      <c r="D558" s="280" t="s">
        <v>808</v>
      </c>
      <c r="E558" s="281" t="s">
        <v>1834</v>
      </c>
      <c r="F558" s="282" t="s">
        <v>1835</v>
      </c>
      <c r="G558" s="283" t="s">
        <v>548</v>
      </c>
      <c r="H558" s="284">
        <v>0.014</v>
      </c>
      <c r="I558" s="285"/>
      <c r="J558" s="286">
        <f>ROUND(I558*H558,2)</f>
        <v>0</v>
      </c>
      <c r="K558" s="282" t="s">
        <v>406</v>
      </c>
      <c r="L558" s="287"/>
      <c r="M558" s="288" t="s">
        <v>19</v>
      </c>
      <c r="N558" s="289" t="s">
        <v>49</v>
      </c>
      <c r="O558" s="86"/>
      <c r="P558" s="227">
        <f>O558*H558</f>
        <v>0</v>
      </c>
      <c r="Q558" s="227">
        <v>1</v>
      </c>
      <c r="R558" s="227">
        <f>Q558*H558</f>
        <v>0.014</v>
      </c>
      <c r="S558" s="227">
        <v>0</v>
      </c>
      <c r="T558" s="228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9" t="s">
        <v>664</v>
      </c>
      <c r="AT558" s="229" t="s">
        <v>808</v>
      </c>
      <c r="AU558" s="229" t="s">
        <v>87</v>
      </c>
      <c r="AY558" s="19" t="s">
        <v>401</v>
      </c>
      <c r="BE558" s="230">
        <f>IF(N558="základní",J558,0)</f>
        <v>0</v>
      </c>
      <c r="BF558" s="230">
        <f>IF(N558="snížená",J558,0)</f>
        <v>0</v>
      </c>
      <c r="BG558" s="230">
        <f>IF(N558="zákl. přenesená",J558,0)</f>
        <v>0</v>
      </c>
      <c r="BH558" s="230">
        <f>IF(N558="sníž. přenesená",J558,0)</f>
        <v>0</v>
      </c>
      <c r="BI558" s="230">
        <f>IF(N558="nulová",J558,0)</f>
        <v>0</v>
      </c>
      <c r="BJ558" s="19" t="s">
        <v>85</v>
      </c>
      <c r="BK558" s="230">
        <f>ROUND(I558*H558,2)</f>
        <v>0</v>
      </c>
      <c r="BL558" s="19" t="s">
        <v>545</v>
      </c>
      <c r="BM558" s="229" t="s">
        <v>6662</v>
      </c>
    </row>
    <row r="559" s="14" customFormat="1">
      <c r="A559" s="14"/>
      <c r="B559" s="247"/>
      <c r="C559" s="248"/>
      <c r="D559" s="238" t="s">
        <v>410</v>
      </c>
      <c r="E559" s="249" t="s">
        <v>19</v>
      </c>
      <c r="F559" s="250" t="s">
        <v>6663</v>
      </c>
      <c r="G559" s="248"/>
      <c r="H559" s="251">
        <v>0.014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7" t="s">
        <v>410</v>
      </c>
      <c r="AU559" s="257" t="s">
        <v>87</v>
      </c>
      <c r="AV559" s="14" t="s">
        <v>87</v>
      </c>
      <c r="AW559" s="14" t="s">
        <v>37</v>
      </c>
      <c r="AX559" s="14" t="s">
        <v>85</v>
      </c>
      <c r="AY559" s="257" t="s">
        <v>401</v>
      </c>
    </row>
    <row r="560" s="2" customFormat="1" ht="33" customHeight="1">
      <c r="A560" s="40"/>
      <c r="B560" s="41"/>
      <c r="C560" s="218" t="s">
        <v>986</v>
      </c>
      <c r="D560" s="218" t="s">
        <v>403</v>
      </c>
      <c r="E560" s="219" t="s">
        <v>1839</v>
      </c>
      <c r="F560" s="220" t="s">
        <v>1840</v>
      </c>
      <c r="G560" s="221" t="s">
        <v>178</v>
      </c>
      <c r="H560" s="222">
        <v>22.175999999999998</v>
      </c>
      <c r="I560" s="223"/>
      <c r="J560" s="224">
        <f>ROUND(I560*H560,2)</f>
        <v>0</v>
      </c>
      <c r="K560" s="220" t="s">
        <v>406</v>
      </c>
      <c r="L560" s="46"/>
      <c r="M560" s="225" t="s">
        <v>19</v>
      </c>
      <c r="N560" s="226" t="s">
        <v>49</v>
      </c>
      <c r="O560" s="86"/>
      <c r="P560" s="227">
        <f>O560*H560</f>
        <v>0</v>
      </c>
      <c r="Q560" s="227">
        <v>0</v>
      </c>
      <c r="R560" s="227">
        <f>Q560*H560</f>
        <v>0</v>
      </c>
      <c r="S560" s="227">
        <v>0</v>
      </c>
      <c r="T560" s="22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9" t="s">
        <v>545</v>
      </c>
      <c r="AT560" s="229" t="s">
        <v>403</v>
      </c>
      <c r="AU560" s="229" t="s">
        <v>87</v>
      </c>
      <c r="AY560" s="19" t="s">
        <v>401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19" t="s">
        <v>85</v>
      </c>
      <c r="BK560" s="230">
        <f>ROUND(I560*H560,2)</f>
        <v>0</v>
      </c>
      <c r="BL560" s="19" t="s">
        <v>545</v>
      </c>
      <c r="BM560" s="229" t="s">
        <v>6664</v>
      </c>
    </row>
    <row r="561" s="2" customFormat="1">
      <c r="A561" s="40"/>
      <c r="B561" s="41"/>
      <c r="C561" s="42"/>
      <c r="D561" s="231" t="s">
        <v>408</v>
      </c>
      <c r="E561" s="42"/>
      <c r="F561" s="232" t="s">
        <v>1842</v>
      </c>
      <c r="G561" s="42"/>
      <c r="H561" s="42"/>
      <c r="I561" s="233"/>
      <c r="J561" s="42"/>
      <c r="K561" s="42"/>
      <c r="L561" s="46"/>
      <c r="M561" s="234"/>
      <c r="N561" s="235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408</v>
      </c>
      <c r="AU561" s="19" t="s">
        <v>87</v>
      </c>
    </row>
    <row r="562" s="13" customFormat="1">
      <c r="A562" s="13"/>
      <c r="B562" s="236"/>
      <c r="C562" s="237"/>
      <c r="D562" s="238" t="s">
        <v>410</v>
      </c>
      <c r="E562" s="239" t="s">
        <v>19</v>
      </c>
      <c r="F562" s="240" t="s">
        <v>906</v>
      </c>
      <c r="G562" s="237"/>
      <c r="H562" s="239" t="s">
        <v>19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410</v>
      </c>
      <c r="AU562" s="246" t="s">
        <v>87</v>
      </c>
      <c r="AV562" s="13" t="s">
        <v>85</v>
      </c>
      <c r="AW562" s="13" t="s">
        <v>37</v>
      </c>
      <c r="AX562" s="13" t="s">
        <v>78</v>
      </c>
      <c r="AY562" s="246" t="s">
        <v>401</v>
      </c>
    </row>
    <row r="563" s="13" customFormat="1">
      <c r="A563" s="13"/>
      <c r="B563" s="236"/>
      <c r="C563" s="237"/>
      <c r="D563" s="238" t="s">
        <v>410</v>
      </c>
      <c r="E563" s="239" t="s">
        <v>19</v>
      </c>
      <c r="F563" s="240" t="s">
        <v>594</v>
      </c>
      <c r="G563" s="237"/>
      <c r="H563" s="239" t="s">
        <v>19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6" t="s">
        <v>410</v>
      </c>
      <c r="AU563" s="246" t="s">
        <v>87</v>
      </c>
      <c r="AV563" s="13" t="s">
        <v>85</v>
      </c>
      <c r="AW563" s="13" t="s">
        <v>37</v>
      </c>
      <c r="AX563" s="13" t="s">
        <v>78</v>
      </c>
      <c r="AY563" s="246" t="s">
        <v>401</v>
      </c>
    </row>
    <row r="564" s="13" customFormat="1">
      <c r="A564" s="13"/>
      <c r="B564" s="236"/>
      <c r="C564" s="237"/>
      <c r="D564" s="238" t="s">
        <v>410</v>
      </c>
      <c r="E564" s="239" t="s">
        <v>19</v>
      </c>
      <c r="F564" s="240" t="s">
        <v>6463</v>
      </c>
      <c r="G564" s="237"/>
      <c r="H564" s="239" t="s">
        <v>19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410</v>
      </c>
      <c r="AU564" s="246" t="s">
        <v>87</v>
      </c>
      <c r="AV564" s="13" t="s">
        <v>85</v>
      </c>
      <c r="AW564" s="13" t="s">
        <v>37</v>
      </c>
      <c r="AX564" s="13" t="s">
        <v>78</v>
      </c>
      <c r="AY564" s="246" t="s">
        <v>401</v>
      </c>
    </row>
    <row r="565" s="13" customFormat="1">
      <c r="A565" s="13"/>
      <c r="B565" s="236"/>
      <c r="C565" s="237"/>
      <c r="D565" s="238" t="s">
        <v>410</v>
      </c>
      <c r="E565" s="239" t="s">
        <v>19</v>
      </c>
      <c r="F565" s="240" t="s">
        <v>6470</v>
      </c>
      <c r="G565" s="237"/>
      <c r="H565" s="239" t="s">
        <v>19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6" t="s">
        <v>410</v>
      </c>
      <c r="AU565" s="246" t="s">
        <v>87</v>
      </c>
      <c r="AV565" s="13" t="s">
        <v>85</v>
      </c>
      <c r="AW565" s="13" t="s">
        <v>37</v>
      </c>
      <c r="AX565" s="13" t="s">
        <v>78</v>
      </c>
      <c r="AY565" s="246" t="s">
        <v>401</v>
      </c>
    </row>
    <row r="566" s="13" customFormat="1">
      <c r="A566" s="13"/>
      <c r="B566" s="236"/>
      <c r="C566" s="237"/>
      <c r="D566" s="238" t="s">
        <v>410</v>
      </c>
      <c r="E566" s="239" t="s">
        <v>19</v>
      </c>
      <c r="F566" s="240" t="s">
        <v>337</v>
      </c>
      <c r="G566" s="237"/>
      <c r="H566" s="239" t="s">
        <v>19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410</v>
      </c>
      <c r="AU566" s="246" t="s">
        <v>87</v>
      </c>
      <c r="AV566" s="13" t="s">
        <v>85</v>
      </c>
      <c r="AW566" s="13" t="s">
        <v>37</v>
      </c>
      <c r="AX566" s="13" t="s">
        <v>78</v>
      </c>
      <c r="AY566" s="246" t="s">
        <v>401</v>
      </c>
    </row>
    <row r="567" s="14" customFormat="1">
      <c r="A567" s="14"/>
      <c r="B567" s="247"/>
      <c r="C567" s="248"/>
      <c r="D567" s="238" t="s">
        <v>410</v>
      </c>
      <c r="E567" s="249" t="s">
        <v>19</v>
      </c>
      <c r="F567" s="250" t="s">
        <v>6665</v>
      </c>
      <c r="G567" s="248"/>
      <c r="H567" s="251">
        <v>22.175999999999998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7" t="s">
        <v>410</v>
      </c>
      <c r="AU567" s="257" t="s">
        <v>87</v>
      </c>
      <c r="AV567" s="14" t="s">
        <v>87</v>
      </c>
      <c r="AW567" s="14" t="s">
        <v>37</v>
      </c>
      <c r="AX567" s="14" t="s">
        <v>78</v>
      </c>
      <c r="AY567" s="257" t="s">
        <v>401</v>
      </c>
    </row>
    <row r="568" s="15" customFormat="1">
      <c r="A568" s="15"/>
      <c r="B568" s="258"/>
      <c r="C568" s="259"/>
      <c r="D568" s="238" t="s">
        <v>410</v>
      </c>
      <c r="E568" s="260" t="s">
        <v>209</v>
      </c>
      <c r="F568" s="261" t="s">
        <v>414</v>
      </c>
      <c r="G568" s="259"/>
      <c r="H568" s="262">
        <v>22.175999999999998</v>
      </c>
      <c r="I568" s="263"/>
      <c r="J568" s="259"/>
      <c r="K568" s="259"/>
      <c r="L568" s="264"/>
      <c r="M568" s="265"/>
      <c r="N568" s="266"/>
      <c r="O568" s="266"/>
      <c r="P568" s="266"/>
      <c r="Q568" s="266"/>
      <c r="R568" s="266"/>
      <c r="S568" s="266"/>
      <c r="T568" s="267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8" t="s">
        <v>410</v>
      </c>
      <c r="AU568" s="268" t="s">
        <v>87</v>
      </c>
      <c r="AV568" s="15" t="s">
        <v>102</v>
      </c>
      <c r="AW568" s="15" t="s">
        <v>37</v>
      </c>
      <c r="AX568" s="15" t="s">
        <v>85</v>
      </c>
      <c r="AY568" s="268" t="s">
        <v>401</v>
      </c>
    </row>
    <row r="569" s="2" customFormat="1" ht="16.5" customHeight="1">
      <c r="A569" s="40"/>
      <c r="B569" s="41"/>
      <c r="C569" s="280" t="s">
        <v>992</v>
      </c>
      <c r="D569" s="280" t="s">
        <v>808</v>
      </c>
      <c r="E569" s="281" t="s">
        <v>1834</v>
      </c>
      <c r="F569" s="282" t="s">
        <v>1835</v>
      </c>
      <c r="G569" s="283" t="s">
        <v>548</v>
      </c>
      <c r="H569" s="284">
        <v>0.0080000000000000002</v>
      </c>
      <c r="I569" s="285"/>
      <c r="J569" s="286">
        <f>ROUND(I569*H569,2)</f>
        <v>0</v>
      </c>
      <c r="K569" s="282" t="s">
        <v>406</v>
      </c>
      <c r="L569" s="287"/>
      <c r="M569" s="288" t="s">
        <v>19</v>
      </c>
      <c r="N569" s="289" t="s">
        <v>49</v>
      </c>
      <c r="O569" s="86"/>
      <c r="P569" s="227">
        <f>O569*H569</f>
        <v>0</v>
      </c>
      <c r="Q569" s="227">
        <v>1</v>
      </c>
      <c r="R569" s="227">
        <f>Q569*H569</f>
        <v>0.0080000000000000002</v>
      </c>
      <c r="S569" s="227">
        <v>0</v>
      </c>
      <c r="T569" s="22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9" t="s">
        <v>664</v>
      </c>
      <c r="AT569" s="229" t="s">
        <v>808</v>
      </c>
      <c r="AU569" s="229" t="s">
        <v>87</v>
      </c>
      <c r="AY569" s="19" t="s">
        <v>401</v>
      </c>
      <c r="BE569" s="230">
        <f>IF(N569="základní",J569,0)</f>
        <v>0</v>
      </c>
      <c r="BF569" s="230">
        <f>IF(N569="snížená",J569,0)</f>
        <v>0</v>
      </c>
      <c r="BG569" s="230">
        <f>IF(N569="zákl. přenesená",J569,0)</f>
        <v>0</v>
      </c>
      <c r="BH569" s="230">
        <f>IF(N569="sníž. přenesená",J569,0)</f>
        <v>0</v>
      </c>
      <c r="BI569" s="230">
        <f>IF(N569="nulová",J569,0)</f>
        <v>0</v>
      </c>
      <c r="BJ569" s="19" t="s">
        <v>85</v>
      </c>
      <c r="BK569" s="230">
        <f>ROUND(I569*H569,2)</f>
        <v>0</v>
      </c>
      <c r="BL569" s="19" t="s">
        <v>545</v>
      </c>
      <c r="BM569" s="229" t="s">
        <v>6666</v>
      </c>
    </row>
    <row r="570" s="14" customFormat="1">
      <c r="A570" s="14"/>
      <c r="B570" s="247"/>
      <c r="C570" s="248"/>
      <c r="D570" s="238" t="s">
        <v>410</v>
      </c>
      <c r="E570" s="249" t="s">
        <v>19</v>
      </c>
      <c r="F570" s="250" t="s">
        <v>209</v>
      </c>
      <c r="G570" s="248"/>
      <c r="H570" s="251">
        <v>22.175999999999998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7" t="s">
        <v>410</v>
      </c>
      <c r="AU570" s="257" t="s">
        <v>87</v>
      </c>
      <c r="AV570" s="14" t="s">
        <v>87</v>
      </c>
      <c r="AW570" s="14" t="s">
        <v>37</v>
      </c>
      <c r="AX570" s="14" t="s">
        <v>78</v>
      </c>
      <c r="AY570" s="257" t="s">
        <v>401</v>
      </c>
    </row>
    <row r="571" s="15" customFormat="1">
      <c r="A571" s="15"/>
      <c r="B571" s="258"/>
      <c r="C571" s="259"/>
      <c r="D571" s="238" t="s">
        <v>410</v>
      </c>
      <c r="E571" s="260" t="s">
        <v>19</v>
      </c>
      <c r="F571" s="261" t="s">
        <v>414</v>
      </c>
      <c r="G571" s="259"/>
      <c r="H571" s="262">
        <v>22.175999999999998</v>
      </c>
      <c r="I571" s="263"/>
      <c r="J571" s="259"/>
      <c r="K571" s="259"/>
      <c r="L571" s="264"/>
      <c r="M571" s="265"/>
      <c r="N571" s="266"/>
      <c r="O571" s="266"/>
      <c r="P571" s="266"/>
      <c r="Q571" s="266"/>
      <c r="R571" s="266"/>
      <c r="S571" s="266"/>
      <c r="T571" s="267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8" t="s">
        <v>410</v>
      </c>
      <c r="AU571" s="268" t="s">
        <v>87</v>
      </c>
      <c r="AV571" s="15" t="s">
        <v>102</v>
      </c>
      <c r="AW571" s="15" t="s">
        <v>37</v>
      </c>
      <c r="AX571" s="15" t="s">
        <v>78</v>
      </c>
      <c r="AY571" s="268" t="s">
        <v>401</v>
      </c>
    </row>
    <row r="572" s="14" customFormat="1">
      <c r="A572" s="14"/>
      <c r="B572" s="247"/>
      <c r="C572" s="248"/>
      <c r="D572" s="238" t="s">
        <v>410</v>
      </c>
      <c r="E572" s="249" t="s">
        <v>19</v>
      </c>
      <c r="F572" s="250" t="s">
        <v>6667</v>
      </c>
      <c r="G572" s="248"/>
      <c r="H572" s="251">
        <v>0.0080000000000000002</v>
      </c>
      <c r="I572" s="252"/>
      <c r="J572" s="248"/>
      <c r="K572" s="248"/>
      <c r="L572" s="253"/>
      <c r="M572" s="254"/>
      <c r="N572" s="255"/>
      <c r="O572" s="255"/>
      <c r="P572" s="255"/>
      <c r="Q572" s="255"/>
      <c r="R572" s="255"/>
      <c r="S572" s="255"/>
      <c r="T572" s="25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7" t="s">
        <v>410</v>
      </c>
      <c r="AU572" s="257" t="s">
        <v>87</v>
      </c>
      <c r="AV572" s="14" t="s">
        <v>87</v>
      </c>
      <c r="AW572" s="14" t="s">
        <v>37</v>
      </c>
      <c r="AX572" s="14" t="s">
        <v>85</v>
      </c>
      <c r="AY572" s="257" t="s">
        <v>401</v>
      </c>
    </row>
    <row r="573" s="2" customFormat="1" ht="24.15" customHeight="1">
      <c r="A573" s="40"/>
      <c r="B573" s="41"/>
      <c r="C573" s="218" t="s">
        <v>1000</v>
      </c>
      <c r="D573" s="218" t="s">
        <v>403</v>
      </c>
      <c r="E573" s="219" t="s">
        <v>1850</v>
      </c>
      <c r="F573" s="220" t="s">
        <v>1851</v>
      </c>
      <c r="G573" s="221" t="s">
        <v>178</v>
      </c>
      <c r="H573" s="222">
        <v>47.462000000000003</v>
      </c>
      <c r="I573" s="223"/>
      <c r="J573" s="224">
        <f>ROUND(I573*H573,2)</f>
        <v>0</v>
      </c>
      <c r="K573" s="220" t="s">
        <v>406</v>
      </c>
      <c r="L573" s="46"/>
      <c r="M573" s="225" t="s">
        <v>19</v>
      </c>
      <c r="N573" s="226" t="s">
        <v>49</v>
      </c>
      <c r="O573" s="86"/>
      <c r="P573" s="227">
        <f>O573*H573</f>
        <v>0</v>
      </c>
      <c r="Q573" s="227">
        <v>0.00039825</v>
      </c>
      <c r="R573" s="227">
        <f>Q573*H573</f>
        <v>0.018901741500000003</v>
      </c>
      <c r="S573" s="227">
        <v>0</v>
      </c>
      <c r="T573" s="22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9" t="s">
        <v>545</v>
      </c>
      <c r="AT573" s="229" t="s">
        <v>403</v>
      </c>
      <c r="AU573" s="229" t="s">
        <v>87</v>
      </c>
      <c r="AY573" s="19" t="s">
        <v>401</v>
      </c>
      <c r="BE573" s="230">
        <f>IF(N573="základní",J573,0)</f>
        <v>0</v>
      </c>
      <c r="BF573" s="230">
        <f>IF(N573="snížená",J573,0)</f>
        <v>0</v>
      </c>
      <c r="BG573" s="230">
        <f>IF(N573="zákl. přenesená",J573,0)</f>
        <v>0</v>
      </c>
      <c r="BH573" s="230">
        <f>IF(N573="sníž. přenesená",J573,0)</f>
        <v>0</v>
      </c>
      <c r="BI573" s="230">
        <f>IF(N573="nulová",J573,0)</f>
        <v>0</v>
      </c>
      <c r="BJ573" s="19" t="s">
        <v>85</v>
      </c>
      <c r="BK573" s="230">
        <f>ROUND(I573*H573,2)</f>
        <v>0</v>
      </c>
      <c r="BL573" s="19" t="s">
        <v>545</v>
      </c>
      <c r="BM573" s="229" t="s">
        <v>6668</v>
      </c>
    </row>
    <row r="574" s="2" customFormat="1">
      <c r="A574" s="40"/>
      <c r="B574" s="41"/>
      <c r="C574" s="42"/>
      <c r="D574" s="231" t="s">
        <v>408</v>
      </c>
      <c r="E574" s="42"/>
      <c r="F574" s="232" t="s">
        <v>1853</v>
      </c>
      <c r="G574" s="42"/>
      <c r="H574" s="42"/>
      <c r="I574" s="233"/>
      <c r="J574" s="42"/>
      <c r="K574" s="42"/>
      <c r="L574" s="46"/>
      <c r="M574" s="234"/>
      <c r="N574" s="235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408</v>
      </c>
      <c r="AU574" s="19" t="s">
        <v>87</v>
      </c>
    </row>
    <row r="575" s="14" customFormat="1">
      <c r="A575" s="14"/>
      <c r="B575" s="247"/>
      <c r="C575" s="248"/>
      <c r="D575" s="238" t="s">
        <v>410</v>
      </c>
      <c r="E575" s="249" t="s">
        <v>19</v>
      </c>
      <c r="F575" s="250" t="s">
        <v>213</v>
      </c>
      <c r="G575" s="248"/>
      <c r="H575" s="251">
        <v>47.462000000000003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7" t="s">
        <v>410</v>
      </c>
      <c r="AU575" s="257" t="s">
        <v>87</v>
      </c>
      <c r="AV575" s="14" t="s">
        <v>87</v>
      </c>
      <c r="AW575" s="14" t="s">
        <v>37</v>
      </c>
      <c r="AX575" s="14" t="s">
        <v>78</v>
      </c>
      <c r="AY575" s="257" t="s">
        <v>401</v>
      </c>
    </row>
    <row r="576" s="15" customFormat="1">
      <c r="A576" s="15"/>
      <c r="B576" s="258"/>
      <c r="C576" s="259"/>
      <c r="D576" s="238" t="s">
        <v>410</v>
      </c>
      <c r="E576" s="260" t="s">
        <v>19</v>
      </c>
      <c r="F576" s="261" t="s">
        <v>414</v>
      </c>
      <c r="G576" s="259"/>
      <c r="H576" s="262">
        <v>47.462000000000003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8" t="s">
        <v>410</v>
      </c>
      <c r="AU576" s="268" t="s">
        <v>87</v>
      </c>
      <c r="AV576" s="15" t="s">
        <v>102</v>
      </c>
      <c r="AW576" s="15" t="s">
        <v>37</v>
      </c>
      <c r="AX576" s="15" t="s">
        <v>85</v>
      </c>
      <c r="AY576" s="268" t="s">
        <v>401</v>
      </c>
    </row>
    <row r="577" s="2" customFormat="1" ht="49.05" customHeight="1">
      <c r="A577" s="40"/>
      <c r="B577" s="41"/>
      <c r="C577" s="280" t="s">
        <v>1006</v>
      </c>
      <c r="D577" s="280" t="s">
        <v>808</v>
      </c>
      <c r="E577" s="281" t="s">
        <v>1855</v>
      </c>
      <c r="F577" s="282" t="s">
        <v>1856</v>
      </c>
      <c r="G577" s="283" t="s">
        <v>178</v>
      </c>
      <c r="H577" s="284">
        <v>55.317</v>
      </c>
      <c r="I577" s="285"/>
      <c r="J577" s="286">
        <f>ROUND(I577*H577,2)</f>
        <v>0</v>
      </c>
      <c r="K577" s="282" t="s">
        <v>406</v>
      </c>
      <c r="L577" s="287"/>
      <c r="M577" s="288" t="s">
        <v>19</v>
      </c>
      <c r="N577" s="289" t="s">
        <v>49</v>
      </c>
      <c r="O577" s="86"/>
      <c r="P577" s="227">
        <f>O577*H577</f>
        <v>0</v>
      </c>
      <c r="Q577" s="227">
        <v>0.0054000000000000003</v>
      </c>
      <c r="R577" s="227">
        <f>Q577*H577</f>
        <v>0.29871180000000003</v>
      </c>
      <c r="S577" s="227">
        <v>0</v>
      </c>
      <c r="T577" s="22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9" t="s">
        <v>664</v>
      </c>
      <c r="AT577" s="229" t="s">
        <v>808</v>
      </c>
      <c r="AU577" s="229" t="s">
        <v>87</v>
      </c>
      <c r="AY577" s="19" t="s">
        <v>401</v>
      </c>
      <c r="BE577" s="230">
        <f>IF(N577="základní",J577,0)</f>
        <v>0</v>
      </c>
      <c r="BF577" s="230">
        <f>IF(N577="snížená",J577,0)</f>
        <v>0</v>
      </c>
      <c r="BG577" s="230">
        <f>IF(N577="zákl. přenesená",J577,0)</f>
        <v>0</v>
      </c>
      <c r="BH577" s="230">
        <f>IF(N577="sníž. přenesená",J577,0)</f>
        <v>0</v>
      </c>
      <c r="BI577" s="230">
        <f>IF(N577="nulová",J577,0)</f>
        <v>0</v>
      </c>
      <c r="BJ577" s="19" t="s">
        <v>85</v>
      </c>
      <c r="BK577" s="230">
        <f>ROUND(I577*H577,2)</f>
        <v>0</v>
      </c>
      <c r="BL577" s="19" t="s">
        <v>545</v>
      </c>
      <c r="BM577" s="229" t="s">
        <v>6669</v>
      </c>
    </row>
    <row r="578" s="14" customFormat="1">
      <c r="A578" s="14"/>
      <c r="B578" s="247"/>
      <c r="C578" s="248"/>
      <c r="D578" s="238" t="s">
        <v>410</v>
      </c>
      <c r="E578" s="249" t="s">
        <v>19</v>
      </c>
      <c r="F578" s="250" t="s">
        <v>213</v>
      </c>
      <c r="G578" s="248"/>
      <c r="H578" s="251">
        <v>47.462000000000003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7" t="s">
        <v>410</v>
      </c>
      <c r="AU578" s="257" t="s">
        <v>87</v>
      </c>
      <c r="AV578" s="14" t="s">
        <v>87</v>
      </c>
      <c r="AW578" s="14" t="s">
        <v>37</v>
      </c>
      <c r="AX578" s="14" t="s">
        <v>78</v>
      </c>
      <c r="AY578" s="257" t="s">
        <v>401</v>
      </c>
    </row>
    <row r="579" s="15" customFormat="1">
      <c r="A579" s="15"/>
      <c r="B579" s="258"/>
      <c r="C579" s="259"/>
      <c r="D579" s="238" t="s">
        <v>410</v>
      </c>
      <c r="E579" s="260" t="s">
        <v>19</v>
      </c>
      <c r="F579" s="261" t="s">
        <v>414</v>
      </c>
      <c r="G579" s="259"/>
      <c r="H579" s="262">
        <v>47.462000000000003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8" t="s">
        <v>410</v>
      </c>
      <c r="AU579" s="268" t="s">
        <v>87</v>
      </c>
      <c r="AV579" s="15" t="s">
        <v>102</v>
      </c>
      <c r="AW579" s="15" t="s">
        <v>37</v>
      </c>
      <c r="AX579" s="15" t="s">
        <v>78</v>
      </c>
      <c r="AY579" s="268" t="s">
        <v>401</v>
      </c>
    </row>
    <row r="580" s="14" customFormat="1">
      <c r="A580" s="14"/>
      <c r="B580" s="247"/>
      <c r="C580" s="248"/>
      <c r="D580" s="238" t="s">
        <v>410</v>
      </c>
      <c r="E580" s="249" t="s">
        <v>19</v>
      </c>
      <c r="F580" s="250" t="s">
        <v>6670</v>
      </c>
      <c r="G580" s="248"/>
      <c r="H580" s="251">
        <v>55.317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7" t="s">
        <v>410</v>
      </c>
      <c r="AU580" s="257" t="s">
        <v>87</v>
      </c>
      <c r="AV580" s="14" t="s">
        <v>87</v>
      </c>
      <c r="AW580" s="14" t="s">
        <v>37</v>
      </c>
      <c r="AX580" s="14" t="s">
        <v>85</v>
      </c>
      <c r="AY580" s="257" t="s">
        <v>401</v>
      </c>
    </row>
    <row r="581" s="2" customFormat="1" ht="24.15" customHeight="1">
      <c r="A581" s="40"/>
      <c r="B581" s="41"/>
      <c r="C581" s="218" t="s">
        <v>1012</v>
      </c>
      <c r="D581" s="218" t="s">
        <v>403</v>
      </c>
      <c r="E581" s="219" t="s">
        <v>1860</v>
      </c>
      <c r="F581" s="220" t="s">
        <v>1861</v>
      </c>
      <c r="G581" s="221" t="s">
        <v>178</v>
      </c>
      <c r="H581" s="222">
        <v>22.175999999999998</v>
      </c>
      <c r="I581" s="223"/>
      <c r="J581" s="224">
        <f>ROUND(I581*H581,2)</f>
        <v>0</v>
      </c>
      <c r="K581" s="220" t="s">
        <v>406</v>
      </c>
      <c r="L581" s="46"/>
      <c r="M581" s="225" t="s">
        <v>19</v>
      </c>
      <c r="N581" s="226" t="s">
        <v>49</v>
      </c>
      <c r="O581" s="86"/>
      <c r="P581" s="227">
        <f>O581*H581</f>
        <v>0</v>
      </c>
      <c r="Q581" s="227">
        <v>0.00039825</v>
      </c>
      <c r="R581" s="227">
        <f>Q581*H581</f>
        <v>0.0088315919999999992</v>
      </c>
      <c r="S581" s="227">
        <v>0</v>
      </c>
      <c r="T581" s="228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9" t="s">
        <v>545</v>
      </c>
      <c r="AT581" s="229" t="s">
        <v>403</v>
      </c>
      <c r="AU581" s="229" t="s">
        <v>87</v>
      </c>
      <c r="AY581" s="19" t="s">
        <v>401</v>
      </c>
      <c r="BE581" s="230">
        <f>IF(N581="základní",J581,0)</f>
        <v>0</v>
      </c>
      <c r="BF581" s="230">
        <f>IF(N581="snížená",J581,0)</f>
        <v>0</v>
      </c>
      <c r="BG581" s="230">
        <f>IF(N581="zákl. přenesená",J581,0)</f>
        <v>0</v>
      </c>
      <c r="BH581" s="230">
        <f>IF(N581="sníž. přenesená",J581,0)</f>
        <v>0</v>
      </c>
      <c r="BI581" s="230">
        <f>IF(N581="nulová",J581,0)</f>
        <v>0</v>
      </c>
      <c r="BJ581" s="19" t="s">
        <v>85</v>
      </c>
      <c r="BK581" s="230">
        <f>ROUND(I581*H581,2)</f>
        <v>0</v>
      </c>
      <c r="BL581" s="19" t="s">
        <v>545</v>
      </c>
      <c r="BM581" s="229" t="s">
        <v>6671</v>
      </c>
    </row>
    <row r="582" s="2" customFormat="1">
      <c r="A582" s="40"/>
      <c r="B582" s="41"/>
      <c r="C582" s="42"/>
      <c r="D582" s="231" t="s">
        <v>408</v>
      </c>
      <c r="E582" s="42"/>
      <c r="F582" s="232" t="s">
        <v>1863</v>
      </c>
      <c r="G582" s="42"/>
      <c r="H582" s="42"/>
      <c r="I582" s="233"/>
      <c r="J582" s="42"/>
      <c r="K582" s="42"/>
      <c r="L582" s="46"/>
      <c r="M582" s="234"/>
      <c r="N582" s="235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408</v>
      </c>
      <c r="AU582" s="19" t="s">
        <v>87</v>
      </c>
    </row>
    <row r="583" s="14" customFormat="1">
      <c r="A583" s="14"/>
      <c r="B583" s="247"/>
      <c r="C583" s="248"/>
      <c r="D583" s="238" t="s">
        <v>410</v>
      </c>
      <c r="E583" s="249" t="s">
        <v>19</v>
      </c>
      <c r="F583" s="250" t="s">
        <v>209</v>
      </c>
      <c r="G583" s="248"/>
      <c r="H583" s="251">
        <v>22.175999999999998</v>
      </c>
      <c r="I583" s="252"/>
      <c r="J583" s="248"/>
      <c r="K583" s="248"/>
      <c r="L583" s="253"/>
      <c r="M583" s="254"/>
      <c r="N583" s="255"/>
      <c r="O583" s="255"/>
      <c r="P583" s="255"/>
      <c r="Q583" s="255"/>
      <c r="R583" s="255"/>
      <c r="S583" s="255"/>
      <c r="T583" s="25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7" t="s">
        <v>410</v>
      </c>
      <c r="AU583" s="257" t="s">
        <v>87</v>
      </c>
      <c r="AV583" s="14" t="s">
        <v>87</v>
      </c>
      <c r="AW583" s="14" t="s">
        <v>37</v>
      </c>
      <c r="AX583" s="14" t="s">
        <v>78</v>
      </c>
      <c r="AY583" s="257" t="s">
        <v>401</v>
      </c>
    </row>
    <row r="584" s="15" customFormat="1">
      <c r="A584" s="15"/>
      <c r="B584" s="258"/>
      <c r="C584" s="259"/>
      <c r="D584" s="238" t="s">
        <v>410</v>
      </c>
      <c r="E584" s="260" t="s">
        <v>19</v>
      </c>
      <c r="F584" s="261" t="s">
        <v>414</v>
      </c>
      <c r="G584" s="259"/>
      <c r="H584" s="262">
        <v>22.175999999999998</v>
      </c>
      <c r="I584" s="263"/>
      <c r="J584" s="259"/>
      <c r="K584" s="259"/>
      <c r="L584" s="264"/>
      <c r="M584" s="265"/>
      <c r="N584" s="266"/>
      <c r="O584" s="266"/>
      <c r="P584" s="266"/>
      <c r="Q584" s="266"/>
      <c r="R584" s="266"/>
      <c r="S584" s="266"/>
      <c r="T584" s="26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8" t="s">
        <v>410</v>
      </c>
      <c r="AU584" s="268" t="s">
        <v>87</v>
      </c>
      <c r="AV584" s="15" t="s">
        <v>102</v>
      </c>
      <c r="AW584" s="15" t="s">
        <v>37</v>
      </c>
      <c r="AX584" s="15" t="s">
        <v>85</v>
      </c>
      <c r="AY584" s="268" t="s">
        <v>401</v>
      </c>
    </row>
    <row r="585" s="2" customFormat="1" ht="49.05" customHeight="1">
      <c r="A585" s="40"/>
      <c r="B585" s="41"/>
      <c r="C585" s="280" t="s">
        <v>1017</v>
      </c>
      <c r="D585" s="280" t="s">
        <v>808</v>
      </c>
      <c r="E585" s="281" t="s">
        <v>1855</v>
      </c>
      <c r="F585" s="282" t="s">
        <v>1856</v>
      </c>
      <c r="G585" s="283" t="s">
        <v>178</v>
      </c>
      <c r="H585" s="284">
        <v>27.077000000000002</v>
      </c>
      <c r="I585" s="285"/>
      <c r="J585" s="286">
        <f>ROUND(I585*H585,2)</f>
        <v>0</v>
      </c>
      <c r="K585" s="282" t="s">
        <v>406</v>
      </c>
      <c r="L585" s="287"/>
      <c r="M585" s="288" t="s">
        <v>19</v>
      </c>
      <c r="N585" s="289" t="s">
        <v>49</v>
      </c>
      <c r="O585" s="86"/>
      <c r="P585" s="227">
        <f>O585*H585</f>
        <v>0</v>
      </c>
      <c r="Q585" s="227">
        <v>0.0054000000000000003</v>
      </c>
      <c r="R585" s="227">
        <f>Q585*H585</f>
        <v>0.14621580000000001</v>
      </c>
      <c r="S585" s="227">
        <v>0</v>
      </c>
      <c r="T585" s="22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9" t="s">
        <v>664</v>
      </c>
      <c r="AT585" s="229" t="s">
        <v>808</v>
      </c>
      <c r="AU585" s="229" t="s">
        <v>87</v>
      </c>
      <c r="AY585" s="19" t="s">
        <v>401</v>
      </c>
      <c r="BE585" s="230">
        <f>IF(N585="základní",J585,0)</f>
        <v>0</v>
      </c>
      <c r="BF585" s="230">
        <f>IF(N585="snížená",J585,0)</f>
        <v>0</v>
      </c>
      <c r="BG585" s="230">
        <f>IF(N585="zákl. přenesená",J585,0)</f>
        <v>0</v>
      </c>
      <c r="BH585" s="230">
        <f>IF(N585="sníž. přenesená",J585,0)</f>
        <v>0</v>
      </c>
      <c r="BI585" s="230">
        <f>IF(N585="nulová",J585,0)</f>
        <v>0</v>
      </c>
      <c r="BJ585" s="19" t="s">
        <v>85</v>
      </c>
      <c r="BK585" s="230">
        <f>ROUND(I585*H585,2)</f>
        <v>0</v>
      </c>
      <c r="BL585" s="19" t="s">
        <v>545</v>
      </c>
      <c r="BM585" s="229" t="s">
        <v>6672</v>
      </c>
    </row>
    <row r="586" s="14" customFormat="1">
      <c r="A586" s="14"/>
      <c r="B586" s="247"/>
      <c r="C586" s="248"/>
      <c r="D586" s="238" t="s">
        <v>410</v>
      </c>
      <c r="E586" s="249" t="s">
        <v>19</v>
      </c>
      <c r="F586" s="250" t="s">
        <v>209</v>
      </c>
      <c r="G586" s="248"/>
      <c r="H586" s="251">
        <v>22.175999999999998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7" t="s">
        <v>410</v>
      </c>
      <c r="AU586" s="257" t="s">
        <v>87</v>
      </c>
      <c r="AV586" s="14" t="s">
        <v>87</v>
      </c>
      <c r="AW586" s="14" t="s">
        <v>37</v>
      </c>
      <c r="AX586" s="14" t="s">
        <v>78</v>
      </c>
      <c r="AY586" s="257" t="s">
        <v>401</v>
      </c>
    </row>
    <row r="587" s="15" customFormat="1">
      <c r="A587" s="15"/>
      <c r="B587" s="258"/>
      <c r="C587" s="259"/>
      <c r="D587" s="238" t="s">
        <v>410</v>
      </c>
      <c r="E587" s="260" t="s">
        <v>19</v>
      </c>
      <c r="F587" s="261" t="s">
        <v>414</v>
      </c>
      <c r="G587" s="259"/>
      <c r="H587" s="262">
        <v>22.175999999999998</v>
      </c>
      <c r="I587" s="263"/>
      <c r="J587" s="259"/>
      <c r="K587" s="259"/>
      <c r="L587" s="264"/>
      <c r="M587" s="265"/>
      <c r="N587" s="266"/>
      <c r="O587" s="266"/>
      <c r="P587" s="266"/>
      <c r="Q587" s="266"/>
      <c r="R587" s="266"/>
      <c r="S587" s="266"/>
      <c r="T587" s="267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8" t="s">
        <v>410</v>
      </c>
      <c r="AU587" s="268" t="s">
        <v>87</v>
      </c>
      <c r="AV587" s="15" t="s">
        <v>102</v>
      </c>
      <c r="AW587" s="15" t="s">
        <v>37</v>
      </c>
      <c r="AX587" s="15" t="s">
        <v>78</v>
      </c>
      <c r="AY587" s="268" t="s">
        <v>401</v>
      </c>
    </row>
    <row r="588" s="14" customFormat="1">
      <c r="A588" s="14"/>
      <c r="B588" s="247"/>
      <c r="C588" s="248"/>
      <c r="D588" s="238" t="s">
        <v>410</v>
      </c>
      <c r="E588" s="249" t="s">
        <v>19</v>
      </c>
      <c r="F588" s="250" t="s">
        <v>6673</v>
      </c>
      <c r="G588" s="248"/>
      <c r="H588" s="251">
        <v>27.077000000000002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7" t="s">
        <v>410</v>
      </c>
      <c r="AU588" s="257" t="s">
        <v>87</v>
      </c>
      <c r="AV588" s="14" t="s">
        <v>87</v>
      </c>
      <c r="AW588" s="14" t="s">
        <v>37</v>
      </c>
      <c r="AX588" s="14" t="s">
        <v>85</v>
      </c>
      <c r="AY588" s="257" t="s">
        <v>401</v>
      </c>
    </row>
    <row r="589" s="2" customFormat="1" ht="49.05" customHeight="1">
      <c r="A589" s="40"/>
      <c r="B589" s="41"/>
      <c r="C589" s="218" t="s">
        <v>1023</v>
      </c>
      <c r="D589" s="218" t="s">
        <v>403</v>
      </c>
      <c r="E589" s="219" t="s">
        <v>1907</v>
      </c>
      <c r="F589" s="220" t="s">
        <v>1908</v>
      </c>
      <c r="G589" s="221" t="s">
        <v>1909</v>
      </c>
      <c r="H589" s="290"/>
      <c r="I589" s="223"/>
      <c r="J589" s="224">
        <f>ROUND(I589*H589,2)</f>
        <v>0</v>
      </c>
      <c r="K589" s="220" t="s">
        <v>406</v>
      </c>
      <c r="L589" s="46"/>
      <c r="M589" s="225" t="s">
        <v>19</v>
      </c>
      <c r="N589" s="226" t="s">
        <v>49</v>
      </c>
      <c r="O589" s="86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9" t="s">
        <v>545</v>
      </c>
      <c r="AT589" s="229" t="s">
        <v>403</v>
      </c>
      <c r="AU589" s="229" t="s">
        <v>87</v>
      </c>
      <c r="AY589" s="19" t="s">
        <v>401</v>
      </c>
      <c r="BE589" s="230">
        <f>IF(N589="základní",J589,0)</f>
        <v>0</v>
      </c>
      <c r="BF589" s="230">
        <f>IF(N589="snížená",J589,0)</f>
        <v>0</v>
      </c>
      <c r="BG589" s="230">
        <f>IF(N589="zákl. přenesená",J589,0)</f>
        <v>0</v>
      </c>
      <c r="BH589" s="230">
        <f>IF(N589="sníž. přenesená",J589,0)</f>
        <v>0</v>
      </c>
      <c r="BI589" s="230">
        <f>IF(N589="nulová",J589,0)</f>
        <v>0</v>
      </c>
      <c r="BJ589" s="19" t="s">
        <v>85</v>
      </c>
      <c r="BK589" s="230">
        <f>ROUND(I589*H589,2)</f>
        <v>0</v>
      </c>
      <c r="BL589" s="19" t="s">
        <v>545</v>
      </c>
      <c r="BM589" s="229" t="s">
        <v>6674</v>
      </c>
    </row>
    <row r="590" s="2" customFormat="1">
      <c r="A590" s="40"/>
      <c r="B590" s="41"/>
      <c r="C590" s="42"/>
      <c r="D590" s="231" t="s">
        <v>408</v>
      </c>
      <c r="E590" s="42"/>
      <c r="F590" s="232" t="s">
        <v>1911</v>
      </c>
      <c r="G590" s="42"/>
      <c r="H590" s="42"/>
      <c r="I590" s="233"/>
      <c r="J590" s="42"/>
      <c r="K590" s="42"/>
      <c r="L590" s="46"/>
      <c r="M590" s="234"/>
      <c r="N590" s="235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408</v>
      </c>
      <c r="AU590" s="19" t="s">
        <v>87</v>
      </c>
    </row>
    <row r="591" s="12" customFormat="1" ht="22.8" customHeight="1">
      <c r="A591" s="12"/>
      <c r="B591" s="202"/>
      <c r="C591" s="203"/>
      <c r="D591" s="204" t="s">
        <v>77</v>
      </c>
      <c r="E591" s="216" t="s">
        <v>1912</v>
      </c>
      <c r="F591" s="216" t="s">
        <v>1913</v>
      </c>
      <c r="G591" s="203"/>
      <c r="H591" s="203"/>
      <c r="I591" s="206"/>
      <c r="J591" s="217">
        <f>BK591</f>
        <v>0</v>
      </c>
      <c r="K591" s="203"/>
      <c r="L591" s="208"/>
      <c r="M591" s="209"/>
      <c r="N591" s="210"/>
      <c r="O591" s="210"/>
      <c r="P591" s="211">
        <f>SUM(P592:P795)</f>
        <v>0</v>
      </c>
      <c r="Q591" s="210"/>
      <c r="R591" s="211">
        <f>SUM(R592:R795)</f>
        <v>5.578149364752</v>
      </c>
      <c r="S591" s="210"/>
      <c r="T591" s="212">
        <f>SUM(T592:T795)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3" t="s">
        <v>87</v>
      </c>
      <c r="AT591" s="214" t="s">
        <v>77</v>
      </c>
      <c r="AU591" s="214" t="s">
        <v>85</v>
      </c>
      <c r="AY591" s="213" t="s">
        <v>401</v>
      </c>
      <c r="BK591" s="215">
        <f>SUM(BK592:BK795)</f>
        <v>0</v>
      </c>
    </row>
    <row r="592" s="2" customFormat="1" ht="37.8" customHeight="1">
      <c r="A592" s="40"/>
      <c r="B592" s="41"/>
      <c r="C592" s="218" t="s">
        <v>1028</v>
      </c>
      <c r="D592" s="218" t="s">
        <v>403</v>
      </c>
      <c r="E592" s="219" t="s">
        <v>1915</v>
      </c>
      <c r="F592" s="220" t="s">
        <v>1916</v>
      </c>
      <c r="G592" s="221" t="s">
        <v>178</v>
      </c>
      <c r="H592" s="222">
        <v>47.462000000000003</v>
      </c>
      <c r="I592" s="223"/>
      <c r="J592" s="224">
        <f>ROUND(I592*H592,2)</f>
        <v>0</v>
      </c>
      <c r="K592" s="220" t="s">
        <v>406</v>
      </c>
      <c r="L592" s="46"/>
      <c r="M592" s="225" t="s">
        <v>19</v>
      </c>
      <c r="N592" s="226" t="s">
        <v>49</v>
      </c>
      <c r="O592" s="86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9" t="s">
        <v>545</v>
      </c>
      <c r="AT592" s="229" t="s">
        <v>403</v>
      </c>
      <c r="AU592" s="229" t="s">
        <v>87</v>
      </c>
      <c r="AY592" s="19" t="s">
        <v>401</v>
      </c>
      <c r="BE592" s="230">
        <f>IF(N592="základní",J592,0)</f>
        <v>0</v>
      </c>
      <c r="BF592" s="230">
        <f>IF(N592="snížená",J592,0)</f>
        <v>0</v>
      </c>
      <c r="BG592" s="230">
        <f>IF(N592="zákl. přenesená",J592,0)</f>
        <v>0</v>
      </c>
      <c r="BH592" s="230">
        <f>IF(N592="sníž. přenesená",J592,0)</f>
        <v>0</v>
      </c>
      <c r="BI592" s="230">
        <f>IF(N592="nulová",J592,0)</f>
        <v>0</v>
      </c>
      <c r="BJ592" s="19" t="s">
        <v>85</v>
      </c>
      <c r="BK592" s="230">
        <f>ROUND(I592*H592,2)</f>
        <v>0</v>
      </c>
      <c r="BL592" s="19" t="s">
        <v>545</v>
      </c>
      <c r="BM592" s="229" t="s">
        <v>6675</v>
      </c>
    </row>
    <row r="593" s="2" customFormat="1">
      <c r="A593" s="40"/>
      <c r="B593" s="41"/>
      <c r="C593" s="42"/>
      <c r="D593" s="231" t="s">
        <v>408</v>
      </c>
      <c r="E593" s="42"/>
      <c r="F593" s="232" t="s">
        <v>1918</v>
      </c>
      <c r="G593" s="42"/>
      <c r="H593" s="42"/>
      <c r="I593" s="233"/>
      <c r="J593" s="42"/>
      <c r="K593" s="42"/>
      <c r="L593" s="46"/>
      <c r="M593" s="234"/>
      <c r="N593" s="235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408</v>
      </c>
      <c r="AU593" s="19" t="s">
        <v>87</v>
      </c>
    </row>
    <row r="594" s="13" customFormat="1">
      <c r="A594" s="13"/>
      <c r="B594" s="236"/>
      <c r="C594" s="237"/>
      <c r="D594" s="238" t="s">
        <v>410</v>
      </c>
      <c r="E594" s="239" t="s">
        <v>19</v>
      </c>
      <c r="F594" s="240" t="s">
        <v>906</v>
      </c>
      <c r="G594" s="237"/>
      <c r="H594" s="239" t="s">
        <v>19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6" t="s">
        <v>410</v>
      </c>
      <c r="AU594" s="246" t="s">
        <v>87</v>
      </c>
      <c r="AV594" s="13" t="s">
        <v>85</v>
      </c>
      <c r="AW594" s="13" t="s">
        <v>37</v>
      </c>
      <c r="AX594" s="13" t="s">
        <v>78</v>
      </c>
      <c r="AY594" s="246" t="s">
        <v>401</v>
      </c>
    </row>
    <row r="595" s="13" customFormat="1">
      <c r="A595" s="13"/>
      <c r="B595" s="236"/>
      <c r="C595" s="237"/>
      <c r="D595" s="238" t="s">
        <v>410</v>
      </c>
      <c r="E595" s="239" t="s">
        <v>19</v>
      </c>
      <c r="F595" s="240" t="s">
        <v>594</v>
      </c>
      <c r="G595" s="237"/>
      <c r="H595" s="239" t="s">
        <v>19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6" t="s">
        <v>410</v>
      </c>
      <c r="AU595" s="246" t="s">
        <v>87</v>
      </c>
      <c r="AV595" s="13" t="s">
        <v>85</v>
      </c>
      <c r="AW595" s="13" t="s">
        <v>37</v>
      </c>
      <c r="AX595" s="13" t="s">
        <v>78</v>
      </c>
      <c r="AY595" s="246" t="s">
        <v>401</v>
      </c>
    </row>
    <row r="596" s="13" customFormat="1">
      <c r="A596" s="13"/>
      <c r="B596" s="236"/>
      <c r="C596" s="237"/>
      <c r="D596" s="238" t="s">
        <v>410</v>
      </c>
      <c r="E596" s="239" t="s">
        <v>19</v>
      </c>
      <c r="F596" s="240" t="s">
        <v>6676</v>
      </c>
      <c r="G596" s="237"/>
      <c r="H596" s="239" t="s">
        <v>19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6" t="s">
        <v>410</v>
      </c>
      <c r="AU596" s="246" t="s">
        <v>87</v>
      </c>
      <c r="AV596" s="13" t="s">
        <v>85</v>
      </c>
      <c r="AW596" s="13" t="s">
        <v>37</v>
      </c>
      <c r="AX596" s="13" t="s">
        <v>78</v>
      </c>
      <c r="AY596" s="246" t="s">
        <v>401</v>
      </c>
    </row>
    <row r="597" s="13" customFormat="1">
      <c r="A597" s="13"/>
      <c r="B597" s="236"/>
      <c r="C597" s="237"/>
      <c r="D597" s="238" t="s">
        <v>410</v>
      </c>
      <c r="E597" s="239" t="s">
        <v>19</v>
      </c>
      <c r="F597" s="240" t="s">
        <v>6448</v>
      </c>
      <c r="G597" s="237"/>
      <c r="H597" s="239" t="s">
        <v>19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410</v>
      </c>
      <c r="AU597" s="246" t="s">
        <v>87</v>
      </c>
      <c r="AV597" s="13" t="s">
        <v>85</v>
      </c>
      <c r="AW597" s="13" t="s">
        <v>37</v>
      </c>
      <c r="AX597" s="13" t="s">
        <v>78</v>
      </c>
      <c r="AY597" s="246" t="s">
        <v>401</v>
      </c>
    </row>
    <row r="598" s="14" customFormat="1">
      <c r="A598" s="14"/>
      <c r="B598" s="247"/>
      <c r="C598" s="248"/>
      <c r="D598" s="238" t="s">
        <v>410</v>
      </c>
      <c r="E598" s="249" t="s">
        <v>19</v>
      </c>
      <c r="F598" s="250" t="s">
        <v>6552</v>
      </c>
      <c r="G598" s="248"/>
      <c r="H598" s="251">
        <v>47.462000000000003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7" t="s">
        <v>410</v>
      </c>
      <c r="AU598" s="257" t="s">
        <v>87</v>
      </c>
      <c r="AV598" s="14" t="s">
        <v>87</v>
      </c>
      <c r="AW598" s="14" t="s">
        <v>37</v>
      </c>
      <c r="AX598" s="14" t="s">
        <v>78</v>
      </c>
      <c r="AY598" s="257" t="s">
        <v>401</v>
      </c>
    </row>
    <row r="599" s="15" customFormat="1">
      <c r="A599" s="15"/>
      <c r="B599" s="258"/>
      <c r="C599" s="259"/>
      <c r="D599" s="238" t="s">
        <v>410</v>
      </c>
      <c r="E599" s="260" t="s">
        <v>19</v>
      </c>
      <c r="F599" s="261" t="s">
        <v>414</v>
      </c>
      <c r="G599" s="259"/>
      <c r="H599" s="262">
        <v>47.462000000000003</v>
      </c>
      <c r="I599" s="263"/>
      <c r="J599" s="259"/>
      <c r="K599" s="259"/>
      <c r="L599" s="264"/>
      <c r="M599" s="265"/>
      <c r="N599" s="266"/>
      <c r="O599" s="266"/>
      <c r="P599" s="266"/>
      <c r="Q599" s="266"/>
      <c r="R599" s="266"/>
      <c r="S599" s="266"/>
      <c r="T599" s="267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8" t="s">
        <v>410</v>
      </c>
      <c r="AU599" s="268" t="s">
        <v>87</v>
      </c>
      <c r="AV599" s="15" t="s">
        <v>102</v>
      </c>
      <c r="AW599" s="15" t="s">
        <v>37</v>
      </c>
      <c r="AX599" s="15" t="s">
        <v>85</v>
      </c>
      <c r="AY599" s="268" t="s">
        <v>401</v>
      </c>
    </row>
    <row r="600" s="2" customFormat="1" ht="16.5" customHeight="1">
      <c r="A600" s="40"/>
      <c r="B600" s="41"/>
      <c r="C600" s="280" t="s">
        <v>1035</v>
      </c>
      <c r="D600" s="280" t="s">
        <v>808</v>
      </c>
      <c r="E600" s="281" t="s">
        <v>1834</v>
      </c>
      <c r="F600" s="282" t="s">
        <v>1835</v>
      </c>
      <c r="G600" s="283" t="s">
        <v>548</v>
      </c>
      <c r="H600" s="284">
        <v>0.014999999999999999</v>
      </c>
      <c r="I600" s="285"/>
      <c r="J600" s="286">
        <f>ROUND(I600*H600,2)</f>
        <v>0</v>
      </c>
      <c r="K600" s="282" t="s">
        <v>406</v>
      </c>
      <c r="L600" s="287"/>
      <c r="M600" s="288" t="s">
        <v>19</v>
      </c>
      <c r="N600" s="289" t="s">
        <v>49</v>
      </c>
      <c r="O600" s="86"/>
      <c r="P600" s="227">
        <f>O600*H600</f>
        <v>0</v>
      </c>
      <c r="Q600" s="227">
        <v>1</v>
      </c>
      <c r="R600" s="227">
        <f>Q600*H600</f>
        <v>0.014999999999999999</v>
      </c>
      <c r="S600" s="227">
        <v>0</v>
      </c>
      <c r="T600" s="228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9" t="s">
        <v>664</v>
      </c>
      <c r="AT600" s="229" t="s">
        <v>808</v>
      </c>
      <c r="AU600" s="229" t="s">
        <v>87</v>
      </c>
      <c r="AY600" s="19" t="s">
        <v>401</v>
      </c>
      <c r="BE600" s="230">
        <f>IF(N600="základní",J600,0)</f>
        <v>0</v>
      </c>
      <c r="BF600" s="230">
        <f>IF(N600="snížená",J600,0)</f>
        <v>0</v>
      </c>
      <c r="BG600" s="230">
        <f>IF(N600="zákl. přenesená",J600,0)</f>
        <v>0</v>
      </c>
      <c r="BH600" s="230">
        <f>IF(N600="sníž. přenesená",J600,0)</f>
        <v>0</v>
      </c>
      <c r="BI600" s="230">
        <f>IF(N600="nulová",J600,0)</f>
        <v>0</v>
      </c>
      <c r="BJ600" s="19" t="s">
        <v>85</v>
      </c>
      <c r="BK600" s="230">
        <f>ROUND(I600*H600,2)</f>
        <v>0</v>
      </c>
      <c r="BL600" s="19" t="s">
        <v>545</v>
      </c>
      <c r="BM600" s="229" t="s">
        <v>6677</v>
      </c>
    </row>
    <row r="601" s="13" customFormat="1">
      <c r="A601" s="13"/>
      <c r="B601" s="236"/>
      <c r="C601" s="237"/>
      <c r="D601" s="238" t="s">
        <v>410</v>
      </c>
      <c r="E601" s="239" t="s">
        <v>19</v>
      </c>
      <c r="F601" s="240" t="s">
        <v>906</v>
      </c>
      <c r="G601" s="237"/>
      <c r="H601" s="239" t="s">
        <v>19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6" t="s">
        <v>410</v>
      </c>
      <c r="AU601" s="246" t="s">
        <v>87</v>
      </c>
      <c r="AV601" s="13" t="s">
        <v>85</v>
      </c>
      <c r="AW601" s="13" t="s">
        <v>37</v>
      </c>
      <c r="AX601" s="13" t="s">
        <v>78</v>
      </c>
      <c r="AY601" s="246" t="s">
        <v>401</v>
      </c>
    </row>
    <row r="602" s="13" customFormat="1">
      <c r="A602" s="13"/>
      <c r="B602" s="236"/>
      <c r="C602" s="237"/>
      <c r="D602" s="238" t="s">
        <v>410</v>
      </c>
      <c r="E602" s="239" t="s">
        <v>19</v>
      </c>
      <c r="F602" s="240" t="s">
        <v>594</v>
      </c>
      <c r="G602" s="237"/>
      <c r="H602" s="239" t="s">
        <v>19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6" t="s">
        <v>410</v>
      </c>
      <c r="AU602" s="246" t="s">
        <v>87</v>
      </c>
      <c r="AV602" s="13" t="s">
        <v>85</v>
      </c>
      <c r="AW602" s="13" t="s">
        <v>37</v>
      </c>
      <c r="AX602" s="13" t="s">
        <v>78</v>
      </c>
      <c r="AY602" s="246" t="s">
        <v>401</v>
      </c>
    </row>
    <row r="603" s="13" customFormat="1">
      <c r="A603" s="13"/>
      <c r="B603" s="236"/>
      <c r="C603" s="237"/>
      <c r="D603" s="238" t="s">
        <v>410</v>
      </c>
      <c r="E603" s="239" t="s">
        <v>19</v>
      </c>
      <c r="F603" s="240" t="s">
        <v>6676</v>
      </c>
      <c r="G603" s="237"/>
      <c r="H603" s="239" t="s">
        <v>19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6" t="s">
        <v>410</v>
      </c>
      <c r="AU603" s="246" t="s">
        <v>87</v>
      </c>
      <c r="AV603" s="13" t="s">
        <v>85</v>
      </c>
      <c r="AW603" s="13" t="s">
        <v>37</v>
      </c>
      <c r="AX603" s="13" t="s">
        <v>78</v>
      </c>
      <c r="AY603" s="246" t="s">
        <v>401</v>
      </c>
    </row>
    <row r="604" s="13" customFormat="1">
      <c r="A604" s="13"/>
      <c r="B604" s="236"/>
      <c r="C604" s="237"/>
      <c r="D604" s="238" t="s">
        <v>410</v>
      </c>
      <c r="E604" s="239" t="s">
        <v>19</v>
      </c>
      <c r="F604" s="240" t="s">
        <v>6448</v>
      </c>
      <c r="G604" s="237"/>
      <c r="H604" s="239" t="s">
        <v>19</v>
      </c>
      <c r="I604" s="241"/>
      <c r="J604" s="237"/>
      <c r="K604" s="237"/>
      <c r="L604" s="242"/>
      <c r="M604" s="243"/>
      <c r="N604" s="244"/>
      <c r="O604" s="244"/>
      <c r="P604" s="244"/>
      <c r="Q604" s="244"/>
      <c r="R604" s="244"/>
      <c r="S604" s="244"/>
      <c r="T604" s="24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6" t="s">
        <v>410</v>
      </c>
      <c r="AU604" s="246" t="s">
        <v>87</v>
      </c>
      <c r="AV604" s="13" t="s">
        <v>85</v>
      </c>
      <c r="AW604" s="13" t="s">
        <v>37</v>
      </c>
      <c r="AX604" s="13" t="s">
        <v>78</v>
      </c>
      <c r="AY604" s="246" t="s">
        <v>401</v>
      </c>
    </row>
    <row r="605" s="14" customFormat="1">
      <c r="A605" s="14"/>
      <c r="B605" s="247"/>
      <c r="C605" s="248"/>
      <c r="D605" s="238" t="s">
        <v>410</v>
      </c>
      <c r="E605" s="249" t="s">
        <v>19</v>
      </c>
      <c r="F605" s="250" t="s">
        <v>6552</v>
      </c>
      <c r="G605" s="248"/>
      <c r="H605" s="251">
        <v>47.462000000000003</v>
      </c>
      <c r="I605" s="252"/>
      <c r="J605" s="248"/>
      <c r="K605" s="248"/>
      <c r="L605" s="253"/>
      <c r="M605" s="254"/>
      <c r="N605" s="255"/>
      <c r="O605" s="255"/>
      <c r="P605" s="255"/>
      <c r="Q605" s="255"/>
      <c r="R605" s="255"/>
      <c r="S605" s="255"/>
      <c r="T605" s="25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7" t="s">
        <v>410</v>
      </c>
      <c r="AU605" s="257" t="s">
        <v>87</v>
      </c>
      <c r="AV605" s="14" t="s">
        <v>87</v>
      </c>
      <c r="AW605" s="14" t="s">
        <v>37</v>
      </c>
      <c r="AX605" s="14" t="s">
        <v>78</v>
      </c>
      <c r="AY605" s="257" t="s">
        <v>401</v>
      </c>
    </row>
    <row r="606" s="15" customFormat="1">
      <c r="A606" s="15"/>
      <c r="B606" s="258"/>
      <c r="C606" s="259"/>
      <c r="D606" s="238" t="s">
        <v>410</v>
      </c>
      <c r="E606" s="260" t="s">
        <v>19</v>
      </c>
      <c r="F606" s="261" t="s">
        <v>414</v>
      </c>
      <c r="G606" s="259"/>
      <c r="H606" s="262">
        <v>47.462000000000003</v>
      </c>
      <c r="I606" s="263"/>
      <c r="J606" s="259"/>
      <c r="K606" s="259"/>
      <c r="L606" s="264"/>
      <c r="M606" s="265"/>
      <c r="N606" s="266"/>
      <c r="O606" s="266"/>
      <c r="P606" s="266"/>
      <c r="Q606" s="266"/>
      <c r="R606" s="266"/>
      <c r="S606" s="266"/>
      <c r="T606" s="267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8" t="s">
        <v>410</v>
      </c>
      <c r="AU606" s="268" t="s">
        <v>87</v>
      </c>
      <c r="AV606" s="15" t="s">
        <v>102</v>
      </c>
      <c r="AW606" s="15" t="s">
        <v>37</v>
      </c>
      <c r="AX606" s="15" t="s">
        <v>78</v>
      </c>
      <c r="AY606" s="268" t="s">
        <v>401</v>
      </c>
    </row>
    <row r="607" s="14" customFormat="1">
      <c r="A607" s="14"/>
      <c r="B607" s="247"/>
      <c r="C607" s="248"/>
      <c r="D607" s="238" t="s">
        <v>410</v>
      </c>
      <c r="E607" s="249" t="s">
        <v>19</v>
      </c>
      <c r="F607" s="250" t="s">
        <v>6678</v>
      </c>
      <c r="G607" s="248"/>
      <c r="H607" s="251">
        <v>0.014999999999999999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7" t="s">
        <v>410</v>
      </c>
      <c r="AU607" s="257" t="s">
        <v>87</v>
      </c>
      <c r="AV607" s="14" t="s">
        <v>87</v>
      </c>
      <c r="AW607" s="14" t="s">
        <v>37</v>
      </c>
      <c r="AX607" s="14" t="s">
        <v>85</v>
      </c>
      <c r="AY607" s="257" t="s">
        <v>401</v>
      </c>
    </row>
    <row r="608" s="2" customFormat="1" ht="33" customHeight="1">
      <c r="A608" s="40"/>
      <c r="B608" s="41"/>
      <c r="C608" s="218" t="s">
        <v>1042</v>
      </c>
      <c r="D608" s="218" t="s">
        <v>403</v>
      </c>
      <c r="E608" s="219" t="s">
        <v>6679</v>
      </c>
      <c r="F608" s="220" t="s">
        <v>6680</v>
      </c>
      <c r="G608" s="221" t="s">
        <v>178</v>
      </c>
      <c r="H608" s="222">
        <v>80.185000000000002</v>
      </c>
      <c r="I608" s="223"/>
      <c r="J608" s="224">
        <f>ROUND(I608*H608,2)</f>
        <v>0</v>
      </c>
      <c r="K608" s="220" t="s">
        <v>406</v>
      </c>
      <c r="L608" s="46"/>
      <c r="M608" s="225" t="s">
        <v>19</v>
      </c>
      <c r="N608" s="226" t="s">
        <v>49</v>
      </c>
      <c r="O608" s="86"/>
      <c r="P608" s="227">
        <f>O608*H608</f>
        <v>0</v>
      </c>
      <c r="Q608" s="227">
        <v>0.00023000000000000001</v>
      </c>
      <c r="R608" s="227">
        <f>Q608*H608</f>
        <v>0.018442550000000002</v>
      </c>
      <c r="S608" s="227">
        <v>0</v>
      </c>
      <c r="T608" s="22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9" t="s">
        <v>545</v>
      </c>
      <c r="AT608" s="229" t="s">
        <v>403</v>
      </c>
      <c r="AU608" s="229" t="s">
        <v>87</v>
      </c>
      <c r="AY608" s="19" t="s">
        <v>401</v>
      </c>
      <c r="BE608" s="230">
        <f>IF(N608="základní",J608,0)</f>
        <v>0</v>
      </c>
      <c r="BF608" s="230">
        <f>IF(N608="snížená",J608,0)</f>
        <v>0</v>
      </c>
      <c r="BG608" s="230">
        <f>IF(N608="zákl. přenesená",J608,0)</f>
        <v>0</v>
      </c>
      <c r="BH608" s="230">
        <f>IF(N608="sníž. přenesená",J608,0)</f>
        <v>0</v>
      </c>
      <c r="BI608" s="230">
        <f>IF(N608="nulová",J608,0)</f>
        <v>0</v>
      </c>
      <c r="BJ608" s="19" t="s">
        <v>85</v>
      </c>
      <c r="BK608" s="230">
        <f>ROUND(I608*H608,2)</f>
        <v>0</v>
      </c>
      <c r="BL608" s="19" t="s">
        <v>545</v>
      </c>
      <c r="BM608" s="229" t="s">
        <v>6681</v>
      </c>
    </row>
    <row r="609" s="2" customFormat="1">
      <c r="A609" s="40"/>
      <c r="B609" s="41"/>
      <c r="C609" s="42"/>
      <c r="D609" s="231" t="s">
        <v>408</v>
      </c>
      <c r="E609" s="42"/>
      <c r="F609" s="232" t="s">
        <v>6682</v>
      </c>
      <c r="G609" s="42"/>
      <c r="H609" s="42"/>
      <c r="I609" s="233"/>
      <c r="J609" s="42"/>
      <c r="K609" s="42"/>
      <c r="L609" s="46"/>
      <c r="M609" s="234"/>
      <c r="N609" s="235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408</v>
      </c>
      <c r="AU609" s="19" t="s">
        <v>87</v>
      </c>
    </row>
    <row r="610" s="13" customFormat="1">
      <c r="A610" s="13"/>
      <c r="B610" s="236"/>
      <c r="C610" s="237"/>
      <c r="D610" s="238" t="s">
        <v>410</v>
      </c>
      <c r="E610" s="239" t="s">
        <v>19</v>
      </c>
      <c r="F610" s="240" t="s">
        <v>906</v>
      </c>
      <c r="G610" s="237"/>
      <c r="H610" s="239" t="s">
        <v>19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6" t="s">
        <v>410</v>
      </c>
      <c r="AU610" s="246" t="s">
        <v>87</v>
      </c>
      <c r="AV610" s="13" t="s">
        <v>85</v>
      </c>
      <c r="AW610" s="13" t="s">
        <v>37</v>
      </c>
      <c r="AX610" s="13" t="s">
        <v>78</v>
      </c>
      <c r="AY610" s="246" t="s">
        <v>401</v>
      </c>
    </row>
    <row r="611" s="13" customFormat="1">
      <c r="A611" s="13"/>
      <c r="B611" s="236"/>
      <c r="C611" s="237"/>
      <c r="D611" s="238" t="s">
        <v>410</v>
      </c>
      <c r="E611" s="239" t="s">
        <v>19</v>
      </c>
      <c r="F611" s="240" t="s">
        <v>6683</v>
      </c>
      <c r="G611" s="237"/>
      <c r="H611" s="239" t="s">
        <v>19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6" t="s">
        <v>410</v>
      </c>
      <c r="AU611" s="246" t="s">
        <v>87</v>
      </c>
      <c r="AV611" s="13" t="s">
        <v>85</v>
      </c>
      <c r="AW611" s="13" t="s">
        <v>37</v>
      </c>
      <c r="AX611" s="13" t="s">
        <v>78</v>
      </c>
      <c r="AY611" s="246" t="s">
        <v>401</v>
      </c>
    </row>
    <row r="612" s="13" customFormat="1">
      <c r="A612" s="13"/>
      <c r="B612" s="236"/>
      <c r="C612" s="237"/>
      <c r="D612" s="238" t="s">
        <v>410</v>
      </c>
      <c r="E612" s="239" t="s">
        <v>19</v>
      </c>
      <c r="F612" s="240" t="s">
        <v>6684</v>
      </c>
      <c r="G612" s="237"/>
      <c r="H612" s="239" t="s">
        <v>19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6" t="s">
        <v>410</v>
      </c>
      <c r="AU612" s="246" t="s">
        <v>87</v>
      </c>
      <c r="AV612" s="13" t="s">
        <v>85</v>
      </c>
      <c r="AW612" s="13" t="s">
        <v>37</v>
      </c>
      <c r="AX612" s="13" t="s">
        <v>78</v>
      </c>
      <c r="AY612" s="246" t="s">
        <v>401</v>
      </c>
    </row>
    <row r="613" s="14" customFormat="1">
      <c r="A613" s="14"/>
      <c r="B613" s="247"/>
      <c r="C613" s="248"/>
      <c r="D613" s="238" t="s">
        <v>410</v>
      </c>
      <c r="E613" s="249" t="s">
        <v>19</v>
      </c>
      <c r="F613" s="250" t="s">
        <v>6559</v>
      </c>
      <c r="G613" s="248"/>
      <c r="H613" s="251">
        <v>70.944999999999993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7" t="s">
        <v>410</v>
      </c>
      <c r="AU613" s="257" t="s">
        <v>87</v>
      </c>
      <c r="AV613" s="14" t="s">
        <v>87</v>
      </c>
      <c r="AW613" s="14" t="s">
        <v>37</v>
      </c>
      <c r="AX613" s="14" t="s">
        <v>78</v>
      </c>
      <c r="AY613" s="257" t="s">
        <v>401</v>
      </c>
    </row>
    <row r="614" s="14" customFormat="1">
      <c r="A614" s="14"/>
      <c r="B614" s="247"/>
      <c r="C614" s="248"/>
      <c r="D614" s="238" t="s">
        <v>410</v>
      </c>
      <c r="E614" s="249" t="s">
        <v>19</v>
      </c>
      <c r="F614" s="250" t="s">
        <v>6685</v>
      </c>
      <c r="G614" s="248"/>
      <c r="H614" s="251">
        <v>9.2400000000000002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7" t="s">
        <v>410</v>
      </c>
      <c r="AU614" s="257" t="s">
        <v>87</v>
      </c>
      <c r="AV614" s="14" t="s">
        <v>87</v>
      </c>
      <c r="AW614" s="14" t="s">
        <v>37</v>
      </c>
      <c r="AX614" s="14" t="s">
        <v>78</v>
      </c>
      <c r="AY614" s="257" t="s">
        <v>401</v>
      </c>
    </row>
    <row r="615" s="15" customFormat="1">
      <c r="A615" s="15"/>
      <c r="B615" s="258"/>
      <c r="C615" s="259"/>
      <c r="D615" s="238" t="s">
        <v>410</v>
      </c>
      <c r="E615" s="260" t="s">
        <v>19</v>
      </c>
      <c r="F615" s="261" t="s">
        <v>414</v>
      </c>
      <c r="G615" s="259"/>
      <c r="H615" s="262">
        <v>80.184999999999988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8" t="s">
        <v>410</v>
      </c>
      <c r="AU615" s="268" t="s">
        <v>87</v>
      </c>
      <c r="AV615" s="15" t="s">
        <v>102</v>
      </c>
      <c r="AW615" s="15" t="s">
        <v>37</v>
      </c>
      <c r="AX615" s="15" t="s">
        <v>85</v>
      </c>
      <c r="AY615" s="268" t="s">
        <v>401</v>
      </c>
    </row>
    <row r="616" s="2" customFormat="1" ht="33" customHeight="1">
      <c r="A616" s="40"/>
      <c r="B616" s="41"/>
      <c r="C616" s="218" t="s">
        <v>1048</v>
      </c>
      <c r="D616" s="218" t="s">
        <v>403</v>
      </c>
      <c r="E616" s="219" t="s">
        <v>6686</v>
      </c>
      <c r="F616" s="220" t="s">
        <v>6687</v>
      </c>
      <c r="G616" s="221" t="s">
        <v>178</v>
      </c>
      <c r="H616" s="222">
        <v>80.185000000000002</v>
      </c>
      <c r="I616" s="223"/>
      <c r="J616" s="224">
        <f>ROUND(I616*H616,2)</f>
        <v>0</v>
      </c>
      <c r="K616" s="220" t="s">
        <v>19</v>
      </c>
      <c r="L616" s="46"/>
      <c r="M616" s="225" t="s">
        <v>19</v>
      </c>
      <c r="N616" s="226" t="s">
        <v>49</v>
      </c>
      <c r="O616" s="86"/>
      <c r="P616" s="227">
        <f>O616*H616</f>
        <v>0</v>
      </c>
      <c r="Q616" s="227">
        <v>0.00023000000000000001</v>
      </c>
      <c r="R616" s="227">
        <f>Q616*H616</f>
        <v>0.018442550000000002</v>
      </c>
      <c r="S616" s="227">
        <v>0</v>
      </c>
      <c r="T616" s="22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9" t="s">
        <v>545</v>
      </c>
      <c r="AT616" s="229" t="s">
        <v>403</v>
      </c>
      <c r="AU616" s="229" t="s">
        <v>87</v>
      </c>
      <c r="AY616" s="19" t="s">
        <v>401</v>
      </c>
      <c r="BE616" s="230">
        <f>IF(N616="základní",J616,0)</f>
        <v>0</v>
      </c>
      <c r="BF616" s="230">
        <f>IF(N616="snížená",J616,0)</f>
        <v>0</v>
      </c>
      <c r="BG616" s="230">
        <f>IF(N616="zákl. přenesená",J616,0)</f>
        <v>0</v>
      </c>
      <c r="BH616" s="230">
        <f>IF(N616="sníž. přenesená",J616,0)</f>
        <v>0</v>
      </c>
      <c r="BI616" s="230">
        <f>IF(N616="nulová",J616,0)</f>
        <v>0</v>
      </c>
      <c r="BJ616" s="19" t="s">
        <v>85</v>
      </c>
      <c r="BK616" s="230">
        <f>ROUND(I616*H616,2)</f>
        <v>0</v>
      </c>
      <c r="BL616" s="19" t="s">
        <v>545</v>
      </c>
      <c r="BM616" s="229" t="s">
        <v>6688</v>
      </c>
    </row>
    <row r="617" s="13" customFormat="1">
      <c r="A617" s="13"/>
      <c r="B617" s="236"/>
      <c r="C617" s="237"/>
      <c r="D617" s="238" t="s">
        <v>410</v>
      </c>
      <c r="E617" s="239" t="s">
        <v>19</v>
      </c>
      <c r="F617" s="240" t="s">
        <v>906</v>
      </c>
      <c r="G617" s="237"/>
      <c r="H617" s="239" t="s">
        <v>19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6" t="s">
        <v>410</v>
      </c>
      <c r="AU617" s="246" t="s">
        <v>87</v>
      </c>
      <c r="AV617" s="13" t="s">
        <v>85</v>
      </c>
      <c r="AW617" s="13" t="s">
        <v>37</v>
      </c>
      <c r="AX617" s="13" t="s">
        <v>78</v>
      </c>
      <c r="AY617" s="246" t="s">
        <v>401</v>
      </c>
    </row>
    <row r="618" s="13" customFormat="1">
      <c r="A618" s="13"/>
      <c r="B618" s="236"/>
      <c r="C618" s="237"/>
      <c r="D618" s="238" t="s">
        <v>410</v>
      </c>
      <c r="E618" s="239" t="s">
        <v>19</v>
      </c>
      <c r="F618" s="240" t="s">
        <v>6683</v>
      </c>
      <c r="G618" s="237"/>
      <c r="H618" s="239" t="s">
        <v>19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6" t="s">
        <v>410</v>
      </c>
      <c r="AU618" s="246" t="s">
        <v>87</v>
      </c>
      <c r="AV618" s="13" t="s">
        <v>85</v>
      </c>
      <c r="AW618" s="13" t="s">
        <v>37</v>
      </c>
      <c r="AX618" s="13" t="s">
        <v>78</v>
      </c>
      <c r="AY618" s="246" t="s">
        <v>401</v>
      </c>
    </row>
    <row r="619" s="13" customFormat="1">
      <c r="A619" s="13"/>
      <c r="B619" s="236"/>
      <c r="C619" s="237"/>
      <c r="D619" s="238" t="s">
        <v>410</v>
      </c>
      <c r="E619" s="239" t="s">
        <v>19</v>
      </c>
      <c r="F619" s="240" t="s">
        <v>6684</v>
      </c>
      <c r="G619" s="237"/>
      <c r="H619" s="239" t="s">
        <v>19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6" t="s">
        <v>410</v>
      </c>
      <c r="AU619" s="246" t="s">
        <v>87</v>
      </c>
      <c r="AV619" s="13" t="s">
        <v>85</v>
      </c>
      <c r="AW619" s="13" t="s">
        <v>37</v>
      </c>
      <c r="AX619" s="13" t="s">
        <v>78</v>
      </c>
      <c r="AY619" s="246" t="s">
        <v>401</v>
      </c>
    </row>
    <row r="620" s="14" customFormat="1">
      <c r="A620" s="14"/>
      <c r="B620" s="247"/>
      <c r="C620" s="248"/>
      <c r="D620" s="238" t="s">
        <v>410</v>
      </c>
      <c r="E620" s="249" t="s">
        <v>19</v>
      </c>
      <c r="F620" s="250" t="s">
        <v>6559</v>
      </c>
      <c r="G620" s="248"/>
      <c r="H620" s="251">
        <v>70.944999999999993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7" t="s">
        <v>410</v>
      </c>
      <c r="AU620" s="257" t="s">
        <v>87</v>
      </c>
      <c r="AV620" s="14" t="s">
        <v>87</v>
      </c>
      <c r="AW620" s="14" t="s">
        <v>37</v>
      </c>
      <c r="AX620" s="14" t="s">
        <v>78</v>
      </c>
      <c r="AY620" s="257" t="s">
        <v>401</v>
      </c>
    </row>
    <row r="621" s="14" customFormat="1">
      <c r="A621" s="14"/>
      <c r="B621" s="247"/>
      <c r="C621" s="248"/>
      <c r="D621" s="238" t="s">
        <v>410</v>
      </c>
      <c r="E621" s="249" t="s">
        <v>19</v>
      </c>
      <c r="F621" s="250" t="s">
        <v>6685</v>
      </c>
      <c r="G621" s="248"/>
      <c r="H621" s="251">
        <v>9.2400000000000002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7" t="s">
        <v>410</v>
      </c>
      <c r="AU621" s="257" t="s">
        <v>87</v>
      </c>
      <c r="AV621" s="14" t="s">
        <v>87</v>
      </c>
      <c r="AW621" s="14" t="s">
        <v>37</v>
      </c>
      <c r="AX621" s="14" t="s">
        <v>78</v>
      </c>
      <c r="AY621" s="257" t="s">
        <v>401</v>
      </c>
    </row>
    <row r="622" s="15" customFormat="1">
      <c r="A622" s="15"/>
      <c r="B622" s="258"/>
      <c r="C622" s="259"/>
      <c r="D622" s="238" t="s">
        <v>410</v>
      </c>
      <c r="E622" s="260" t="s">
        <v>19</v>
      </c>
      <c r="F622" s="261" t="s">
        <v>414</v>
      </c>
      <c r="G622" s="259"/>
      <c r="H622" s="262">
        <v>80.184999999999988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8" t="s">
        <v>410</v>
      </c>
      <c r="AU622" s="268" t="s">
        <v>87</v>
      </c>
      <c r="AV622" s="15" t="s">
        <v>102</v>
      </c>
      <c r="AW622" s="15" t="s">
        <v>37</v>
      </c>
      <c r="AX622" s="15" t="s">
        <v>85</v>
      </c>
      <c r="AY622" s="268" t="s">
        <v>401</v>
      </c>
    </row>
    <row r="623" s="2" customFormat="1" ht="24.15" customHeight="1">
      <c r="A623" s="40"/>
      <c r="B623" s="41"/>
      <c r="C623" s="218" t="s">
        <v>1057</v>
      </c>
      <c r="D623" s="218" t="s">
        <v>403</v>
      </c>
      <c r="E623" s="219" t="s">
        <v>1929</v>
      </c>
      <c r="F623" s="220" t="s">
        <v>1930</v>
      </c>
      <c r="G623" s="221" t="s">
        <v>178</v>
      </c>
      <c r="H623" s="222">
        <v>47.462000000000003</v>
      </c>
      <c r="I623" s="223"/>
      <c r="J623" s="224">
        <f>ROUND(I623*H623,2)</f>
        <v>0</v>
      </c>
      <c r="K623" s="220" t="s">
        <v>406</v>
      </c>
      <c r="L623" s="46"/>
      <c r="M623" s="225" t="s">
        <v>19</v>
      </c>
      <c r="N623" s="226" t="s">
        <v>49</v>
      </c>
      <c r="O623" s="86"/>
      <c r="P623" s="227">
        <f>O623*H623</f>
        <v>0</v>
      </c>
      <c r="Q623" s="227">
        <v>0.00088312999999999998</v>
      </c>
      <c r="R623" s="227">
        <f>Q623*H623</f>
        <v>0.04191511606</v>
      </c>
      <c r="S623" s="227">
        <v>0</v>
      </c>
      <c r="T623" s="228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9" t="s">
        <v>545</v>
      </c>
      <c r="AT623" s="229" t="s">
        <v>403</v>
      </c>
      <c r="AU623" s="229" t="s">
        <v>87</v>
      </c>
      <c r="AY623" s="19" t="s">
        <v>401</v>
      </c>
      <c r="BE623" s="230">
        <f>IF(N623="základní",J623,0)</f>
        <v>0</v>
      </c>
      <c r="BF623" s="230">
        <f>IF(N623="snížená",J623,0)</f>
        <v>0</v>
      </c>
      <c r="BG623" s="230">
        <f>IF(N623="zákl. přenesená",J623,0)</f>
        <v>0</v>
      </c>
      <c r="BH623" s="230">
        <f>IF(N623="sníž. přenesená",J623,0)</f>
        <v>0</v>
      </c>
      <c r="BI623" s="230">
        <f>IF(N623="nulová",J623,0)</f>
        <v>0</v>
      </c>
      <c r="BJ623" s="19" t="s">
        <v>85</v>
      </c>
      <c r="BK623" s="230">
        <f>ROUND(I623*H623,2)</f>
        <v>0</v>
      </c>
      <c r="BL623" s="19" t="s">
        <v>545</v>
      </c>
      <c r="BM623" s="229" t="s">
        <v>6689</v>
      </c>
    </row>
    <row r="624" s="2" customFormat="1">
      <c r="A624" s="40"/>
      <c r="B624" s="41"/>
      <c r="C624" s="42"/>
      <c r="D624" s="231" t="s">
        <v>408</v>
      </c>
      <c r="E624" s="42"/>
      <c r="F624" s="232" t="s">
        <v>1932</v>
      </c>
      <c r="G624" s="42"/>
      <c r="H624" s="42"/>
      <c r="I624" s="233"/>
      <c r="J624" s="42"/>
      <c r="K624" s="42"/>
      <c r="L624" s="46"/>
      <c r="M624" s="234"/>
      <c r="N624" s="235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408</v>
      </c>
      <c r="AU624" s="19" t="s">
        <v>87</v>
      </c>
    </row>
    <row r="625" s="13" customFormat="1">
      <c r="A625" s="13"/>
      <c r="B625" s="236"/>
      <c r="C625" s="237"/>
      <c r="D625" s="238" t="s">
        <v>410</v>
      </c>
      <c r="E625" s="239" t="s">
        <v>19</v>
      </c>
      <c r="F625" s="240" t="s">
        <v>906</v>
      </c>
      <c r="G625" s="237"/>
      <c r="H625" s="239" t="s">
        <v>19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6" t="s">
        <v>410</v>
      </c>
      <c r="AU625" s="246" t="s">
        <v>87</v>
      </c>
      <c r="AV625" s="13" t="s">
        <v>85</v>
      </c>
      <c r="AW625" s="13" t="s">
        <v>37</v>
      </c>
      <c r="AX625" s="13" t="s">
        <v>78</v>
      </c>
      <c r="AY625" s="246" t="s">
        <v>401</v>
      </c>
    </row>
    <row r="626" s="13" customFormat="1">
      <c r="A626" s="13"/>
      <c r="B626" s="236"/>
      <c r="C626" s="237"/>
      <c r="D626" s="238" t="s">
        <v>410</v>
      </c>
      <c r="E626" s="239" t="s">
        <v>19</v>
      </c>
      <c r="F626" s="240" t="s">
        <v>594</v>
      </c>
      <c r="G626" s="237"/>
      <c r="H626" s="239" t="s">
        <v>19</v>
      </c>
      <c r="I626" s="241"/>
      <c r="J626" s="237"/>
      <c r="K626" s="237"/>
      <c r="L626" s="242"/>
      <c r="M626" s="243"/>
      <c r="N626" s="244"/>
      <c r="O626" s="244"/>
      <c r="P626" s="244"/>
      <c r="Q626" s="244"/>
      <c r="R626" s="244"/>
      <c r="S626" s="244"/>
      <c r="T626" s="24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6" t="s">
        <v>410</v>
      </c>
      <c r="AU626" s="246" t="s">
        <v>87</v>
      </c>
      <c r="AV626" s="13" t="s">
        <v>85</v>
      </c>
      <c r="AW626" s="13" t="s">
        <v>37</v>
      </c>
      <c r="AX626" s="13" t="s">
        <v>78</v>
      </c>
      <c r="AY626" s="246" t="s">
        <v>401</v>
      </c>
    </row>
    <row r="627" s="13" customFormat="1">
      <c r="A627" s="13"/>
      <c r="B627" s="236"/>
      <c r="C627" s="237"/>
      <c r="D627" s="238" t="s">
        <v>410</v>
      </c>
      <c r="E627" s="239" t="s">
        <v>19</v>
      </c>
      <c r="F627" s="240" t="s">
        <v>6676</v>
      </c>
      <c r="G627" s="237"/>
      <c r="H627" s="239" t="s">
        <v>19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6" t="s">
        <v>410</v>
      </c>
      <c r="AU627" s="246" t="s">
        <v>87</v>
      </c>
      <c r="AV627" s="13" t="s">
        <v>85</v>
      </c>
      <c r="AW627" s="13" t="s">
        <v>37</v>
      </c>
      <c r="AX627" s="13" t="s">
        <v>78</v>
      </c>
      <c r="AY627" s="246" t="s">
        <v>401</v>
      </c>
    </row>
    <row r="628" s="13" customFormat="1">
      <c r="A628" s="13"/>
      <c r="B628" s="236"/>
      <c r="C628" s="237"/>
      <c r="D628" s="238" t="s">
        <v>410</v>
      </c>
      <c r="E628" s="239" t="s">
        <v>19</v>
      </c>
      <c r="F628" s="240" t="s">
        <v>6448</v>
      </c>
      <c r="G628" s="237"/>
      <c r="H628" s="239" t="s">
        <v>19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6" t="s">
        <v>410</v>
      </c>
      <c r="AU628" s="246" t="s">
        <v>87</v>
      </c>
      <c r="AV628" s="13" t="s">
        <v>85</v>
      </c>
      <c r="AW628" s="13" t="s">
        <v>37</v>
      </c>
      <c r="AX628" s="13" t="s">
        <v>78</v>
      </c>
      <c r="AY628" s="246" t="s">
        <v>401</v>
      </c>
    </row>
    <row r="629" s="14" customFormat="1">
      <c r="A629" s="14"/>
      <c r="B629" s="247"/>
      <c r="C629" s="248"/>
      <c r="D629" s="238" t="s">
        <v>410</v>
      </c>
      <c r="E629" s="249" t="s">
        <v>19</v>
      </c>
      <c r="F629" s="250" t="s">
        <v>6552</v>
      </c>
      <c r="G629" s="248"/>
      <c r="H629" s="251">
        <v>47.462000000000003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7" t="s">
        <v>410</v>
      </c>
      <c r="AU629" s="257" t="s">
        <v>87</v>
      </c>
      <c r="AV629" s="14" t="s">
        <v>87</v>
      </c>
      <c r="AW629" s="14" t="s">
        <v>37</v>
      </c>
      <c r="AX629" s="14" t="s">
        <v>78</v>
      </c>
      <c r="AY629" s="257" t="s">
        <v>401</v>
      </c>
    </row>
    <row r="630" s="15" customFormat="1">
      <c r="A630" s="15"/>
      <c r="B630" s="258"/>
      <c r="C630" s="259"/>
      <c r="D630" s="238" t="s">
        <v>410</v>
      </c>
      <c r="E630" s="260" t="s">
        <v>19</v>
      </c>
      <c r="F630" s="261" t="s">
        <v>414</v>
      </c>
      <c r="G630" s="259"/>
      <c r="H630" s="262">
        <v>47.462000000000003</v>
      </c>
      <c r="I630" s="263"/>
      <c r="J630" s="259"/>
      <c r="K630" s="259"/>
      <c r="L630" s="264"/>
      <c r="M630" s="265"/>
      <c r="N630" s="266"/>
      <c r="O630" s="266"/>
      <c r="P630" s="266"/>
      <c r="Q630" s="266"/>
      <c r="R630" s="266"/>
      <c r="S630" s="266"/>
      <c r="T630" s="26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8" t="s">
        <v>410</v>
      </c>
      <c r="AU630" s="268" t="s">
        <v>87</v>
      </c>
      <c r="AV630" s="15" t="s">
        <v>102</v>
      </c>
      <c r="AW630" s="15" t="s">
        <v>37</v>
      </c>
      <c r="AX630" s="15" t="s">
        <v>85</v>
      </c>
      <c r="AY630" s="268" t="s">
        <v>401</v>
      </c>
    </row>
    <row r="631" s="2" customFormat="1" ht="49.05" customHeight="1">
      <c r="A631" s="40"/>
      <c r="B631" s="41"/>
      <c r="C631" s="280" t="s">
        <v>1070</v>
      </c>
      <c r="D631" s="280" t="s">
        <v>808</v>
      </c>
      <c r="E631" s="281" t="s">
        <v>1855</v>
      </c>
      <c r="F631" s="282" t="s">
        <v>1856</v>
      </c>
      <c r="G631" s="283" t="s">
        <v>178</v>
      </c>
      <c r="H631" s="284">
        <v>55.317</v>
      </c>
      <c r="I631" s="285"/>
      <c r="J631" s="286">
        <f>ROUND(I631*H631,2)</f>
        <v>0</v>
      </c>
      <c r="K631" s="282" t="s">
        <v>406</v>
      </c>
      <c r="L631" s="287"/>
      <c r="M631" s="288" t="s">
        <v>19</v>
      </c>
      <c r="N631" s="289" t="s">
        <v>49</v>
      </c>
      <c r="O631" s="86"/>
      <c r="P631" s="227">
        <f>O631*H631</f>
        <v>0</v>
      </c>
      <c r="Q631" s="227">
        <v>0.0054000000000000003</v>
      </c>
      <c r="R631" s="227">
        <f>Q631*H631</f>
        <v>0.29871180000000003</v>
      </c>
      <c r="S631" s="227">
        <v>0</v>
      </c>
      <c r="T631" s="228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9" t="s">
        <v>664</v>
      </c>
      <c r="AT631" s="229" t="s">
        <v>808</v>
      </c>
      <c r="AU631" s="229" t="s">
        <v>87</v>
      </c>
      <c r="AY631" s="19" t="s">
        <v>401</v>
      </c>
      <c r="BE631" s="230">
        <f>IF(N631="základní",J631,0)</f>
        <v>0</v>
      </c>
      <c r="BF631" s="230">
        <f>IF(N631="snížená",J631,0)</f>
        <v>0</v>
      </c>
      <c r="BG631" s="230">
        <f>IF(N631="zákl. přenesená",J631,0)</f>
        <v>0</v>
      </c>
      <c r="BH631" s="230">
        <f>IF(N631="sníž. přenesená",J631,0)</f>
        <v>0</v>
      </c>
      <c r="BI631" s="230">
        <f>IF(N631="nulová",J631,0)</f>
        <v>0</v>
      </c>
      <c r="BJ631" s="19" t="s">
        <v>85</v>
      </c>
      <c r="BK631" s="230">
        <f>ROUND(I631*H631,2)</f>
        <v>0</v>
      </c>
      <c r="BL631" s="19" t="s">
        <v>545</v>
      </c>
      <c r="BM631" s="229" t="s">
        <v>6690</v>
      </c>
    </row>
    <row r="632" s="13" customFormat="1">
      <c r="A632" s="13"/>
      <c r="B632" s="236"/>
      <c r="C632" s="237"/>
      <c r="D632" s="238" t="s">
        <v>410</v>
      </c>
      <c r="E632" s="239" t="s">
        <v>19</v>
      </c>
      <c r="F632" s="240" t="s">
        <v>906</v>
      </c>
      <c r="G632" s="237"/>
      <c r="H632" s="239" t="s">
        <v>19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6" t="s">
        <v>410</v>
      </c>
      <c r="AU632" s="246" t="s">
        <v>87</v>
      </c>
      <c r="AV632" s="13" t="s">
        <v>85</v>
      </c>
      <c r="AW632" s="13" t="s">
        <v>37</v>
      </c>
      <c r="AX632" s="13" t="s">
        <v>78</v>
      </c>
      <c r="AY632" s="246" t="s">
        <v>401</v>
      </c>
    </row>
    <row r="633" s="13" customFormat="1">
      <c r="A633" s="13"/>
      <c r="B633" s="236"/>
      <c r="C633" s="237"/>
      <c r="D633" s="238" t="s">
        <v>410</v>
      </c>
      <c r="E633" s="239" t="s">
        <v>19</v>
      </c>
      <c r="F633" s="240" t="s">
        <v>594</v>
      </c>
      <c r="G633" s="237"/>
      <c r="H633" s="239" t="s">
        <v>19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6" t="s">
        <v>410</v>
      </c>
      <c r="AU633" s="246" t="s">
        <v>87</v>
      </c>
      <c r="AV633" s="13" t="s">
        <v>85</v>
      </c>
      <c r="AW633" s="13" t="s">
        <v>37</v>
      </c>
      <c r="AX633" s="13" t="s">
        <v>78</v>
      </c>
      <c r="AY633" s="246" t="s">
        <v>401</v>
      </c>
    </row>
    <row r="634" s="13" customFormat="1">
      <c r="A634" s="13"/>
      <c r="B634" s="236"/>
      <c r="C634" s="237"/>
      <c r="D634" s="238" t="s">
        <v>410</v>
      </c>
      <c r="E634" s="239" t="s">
        <v>19</v>
      </c>
      <c r="F634" s="240" t="s">
        <v>6676</v>
      </c>
      <c r="G634" s="237"/>
      <c r="H634" s="239" t="s">
        <v>19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6" t="s">
        <v>410</v>
      </c>
      <c r="AU634" s="246" t="s">
        <v>87</v>
      </c>
      <c r="AV634" s="13" t="s">
        <v>85</v>
      </c>
      <c r="AW634" s="13" t="s">
        <v>37</v>
      </c>
      <c r="AX634" s="13" t="s">
        <v>78</v>
      </c>
      <c r="AY634" s="246" t="s">
        <v>401</v>
      </c>
    </row>
    <row r="635" s="13" customFormat="1">
      <c r="A635" s="13"/>
      <c r="B635" s="236"/>
      <c r="C635" s="237"/>
      <c r="D635" s="238" t="s">
        <v>410</v>
      </c>
      <c r="E635" s="239" t="s">
        <v>19</v>
      </c>
      <c r="F635" s="240" t="s">
        <v>6448</v>
      </c>
      <c r="G635" s="237"/>
      <c r="H635" s="239" t="s">
        <v>19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6" t="s">
        <v>410</v>
      </c>
      <c r="AU635" s="246" t="s">
        <v>87</v>
      </c>
      <c r="AV635" s="13" t="s">
        <v>85</v>
      </c>
      <c r="AW635" s="13" t="s">
        <v>37</v>
      </c>
      <c r="AX635" s="13" t="s">
        <v>78</v>
      </c>
      <c r="AY635" s="246" t="s">
        <v>401</v>
      </c>
    </row>
    <row r="636" s="14" customFormat="1">
      <c r="A636" s="14"/>
      <c r="B636" s="247"/>
      <c r="C636" s="248"/>
      <c r="D636" s="238" t="s">
        <v>410</v>
      </c>
      <c r="E636" s="249" t="s">
        <v>19</v>
      </c>
      <c r="F636" s="250" t="s">
        <v>6552</v>
      </c>
      <c r="G636" s="248"/>
      <c r="H636" s="251">
        <v>47.462000000000003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7" t="s">
        <v>410</v>
      </c>
      <c r="AU636" s="257" t="s">
        <v>87</v>
      </c>
      <c r="AV636" s="14" t="s">
        <v>87</v>
      </c>
      <c r="AW636" s="14" t="s">
        <v>37</v>
      </c>
      <c r="AX636" s="14" t="s">
        <v>78</v>
      </c>
      <c r="AY636" s="257" t="s">
        <v>401</v>
      </c>
    </row>
    <row r="637" s="15" customFormat="1">
      <c r="A637" s="15"/>
      <c r="B637" s="258"/>
      <c r="C637" s="259"/>
      <c r="D637" s="238" t="s">
        <v>410</v>
      </c>
      <c r="E637" s="260" t="s">
        <v>19</v>
      </c>
      <c r="F637" s="261" t="s">
        <v>414</v>
      </c>
      <c r="G637" s="259"/>
      <c r="H637" s="262">
        <v>47.462000000000003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8" t="s">
        <v>410</v>
      </c>
      <c r="AU637" s="268" t="s">
        <v>87</v>
      </c>
      <c r="AV637" s="15" t="s">
        <v>102</v>
      </c>
      <c r="AW637" s="15" t="s">
        <v>37</v>
      </c>
      <c r="AX637" s="15" t="s">
        <v>78</v>
      </c>
      <c r="AY637" s="268" t="s">
        <v>401</v>
      </c>
    </row>
    <row r="638" s="14" customFormat="1">
      <c r="A638" s="14"/>
      <c r="B638" s="247"/>
      <c r="C638" s="248"/>
      <c r="D638" s="238" t="s">
        <v>410</v>
      </c>
      <c r="E638" s="249" t="s">
        <v>19</v>
      </c>
      <c r="F638" s="250" t="s">
        <v>6670</v>
      </c>
      <c r="G638" s="248"/>
      <c r="H638" s="251">
        <v>55.317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7" t="s">
        <v>410</v>
      </c>
      <c r="AU638" s="257" t="s">
        <v>87</v>
      </c>
      <c r="AV638" s="14" t="s">
        <v>87</v>
      </c>
      <c r="AW638" s="14" t="s">
        <v>37</v>
      </c>
      <c r="AX638" s="14" t="s">
        <v>85</v>
      </c>
      <c r="AY638" s="257" t="s">
        <v>401</v>
      </c>
    </row>
    <row r="639" s="2" customFormat="1" ht="37.8" customHeight="1">
      <c r="A639" s="40"/>
      <c r="B639" s="41"/>
      <c r="C639" s="218" t="s">
        <v>1075</v>
      </c>
      <c r="D639" s="218" t="s">
        <v>403</v>
      </c>
      <c r="E639" s="219" t="s">
        <v>1996</v>
      </c>
      <c r="F639" s="220" t="s">
        <v>1997</v>
      </c>
      <c r="G639" s="221" t="s">
        <v>228</v>
      </c>
      <c r="H639" s="222">
        <v>20.199999999999999</v>
      </c>
      <c r="I639" s="223"/>
      <c r="J639" s="224">
        <f>ROUND(I639*H639,2)</f>
        <v>0</v>
      </c>
      <c r="K639" s="220" t="s">
        <v>406</v>
      </c>
      <c r="L639" s="46"/>
      <c r="M639" s="225" t="s">
        <v>19</v>
      </c>
      <c r="N639" s="226" t="s">
        <v>49</v>
      </c>
      <c r="O639" s="86"/>
      <c r="P639" s="227">
        <f>O639*H639</f>
        <v>0</v>
      </c>
      <c r="Q639" s="227">
        <v>0.00060479999999999996</v>
      </c>
      <c r="R639" s="227">
        <f>Q639*H639</f>
        <v>0.012216959999999999</v>
      </c>
      <c r="S639" s="227">
        <v>0</v>
      </c>
      <c r="T639" s="22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9" t="s">
        <v>545</v>
      </c>
      <c r="AT639" s="229" t="s">
        <v>403</v>
      </c>
      <c r="AU639" s="229" t="s">
        <v>87</v>
      </c>
      <c r="AY639" s="19" t="s">
        <v>401</v>
      </c>
      <c r="BE639" s="230">
        <f>IF(N639="základní",J639,0)</f>
        <v>0</v>
      </c>
      <c r="BF639" s="230">
        <f>IF(N639="snížená",J639,0)</f>
        <v>0</v>
      </c>
      <c r="BG639" s="230">
        <f>IF(N639="zákl. přenesená",J639,0)</f>
        <v>0</v>
      </c>
      <c r="BH639" s="230">
        <f>IF(N639="sníž. přenesená",J639,0)</f>
        <v>0</v>
      </c>
      <c r="BI639" s="230">
        <f>IF(N639="nulová",J639,0)</f>
        <v>0</v>
      </c>
      <c r="BJ639" s="19" t="s">
        <v>85</v>
      </c>
      <c r="BK639" s="230">
        <f>ROUND(I639*H639,2)</f>
        <v>0</v>
      </c>
      <c r="BL639" s="19" t="s">
        <v>545</v>
      </c>
      <c r="BM639" s="229" t="s">
        <v>6691</v>
      </c>
    </row>
    <row r="640" s="2" customFormat="1">
      <c r="A640" s="40"/>
      <c r="B640" s="41"/>
      <c r="C640" s="42"/>
      <c r="D640" s="231" t="s">
        <v>408</v>
      </c>
      <c r="E640" s="42"/>
      <c r="F640" s="232" t="s">
        <v>1999</v>
      </c>
      <c r="G640" s="42"/>
      <c r="H640" s="42"/>
      <c r="I640" s="233"/>
      <c r="J640" s="42"/>
      <c r="K640" s="42"/>
      <c r="L640" s="46"/>
      <c r="M640" s="234"/>
      <c r="N640" s="235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408</v>
      </c>
      <c r="AU640" s="19" t="s">
        <v>87</v>
      </c>
    </row>
    <row r="641" s="13" customFormat="1">
      <c r="A641" s="13"/>
      <c r="B641" s="236"/>
      <c r="C641" s="237"/>
      <c r="D641" s="238" t="s">
        <v>410</v>
      </c>
      <c r="E641" s="239" t="s">
        <v>19</v>
      </c>
      <c r="F641" s="240" t="s">
        <v>906</v>
      </c>
      <c r="G641" s="237"/>
      <c r="H641" s="239" t="s">
        <v>19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6" t="s">
        <v>410</v>
      </c>
      <c r="AU641" s="246" t="s">
        <v>87</v>
      </c>
      <c r="AV641" s="13" t="s">
        <v>85</v>
      </c>
      <c r="AW641" s="13" t="s">
        <v>37</v>
      </c>
      <c r="AX641" s="13" t="s">
        <v>78</v>
      </c>
      <c r="AY641" s="246" t="s">
        <v>401</v>
      </c>
    </row>
    <row r="642" s="13" customFormat="1">
      <c r="A642" s="13"/>
      <c r="B642" s="236"/>
      <c r="C642" s="237"/>
      <c r="D642" s="238" t="s">
        <v>410</v>
      </c>
      <c r="E642" s="239" t="s">
        <v>19</v>
      </c>
      <c r="F642" s="240" t="s">
        <v>1591</v>
      </c>
      <c r="G642" s="237"/>
      <c r="H642" s="239" t="s">
        <v>19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6" t="s">
        <v>410</v>
      </c>
      <c r="AU642" s="246" t="s">
        <v>87</v>
      </c>
      <c r="AV642" s="13" t="s">
        <v>85</v>
      </c>
      <c r="AW642" s="13" t="s">
        <v>37</v>
      </c>
      <c r="AX642" s="13" t="s">
        <v>78</v>
      </c>
      <c r="AY642" s="246" t="s">
        <v>401</v>
      </c>
    </row>
    <row r="643" s="13" customFormat="1">
      <c r="A643" s="13"/>
      <c r="B643" s="236"/>
      <c r="C643" s="237"/>
      <c r="D643" s="238" t="s">
        <v>410</v>
      </c>
      <c r="E643" s="239" t="s">
        <v>19</v>
      </c>
      <c r="F643" s="240" t="s">
        <v>2000</v>
      </c>
      <c r="G643" s="237"/>
      <c r="H643" s="239" t="s">
        <v>19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6" t="s">
        <v>410</v>
      </c>
      <c r="AU643" s="246" t="s">
        <v>87</v>
      </c>
      <c r="AV643" s="13" t="s">
        <v>85</v>
      </c>
      <c r="AW643" s="13" t="s">
        <v>37</v>
      </c>
      <c r="AX643" s="13" t="s">
        <v>78</v>
      </c>
      <c r="AY643" s="246" t="s">
        <v>401</v>
      </c>
    </row>
    <row r="644" s="13" customFormat="1">
      <c r="A644" s="13"/>
      <c r="B644" s="236"/>
      <c r="C644" s="237"/>
      <c r="D644" s="238" t="s">
        <v>410</v>
      </c>
      <c r="E644" s="239" t="s">
        <v>19</v>
      </c>
      <c r="F644" s="240" t="s">
        <v>6676</v>
      </c>
      <c r="G644" s="237"/>
      <c r="H644" s="239" t="s">
        <v>19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6" t="s">
        <v>410</v>
      </c>
      <c r="AU644" s="246" t="s">
        <v>87</v>
      </c>
      <c r="AV644" s="13" t="s">
        <v>85</v>
      </c>
      <c r="AW644" s="13" t="s">
        <v>37</v>
      </c>
      <c r="AX644" s="13" t="s">
        <v>78</v>
      </c>
      <c r="AY644" s="246" t="s">
        <v>401</v>
      </c>
    </row>
    <row r="645" s="14" customFormat="1">
      <c r="A645" s="14"/>
      <c r="B645" s="247"/>
      <c r="C645" s="248"/>
      <c r="D645" s="238" t="s">
        <v>410</v>
      </c>
      <c r="E645" s="249" t="s">
        <v>19</v>
      </c>
      <c r="F645" s="250" t="s">
        <v>6692</v>
      </c>
      <c r="G645" s="248"/>
      <c r="H645" s="251">
        <v>20.199999999999999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7" t="s">
        <v>410</v>
      </c>
      <c r="AU645" s="257" t="s">
        <v>87</v>
      </c>
      <c r="AV645" s="14" t="s">
        <v>87</v>
      </c>
      <c r="AW645" s="14" t="s">
        <v>37</v>
      </c>
      <c r="AX645" s="14" t="s">
        <v>78</v>
      </c>
      <c r="AY645" s="257" t="s">
        <v>401</v>
      </c>
    </row>
    <row r="646" s="15" customFormat="1">
      <c r="A646" s="15"/>
      <c r="B646" s="258"/>
      <c r="C646" s="259"/>
      <c r="D646" s="238" t="s">
        <v>410</v>
      </c>
      <c r="E646" s="260" t="s">
        <v>19</v>
      </c>
      <c r="F646" s="261" t="s">
        <v>414</v>
      </c>
      <c r="G646" s="259"/>
      <c r="H646" s="262">
        <v>20.199999999999999</v>
      </c>
      <c r="I646" s="263"/>
      <c r="J646" s="259"/>
      <c r="K646" s="259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410</v>
      </c>
      <c r="AU646" s="268" t="s">
        <v>87</v>
      </c>
      <c r="AV646" s="15" t="s">
        <v>102</v>
      </c>
      <c r="AW646" s="15" t="s">
        <v>37</v>
      </c>
      <c r="AX646" s="15" t="s">
        <v>85</v>
      </c>
      <c r="AY646" s="268" t="s">
        <v>401</v>
      </c>
    </row>
    <row r="647" s="2" customFormat="1" ht="37.8" customHeight="1">
      <c r="A647" s="40"/>
      <c r="B647" s="41"/>
      <c r="C647" s="218" t="s">
        <v>1081</v>
      </c>
      <c r="D647" s="218" t="s">
        <v>403</v>
      </c>
      <c r="E647" s="219" t="s">
        <v>2003</v>
      </c>
      <c r="F647" s="220" t="s">
        <v>2004</v>
      </c>
      <c r="G647" s="221" t="s">
        <v>228</v>
      </c>
      <c r="H647" s="222">
        <v>20.399999999999999</v>
      </c>
      <c r="I647" s="223"/>
      <c r="J647" s="224">
        <f>ROUND(I647*H647,2)</f>
        <v>0</v>
      </c>
      <c r="K647" s="220" t="s">
        <v>406</v>
      </c>
      <c r="L647" s="46"/>
      <c r="M647" s="225" t="s">
        <v>19</v>
      </c>
      <c r="N647" s="226" t="s">
        <v>49</v>
      </c>
      <c r="O647" s="86"/>
      <c r="P647" s="227">
        <f>O647*H647</f>
        <v>0</v>
      </c>
      <c r="Q647" s="227">
        <v>0.00060479999999999996</v>
      </c>
      <c r="R647" s="227">
        <f>Q647*H647</f>
        <v>0.012337919999999999</v>
      </c>
      <c r="S647" s="227">
        <v>0</v>
      </c>
      <c r="T647" s="228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9" t="s">
        <v>545</v>
      </c>
      <c r="AT647" s="229" t="s">
        <v>403</v>
      </c>
      <c r="AU647" s="229" t="s">
        <v>87</v>
      </c>
      <c r="AY647" s="19" t="s">
        <v>401</v>
      </c>
      <c r="BE647" s="230">
        <f>IF(N647="základní",J647,0)</f>
        <v>0</v>
      </c>
      <c r="BF647" s="230">
        <f>IF(N647="snížená",J647,0)</f>
        <v>0</v>
      </c>
      <c r="BG647" s="230">
        <f>IF(N647="zákl. přenesená",J647,0)</f>
        <v>0</v>
      </c>
      <c r="BH647" s="230">
        <f>IF(N647="sníž. přenesená",J647,0)</f>
        <v>0</v>
      </c>
      <c r="BI647" s="230">
        <f>IF(N647="nulová",J647,0)</f>
        <v>0</v>
      </c>
      <c r="BJ647" s="19" t="s">
        <v>85</v>
      </c>
      <c r="BK647" s="230">
        <f>ROUND(I647*H647,2)</f>
        <v>0</v>
      </c>
      <c r="BL647" s="19" t="s">
        <v>545</v>
      </c>
      <c r="BM647" s="229" t="s">
        <v>6693</v>
      </c>
    </row>
    <row r="648" s="2" customFormat="1">
      <c r="A648" s="40"/>
      <c r="B648" s="41"/>
      <c r="C648" s="42"/>
      <c r="D648" s="231" t="s">
        <v>408</v>
      </c>
      <c r="E648" s="42"/>
      <c r="F648" s="232" t="s">
        <v>2006</v>
      </c>
      <c r="G648" s="42"/>
      <c r="H648" s="42"/>
      <c r="I648" s="233"/>
      <c r="J648" s="42"/>
      <c r="K648" s="42"/>
      <c r="L648" s="46"/>
      <c r="M648" s="234"/>
      <c r="N648" s="235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408</v>
      </c>
      <c r="AU648" s="19" t="s">
        <v>87</v>
      </c>
    </row>
    <row r="649" s="13" customFormat="1">
      <c r="A649" s="13"/>
      <c r="B649" s="236"/>
      <c r="C649" s="237"/>
      <c r="D649" s="238" t="s">
        <v>410</v>
      </c>
      <c r="E649" s="239" t="s">
        <v>19</v>
      </c>
      <c r="F649" s="240" t="s">
        <v>906</v>
      </c>
      <c r="G649" s="237"/>
      <c r="H649" s="239" t="s">
        <v>19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6" t="s">
        <v>410</v>
      </c>
      <c r="AU649" s="246" t="s">
        <v>87</v>
      </c>
      <c r="AV649" s="13" t="s">
        <v>85</v>
      </c>
      <c r="AW649" s="13" t="s">
        <v>37</v>
      </c>
      <c r="AX649" s="13" t="s">
        <v>78</v>
      </c>
      <c r="AY649" s="246" t="s">
        <v>401</v>
      </c>
    </row>
    <row r="650" s="13" customFormat="1">
      <c r="A650" s="13"/>
      <c r="B650" s="236"/>
      <c r="C650" s="237"/>
      <c r="D650" s="238" t="s">
        <v>410</v>
      </c>
      <c r="E650" s="239" t="s">
        <v>19</v>
      </c>
      <c r="F650" s="240" t="s">
        <v>1591</v>
      </c>
      <c r="G650" s="237"/>
      <c r="H650" s="239" t="s">
        <v>19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6" t="s">
        <v>410</v>
      </c>
      <c r="AU650" s="246" t="s">
        <v>87</v>
      </c>
      <c r="AV650" s="13" t="s">
        <v>85</v>
      </c>
      <c r="AW650" s="13" t="s">
        <v>37</v>
      </c>
      <c r="AX650" s="13" t="s">
        <v>78</v>
      </c>
      <c r="AY650" s="246" t="s">
        <v>401</v>
      </c>
    </row>
    <row r="651" s="13" customFormat="1">
      <c r="A651" s="13"/>
      <c r="B651" s="236"/>
      <c r="C651" s="237"/>
      <c r="D651" s="238" t="s">
        <v>410</v>
      </c>
      <c r="E651" s="239" t="s">
        <v>19</v>
      </c>
      <c r="F651" s="240" t="s">
        <v>6676</v>
      </c>
      <c r="G651" s="237"/>
      <c r="H651" s="239" t="s">
        <v>19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6" t="s">
        <v>410</v>
      </c>
      <c r="AU651" s="246" t="s">
        <v>87</v>
      </c>
      <c r="AV651" s="13" t="s">
        <v>85</v>
      </c>
      <c r="AW651" s="13" t="s">
        <v>37</v>
      </c>
      <c r="AX651" s="13" t="s">
        <v>78</v>
      </c>
      <c r="AY651" s="246" t="s">
        <v>401</v>
      </c>
    </row>
    <row r="652" s="13" customFormat="1">
      <c r="A652" s="13"/>
      <c r="B652" s="236"/>
      <c r="C652" s="237"/>
      <c r="D652" s="238" t="s">
        <v>410</v>
      </c>
      <c r="E652" s="239" t="s">
        <v>19</v>
      </c>
      <c r="F652" s="240" t="s">
        <v>2000</v>
      </c>
      <c r="G652" s="237"/>
      <c r="H652" s="239" t="s">
        <v>19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6" t="s">
        <v>410</v>
      </c>
      <c r="AU652" s="246" t="s">
        <v>87</v>
      </c>
      <c r="AV652" s="13" t="s">
        <v>85</v>
      </c>
      <c r="AW652" s="13" t="s">
        <v>37</v>
      </c>
      <c r="AX652" s="13" t="s">
        <v>78</v>
      </c>
      <c r="AY652" s="246" t="s">
        <v>401</v>
      </c>
    </row>
    <row r="653" s="14" customFormat="1">
      <c r="A653" s="14"/>
      <c r="B653" s="247"/>
      <c r="C653" s="248"/>
      <c r="D653" s="238" t="s">
        <v>410</v>
      </c>
      <c r="E653" s="249" t="s">
        <v>19</v>
      </c>
      <c r="F653" s="250" t="s">
        <v>6694</v>
      </c>
      <c r="G653" s="248"/>
      <c r="H653" s="251">
        <v>20.399999999999999</v>
      </c>
      <c r="I653" s="252"/>
      <c r="J653" s="248"/>
      <c r="K653" s="248"/>
      <c r="L653" s="253"/>
      <c r="M653" s="254"/>
      <c r="N653" s="255"/>
      <c r="O653" s="255"/>
      <c r="P653" s="255"/>
      <c r="Q653" s="255"/>
      <c r="R653" s="255"/>
      <c r="S653" s="255"/>
      <c r="T653" s="25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7" t="s">
        <v>410</v>
      </c>
      <c r="AU653" s="257" t="s">
        <v>87</v>
      </c>
      <c r="AV653" s="14" t="s">
        <v>87</v>
      </c>
      <c r="AW653" s="14" t="s">
        <v>37</v>
      </c>
      <c r="AX653" s="14" t="s">
        <v>78</v>
      </c>
      <c r="AY653" s="257" t="s">
        <v>401</v>
      </c>
    </row>
    <row r="654" s="15" customFormat="1">
      <c r="A654" s="15"/>
      <c r="B654" s="258"/>
      <c r="C654" s="259"/>
      <c r="D654" s="238" t="s">
        <v>410</v>
      </c>
      <c r="E654" s="260" t="s">
        <v>19</v>
      </c>
      <c r="F654" s="261" t="s">
        <v>414</v>
      </c>
      <c r="G654" s="259"/>
      <c r="H654" s="262">
        <v>20.399999999999999</v>
      </c>
      <c r="I654" s="263"/>
      <c r="J654" s="259"/>
      <c r="K654" s="259"/>
      <c r="L654" s="264"/>
      <c r="M654" s="265"/>
      <c r="N654" s="266"/>
      <c r="O654" s="266"/>
      <c r="P654" s="266"/>
      <c r="Q654" s="266"/>
      <c r="R654" s="266"/>
      <c r="S654" s="266"/>
      <c r="T654" s="267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8" t="s">
        <v>410</v>
      </c>
      <c r="AU654" s="268" t="s">
        <v>87</v>
      </c>
      <c r="AV654" s="15" t="s">
        <v>102</v>
      </c>
      <c r="AW654" s="15" t="s">
        <v>37</v>
      </c>
      <c r="AX654" s="15" t="s">
        <v>85</v>
      </c>
      <c r="AY654" s="268" t="s">
        <v>401</v>
      </c>
    </row>
    <row r="655" s="2" customFormat="1" ht="33" customHeight="1">
      <c r="A655" s="40"/>
      <c r="B655" s="41"/>
      <c r="C655" s="218" t="s">
        <v>1086</v>
      </c>
      <c r="D655" s="218" t="s">
        <v>403</v>
      </c>
      <c r="E655" s="219" t="s">
        <v>2009</v>
      </c>
      <c r="F655" s="220" t="s">
        <v>2010</v>
      </c>
      <c r="G655" s="221" t="s">
        <v>228</v>
      </c>
      <c r="H655" s="222">
        <v>28.059999999999999</v>
      </c>
      <c r="I655" s="223"/>
      <c r="J655" s="224">
        <f>ROUND(I655*H655,2)</f>
        <v>0</v>
      </c>
      <c r="K655" s="220" t="s">
        <v>406</v>
      </c>
      <c r="L655" s="46"/>
      <c r="M655" s="225" t="s">
        <v>19</v>
      </c>
      <c r="N655" s="226" t="s">
        <v>49</v>
      </c>
      <c r="O655" s="86"/>
      <c r="P655" s="227">
        <f>O655*H655</f>
        <v>0</v>
      </c>
      <c r="Q655" s="227">
        <v>0.0015012000000000001</v>
      </c>
      <c r="R655" s="227">
        <f>Q655*H655</f>
        <v>0.042123672000000001</v>
      </c>
      <c r="S655" s="227">
        <v>0</v>
      </c>
      <c r="T655" s="228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9" t="s">
        <v>545</v>
      </c>
      <c r="AT655" s="229" t="s">
        <v>403</v>
      </c>
      <c r="AU655" s="229" t="s">
        <v>87</v>
      </c>
      <c r="AY655" s="19" t="s">
        <v>401</v>
      </c>
      <c r="BE655" s="230">
        <f>IF(N655="základní",J655,0)</f>
        <v>0</v>
      </c>
      <c r="BF655" s="230">
        <f>IF(N655="snížená",J655,0)</f>
        <v>0</v>
      </c>
      <c r="BG655" s="230">
        <f>IF(N655="zákl. přenesená",J655,0)</f>
        <v>0</v>
      </c>
      <c r="BH655" s="230">
        <f>IF(N655="sníž. přenesená",J655,0)</f>
        <v>0</v>
      </c>
      <c r="BI655" s="230">
        <f>IF(N655="nulová",J655,0)</f>
        <v>0</v>
      </c>
      <c r="BJ655" s="19" t="s">
        <v>85</v>
      </c>
      <c r="BK655" s="230">
        <f>ROUND(I655*H655,2)</f>
        <v>0</v>
      </c>
      <c r="BL655" s="19" t="s">
        <v>545</v>
      </c>
      <c r="BM655" s="229" t="s">
        <v>6695</v>
      </c>
    </row>
    <row r="656" s="2" customFormat="1">
      <c r="A656" s="40"/>
      <c r="B656" s="41"/>
      <c r="C656" s="42"/>
      <c r="D656" s="231" t="s">
        <v>408</v>
      </c>
      <c r="E656" s="42"/>
      <c r="F656" s="232" t="s">
        <v>2012</v>
      </c>
      <c r="G656" s="42"/>
      <c r="H656" s="42"/>
      <c r="I656" s="233"/>
      <c r="J656" s="42"/>
      <c r="K656" s="42"/>
      <c r="L656" s="46"/>
      <c r="M656" s="234"/>
      <c r="N656" s="235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408</v>
      </c>
      <c r="AU656" s="19" t="s">
        <v>87</v>
      </c>
    </row>
    <row r="657" s="13" customFormat="1">
      <c r="A657" s="13"/>
      <c r="B657" s="236"/>
      <c r="C657" s="237"/>
      <c r="D657" s="238" t="s">
        <v>410</v>
      </c>
      <c r="E657" s="239" t="s">
        <v>19</v>
      </c>
      <c r="F657" s="240" t="s">
        <v>906</v>
      </c>
      <c r="G657" s="237"/>
      <c r="H657" s="239" t="s">
        <v>19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6" t="s">
        <v>410</v>
      </c>
      <c r="AU657" s="246" t="s">
        <v>87</v>
      </c>
      <c r="AV657" s="13" t="s">
        <v>85</v>
      </c>
      <c r="AW657" s="13" t="s">
        <v>37</v>
      </c>
      <c r="AX657" s="13" t="s">
        <v>78</v>
      </c>
      <c r="AY657" s="246" t="s">
        <v>401</v>
      </c>
    </row>
    <row r="658" s="13" customFormat="1">
      <c r="A658" s="13"/>
      <c r="B658" s="236"/>
      <c r="C658" s="237"/>
      <c r="D658" s="238" t="s">
        <v>410</v>
      </c>
      <c r="E658" s="239" t="s">
        <v>19</v>
      </c>
      <c r="F658" s="240" t="s">
        <v>1591</v>
      </c>
      <c r="G658" s="237"/>
      <c r="H658" s="239" t="s">
        <v>19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6" t="s">
        <v>410</v>
      </c>
      <c r="AU658" s="246" t="s">
        <v>87</v>
      </c>
      <c r="AV658" s="13" t="s">
        <v>85</v>
      </c>
      <c r="AW658" s="13" t="s">
        <v>37</v>
      </c>
      <c r="AX658" s="13" t="s">
        <v>78</v>
      </c>
      <c r="AY658" s="246" t="s">
        <v>401</v>
      </c>
    </row>
    <row r="659" s="13" customFormat="1">
      <c r="A659" s="13"/>
      <c r="B659" s="236"/>
      <c r="C659" s="237"/>
      <c r="D659" s="238" t="s">
        <v>410</v>
      </c>
      <c r="E659" s="239" t="s">
        <v>19</v>
      </c>
      <c r="F659" s="240" t="s">
        <v>6676</v>
      </c>
      <c r="G659" s="237"/>
      <c r="H659" s="239" t="s">
        <v>19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6" t="s">
        <v>410</v>
      </c>
      <c r="AU659" s="246" t="s">
        <v>87</v>
      </c>
      <c r="AV659" s="13" t="s">
        <v>85</v>
      </c>
      <c r="AW659" s="13" t="s">
        <v>37</v>
      </c>
      <c r="AX659" s="13" t="s">
        <v>78</v>
      </c>
      <c r="AY659" s="246" t="s">
        <v>401</v>
      </c>
    </row>
    <row r="660" s="13" customFormat="1">
      <c r="A660" s="13"/>
      <c r="B660" s="236"/>
      <c r="C660" s="237"/>
      <c r="D660" s="238" t="s">
        <v>410</v>
      </c>
      <c r="E660" s="239" t="s">
        <v>19</v>
      </c>
      <c r="F660" s="240" t="s">
        <v>2000</v>
      </c>
      <c r="G660" s="237"/>
      <c r="H660" s="239" t="s">
        <v>19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6" t="s">
        <v>410</v>
      </c>
      <c r="AU660" s="246" t="s">
        <v>87</v>
      </c>
      <c r="AV660" s="13" t="s">
        <v>85</v>
      </c>
      <c r="AW660" s="13" t="s">
        <v>37</v>
      </c>
      <c r="AX660" s="13" t="s">
        <v>78</v>
      </c>
      <c r="AY660" s="246" t="s">
        <v>401</v>
      </c>
    </row>
    <row r="661" s="14" customFormat="1">
      <c r="A661" s="14"/>
      <c r="B661" s="247"/>
      <c r="C661" s="248"/>
      <c r="D661" s="238" t="s">
        <v>410</v>
      </c>
      <c r="E661" s="249" t="s">
        <v>19</v>
      </c>
      <c r="F661" s="250" t="s">
        <v>6696</v>
      </c>
      <c r="G661" s="248"/>
      <c r="H661" s="251">
        <v>28.059999999999999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7" t="s">
        <v>410</v>
      </c>
      <c r="AU661" s="257" t="s">
        <v>87</v>
      </c>
      <c r="AV661" s="14" t="s">
        <v>87</v>
      </c>
      <c r="AW661" s="14" t="s">
        <v>37</v>
      </c>
      <c r="AX661" s="14" t="s">
        <v>78</v>
      </c>
      <c r="AY661" s="257" t="s">
        <v>401</v>
      </c>
    </row>
    <row r="662" s="15" customFormat="1">
      <c r="A662" s="15"/>
      <c r="B662" s="258"/>
      <c r="C662" s="259"/>
      <c r="D662" s="238" t="s">
        <v>410</v>
      </c>
      <c r="E662" s="260" t="s">
        <v>19</v>
      </c>
      <c r="F662" s="261" t="s">
        <v>414</v>
      </c>
      <c r="G662" s="259"/>
      <c r="H662" s="262">
        <v>28.059999999999999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8" t="s">
        <v>410</v>
      </c>
      <c r="AU662" s="268" t="s">
        <v>87</v>
      </c>
      <c r="AV662" s="15" t="s">
        <v>102</v>
      </c>
      <c r="AW662" s="15" t="s">
        <v>37</v>
      </c>
      <c r="AX662" s="15" t="s">
        <v>85</v>
      </c>
      <c r="AY662" s="268" t="s">
        <v>401</v>
      </c>
    </row>
    <row r="663" s="2" customFormat="1" ht="33" customHeight="1">
      <c r="A663" s="40"/>
      <c r="B663" s="41"/>
      <c r="C663" s="218" t="s">
        <v>1092</v>
      </c>
      <c r="D663" s="218" t="s">
        <v>403</v>
      </c>
      <c r="E663" s="219" t="s">
        <v>2015</v>
      </c>
      <c r="F663" s="220" t="s">
        <v>2016</v>
      </c>
      <c r="G663" s="221" t="s">
        <v>178</v>
      </c>
      <c r="H663" s="222">
        <v>42.340000000000003</v>
      </c>
      <c r="I663" s="223"/>
      <c r="J663" s="224">
        <f>ROUND(I663*H663,2)</f>
        <v>0</v>
      </c>
      <c r="K663" s="220" t="s">
        <v>406</v>
      </c>
      <c r="L663" s="46"/>
      <c r="M663" s="225" t="s">
        <v>19</v>
      </c>
      <c r="N663" s="226" t="s">
        <v>49</v>
      </c>
      <c r="O663" s="86"/>
      <c r="P663" s="227">
        <f>O663*H663</f>
        <v>0</v>
      </c>
      <c r="Q663" s="227">
        <v>0</v>
      </c>
      <c r="R663" s="227">
        <f>Q663*H663</f>
        <v>0</v>
      </c>
      <c r="S663" s="227">
        <v>0</v>
      </c>
      <c r="T663" s="22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9" t="s">
        <v>545</v>
      </c>
      <c r="AT663" s="229" t="s">
        <v>403</v>
      </c>
      <c r="AU663" s="229" t="s">
        <v>87</v>
      </c>
      <c r="AY663" s="19" t="s">
        <v>401</v>
      </c>
      <c r="BE663" s="230">
        <f>IF(N663="základní",J663,0)</f>
        <v>0</v>
      </c>
      <c r="BF663" s="230">
        <f>IF(N663="snížená",J663,0)</f>
        <v>0</v>
      </c>
      <c r="BG663" s="230">
        <f>IF(N663="zákl. přenesená",J663,0)</f>
        <v>0</v>
      </c>
      <c r="BH663" s="230">
        <f>IF(N663="sníž. přenesená",J663,0)</f>
        <v>0</v>
      </c>
      <c r="BI663" s="230">
        <f>IF(N663="nulová",J663,0)</f>
        <v>0</v>
      </c>
      <c r="BJ663" s="19" t="s">
        <v>85</v>
      </c>
      <c r="BK663" s="230">
        <f>ROUND(I663*H663,2)</f>
        <v>0</v>
      </c>
      <c r="BL663" s="19" t="s">
        <v>545</v>
      </c>
      <c r="BM663" s="229" t="s">
        <v>6697</v>
      </c>
    </row>
    <row r="664" s="2" customFormat="1">
      <c r="A664" s="40"/>
      <c r="B664" s="41"/>
      <c r="C664" s="42"/>
      <c r="D664" s="231" t="s">
        <v>408</v>
      </c>
      <c r="E664" s="42"/>
      <c r="F664" s="232" t="s">
        <v>2018</v>
      </c>
      <c r="G664" s="42"/>
      <c r="H664" s="42"/>
      <c r="I664" s="233"/>
      <c r="J664" s="42"/>
      <c r="K664" s="42"/>
      <c r="L664" s="46"/>
      <c r="M664" s="234"/>
      <c r="N664" s="235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408</v>
      </c>
      <c r="AU664" s="19" t="s">
        <v>87</v>
      </c>
    </row>
    <row r="665" s="14" customFormat="1">
      <c r="A665" s="14"/>
      <c r="B665" s="247"/>
      <c r="C665" s="248"/>
      <c r="D665" s="238" t="s">
        <v>410</v>
      </c>
      <c r="E665" s="249" t="s">
        <v>19</v>
      </c>
      <c r="F665" s="250" t="s">
        <v>6447</v>
      </c>
      <c r="G665" s="248"/>
      <c r="H665" s="251">
        <v>42.340000000000003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7" t="s">
        <v>410</v>
      </c>
      <c r="AU665" s="257" t="s">
        <v>87</v>
      </c>
      <c r="AV665" s="14" t="s">
        <v>87</v>
      </c>
      <c r="AW665" s="14" t="s">
        <v>37</v>
      </c>
      <c r="AX665" s="14" t="s">
        <v>78</v>
      </c>
      <c r="AY665" s="257" t="s">
        <v>401</v>
      </c>
    </row>
    <row r="666" s="15" customFormat="1">
      <c r="A666" s="15"/>
      <c r="B666" s="258"/>
      <c r="C666" s="259"/>
      <c r="D666" s="238" t="s">
        <v>410</v>
      </c>
      <c r="E666" s="260" t="s">
        <v>19</v>
      </c>
      <c r="F666" s="261" t="s">
        <v>414</v>
      </c>
      <c r="G666" s="259"/>
      <c r="H666" s="262">
        <v>42.340000000000003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8" t="s">
        <v>410</v>
      </c>
      <c r="AU666" s="268" t="s">
        <v>87</v>
      </c>
      <c r="AV666" s="15" t="s">
        <v>102</v>
      </c>
      <c r="AW666" s="15" t="s">
        <v>37</v>
      </c>
      <c r="AX666" s="15" t="s">
        <v>85</v>
      </c>
      <c r="AY666" s="268" t="s">
        <v>401</v>
      </c>
    </row>
    <row r="667" s="2" customFormat="1" ht="24.15" customHeight="1">
      <c r="A667" s="40"/>
      <c r="B667" s="41"/>
      <c r="C667" s="280" t="s">
        <v>1101</v>
      </c>
      <c r="D667" s="280" t="s">
        <v>808</v>
      </c>
      <c r="E667" s="281" t="s">
        <v>2020</v>
      </c>
      <c r="F667" s="282" t="s">
        <v>2021</v>
      </c>
      <c r="G667" s="283" t="s">
        <v>178</v>
      </c>
      <c r="H667" s="284">
        <v>49.326000000000001</v>
      </c>
      <c r="I667" s="285"/>
      <c r="J667" s="286">
        <f>ROUND(I667*H667,2)</f>
        <v>0</v>
      </c>
      <c r="K667" s="282" t="s">
        <v>406</v>
      </c>
      <c r="L667" s="287"/>
      <c r="M667" s="288" t="s">
        <v>19</v>
      </c>
      <c r="N667" s="289" t="s">
        <v>49</v>
      </c>
      <c r="O667" s="86"/>
      <c r="P667" s="227">
        <f>O667*H667</f>
        <v>0</v>
      </c>
      <c r="Q667" s="227">
        <v>0.00029999999999999997</v>
      </c>
      <c r="R667" s="227">
        <f>Q667*H667</f>
        <v>0.014797799999999998</v>
      </c>
      <c r="S667" s="227">
        <v>0</v>
      </c>
      <c r="T667" s="22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9" t="s">
        <v>664</v>
      </c>
      <c r="AT667" s="229" t="s">
        <v>808</v>
      </c>
      <c r="AU667" s="229" t="s">
        <v>87</v>
      </c>
      <c r="AY667" s="19" t="s">
        <v>401</v>
      </c>
      <c r="BE667" s="230">
        <f>IF(N667="základní",J667,0)</f>
        <v>0</v>
      </c>
      <c r="BF667" s="230">
        <f>IF(N667="snížená",J667,0)</f>
        <v>0</v>
      </c>
      <c r="BG667" s="230">
        <f>IF(N667="zákl. přenesená",J667,0)</f>
        <v>0</v>
      </c>
      <c r="BH667" s="230">
        <f>IF(N667="sníž. přenesená",J667,0)</f>
        <v>0</v>
      </c>
      <c r="BI667" s="230">
        <f>IF(N667="nulová",J667,0)</f>
        <v>0</v>
      </c>
      <c r="BJ667" s="19" t="s">
        <v>85</v>
      </c>
      <c r="BK667" s="230">
        <f>ROUND(I667*H667,2)</f>
        <v>0</v>
      </c>
      <c r="BL667" s="19" t="s">
        <v>545</v>
      </c>
      <c r="BM667" s="229" t="s">
        <v>6698</v>
      </c>
    </row>
    <row r="668" s="14" customFormat="1">
      <c r="A668" s="14"/>
      <c r="B668" s="247"/>
      <c r="C668" s="248"/>
      <c r="D668" s="238" t="s">
        <v>410</v>
      </c>
      <c r="E668" s="249" t="s">
        <v>19</v>
      </c>
      <c r="F668" s="250" t="s">
        <v>6447</v>
      </c>
      <c r="G668" s="248"/>
      <c r="H668" s="251">
        <v>42.340000000000003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7" t="s">
        <v>410</v>
      </c>
      <c r="AU668" s="257" t="s">
        <v>87</v>
      </c>
      <c r="AV668" s="14" t="s">
        <v>87</v>
      </c>
      <c r="AW668" s="14" t="s">
        <v>37</v>
      </c>
      <c r="AX668" s="14" t="s">
        <v>78</v>
      </c>
      <c r="AY668" s="257" t="s">
        <v>401</v>
      </c>
    </row>
    <row r="669" s="15" customFormat="1">
      <c r="A669" s="15"/>
      <c r="B669" s="258"/>
      <c r="C669" s="259"/>
      <c r="D669" s="238" t="s">
        <v>410</v>
      </c>
      <c r="E669" s="260" t="s">
        <v>19</v>
      </c>
      <c r="F669" s="261" t="s">
        <v>414</v>
      </c>
      <c r="G669" s="259"/>
      <c r="H669" s="262">
        <v>42.340000000000003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8" t="s">
        <v>410</v>
      </c>
      <c r="AU669" s="268" t="s">
        <v>87</v>
      </c>
      <c r="AV669" s="15" t="s">
        <v>102</v>
      </c>
      <c r="AW669" s="15" t="s">
        <v>37</v>
      </c>
      <c r="AX669" s="15" t="s">
        <v>78</v>
      </c>
      <c r="AY669" s="268" t="s">
        <v>401</v>
      </c>
    </row>
    <row r="670" s="14" customFormat="1">
      <c r="A670" s="14"/>
      <c r="B670" s="247"/>
      <c r="C670" s="248"/>
      <c r="D670" s="238" t="s">
        <v>410</v>
      </c>
      <c r="E670" s="249" t="s">
        <v>19</v>
      </c>
      <c r="F670" s="250" t="s">
        <v>6699</v>
      </c>
      <c r="G670" s="248"/>
      <c r="H670" s="251">
        <v>49.326000000000001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7" t="s">
        <v>410</v>
      </c>
      <c r="AU670" s="257" t="s">
        <v>87</v>
      </c>
      <c r="AV670" s="14" t="s">
        <v>87</v>
      </c>
      <c r="AW670" s="14" t="s">
        <v>37</v>
      </c>
      <c r="AX670" s="14" t="s">
        <v>85</v>
      </c>
      <c r="AY670" s="257" t="s">
        <v>401</v>
      </c>
    </row>
    <row r="671" s="2" customFormat="1" ht="33" customHeight="1">
      <c r="A671" s="40"/>
      <c r="B671" s="41"/>
      <c r="C671" s="218" t="s">
        <v>1110</v>
      </c>
      <c r="D671" s="218" t="s">
        <v>403</v>
      </c>
      <c r="E671" s="219" t="s">
        <v>2025</v>
      </c>
      <c r="F671" s="220" t="s">
        <v>2026</v>
      </c>
      <c r="G671" s="221" t="s">
        <v>178</v>
      </c>
      <c r="H671" s="222">
        <v>42.340000000000003</v>
      </c>
      <c r="I671" s="223"/>
      <c r="J671" s="224">
        <f>ROUND(I671*H671,2)</f>
        <v>0</v>
      </c>
      <c r="K671" s="220" t="s">
        <v>406</v>
      </c>
      <c r="L671" s="46"/>
      <c r="M671" s="225" t="s">
        <v>19</v>
      </c>
      <c r="N671" s="226" t="s">
        <v>49</v>
      </c>
      <c r="O671" s="86"/>
      <c r="P671" s="227">
        <f>O671*H671</f>
        <v>0</v>
      </c>
      <c r="Q671" s="227">
        <v>0</v>
      </c>
      <c r="R671" s="227">
        <f>Q671*H671</f>
        <v>0</v>
      </c>
      <c r="S671" s="227">
        <v>0</v>
      </c>
      <c r="T671" s="22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9" t="s">
        <v>545</v>
      </c>
      <c r="AT671" s="229" t="s">
        <v>403</v>
      </c>
      <c r="AU671" s="229" t="s">
        <v>87</v>
      </c>
      <c r="AY671" s="19" t="s">
        <v>401</v>
      </c>
      <c r="BE671" s="230">
        <f>IF(N671="základní",J671,0)</f>
        <v>0</v>
      </c>
      <c r="BF671" s="230">
        <f>IF(N671="snížená",J671,0)</f>
        <v>0</v>
      </c>
      <c r="BG671" s="230">
        <f>IF(N671="zákl. přenesená",J671,0)</f>
        <v>0</v>
      </c>
      <c r="BH671" s="230">
        <f>IF(N671="sníž. přenesená",J671,0)</f>
        <v>0</v>
      </c>
      <c r="BI671" s="230">
        <f>IF(N671="nulová",J671,0)</f>
        <v>0</v>
      </c>
      <c r="BJ671" s="19" t="s">
        <v>85</v>
      </c>
      <c r="BK671" s="230">
        <f>ROUND(I671*H671,2)</f>
        <v>0</v>
      </c>
      <c r="BL671" s="19" t="s">
        <v>545</v>
      </c>
      <c r="BM671" s="229" t="s">
        <v>6700</v>
      </c>
    </row>
    <row r="672" s="2" customFormat="1">
      <c r="A672" s="40"/>
      <c r="B672" s="41"/>
      <c r="C672" s="42"/>
      <c r="D672" s="231" t="s">
        <v>408</v>
      </c>
      <c r="E672" s="42"/>
      <c r="F672" s="232" t="s">
        <v>2028</v>
      </c>
      <c r="G672" s="42"/>
      <c r="H672" s="42"/>
      <c r="I672" s="233"/>
      <c r="J672" s="42"/>
      <c r="K672" s="42"/>
      <c r="L672" s="46"/>
      <c r="M672" s="234"/>
      <c r="N672" s="235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408</v>
      </c>
      <c r="AU672" s="19" t="s">
        <v>87</v>
      </c>
    </row>
    <row r="673" s="14" customFormat="1">
      <c r="A673" s="14"/>
      <c r="B673" s="247"/>
      <c r="C673" s="248"/>
      <c r="D673" s="238" t="s">
        <v>410</v>
      </c>
      <c r="E673" s="249" t="s">
        <v>19</v>
      </c>
      <c r="F673" s="250" t="s">
        <v>6447</v>
      </c>
      <c r="G673" s="248"/>
      <c r="H673" s="251">
        <v>42.340000000000003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7" t="s">
        <v>410</v>
      </c>
      <c r="AU673" s="257" t="s">
        <v>87</v>
      </c>
      <c r="AV673" s="14" t="s">
        <v>87</v>
      </c>
      <c r="AW673" s="14" t="s">
        <v>37</v>
      </c>
      <c r="AX673" s="14" t="s">
        <v>78</v>
      </c>
      <c r="AY673" s="257" t="s">
        <v>401</v>
      </c>
    </row>
    <row r="674" s="15" customFormat="1">
      <c r="A674" s="15"/>
      <c r="B674" s="258"/>
      <c r="C674" s="259"/>
      <c r="D674" s="238" t="s">
        <v>410</v>
      </c>
      <c r="E674" s="260" t="s">
        <v>19</v>
      </c>
      <c r="F674" s="261" t="s">
        <v>414</v>
      </c>
      <c r="G674" s="259"/>
      <c r="H674" s="262">
        <v>42.340000000000003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8" t="s">
        <v>410</v>
      </c>
      <c r="AU674" s="268" t="s">
        <v>87</v>
      </c>
      <c r="AV674" s="15" t="s">
        <v>102</v>
      </c>
      <c r="AW674" s="15" t="s">
        <v>37</v>
      </c>
      <c r="AX674" s="15" t="s">
        <v>85</v>
      </c>
      <c r="AY674" s="268" t="s">
        <v>401</v>
      </c>
    </row>
    <row r="675" s="2" customFormat="1" ht="24.15" customHeight="1">
      <c r="A675" s="40"/>
      <c r="B675" s="41"/>
      <c r="C675" s="280" t="s">
        <v>1115</v>
      </c>
      <c r="D675" s="280" t="s">
        <v>808</v>
      </c>
      <c r="E675" s="281" t="s">
        <v>2020</v>
      </c>
      <c r="F675" s="282" t="s">
        <v>2021</v>
      </c>
      <c r="G675" s="283" t="s">
        <v>178</v>
      </c>
      <c r="H675" s="284">
        <v>49.326000000000001</v>
      </c>
      <c r="I675" s="285"/>
      <c r="J675" s="286">
        <f>ROUND(I675*H675,2)</f>
        <v>0</v>
      </c>
      <c r="K675" s="282" t="s">
        <v>406</v>
      </c>
      <c r="L675" s="287"/>
      <c r="M675" s="288" t="s">
        <v>19</v>
      </c>
      <c r="N675" s="289" t="s">
        <v>49</v>
      </c>
      <c r="O675" s="86"/>
      <c r="P675" s="227">
        <f>O675*H675</f>
        <v>0</v>
      </c>
      <c r="Q675" s="227">
        <v>0.00029999999999999997</v>
      </c>
      <c r="R675" s="227">
        <f>Q675*H675</f>
        <v>0.014797799999999998</v>
      </c>
      <c r="S675" s="227">
        <v>0</v>
      </c>
      <c r="T675" s="22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9" t="s">
        <v>664</v>
      </c>
      <c r="AT675" s="229" t="s">
        <v>808</v>
      </c>
      <c r="AU675" s="229" t="s">
        <v>87</v>
      </c>
      <c r="AY675" s="19" t="s">
        <v>401</v>
      </c>
      <c r="BE675" s="230">
        <f>IF(N675="základní",J675,0)</f>
        <v>0</v>
      </c>
      <c r="BF675" s="230">
        <f>IF(N675="snížená",J675,0)</f>
        <v>0</v>
      </c>
      <c r="BG675" s="230">
        <f>IF(N675="zákl. přenesená",J675,0)</f>
        <v>0</v>
      </c>
      <c r="BH675" s="230">
        <f>IF(N675="sníž. přenesená",J675,0)</f>
        <v>0</v>
      </c>
      <c r="BI675" s="230">
        <f>IF(N675="nulová",J675,0)</f>
        <v>0</v>
      </c>
      <c r="BJ675" s="19" t="s">
        <v>85</v>
      </c>
      <c r="BK675" s="230">
        <f>ROUND(I675*H675,2)</f>
        <v>0</v>
      </c>
      <c r="BL675" s="19" t="s">
        <v>545</v>
      </c>
      <c r="BM675" s="229" t="s">
        <v>6701</v>
      </c>
    </row>
    <row r="676" s="14" customFormat="1">
      <c r="A676" s="14"/>
      <c r="B676" s="247"/>
      <c r="C676" s="248"/>
      <c r="D676" s="238" t="s">
        <v>410</v>
      </c>
      <c r="E676" s="249" t="s">
        <v>19</v>
      </c>
      <c r="F676" s="250" t="s">
        <v>6447</v>
      </c>
      <c r="G676" s="248"/>
      <c r="H676" s="251">
        <v>42.340000000000003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7" t="s">
        <v>410</v>
      </c>
      <c r="AU676" s="257" t="s">
        <v>87</v>
      </c>
      <c r="AV676" s="14" t="s">
        <v>87</v>
      </c>
      <c r="AW676" s="14" t="s">
        <v>37</v>
      </c>
      <c r="AX676" s="14" t="s">
        <v>78</v>
      </c>
      <c r="AY676" s="257" t="s">
        <v>401</v>
      </c>
    </row>
    <row r="677" s="15" customFormat="1">
      <c r="A677" s="15"/>
      <c r="B677" s="258"/>
      <c r="C677" s="259"/>
      <c r="D677" s="238" t="s">
        <v>410</v>
      </c>
      <c r="E677" s="260" t="s">
        <v>19</v>
      </c>
      <c r="F677" s="261" t="s">
        <v>414</v>
      </c>
      <c r="G677" s="259"/>
      <c r="H677" s="262">
        <v>42.340000000000003</v>
      </c>
      <c r="I677" s="263"/>
      <c r="J677" s="259"/>
      <c r="K677" s="259"/>
      <c r="L677" s="264"/>
      <c r="M677" s="265"/>
      <c r="N677" s="266"/>
      <c r="O677" s="266"/>
      <c r="P677" s="266"/>
      <c r="Q677" s="266"/>
      <c r="R677" s="266"/>
      <c r="S677" s="266"/>
      <c r="T677" s="267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8" t="s">
        <v>410</v>
      </c>
      <c r="AU677" s="268" t="s">
        <v>87</v>
      </c>
      <c r="AV677" s="15" t="s">
        <v>102</v>
      </c>
      <c r="AW677" s="15" t="s">
        <v>37</v>
      </c>
      <c r="AX677" s="15" t="s">
        <v>78</v>
      </c>
      <c r="AY677" s="268" t="s">
        <v>401</v>
      </c>
    </row>
    <row r="678" s="14" customFormat="1">
      <c r="A678" s="14"/>
      <c r="B678" s="247"/>
      <c r="C678" s="248"/>
      <c r="D678" s="238" t="s">
        <v>410</v>
      </c>
      <c r="E678" s="249" t="s">
        <v>19</v>
      </c>
      <c r="F678" s="250" t="s">
        <v>6699</v>
      </c>
      <c r="G678" s="248"/>
      <c r="H678" s="251">
        <v>49.326000000000001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7" t="s">
        <v>410</v>
      </c>
      <c r="AU678" s="257" t="s">
        <v>87</v>
      </c>
      <c r="AV678" s="14" t="s">
        <v>87</v>
      </c>
      <c r="AW678" s="14" t="s">
        <v>37</v>
      </c>
      <c r="AX678" s="14" t="s">
        <v>85</v>
      </c>
      <c r="AY678" s="257" t="s">
        <v>401</v>
      </c>
    </row>
    <row r="679" s="2" customFormat="1" ht="37.8" customHeight="1">
      <c r="A679" s="40"/>
      <c r="B679" s="41"/>
      <c r="C679" s="218" t="s">
        <v>1120</v>
      </c>
      <c r="D679" s="218" t="s">
        <v>403</v>
      </c>
      <c r="E679" s="219" t="s">
        <v>2036</v>
      </c>
      <c r="F679" s="220" t="s">
        <v>2037</v>
      </c>
      <c r="G679" s="221" t="s">
        <v>178</v>
      </c>
      <c r="H679" s="222">
        <v>42.340000000000003</v>
      </c>
      <c r="I679" s="223"/>
      <c r="J679" s="224">
        <f>ROUND(I679*H679,2)</f>
        <v>0</v>
      </c>
      <c r="K679" s="220" t="s">
        <v>406</v>
      </c>
      <c r="L679" s="46"/>
      <c r="M679" s="225" t="s">
        <v>19</v>
      </c>
      <c r="N679" s="226" t="s">
        <v>49</v>
      </c>
      <c r="O679" s="86"/>
      <c r="P679" s="227">
        <f>O679*H679</f>
        <v>0</v>
      </c>
      <c r="Q679" s="227">
        <v>0</v>
      </c>
      <c r="R679" s="227">
        <f>Q679*H679</f>
        <v>0</v>
      </c>
      <c r="S679" s="227">
        <v>0</v>
      </c>
      <c r="T679" s="22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9" t="s">
        <v>545</v>
      </c>
      <c r="AT679" s="229" t="s">
        <v>403</v>
      </c>
      <c r="AU679" s="229" t="s">
        <v>87</v>
      </c>
      <c r="AY679" s="19" t="s">
        <v>401</v>
      </c>
      <c r="BE679" s="230">
        <f>IF(N679="základní",J679,0)</f>
        <v>0</v>
      </c>
      <c r="BF679" s="230">
        <f>IF(N679="snížená",J679,0)</f>
        <v>0</v>
      </c>
      <c r="BG679" s="230">
        <f>IF(N679="zákl. přenesená",J679,0)</f>
        <v>0</v>
      </c>
      <c r="BH679" s="230">
        <f>IF(N679="sníž. přenesená",J679,0)</f>
        <v>0</v>
      </c>
      <c r="BI679" s="230">
        <f>IF(N679="nulová",J679,0)</f>
        <v>0</v>
      </c>
      <c r="BJ679" s="19" t="s">
        <v>85</v>
      </c>
      <c r="BK679" s="230">
        <f>ROUND(I679*H679,2)</f>
        <v>0</v>
      </c>
      <c r="BL679" s="19" t="s">
        <v>545</v>
      </c>
      <c r="BM679" s="229" t="s">
        <v>6702</v>
      </c>
    </row>
    <row r="680" s="2" customFormat="1">
      <c r="A680" s="40"/>
      <c r="B680" s="41"/>
      <c r="C680" s="42"/>
      <c r="D680" s="231" t="s">
        <v>408</v>
      </c>
      <c r="E680" s="42"/>
      <c r="F680" s="232" t="s">
        <v>2039</v>
      </c>
      <c r="G680" s="42"/>
      <c r="H680" s="42"/>
      <c r="I680" s="233"/>
      <c r="J680" s="42"/>
      <c r="K680" s="42"/>
      <c r="L680" s="46"/>
      <c r="M680" s="234"/>
      <c r="N680" s="235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408</v>
      </c>
      <c r="AU680" s="19" t="s">
        <v>87</v>
      </c>
    </row>
    <row r="681" s="14" customFormat="1">
      <c r="A681" s="14"/>
      <c r="B681" s="247"/>
      <c r="C681" s="248"/>
      <c r="D681" s="238" t="s">
        <v>410</v>
      </c>
      <c r="E681" s="249" t="s">
        <v>19</v>
      </c>
      <c r="F681" s="250" t="s">
        <v>6703</v>
      </c>
      <c r="G681" s="248"/>
      <c r="H681" s="251">
        <v>42.340000000000003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7" t="s">
        <v>410</v>
      </c>
      <c r="AU681" s="257" t="s">
        <v>87</v>
      </c>
      <c r="AV681" s="14" t="s">
        <v>87</v>
      </c>
      <c r="AW681" s="14" t="s">
        <v>37</v>
      </c>
      <c r="AX681" s="14" t="s">
        <v>78</v>
      </c>
      <c r="AY681" s="257" t="s">
        <v>401</v>
      </c>
    </row>
    <row r="682" s="15" customFormat="1">
      <c r="A682" s="15"/>
      <c r="B682" s="258"/>
      <c r="C682" s="259"/>
      <c r="D682" s="238" t="s">
        <v>410</v>
      </c>
      <c r="E682" s="260" t="s">
        <v>19</v>
      </c>
      <c r="F682" s="261" t="s">
        <v>414</v>
      </c>
      <c r="G682" s="259"/>
      <c r="H682" s="262">
        <v>42.340000000000003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8" t="s">
        <v>410</v>
      </c>
      <c r="AU682" s="268" t="s">
        <v>87</v>
      </c>
      <c r="AV682" s="15" t="s">
        <v>102</v>
      </c>
      <c r="AW682" s="15" t="s">
        <v>37</v>
      </c>
      <c r="AX682" s="15" t="s">
        <v>85</v>
      </c>
      <c r="AY682" s="268" t="s">
        <v>401</v>
      </c>
    </row>
    <row r="683" s="2" customFormat="1" ht="44.25" customHeight="1">
      <c r="A683" s="40"/>
      <c r="B683" s="41"/>
      <c r="C683" s="218" t="s">
        <v>1125</v>
      </c>
      <c r="D683" s="218" t="s">
        <v>403</v>
      </c>
      <c r="E683" s="219" t="s">
        <v>2041</v>
      </c>
      <c r="F683" s="220" t="s">
        <v>2042</v>
      </c>
      <c r="G683" s="221" t="s">
        <v>178</v>
      </c>
      <c r="H683" s="222">
        <v>42.340000000000003</v>
      </c>
      <c r="I683" s="223"/>
      <c r="J683" s="224">
        <f>ROUND(I683*H683,2)</f>
        <v>0</v>
      </c>
      <c r="K683" s="220" t="s">
        <v>406</v>
      </c>
      <c r="L683" s="46"/>
      <c r="M683" s="225" t="s">
        <v>19</v>
      </c>
      <c r="N683" s="226" t="s">
        <v>49</v>
      </c>
      <c r="O683" s="86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9" t="s">
        <v>545</v>
      </c>
      <c r="AT683" s="229" t="s">
        <v>403</v>
      </c>
      <c r="AU683" s="229" t="s">
        <v>87</v>
      </c>
      <c r="AY683" s="19" t="s">
        <v>401</v>
      </c>
      <c r="BE683" s="230">
        <f>IF(N683="základní",J683,0)</f>
        <v>0</v>
      </c>
      <c r="BF683" s="230">
        <f>IF(N683="snížená",J683,0)</f>
        <v>0</v>
      </c>
      <c r="BG683" s="230">
        <f>IF(N683="zákl. přenesená",J683,0)</f>
        <v>0</v>
      </c>
      <c r="BH683" s="230">
        <f>IF(N683="sníž. přenesená",J683,0)</f>
        <v>0</v>
      </c>
      <c r="BI683" s="230">
        <f>IF(N683="nulová",J683,0)</f>
        <v>0</v>
      </c>
      <c r="BJ683" s="19" t="s">
        <v>85</v>
      </c>
      <c r="BK683" s="230">
        <f>ROUND(I683*H683,2)</f>
        <v>0</v>
      </c>
      <c r="BL683" s="19" t="s">
        <v>545</v>
      </c>
      <c r="BM683" s="229" t="s">
        <v>6704</v>
      </c>
    </row>
    <row r="684" s="2" customFormat="1">
      <c r="A684" s="40"/>
      <c r="B684" s="41"/>
      <c r="C684" s="42"/>
      <c r="D684" s="231" t="s">
        <v>408</v>
      </c>
      <c r="E684" s="42"/>
      <c r="F684" s="232" t="s">
        <v>2044</v>
      </c>
      <c r="G684" s="42"/>
      <c r="H684" s="42"/>
      <c r="I684" s="233"/>
      <c r="J684" s="42"/>
      <c r="K684" s="42"/>
      <c r="L684" s="46"/>
      <c r="M684" s="234"/>
      <c r="N684" s="235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408</v>
      </c>
      <c r="AU684" s="19" t="s">
        <v>87</v>
      </c>
    </row>
    <row r="685" s="14" customFormat="1">
      <c r="A685" s="14"/>
      <c r="B685" s="247"/>
      <c r="C685" s="248"/>
      <c r="D685" s="238" t="s">
        <v>410</v>
      </c>
      <c r="E685" s="249" t="s">
        <v>19</v>
      </c>
      <c r="F685" s="250" t="s">
        <v>6703</v>
      </c>
      <c r="G685" s="248"/>
      <c r="H685" s="251">
        <v>42.340000000000003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7" t="s">
        <v>410</v>
      </c>
      <c r="AU685" s="257" t="s">
        <v>87</v>
      </c>
      <c r="AV685" s="14" t="s">
        <v>87</v>
      </c>
      <c r="AW685" s="14" t="s">
        <v>37</v>
      </c>
      <c r="AX685" s="14" t="s">
        <v>78</v>
      </c>
      <c r="AY685" s="257" t="s">
        <v>401</v>
      </c>
    </row>
    <row r="686" s="15" customFormat="1">
      <c r="A686" s="15"/>
      <c r="B686" s="258"/>
      <c r="C686" s="259"/>
      <c r="D686" s="238" t="s">
        <v>410</v>
      </c>
      <c r="E686" s="260" t="s">
        <v>19</v>
      </c>
      <c r="F686" s="261" t="s">
        <v>414</v>
      </c>
      <c r="G686" s="259"/>
      <c r="H686" s="262">
        <v>42.340000000000003</v>
      </c>
      <c r="I686" s="263"/>
      <c r="J686" s="259"/>
      <c r="K686" s="259"/>
      <c r="L686" s="264"/>
      <c r="M686" s="265"/>
      <c r="N686" s="266"/>
      <c r="O686" s="266"/>
      <c r="P686" s="266"/>
      <c r="Q686" s="266"/>
      <c r="R686" s="266"/>
      <c r="S686" s="266"/>
      <c r="T686" s="267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8" t="s">
        <v>410</v>
      </c>
      <c r="AU686" s="268" t="s">
        <v>87</v>
      </c>
      <c r="AV686" s="15" t="s">
        <v>102</v>
      </c>
      <c r="AW686" s="15" t="s">
        <v>37</v>
      </c>
      <c r="AX686" s="15" t="s">
        <v>85</v>
      </c>
      <c r="AY686" s="268" t="s">
        <v>401</v>
      </c>
    </row>
    <row r="687" s="2" customFormat="1" ht="16.5" customHeight="1">
      <c r="A687" s="40"/>
      <c r="B687" s="41"/>
      <c r="C687" s="280" t="s">
        <v>1134</v>
      </c>
      <c r="D687" s="280" t="s">
        <v>808</v>
      </c>
      <c r="E687" s="281" t="s">
        <v>2046</v>
      </c>
      <c r="F687" s="282" t="s">
        <v>2047</v>
      </c>
      <c r="G687" s="283" t="s">
        <v>548</v>
      </c>
      <c r="H687" s="284">
        <v>4.8010000000000002</v>
      </c>
      <c r="I687" s="285"/>
      <c r="J687" s="286">
        <f>ROUND(I687*H687,2)</f>
        <v>0</v>
      </c>
      <c r="K687" s="282" t="s">
        <v>406</v>
      </c>
      <c r="L687" s="287"/>
      <c r="M687" s="288" t="s">
        <v>19</v>
      </c>
      <c r="N687" s="289" t="s">
        <v>49</v>
      </c>
      <c r="O687" s="86"/>
      <c r="P687" s="227">
        <f>O687*H687</f>
        <v>0</v>
      </c>
      <c r="Q687" s="227">
        <v>1</v>
      </c>
      <c r="R687" s="227">
        <f>Q687*H687</f>
        <v>4.8010000000000002</v>
      </c>
      <c r="S687" s="227">
        <v>0</v>
      </c>
      <c r="T687" s="22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9" t="s">
        <v>664</v>
      </c>
      <c r="AT687" s="229" t="s">
        <v>808</v>
      </c>
      <c r="AU687" s="229" t="s">
        <v>87</v>
      </c>
      <c r="AY687" s="19" t="s">
        <v>401</v>
      </c>
      <c r="BE687" s="230">
        <f>IF(N687="základní",J687,0)</f>
        <v>0</v>
      </c>
      <c r="BF687" s="230">
        <f>IF(N687="snížená",J687,0)</f>
        <v>0</v>
      </c>
      <c r="BG687" s="230">
        <f>IF(N687="zákl. přenesená",J687,0)</f>
        <v>0</v>
      </c>
      <c r="BH687" s="230">
        <f>IF(N687="sníž. přenesená",J687,0)</f>
        <v>0</v>
      </c>
      <c r="BI687" s="230">
        <f>IF(N687="nulová",J687,0)</f>
        <v>0</v>
      </c>
      <c r="BJ687" s="19" t="s">
        <v>85</v>
      </c>
      <c r="BK687" s="230">
        <f>ROUND(I687*H687,2)</f>
        <v>0</v>
      </c>
      <c r="BL687" s="19" t="s">
        <v>545</v>
      </c>
      <c r="BM687" s="229" t="s">
        <v>6705</v>
      </c>
    </row>
    <row r="688" s="14" customFormat="1">
      <c r="A688" s="14"/>
      <c r="B688" s="247"/>
      <c r="C688" s="248"/>
      <c r="D688" s="238" t="s">
        <v>410</v>
      </c>
      <c r="E688" s="249" t="s">
        <v>19</v>
      </c>
      <c r="F688" s="250" t="s">
        <v>6706</v>
      </c>
      <c r="G688" s="248"/>
      <c r="H688" s="251">
        <v>2.6669999999999998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7" t="s">
        <v>410</v>
      </c>
      <c r="AU688" s="257" t="s">
        <v>87</v>
      </c>
      <c r="AV688" s="14" t="s">
        <v>87</v>
      </c>
      <c r="AW688" s="14" t="s">
        <v>37</v>
      </c>
      <c r="AX688" s="14" t="s">
        <v>78</v>
      </c>
      <c r="AY688" s="257" t="s">
        <v>401</v>
      </c>
    </row>
    <row r="689" s="15" customFormat="1">
      <c r="A689" s="15"/>
      <c r="B689" s="258"/>
      <c r="C689" s="259"/>
      <c r="D689" s="238" t="s">
        <v>410</v>
      </c>
      <c r="E689" s="260" t="s">
        <v>19</v>
      </c>
      <c r="F689" s="261" t="s">
        <v>414</v>
      </c>
      <c r="G689" s="259"/>
      <c r="H689" s="262">
        <v>2.6669999999999998</v>
      </c>
      <c r="I689" s="263"/>
      <c r="J689" s="259"/>
      <c r="K689" s="259"/>
      <c r="L689" s="264"/>
      <c r="M689" s="265"/>
      <c r="N689" s="266"/>
      <c r="O689" s="266"/>
      <c r="P689" s="266"/>
      <c r="Q689" s="266"/>
      <c r="R689" s="266"/>
      <c r="S689" s="266"/>
      <c r="T689" s="26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8" t="s">
        <v>410</v>
      </c>
      <c r="AU689" s="268" t="s">
        <v>87</v>
      </c>
      <c r="AV689" s="15" t="s">
        <v>102</v>
      </c>
      <c r="AW689" s="15" t="s">
        <v>37</v>
      </c>
      <c r="AX689" s="15" t="s">
        <v>78</v>
      </c>
      <c r="AY689" s="268" t="s">
        <v>401</v>
      </c>
    </row>
    <row r="690" s="14" customFormat="1">
      <c r="A690" s="14"/>
      <c r="B690" s="247"/>
      <c r="C690" s="248"/>
      <c r="D690" s="238" t="s">
        <v>410</v>
      </c>
      <c r="E690" s="249" t="s">
        <v>19</v>
      </c>
      <c r="F690" s="250" t="s">
        <v>6707</v>
      </c>
      <c r="G690" s="248"/>
      <c r="H690" s="251">
        <v>4.8010000000000002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7" t="s">
        <v>410</v>
      </c>
      <c r="AU690" s="257" t="s">
        <v>87</v>
      </c>
      <c r="AV690" s="14" t="s">
        <v>87</v>
      </c>
      <c r="AW690" s="14" t="s">
        <v>37</v>
      </c>
      <c r="AX690" s="14" t="s">
        <v>85</v>
      </c>
      <c r="AY690" s="257" t="s">
        <v>401</v>
      </c>
    </row>
    <row r="691" s="2" customFormat="1" ht="44.25" customHeight="1">
      <c r="A691" s="40"/>
      <c r="B691" s="41"/>
      <c r="C691" s="218" t="s">
        <v>1145</v>
      </c>
      <c r="D691" s="218" t="s">
        <v>403</v>
      </c>
      <c r="E691" s="219" t="s">
        <v>2052</v>
      </c>
      <c r="F691" s="220" t="s">
        <v>2053</v>
      </c>
      <c r="G691" s="221" t="s">
        <v>178</v>
      </c>
      <c r="H691" s="222">
        <v>25.574000000000002</v>
      </c>
      <c r="I691" s="223"/>
      <c r="J691" s="224">
        <f>ROUND(I691*H691,2)</f>
        <v>0</v>
      </c>
      <c r="K691" s="220" t="s">
        <v>406</v>
      </c>
      <c r="L691" s="46"/>
      <c r="M691" s="225" t="s">
        <v>19</v>
      </c>
      <c r="N691" s="226" t="s">
        <v>49</v>
      </c>
      <c r="O691" s="86"/>
      <c r="P691" s="227">
        <f>O691*H691</f>
        <v>0</v>
      </c>
      <c r="Q691" s="227">
        <v>0</v>
      </c>
      <c r="R691" s="227">
        <f>Q691*H691</f>
        <v>0</v>
      </c>
      <c r="S691" s="227">
        <v>0</v>
      </c>
      <c r="T691" s="22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9" t="s">
        <v>545</v>
      </c>
      <c r="AT691" s="229" t="s">
        <v>403</v>
      </c>
      <c r="AU691" s="229" t="s">
        <v>87</v>
      </c>
      <c r="AY691" s="19" t="s">
        <v>401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19" t="s">
        <v>85</v>
      </c>
      <c r="BK691" s="230">
        <f>ROUND(I691*H691,2)</f>
        <v>0</v>
      </c>
      <c r="BL691" s="19" t="s">
        <v>545</v>
      </c>
      <c r="BM691" s="229" t="s">
        <v>6708</v>
      </c>
    </row>
    <row r="692" s="2" customFormat="1">
      <c r="A692" s="40"/>
      <c r="B692" s="41"/>
      <c r="C692" s="42"/>
      <c r="D692" s="231" t="s">
        <v>408</v>
      </c>
      <c r="E692" s="42"/>
      <c r="F692" s="232" t="s">
        <v>2055</v>
      </c>
      <c r="G692" s="42"/>
      <c r="H692" s="42"/>
      <c r="I692" s="233"/>
      <c r="J692" s="42"/>
      <c r="K692" s="42"/>
      <c r="L692" s="46"/>
      <c r="M692" s="234"/>
      <c r="N692" s="235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408</v>
      </c>
      <c r="AU692" s="19" t="s">
        <v>87</v>
      </c>
    </row>
    <row r="693" s="13" customFormat="1">
      <c r="A693" s="13"/>
      <c r="B693" s="236"/>
      <c r="C693" s="237"/>
      <c r="D693" s="238" t="s">
        <v>410</v>
      </c>
      <c r="E693" s="239" t="s">
        <v>19</v>
      </c>
      <c r="F693" s="240" t="s">
        <v>906</v>
      </c>
      <c r="G693" s="237"/>
      <c r="H693" s="239" t="s">
        <v>19</v>
      </c>
      <c r="I693" s="241"/>
      <c r="J693" s="237"/>
      <c r="K693" s="237"/>
      <c r="L693" s="242"/>
      <c r="M693" s="243"/>
      <c r="N693" s="244"/>
      <c r="O693" s="244"/>
      <c r="P693" s="244"/>
      <c r="Q693" s="244"/>
      <c r="R693" s="244"/>
      <c r="S693" s="244"/>
      <c r="T693" s="24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6" t="s">
        <v>410</v>
      </c>
      <c r="AU693" s="246" t="s">
        <v>87</v>
      </c>
      <c r="AV693" s="13" t="s">
        <v>85</v>
      </c>
      <c r="AW693" s="13" t="s">
        <v>37</v>
      </c>
      <c r="AX693" s="13" t="s">
        <v>78</v>
      </c>
      <c r="AY693" s="246" t="s">
        <v>401</v>
      </c>
    </row>
    <row r="694" s="13" customFormat="1">
      <c r="A694" s="13"/>
      <c r="B694" s="236"/>
      <c r="C694" s="237"/>
      <c r="D694" s="238" t="s">
        <v>410</v>
      </c>
      <c r="E694" s="239" t="s">
        <v>19</v>
      </c>
      <c r="F694" s="240" t="s">
        <v>6587</v>
      </c>
      <c r="G694" s="237"/>
      <c r="H694" s="239" t="s">
        <v>19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6" t="s">
        <v>410</v>
      </c>
      <c r="AU694" s="246" t="s">
        <v>87</v>
      </c>
      <c r="AV694" s="13" t="s">
        <v>85</v>
      </c>
      <c r="AW694" s="13" t="s">
        <v>37</v>
      </c>
      <c r="AX694" s="13" t="s">
        <v>78</v>
      </c>
      <c r="AY694" s="246" t="s">
        <v>401</v>
      </c>
    </row>
    <row r="695" s="13" customFormat="1">
      <c r="A695" s="13"/>
      <c r="B695" s="236"/>
      <c r="C695" s="237"/>
      <c r="D695" s="238" t="s">
        <v>410</v>
      </c>
      <c r="E695" s="239" t="s">
        <v>19</v>
      </c>
      <c r="F695" s="240" t="s">
        <v>594</v>
      </c>
      <c r="G695" s="237"/>
      <c r="H695" s="239" t="s">
        <v>19</v>
      </c>
      <c r="I695" s="241"/>
      <c r="J695" s="237"/>
      <c r="K695" s="237"/>
      <c r="L695" s="242"/>
      <c r="M695" s="243"/>
      <c r="N695" s="244"/>
      <c r="O695" s="244"/>
      <c r="P695" s="244"/>
      <c r="Q695" s="244"/>
      <c r="R695" s="244"/>
      <c r="S695" s="244"/>
      <c r="T695" s="24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6" t="s">
        <v>410</v>
      </c>
      <c r="AU695" s="246" t="s">
        <v>87</v>
      </c>
      <c r="AV695" s="13" t="s">
        <v>85</v>
      </c>
      <c r="AW695" s="13" t="s">
        <v>37</v>
      </c>
      <c r="AX695" s="13" t="s">
        <v>78</v>
      </c>
      <c r="AY695" s="246" t="s">
        <v>401</v>
      </c>
    </row>
    <row r="696" s="13" customFormat="1">
      <c r="A696" s="13"/>
      <c r="B696" s="236"/>
      <c r="C696" s="237"/>
      <c r="D696" s="238" t="s">
        <v>410</v>
      </c>
      <c r="E696" s="239" t="s">
        <v>19</v>
      </c>
      <c r="F696" s="240" t="s">
        <v>6602</v>
      </c>
      <c r="G696" s="237"/>
      <c r="H696" s="239" t="s">
        <v>19</v>
      </c>
      <c r="I696" s="241"/>
      <c r="J696" s="237"/>
      <c r="K696" s="237"/>
      <c r="L696" s="242"/>
      <c r="M696" s="243"/>
      <c r="N696" s="244"/>
      <c r="O696" s="244"/>
      <c r="P696" s="244"/>
      <c r="Q696" s="244"/>
      <c r="R696" s="244"/>
      <c r="S696" s="244"/>
      <c r="T696" s="245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6" t="s">
        <v>410</v>
      </c>
      <c r="AU696" s="246" t="s">
        <v>87</v>
      </c>
      <c r="AV696" s="13" t="s">
        <v>85</v>
      </c>
      <c r="AW696" s="13" t="s">
        <v>37</v>
      </c>
      <c r="AX696" s="13" t="s">
        <v>78</v>
      </c>
      <c r="AY696" s="246" t="s">
        <v>401</v>
      </c>
    </row>
    <row r="697" s="14" customFormat="1">
      <c r="A697" s="14"/>
      <c r="B697" s="247"/>
      <c r="C697" s="248"/>
      <c r="D697" s="238" t="s">
        <v>410</v>
      </c>
      <c r="E697" s="249" t="s">
        <v>19</v>
      </c>
      <c r="F697" s="250" t="s">
        <v>6709</v>
      </c>
      <c r="G697" s="248"/>
      <c r="H697" s="251">
        <v>25.574000000000002</v>
      </c>
      <c r="I697" s="252"/>
      <c r="J697" s="248"/>
      <c r="K697" s="248"/>
      <c r="L697" s="253"/>
      <c r="M697" s="254"/>
      <c r="N697" s="255"/>
      <c r="O697" s="255"/>
      <c r="P697" s="255"/>
      <c r="Q697" s="255"/>
      <c r="R697" s="255"/>
      <c r="S697" s="255"/>
      <c r="T697" s="25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7" t="s">
        <v>410</v>
      </c>
      <c r="AU697" s="257" t="s">
        <v>87</v>
      </c>
      <c r="AV697" s="14" t="s">
        <v>87</v>
      </c>
      <c r="AW697" s="14" t="s">
        <v>37</v>
      </c>
      <c r="AX697" s="14" t="s">
        <v>78</v>
      </c>
      <c r="AY697" s="257" t="s">
        <v>401</v>
      </c>
    </row>
    <row r="698" s="15" customFormat="1">
      <c r="A698" s="15"/>
      <c r="B698" s="258"/>
      <c r="C698" s="259"/>
      <c r="D698" s="238" t="s">
        <v>410</v>
      </c>
      <c r="E698" s="260" t="s">
        <v>19</v>
      </c>
      <c r="F698" s="261" t="s">
        <v>414</v>
      </c>
      <c r="G698" s="259"/>
      <c r="H698" s="262">
        <v>25.574000000000002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8" t="s">
        <v>410</v>
      </c>
      <c r="AU698" s="268" t="s">
        <v>87</v>
      </c>
      <c r="AV698" s="15" t="s">
        <v>102</v>
      </c>
      <c r="AW698" s="15" t="s">
        <v>37</v>
      </c>
      <c r="AX698" s="15" t="s">
        <v>85</v>
      </c>
      <c r="AY698" s="268" t="s">
        <v>401</v>
      </c>
    </row>
    <row r="699" s="2" customFormat="1" ht="16.5" customHeight="1">
      <c r="A699" s="40"/>
      <c r="B699" s="41"/>
      <c r="C699" s="280" t="s">
        <v>681</v>
      </c>
      <c r="D699" s="280" t="s">
        <v>808</v>
      </c>
      <c r="E699" s="281" t="s">
        <v>1834</v>
      </c>
      <c r="F699" s="282" t="s">
        <v>1835</v>
      </c>
      <c r="G699" s="283" t="s">
        <v>548</v>
      </c>
      <c r="H699" s="284">
        <v>0.0089999999999999993</v>
      </c>
      <c r="I699" s="285"/>
      <c r="J699" s="286">
        <f>ROUND(I699*H699,2)</f>
        <v>0</v>
      </c>
      <c r="K699" s="282" t="s">
        <v>406</v>
      </c>
      <c r="L699" s="287"/>
      <c r="M699" s="288" t="s">
        <v>19</v>
      </c>
      <c r="N699" s="289" t="s">
        <v>49</v>
      </c>
      <c r="O699" s="86"/>
      <c r="P699" s="227">
        <f>O699*H699</f>
        <v>0</v>
      </c>
      <c r="Q699" s="227">
        <v>1</v>
      </c>
      <c r="R699" s="227">
        <f>Q699*H699</f>
        <v>0.0089999999999999993</v>
      </c>
      <c r="S699" s="227">
        <v>0</v>
      </c>
      <c r="T699" s="22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9" t="s">
        <v>664</v>
      </c>
      <c r="AT699" s="229" t="s">
        <v>808</v>
      </c>
      <c r="AU699" s="229" t="s">
        <v>87</v>
      </c>
      <c r="AY699" s="19" t="s">
        <v>401</v>
      </c>
      <c r="BE699" s="230">
        <f>IF(N699="základní",J699,0)</f>
        <v>0</v>
      </c>
      <c r="BF699" s="230">
        <f>IF(N699="snížená",J699,0)</f>
        <v>0</v>
      </c>
      <c r="BG699" s="230">
        <f>IF(N699="zákl. přenesená",J699,0)</f>
        <v>0</v>
      </c>
      <c r="BH699" s="230">
        <f>IF(N699="sníž. přenesená",J699,0)</f>
        <v>0</v>
      </c>
      <c r="BI699" s="230">
        <f>IF(N699="nulová",J699,0)</f>
        <v>0</v>
      </c>
      <c r="BJ699" s="19" t="s">
        <v>85</v>
      </c>
      <c r="BK699" s="230">
        <f>ROUND(I699*H699,2)</f>
        <v>0</v>
      </c>
      <c r="BL699" s="19" t="s">
        <v>545</v>
      </c>
      <c r="BM699" s="229" t="s">
        <v>6710</v>
      </c>
    </row>
    <row r="700" s="13" customFormat="1">
      <c r="A700" s="13"/>
      <c r="B700" s="236"/>
      <c r="C700" s="237"/>
      <c r="D700" s="238" t="s">
        <v>410</v>
      </c>
      <c r="E700" s="239" t="s">
        <v>19</v>
      </c>
      <c r="F700" s="240" t="s">
        <v>906</v>
      </c>
      <c r="G700" s="237"/>
      <c r="H700" s="239" t="s">
        <v>19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6" t="s">
        <v>410</v>
      </c>
      <c r="AU700" s="246" t="s">
        <v>87</v>
      </c>
      <c r="AV700" s="13" t="s">
        <v>85</v>
      </c>
      <c r="AW700" s="13" t="s">
        <v>37</v>
      </c>
      <c r="AX700" s="13" t="s">
        <v>78</v>
      </c>
      <c r="AY700" s="246" t="s">
        <v>401</v>
      </c>
    </row>
    <row r="701" s="13" customFormat="1">
      <c r="A701" s="13"/>
      <c r="B701" s="236"/>
      <c r="C701" s="237"/>
      <c r="D701" s="238" t="s">
        <v>410</v>
      </c>
      <c r="E701" s="239" t="s">
        <v>19</v>
      </c>
      <c r="F701" s="240" t="s">
        <v>6587</v>
      </c>
      <c r="G701" s="237"/>
      <c r="H701" s="239" t="s">
        <v>19</v>
      </c>
      <c r="I701" s="241"/>
      <c r="J701" s="237"/>
      <c r="K701" s="237"/>
      <c r="L701" s="242"/>
      <c r="M701" s="243"/>
      <c r="N701" s="244"/>
      <c r="O701" s="244"/>
      <c r="P701" s="244"/>
      <c r="Q701" s="244"/>
      <c r="R701" s="244"/>
      <c r="S701" s="244"/>
      <c r="T701" s="245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6" t="s">
        <v>410</v>
      </c>
      <c r="AU701" s="246" t="s">
        <v>87</v>
      </c>
      <c r="AV701" s="13" t="s">
        <v>85</v>
      </c>
      <c r="AW701" s="13" t="s">
        <v>37</v>
      </c>
      <c r="AX701" s="13" t="s">
        <v>78</v>
      </c>
      <c r="AY701" s="246" t="s">
        <v>401</v>
      </c>
    </row>
    <row r="702" s="13" customFormat="1">
      <c r="A702" s="13"/>
      <c r="B702" s="236"/>
      <c r="C702" s="237"/>
      <c r="D702" s="238" t="s">
        <v>410</v>
      </c>
      <c r="E702" s="239" t="s">
        <v>19</v>
      </c>
      <c r="F702" s="240" t="s">
        <v>594</v>
      </c>
      <c r="G702" s="237"/>
      <c r="H702" s="239" t="s">
        <v>19</v>
      </c>
      <c r="I702" s="241"/>
      <c r="J702" s="237"/>
      <c r="K702" s="237"/>
      <c r="L702" s="242"/>
      <c r="M702" s="243"/>
      <c r="N702" s="244"/>
      <c r="O702" s="244"/>
      <c r="P702" s="244"/>
      <c r="Q702" s="244"/>
      <c r="R702" s="244"/>
      <c r="S702" s="244"/>
      <c r="T702" s="245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6" t="s">
        <v>410</v>
      </c>
      <c r="AU702" s="246" t="s">
        <v>87</v>
      </c>
      <c r="AV702" s="13" t="s">
        <v>85</v>
      </c>
      <c r="AW702" s="13" t="s">
        <v>37</v>
      </c>
      <c r="AX702" s="13" t="s">
        <v>78</v>
      </c>
      <c r="AY702" s="246" t="s">
        <v>401</v>
      </c>
    </row>
    <row r="703" s="13" customFormat="1">
      <c r="A703" s="13"/>
      <c r="B703" s="236"/>
      <c r="C703" s="237"/>
      <c r="D703" s="238" t="s">
        <v>410</v>
      </c>
      <c r="E703" s="239" t="s">
        <v>19</v>
      </c>
      <c r="F703" s="240" t="s">
        <v>6602</v>
      </c>
      <c r="G703" s="237"/>
      <c r="H703" s="239" t="s">
        <v>19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6" t="s">
        <v>410</v>
      </c>
      <c r="AU703" s="246" t="s">
        <v>87</v>
      </c>
      <c r="AV703" s="13" t="s">
        <v>85</v>
      </c>
      <c r="AW703" s="13" t="s">
        <v>37</v>
      </c>
      <c r="AX703" s="13" t="s">
        <v>78</v>
      </c>
      <c r="AY703" s="246" t="s">
        <v>401</v>
      </c>
    </row>
    <row r="704" s="14" customFormat="1">
      <c r="A704" s="14"/>
      <c r="B704" s="247"/>
      <c r="C704" s="248"/>
      <c r="D704" s="238" t="s">
        <v>410</v>
      </c>
      <c r="E704" s="249" t="s">
        <v>19</v>
      </c>
      <c r="F704" s="250" t="s">
        <v>6709</v>
      </c>
      <c r="G704" s="248"/>
      <c r="H704" s="251">
        <v>25.574000000000002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7" t="s">
        <v>410</v>
      </c>
      <c r="AU704" s="257" t="s">
        <v>87</v>
      </c>
      <c r="AV704" s="14" t="s">
        <v>87</v>
      </c>
      <c r="AW704" s="14" t="s">
        <v>37</v>
      </c>
      <c r="AX704" s="14" t="s">
        <v>78</v>
      </c>
      <c r="AY704" s="257" t="s">
        <v>401</v>
      </c>
    </row>
    <row r="705" s="15" customFormat="1">
      <c r="A705" s="15"/>
      <c r="B705" s="258"/>
      <c r="C705" s="259"/>
      <c r="D705" s="238" t="s">
        <v>410</v>
      </c>
      <c r="E705" s="260" t="s">
        <v>19</v>
      </c>
      <c r="F705" s="261" t="s">
        <v>414</v>
      </c>
      <c r="G705" s="259"/>
      <c r="H705" s="262">
        <v>25.574000000000002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8" t="s">
        <v>410</v>
      </c>
      <c r="AU705" s="268" t="s">
        <v>87</v>
      </c>
      <c r="AV705" s="15" t="s">
        <v>102</v>
      </c>
      <c r="AW705" s="15" t="s">
        <v>37</v>
      </c>
      <c r="AX705" s="15" t="s">
        <v>78</v>
      </c>
      <c r="AY705" s="268" t="s">
        <v>401</v>
      </c>
    </row>
    <row r="706" s="14" customFormat="1">
      <c r="A706" s="14"/>
      <c r="B706" s="247"/>
      <c r="C706" s="248"/>
      <c r="D706" s="238" t="s">
        <v>410</v>
      </c>
      <c r="E706" s="249" t="s">
        <v>19</v>
      </c>
      <c r="F706" s="250" t="s">
        <v>6711</v>
      </c>
      <c r="G706" s="248"/>
      <c r="H706" s="251">
        <v>0.0089999999999999993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7" t="s">
        <v>410</v>
      </c>
      <c r="AU706" s="257" t="s">
        <v>87</v>
      </c>
      <c r="AV706" s="14" t="s">
        <v>87</v>
      </c>
      <c r="AW706" s="14" t="s">
        <v>37</v>
      </c>
      <c r="AX706" s="14" t="s">
        <v>85</v>
      </c>
      <c r="AY706" s="257" t="s">
        <v>401</v>
      </c>
    </row>
    <row r="707" s="2" customFormat="1" ht="49.05" customHeight="1">
      <c r="A707" s="40"/>
      <c r="B707" s="41"/>
      <c r="C707" s="218" t="s">
        <v>1160</v>
      </c>
      <c r="D707" s="218" t="s">
        <v>403</v>
      </c>
      <c r="E707" s="219" t="s">
        <v>6712</v>
      </c>
      <c r="F707" s="220" t="s">
        <v>6713</v>
      </c>
      <c r="G707" s="221" t="s">
        <v>178</v>
      </c>
      <c r="H707" s="222">
        <v>7.25</v>
      </c>
      <c r="I707" s="223"/>
      <c r="J707" s="224">
        <f>ROUND(I707*H707,2)</f>
        <v>0</v>
      </c>
      <c r="K707" s="220" t="s">
        <v>406</v>
      </c>
      <c r="L707" s="46"/>
      <c r="M707" s="225" t="s">
        <v>19</v>
      </c>
      <c r="N707" s="226" t="s">
        <v>49</v>
      </c>
      <c r="O707" s="86"/>
      <c r="P707" s="227">
        <f>O707*H707</f>
        <v>0</v>
      </c>
      <c r="Q707" s="227">
        <v>0.00024000000000000001</v>
      </c>
      <c r="R707" s="227">
        <f>Q707*H707</f>
        <v>0.00174</v>
      </c>
      <c r="S707" s="227">
        <v>0</v>
      </c>
      <c r="T707" s="228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9" t="s">
        <v>545</v>
      </c>
      <c r="AT707" s="229" t="s">
        <v>403</v>
      </c>
      <c r="AU707" s="229" t="s">
        <v>87</v>
      </c>
      <c r="AY707" s="19" t="s">
        <v>401</v>
      </c>
      <c r="BE707" s="230">
        <f>IF(N707="základní",J707,0)</f>
        <v>0</v>
      </c>
      <c r="BF707" s="230">
        <f>IF(N707="snížená",J707,0)</f>
        <v>0</v>
      </c>
      <c r="BG707" s="230">
        <f>IF(N707="zákl. přenesená",J707,0)</f>
        <v>0</v>
      </c>
      <c r="BH707" s="230">
        <f>IF(N707="sníž. přenesená",J707,0)</f>
        <v>0</v>
      </c>
      <c r="BI707" s="230">
        <f>IF(N707="nulová",J707,0)</f>
        <v>0</v>
      </c>
      <c r="BJ707" s="19" t="s">
        <v>85</v>
      </c>
      <c r="BK707" s="230">
        <f>ROUND(I707*H707,2)</f>
        <v>0</v>
      </c>
      <c r="BL707" s="19" t="s">
        <v>545</v>
      </c>
      <c r="BM707" s="229" t="s">
        <v>6714</v>
      </c>
    </row>
    <row r="708" s="2" customFormat="1">
      <c r="A708" s="40"/>
      <c r="B708" s="41"/>
      <c r="C708" s="42"/>
      <c r="D708" s="231" t="s">
        <v>408</v>
      </c>
      <c r="E708" s="42"/>
      <c r="F708" s="232" t="s">
        <v>6715</v>
      </c>
      <c r="G708" s="42"/>
      <c r="H708" s="42"/>
      <c r="I708" s="233"/>
      <c r="J708" s="42"/>
      <c r="K708" s="42"/>
      <c r="L708" s="46"/>
      <c r="M708" s="234"/>
      <c r="N708" s="235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408</v>
      </c>
      <c r="AU708" s="19" t="s">
        <v>87</v>
      </c>
    </row>
    <row r="709" s="13" customFormat="1">
      <c r="A709" s="13"/>
      <c r="B709" s="236"/>
      <c r="C709" s="237"/>
      <c r="D709" s="238" t="s">
        <v>410</v>
      </c>
      <c r="E709" s="239" t="s">
        <v>19</v>
      </c>
      <c r="F709" s="240" t="s">
        <v>906</v>
      </c>
      <c r="G709" s="237"/>
      <c r="H709" s="239" t="s">
        <v>19</v>
      </c>
      <c r="I709" s="241"/>
      <c r="J709" s="237"/>
      <c r="K709" s="237"/>
      <c r="L709" s="242"/>
      <c r="M709" s="243"/>
      <c r="N709" s="244"/>
      <c r="O709" s="244"/>
      <c r="P709" s="244"/>
      <c r="Q709" s="244"/>
      <c r="R709" s="244"/>
      <c r="S709" s="244"/>
      <c r="T709" s="24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6" t="s">
        <v>410</v>
      </c>
      <c r="AU709" s="246" t="s">
        <v>87</v>
      </c>
      <c r="AV709" s="13" t="s">
        <v>85</v>
      </c>
      <c r="AW709" s="13" t="s">
        <v>37</v>
      </c>
      <c r="AX709" s="13" t="s">
        <v>78</v>
      </c>
      <c r="AY709" s="246" t="s">
        <v>401</v>
      </c>
    </row>
    <row r="710" s="13" customFormat="1">
      <c r="A710" s="13"/>
      <c r="B710" s="236"/>
      <c r="C710" s="237"/>
      <c r="D710" s="238" t="s">
        <v>410</v>
      </c>
      <c r="E710" s="239" t="s">
        <v>19</v>
      </c>
      <c r="F710" s="240" t="s">
        <v>6683</v>
      </c>
      <c r="G710" s="237"/>
      <c r="H710" s="239" t="s">
        <v>19</v>
      </c>
      <c r="I710" s="241"/>
      <c r="J710" s="237"/>
      <c r="K710" s="237"/>
      <c r="L710" s="242"/>
      <c r="M710" s="243"/>
      <c r="N710" s="244"/>
      <c r="O710" s="244"/>
      <c r="P710" s="244"/>
      <c r="Q710" s="244"/>
      <c r="R710" s="244"/>
      <c r="S710" s="244"/>
      <c r="T710" s="24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6" t="s">
        <v>410</v>
      </c>
      <c r="AU710" s="246" t="s">
        <v>87</v>
      </c>
      <c r="AV710" s="13" t="s">
        <v>85</v>
      </c>
      <c r="AW710" s="13" t="s">
        <v>37</v>
      </c>
      <c r="AX710" s="13" t="s">
        <v>78</v>
      </c>
      <c r="AY710" s="246" t="s">
        <v>401</v>
      </c>
    </row>
    <row r="711" s="13" customFormat="1">
      <c r="A711" s="13"/>
      <c r="B711" s="236"/>
      <c r="C711" s="237"/>
      <c r="D711" s="238" t="s">
        <v>410</v>
      </c>
      <c r="E711" s="239" t="s">
        <v>19</v>
      </c>
      <c r="F711" s="240" t="s">
        <v>6602</v>
      </c>
      <c r="G711" s="237"/>
      <c r="H711" s="239" t="s">
        <v>19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6" t="s">
        <v>410</v>
      </c>
      <c r="AU711" s="246" t="s">
        <v>87</v>
      </c>
      <c r="AV711" s="13" t="s">
        <v>85</v>
      </c>
      <c r="AW711" s="13" t="s">
        <v>37</v>
      </c>
      <c r="AX711" s="13" t="s">
        <v>78</v>
      </c>
      <c r="AY711" s="246" t="s">
        <v>401</v>
      </c>
    </row>
    <row r="712" s="13" customFormat="1">
      <c r="A712" s="13"/>
      <c r="B712" s="236"/>
      <c r="C712" s="237"/>
      <c r="D712" s="238" t="s">
        <v>410</v>
      </c>
      <c r="E712" s="239" t="s">
        <v>19</v>
      </c>
      <c r="F712" s="240" t="s">
        <v>6716</v>
      </c>
      <c r="G712" s="237"/>
      <c r="H712" s="239" t="s">
        <v>19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6" t="s">
        <v>410</v>
      </c>
      <c r="AU712" s="246" t="s">
        <v>87</v>
      </c>
      <c r="AV712" s="13" t="s">
        <v>85</v>
      </c>
      <c r="AW712" s="13" t="s">
        <v>37</v>
      </c>
      <c r="AX712" s="13" t="s">
        <v>78</v>
      </c>
      <c r="AY712" s="246" t="s">
        <v>401</v>
      </c>
    </row>
    <row r="713" s="14" customFormat="1">
      <c r="A713" s="14"/>
      <c r="B713" s="247"/>
      <c r="C713" s="248"/>
      <c r="D713" s="238" t="s">
        <v>410</v>
      </c>
      <c r="E713" s="249" t="s">
        <v>19</v>
      </c>
      <c r="F713" s="250" t="s">
        <v>6717</v>
      </c>
      <c r="G713" s="248"/>
      <c r="H713" s="251">
        <v>7.25</v>
      </c>
      <c r="I713" s="252"/>
      <c r="J713" s="248"/>
      <c r="K713" s="248"/>
      <c r="L713" s="253"/>
      <c r="M713" s="254"/>
      <c r="N713" s="255"/>
      <c r="O713" s="255"/>
      <c r="P713" s="255"/>
      <c r="Q713" s="255"/>
      <c r="R713" s="255"/>
      <c r="S713" s="255"/>
      <c r="T713" s="25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7" t="s">
        <v>410</v>
      </c>
      <c r="AU713" s="257" t="s">
        <v>87</v>
      </c>
      <c r="AV713" s="14" t="s">
        <v>87</v>
      </c>
      <c r="AW713" s="14" t="s">
        <v>37</v>
      </c>
      <c r="AX713" s="14" t="s">
        <v>78</v>
      </c>
      <c r="AY713" s="257" t="s">
        <v>401</v>
      </c>
    </row>
    <row r="714" s="15" customFormat="1">
      <c r="A714" s="15"/>
      <c r="B714" s="258"/>
      <c r="C714" s="259"/>
      <c r="D714" s="238" t="s">
        <v>410</v>
      </c>
      <c r="E714" s="260" t="s">
        <v>19</v>
      </c>
      <c r="F714" s="261" t="s">
        <v>414</v>
      </c>
      <c r="G714" s="259"/>
      <c r="H714" s="262">
        <v>7.25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8" t="s">
        <v>410</v>
      </c>
      <c r="AU714" s="268" t="s">
        <v>87</v>
      </c>
      <c r="AV714" s="15" t="s">
        <v>102</v>
      </c>
      <c r="AW714" s="15" t="s">
        <v>37</v>
      </c>
      <c r="AX714" s="15" t="s">
        <v>85</v>
      </c>
      <c r="AY714" s="268" t="s">
        <v>401</v>
      </c>
    </row>
    <row r="715" s="2" customFormat="1" ht="37.8" customHeight="1">
      <c r="A715" s="40"/>
      <c r="B715" s="41"/>
      <c r="C715" s="218" t="s">
        <v>1172</v>
      </c>
      <c r="D715" s="218" t="s">
        <v>403</v>
      </c>
      <c r="E715" s="219" t="s">
        <v>6718</v>
      </c>
      <c r="F715" s="220" t="s">
        <v>6719</v>
      </c>
      <c r="G715" s="221" t="s">
        <v>178</v>
      </c>
      <c r="H715" s="222">
        <v>7.25</v>
      </c>
      <c r="I715" s="223"/>
      <c r="J715" s="224">
        <f>ROUND(I715*H715,2)</f>
        <v>0</v>
      </c>
      <c r="K715" s="220" t="s">
        <v>19</v>
      </c>
      <c r="L715" s="46"/>
      <c r="M715" s="225" t="s">
        <v>19</v>
      </c>
      <c r="N715" s="226" t="s">
        <v>49</v>
      </c>
      <c r="O715" s="86"/>
      <c r="P715" s="227">
        <f>O715*H715</f>
        <v>0</v>
      </c>
      <c r="Q715" s="227">
        <v>0.00024000000000000001</v>
      </c>
      <c r="R715" s="227">
        <f>Q715*H715</f>
        <v>0.00174</v>
      </c>
      <c r="S715" s="227">
        <v>0</v>
      </c>
      <c r="T715" s="22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9" t="s">
        <v>545</v>
      </c>
      <c r="AT715" s="229" t="s">
        <v>403</v>
      </c>
      <c r="AU715" s="229" t="s">
        <v>87</v>
      </c>
      <c r="AY715" s="19" t="s">
        <v>401</v>
      </c>
      <c r="BE715" s="230">
        <f>IF(N715="základní",J715,0)</f>
        <v>0</v>
      </c>
      <c r="BF715" s="230">
        <f>IF(N715="snížená",J715,0)</f>
        <v>0</v>
      </c>
      <c r="BG715" s="230">
        <f>IF(N715="zákl. přenesená",J715,0)</f>
        <v>0</v>
      </c>
      <c r="BH715" s="230">
        <f>IF(N715="sníž. přenesená",J715,0)</f>
        <v>0</v>
      </c>
      <c r="BI715" s="230">
        <f>IF(N715="nulová",J715,0)</f>
        <v>0</v>
      </c>
      <c r="BJ715" s="19" t="s">
        <v>85</v>
      </c>
      <c r="BK715" s="230">
        <f>ROUND(I715*H715,2)</f>
        <v>0</v>
      </c>
      <c r="BL715" s="19" t="s">
        <v>545</v>
      </c>
      <c r="BM715" s="229" t="s">
        <v>6720</v>
      </c>
    </row>
    <row r="716" s="13" customFormat="1">
      <c r="A716" s="13"/>
      <c r="B716" s="236"/>
      <c r="C716" s="237"/>
      <c r="D716" s="238" t="s">
        <v>410</v>
      </c>
      <c r="E716" s="239" t="s">
        <v>19</v>
      </c>
      <c r="F716" s="240" t="s">
        <v>906</v>
      </c>
      <c r="G716" s="237"/>
      <c r="H716" s="239" t="s">
        <v>19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6" t="s">
        <v>410</v>
      </c>
      <c r="AU716" s="246" t="s">
        <v>87</v>
      </c>
      <c r="AV716" s="13" t="s">
        <v>85</v>
      </c>
      <c r="AW716" s="13" t="s">
        <v>37</v>
      </c>
      <c r="AX716" s="13" t="s">
        <v>78</v>
      </c>
      <c r="AY716" s="246" t="s">
        <v>401</v>
      </c>
    </row>
    <row r="717" s="13" customFormat="1">
      <c r="A717" s="13"/>
      <c r="B717" s="236"/>
      <c r="C717" s="237"/>
      <c r="D717" s="238" t="s">
        <v>410</v>
      </c>
      <c r="E717" s="239" t="s">
        <v>19</v>
      </c>
      <c r="F717" s="240" t="s">
        <v>6683</v>
      </c>
      <c r="G717" s="237"/>
      <c r="H717" s="239" t="s">
        <v>19</v>
      </c>
      <c r="I717" s="241"/>
      <c r="J717" s="237"/>
      <c r="K717" s="237"/>
      <c r="L717" s="242"/>
      <c r="M717" s="243"/>
      <c r="N717" s="244"/>
      <c r="O717" s="244"/>
      <c r="P717" s="244"/>
      <c r="Q717" s="244"/>
      <c r="R717" s="244"/>
      <c r="S717" s="244"/>
      <c r="T717" s="24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6" t="s">
        <v>410</v>
      </c>
      <c r="AU717" s="246" t="s">
        <v>87</v>
      </c>
      <c r="AV717" s="13" t="s">
        <v>85</v>
      </c>
      <c r="AW717" s="13" t="s">
        <v>37</v>
      </c>
      <c r="AX717" s="13" t="s">
        <v>78</v>
      </c>
      <c r="AY717" s="246" t="s">
        <v>401</v>
      </c>
    </row>
    <row r="718" s="13" customFormat="1">
      <c r="A718" s="13"/>
      <c r="B718" s="236"/>
      <c r="C718" s="237"/>
      <c r="D718" s="238" t="s">
        <v>410</v>
      </c>
      <c r="E718" s="239" t="s">
        <v>19</v>
      </c>
      <c r="F718" s="240" t="s">
        <v>6602</v>
      </c>
      <c r="G718" s="237"/>
      <c r="H718" s="239" t="s">
        <v>19</v>
      </c>
      <c r="I718" s="241"/>
      <c r="J718" s="237"/>
      <c r="K718" s="237"/>
      <c r="L718" s="242"/>
      <c r="M718" s="243"/>
      <c r="N718" s="244"/>
      <c r="O718" s="244"/>
      <c r="P718" s="244"/>
      <c r="Q718" s="244"/>
      <c r="R718" s="244"/>
      <c r="S718" s="244"/>
      <c r="T718" s="24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6" t="s">
        <v>410</v>
      </c>
      <c r="AU718" s="246" t="s">
        <v>87</v>
      </c>
      <c r="AV718" s="13" t="s">
        <v>85</v>
      </c>
      <c r="AW718" s="13" t="s">
        <v>37</v>
      </c>
      <c r="AX718" s="13" t="s">
        <v>78</v>
      </c>
      <c r="AY718" s="246" t="s">
        <v>401</v>
      </c>
    </row>
    <row r="719" s="13" customFormat="1">
      <c r="A719" s="13"/>
      <c r="B719" s="236"/>
      <c r="C719" s="237"/>
      <c r="D719" s="238" t="s">
        <v>410</v>
      </c>
      <c r="E719" s="239" t="s">
        <v>19</v>
      </c>
      <c r="F719" s="240" t="s">
        <v>6716</v>
      </c>
      <c r="G719" s="237"/>
      <c r="H719" s="239" t="s">
        <v>19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6" t="s">
        <v>410</v>
      </c>
      <c r="AU719" s="246" t="s">
        <v>87</v>
      </c>
      <c r="AV719" s="13" t="s">
        <v>85</v>
      </c>
      <c r="AW719" s="13" t="s">
        <v>37</v>
      </c>
      <c r="AX719" s="13" t="s">
        <v>78</v>
      </c>
      <c r="AY719" s="246" t="s">
        <v>401</v>
      </c>
    </row>
    <row r="720" s="14" customFormat="1">
      <c r="A720" s="14"/>
      <c r="B720" s="247"/>
      <c r="C720" s="248"/>
      <c r="D720" s="238" t="s">
        <v>410</v>
      </c>
      <c r="E720" s="249" t="s">
        <v>19</v>
      </c>
      <c r="F720" s="250" t="s">
        <v>6717</v>
      </c>
      <c r="G720" s="248"/>
      <c r="H720" s="251">
        <v>7.25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7" t="s">
        <v>410</v>
      </c>
      <c r="AU720" s="257" t="s">
        <v>87</v>
      </c>
      <c r="AV720" s="14" t="s">
        <v>87</v>
      </c>
      <c r="AW720" s="14" t="s">
        <v>37</v>
      </c>
      <c r="AX720" s="14" t="s">
        <v>78</v>
      </c>
      <c r="AY720" s="257" t="s">
        <v>401</v>
      </c>
    </row>
    <row r="721" s="15" customFormat="1">
      <c r="A721" s="15"/>
      <c r="B721" s="258"/>
      <c r="C721" s="259"/>
      <c r="D721" s="238" t="s">
        <v>410</v>
      </c>
      <c r="E721" s="260" t="s">
        <v>19</v>
      </c>
      <c r="F721" s="261" t="s">
        <v>414</v>
      </c>
      <c r="G721" s="259"/>
      <c r="H721" s="262">
        <v>7.25</v>
      </c>
      <c r="I721" s="263"/>
      <c r="J721" s="259"/>
      <c r="K721" s="259"/>
      <c r="L721" s="264"/>
      <c r="M721" s="265"/>
      <c r="N721" s="266"/>
      <c r="O721" s="266"/>
      <c r="P721" s="266"/>
      <c r="Q721" s="266"/>
      <c r="R721" s="266"/>
      <c r="S721" s="266"/>
      <c r="T721" s="26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8" t="s">
        <v>410</v>
      </c>
      <c r="AU721" s="268" t="s">
        <v>87</v>
      </c>
      <c r="AV721" s="15" t="s">
        <v>102</v>
      </c>
      <c r="AW721" s="15" t="s">
        <v>37</v>
      </c>
      <c r="AX721" s="15" t="s">
        <v>85</v>
      </c>
      <c r="AY721" s="268" t="s">
        <v>401</v>
      </c>
    </row>
    <row r="722" s="2" customFormat="1" ht="37.8" customHeight="1">
      <c r="A722" s="40"/>
      <c r="B722" s="41"/>
      <c r="C722" s="218" t="s">
        <v>1178</v>
      </c>
      <c r="D722" s="218" t="s">
        <v>403</v>
      </c>
      <c r="E722" s="219" t="s">
        <v>2080</v>
      </c>
      <c r="F722" s="220" t="s">
        <v>2081</v>
      </c>
      <c r="G722" s="221" t="s">
        <v>178</v>
      </c>
      <c r="H722" s="222">
        <v>25.574000000000002</v>
      </c>
      <c r="I722" s="223"/>
      <c r="J722" s="224">
        <f>ROUND(I722*H722,2)</f>
        <v>0</v>
      </c>
      <c r="K722" s="220" t="s">
        <v>406</v>
      </c>
      <c r="L722" s="46"/>
      <c r="M722" s="225" t="s">
        <v>19</v>
      </c>
      <c r="N722" s="226" t="s">
        <v>49</v>
      </c>
      <c r="O722" s="86"/>
      <c r="P722" s="227">
        <f>O722*H722</f>
        <v>0</v>
      </c>
      <c r="Q722" s="227">
        <v>0.00094131</v>
      </c>
      <c r="R722" s="227">
        <f>Q722*H722</f>
        <v>0.024073061940000001</v>
      </c>
      <c r="S722" s="227">
        <v>0</v>
      </c>
      <c r="T722" s="22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9" t="s">
        <v>545</v>
      </c>
      <c r="AT722" s="229" t="s">
        <v>403</v>
      </c>
      <c r="AU722" s="229" t="s">
        <v>87</v>
      </c>
      <c r="AY722" s="19" t="s">
        <v>401</v>
      </c>
      <c r="BE722" s="230">
        <f>IF(N722="základní",J722,0)</f>
        <v>0</v>
      </c>
      <c r="BF722" s="230">
        <f>IF(N722="snížená",J722,0)</f>
        <v>0</v>
      </c>
      <c r="BG722" s="230">
        <f>IF(N722="zákl. přenesená",J722,0)</f>
        <v>0</v>
      </c>
      <c r="BH722" s="230">
        <f>IF(N722="sníž. přenesená",J722,0)</f>
        <v>0</v>
      </c>
      <c r="BI722" s="230">
        <f>IF(N722="nulová",J722,0)</f>
        <v>0</v>
      </c>
      <c r="BJ722" s="19" t="s">
        <v>85</v>
      </c>
      <c r="BK722" s="230">
        <f>ROUND(I722*H722,2)</f>
        <v>0</v>
      </c>
      <c r="BL722" s="19" t="s">
        <v>545</v>
      </c>
      <c r="BM722" s="229" t="s">
        <v>6721</v>
      </c>
    </row>
    <row r="723" s="2" customFormat="1">
      <c r="A723" s="40"/>
      <c r="B723" s="41"/>
      <c r="C723" s="42"/>
      <c r="D723" s="231" t="s">
        <v>408</v>
      </c>
      <c r="E723" s="42"/>
      <c r="F723" s="232" t="s">
        <v>2083</v>
      </c>
      <c r="G723" s="42"/>
      <c r="H723" s="42"/>
      <c r="I723" s="233"/>
      <c r="J723" s="42"/>
      <c r="K723" s="42"/>
      <c r="L723" s="46"/>
      <c r="M723" s="234"/>
      <c r="N723" s="235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408</v>
      </c>
      <c r="AU723" s="19" t="s">
        <v>87</v>
      </c>
    </row>
    <row r="724" s="13" customFormat="1">
      <c r="A724" s="13"/>
      <c r="B724" s="236"/>
      <c r="C724" s="237"/>
      <c r="D724" s="238" t="s">
        <v>410</v>
      </c>
      <c r="E724" s="239" t="s">
        <v>19</v>
      </c>
      <c r="F724" s="240" t="s">
        <v>906</v>
      </c>
      <c r="G724" s="237"/>
      <c r="H724" s="239" t="s">
        <v>19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6" t="s">
        <v>410</v>
      </c>
      <c r="AU724" s="246" t="s">
        <v>87</v>
      </c>
      <c r="AV724" s="13" t="s">
        <v>85</v>
      </c>
      <c r="AW724" s="13" t="s">
        <v>37</v>
      </c>
      <c r="AX724" s="13" t="s">
        <v>78</v>
      </c>
      <c r="AY724" s="246" t="s">
        <v>401</v>
      </c>
    </row>
    <row r="725" s="13" customFormat="1">
      <c r="A725" s="13"/>
      <c r="B725" s="236"/>
      <c r="C725" s="237"/>
      <c r="D725" s="238" t="s">
        <v>410</v>
      </c>
      <c r="E725" s="239" t="s">
        <v>19</v>
      </c>
      <c r="F725" s="240" t="s">
        <v>6587</v>
      </c>
      <c r="G725" s="237"/>
      <c r="H725" s="239" t="s">
        <v>19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6" t="s">
        <v>410</v>
      </c>
      <c r="AU725" s="246" t="s">
        <v>87</v>
      </c>
      <c r="AV725" s="13" t="s">
        <v>85</v>
      </c>
      <c r="AW725" s="13" t="s">
        <v>37</v>
      </c>
      <c r="AX725" s="13" t="s">
        <v>78</v>
      </c>
      <c r="AY725" s="246" t="s">
        <v>401</v>
      </c>
    </row>
    <row r="726" s="13" customFormat="1">
      <c r="A726" s="13"/>
      <c r="B726" s="236"/>
      <c r="C726" s="237"/>
      <c r="D726" s="238" t="s">
        <v>410</v>
      </c>
      <c r="E726" s="239" t="s">
        <v>19</v>
      </c>
      <c r="F726" s="240" t="s">
        <v>594</v>
      </c>
      <c r="G726" s="237"/>
      <c r="H726" s="239" t="s">
        <v>19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6" t="s">
        <v>410</v>
      </c>
      <c r="AU726" s="246" t="s">
        <v>87</v>
      </c>
      <c r="AV726" s="13" t="s">
        <v>85</v>
      </c>
      <c r="AW726" s="13" t="s">
        <v>37</v>
      </c>
      <c r="AX726" s="13" t="s">
        <v>78</v>
      </c>
      <c r="AY726" s="246" t="s">
        <v>401</v>
      </c>
    </row>
    <row r="727" s="13" customFormat="1">
      <c r="A727" s="13"/>
      <c r="B727" s="236"/>
      <c r="C727" s="237"/>
      <c r="D727" s="238" t="s">
        <v>410</v>
      </c>
      <c r="E727" s="239" t="s">
        <v>19</v>
      </c>
      <c r="F727" s="240" t="s">
        <v>6602</v>
      </c>
      <c r="G727" s="237"/>
      <c r="H727" s="239" t="s">
        <v>19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6" t="s">
        <v>410</v>
      </c>
      <c r="AU727" s="246" t="s">
        <v>87</v>
      </c>
      <c r="AV727" s="13" t="s">
        <v>85</v>
      </c>
      <c r="AW727" s="13" t="s">
        <v>37</v>
      </c>
      <c r="AX727" s="13" t="s">
        <v>78</v>
      </c>
      <c r="AY727" s="246" t="s">
        <v>401</v>
      </c>
    </row>
    <row r="728" s="14" customFormat="1">
      <c r="A728" s="14"/>
      <c r="B728" s="247"/>
      <c r="C728" s="248"/>
      <c r="D728" s="238" t="s">
        <v>410</v>
      </c>
      <c r="E728" s="249" t="s">
        <v>19</v>
      </c>
      <c r="F728" s="250" t="s">
        <v>6709</v>
      </c>
      <c r="G728" s="248"/>
      <c r="H728" s="251">
        <v>25.574000000000002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7" t="s">
        <v>410</v>
      </c>
      <c r="AU728" s="257" t="s">
        <v>87</v>
      </c>
      <c r="AV728" s="14" t="s">
        <v>87</v>
      </c>
      <c r="AW728" s="14" t="s">
        <v>37</v>
      </c>
      <c r="AX728" s="14" t="s">
        <v>78</v>
      </c>
      <c r="AY728" s="257" t="s">
        <v>401</v>
      </c>
    </row>
    <row r="729" s="15" customFormat="1">
      <c r="A729" s="15"/>
      <c r="B729" s="258"/>
      <c r="C729" s="259"/>
      <c r="D729" s="238" t="s">
        <v>410</v>
      </c>
      <c r="E729" s="260" t="s">
        <v>19</v>
      </c>
      <c r="F729" s="261" t="s">
        <v>414</v>
      </c>
      <c r="G729" s="259"/>
      <c r="H729" s="262">
        <v>25.574000000000002</v>
      </c>
      <c r="I729" s="263"/>
      <c r="J729" s="259"/>
      <c r="K729" s="259"/>
      <c r="L729" s="264"/>
      <c r="M729" s="265"/>
      <c r="N729" s="266"/>
      <c r="O729" s="266"/>
      <c r="P729" s="266"/>
      <c r="Q729" s="266"/>
      <c r="R729" s="266"/>
      <c r="S729" s="266"/>
      <c r="T729" s="267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8" t="s">
        <v>410</v>
      </c>
      <c r="AU729" s="268" t="s">
        <v>87</v>
      </c>
      <c r="AV729" s="15" t="s">
        <v>102</v>
      </c>
      <c r="AW729" s="15" t="s">
        <v>37</v>
      </c>
      <c r="AX729" s="15" t="s">
        <v>85</v>
      </c>
      <c r="AY729" s="268" t="s">
        <v>401</v>
      </c>
    </row>
    <row r="730" s="2" customFormat="1" ht="49.05" customHeight="1">
      <c r="A730" s="40"/>
      <c r="B730" s="41"/>
      <c r="C730" s="280" t="s">
        <v>1185</v>
      </c>
      <c r="D730" s="280" t="s">
        <v>808</v>
      </c>
      <c r="E730" s="281" t="s">
        <v>1855</v>
      </c>
      <c r="F730" s="282" t="s">
        <v>1856</v>
      </c>
      <c r="G730" s="283" t="s">
        <v>178</v>
      </c>
      <c r="H730" s="284">
        <v>30.689</v>
      </c>
      <c r="I730" s="285"/>
      <c r="J730" s="286">
        <f>ROUND(I730*H730,2)</f>
        <v>0</v>
      </c>
      <c r="K730" s="282" t="s">
        <v>406</v>
      </c>
      <c r="L730" s="287"/>
      <c r="M730" s="288" t="s">
        <v>19</v>
      </c>
      <c r="N730" s="289" t="s">
        <v>49</v>
      </c>
      <c r="O730" s="86"/>
      <c r="P730" s="227">
        <f>O730*H730</f>
        <v>0</v>
      </c>
      <c r="Q730" s="227">
        <v>0.0054000000000000003</v>
      </c>
      <c r="R730" s="227">
        <f>Q730*H730</f>
        <v>0.1657206</v>
      </c>
      <c r="S730" s="227">
        <v>0</v>
      </c>
      <c r="T730" s="22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9" t="s">
        <v>664</v>
      </c>
      <c r="AT730" s="229" t="s">
        <v>808</v>
      </c>
      <c r="AU730" s="229" t="s">
        <v>87</v>
      </c>
      <c r="AY730" s="19" t="s">
        <v>401</v>
      </c>
      <c r="BE730" s="230">
        <f>IF(N730="základní",J730,0)</f>
        <v>0</v>
      </c>
      <c r="BF730" s="230">
        <f>IF(N730="snížená",J730,0)</f>
        <v>0</v>
      </c>
      <c r="BG730" s="230">
        <f>IF(N730="zákl. přenesená",J730,0)</f>
        <v>0</v>
      </c>
      <c r="BH730" s="230">
        <f>IF(N730="sníž. přenesená",J730,0)</f>
        <v>0</v>
      </c>
      <c r="BI730" s="230">
        <f>IF(N730="nulová",J730,0)</f>
        <v>0</v>
      </c>
      <c r="BJ730" s="19" t="s">
        <v>85</v>
      </c>
      <c r="BK730" s="230">
        <f>ROUND(I730*H730,2)</f>
        <v>0</v>
      </c>
      <c r="BL730" s="19" t="s">
        <v>545</v>
      </c>
      <c r="BM730" s="229" t="s">
        <v>6722</v>
      </c>
    </row>
    <row r="731" s="13" customFormat="1">
      <c r="A731" s="13"/>
      <c r="B731" s="236"/>
      <c r="C731" s="237"/>
      <c r="D731" s="238" t="s">
        <v>410</v>
      </c>
      <c r="E731" s="239" t="s">
        <v>19</v>
      </c>
      <c r="F731" s="240" t="s">
        <v>906</v>
      </c>
      <c r="G731" s="237"/>
      <c r="H731" s="239" t="s">
        <v>19</v>
      </c>
      <c r="I731" s="241"/>
      <c r="J731" s="237"/>
      <c r="K731" s="237"/>
      <c r="L731" s="242"/>
      <c r="M731" s="243"/>
      <c r="N731" s="244"/>
      <c r="O731" s="244"/>
      <c r="P731" s="244"/>
      <c r="Q731" s="244"/>
      <c r="R731" s="244"/>
      <c r="S731" s="244"/>
      <c r="T731" s="24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6" t="s">
        <v>410</v>
      </c>
      <c r="AU731" s="246" t="s">
        <v>87</v>
      </c>
      <c r="AV731" s="13" t="s">
        <v>85</v>
      </c>
      <c r="AW731" s="13" t="s">
        <v>37</v>
      </c>
      <c r="AX731" s="13" t="s">
        <v>78</v>
      </c>
      <c r="AY731" s="246" t="s">
        <v>401</v>
      </c>
    </row>
    <row r="732" s="13" customFormat="1">
      <c r="A732" s="13"/>
      <c r="B732" s="236"/>
      <c r="C732" s="237"/>
      <c r="D732" s="238" t="s">
        <v>410</v>
      </c>
      <c r="E732" s="239" t="s">
        <v>19</v>
      </c>
      <c r="F732" s="240" t="s">
        <v>6587</v>
      </c>
      <c r="G732" s="237"/>
      <c r="H732" s="239" t="s">
        <v>19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6" t="s">
        <v>410</v>
      </c>
      <c r="AU732" s="246" t="s">
        <v>87</v>
      </c>
      <c r="AV732" s="13" t="s">
        <v>85</v>
      </c>
      <c r="AW732" s="13" t="s">
        <v>37</v>
      </c>
      <c r="AX732" s="13" t="s">
        <v>78</v>
      </c>
      <c r="AY732" s="246" t="s">
        <v>401</v>
      </c>
    </row>
    <row r="733" s="13" customFormat="1">
      <c r="A733" s="13"/>
      <c r="B733" s="236"/>
      <c r="C733" s="237"/>
      <c r="D733" s="238" t="s">
        <v>410</v>
      </c>
      <c r="E733" s="239" t="s">
        <v>19</v>
      </c>
      <c r="F733" s="240" t="s">
        <v>594</v>
      </c>
      <c r="G733" s="237"/>
      <c r="H733" s="239" t="s">
        <v>19</v>
      </c>
      <c r="I733" s="241"/>
      <c r="J733" s="237"/>
      <c r="K733" s="237"/>
      <c r="L733" s="242"/>
      <c r="M733" s="243"/>
      <c r="N733" s="244"/>
      <c r="O733" s="244"/>
      <c r="P733" s="244"/>
      <c r="Q733" s="244"/>
      <c r="R733" s="244"/>
      <c r="S733" s="244"/>
      <c r="T733" s="24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6" t="s">
        <v>410</v>
      </c>
      <c r="AU733" s="246" t="s">
        <v>87</v>
      </c>
      <c r="AV733" s="13" t="s">
        <v>85</v>
      </c>
      <c r="AW733" s="13" t="s">
        <v>37</v>
      </c>
      <c r="AX733" s="13" t="s">
        <v>78</v>
      </c>
      <c r="AY733" s="246" t="s">
        <v>401</v>
      </c>
    </row>
    <row r="734" s="13" customFormat="1">
      <c r="A734" s="13"/>
      <c r="B734" s="236"/>
      <c r="C734" s="237"/>
      <c r="D734" s="238" t="s">
        <v>410</v>
      </c>
      <c r="E734" s="239" t="s">
        <v>19</v>
      </c>
      <c r="F734" s="240" t="s">
        <v>6602</v>
      </c>
      <c r="G734" s="237"/>
      <c r="H734" s="239" t="s">
        <v>19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6" t="s">
        <v>410</v>
      </c>
      <c r="AU734" s="246" t="s">
        <v>87</v>
      </c>
      <c r="AV734" s="13" t="s">
        <v>85</v>
      </c>
      <c r="AW734" s="13" t="s">
        <v>37</v>
      </c>
      <c r="AX734" s="13" t="s">
        <v>78</v>
      </c>
      <c r="AY734" s="246" t="s">
        <v>401</v>
      </c>
    </row>
    <row r="735" s="14" customFormat="1">
      <c r="A735" s="14"/>
      <c r="B735" s="247"/>
      <c r="C735" s="248"/>
      <c r="D735" s="238" t="s">
        <v>410</v>
      </c>
      <c r="E735" s="249" t="s">
        <v>19</v>
      </c>
      <c r="F735" s="250" t="s">
        <v>6709</v>
      </c>
      <c r="G735" s="248"/>
      <c r="H735" s="251">
        <v>25.574000000000002</v>
      </c>
      <c r="I735" s="252"/>
      <c r="J735" s="248"/>
      <c r="K735" s="248"/>
      <c r="L735" s="253"/>
      <c r="M735" s="254"/>
      <c r="N735" s="255"/>
      <c r="O735" s="255"/>
      <c r="P735" s="255"/>
      <c r="Q735" s="255"/>
      <c r="R735" s="255"/>
      <c r="S735" s="255"/>
      <c r="T735" s="25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7" t="s">
        <v>410</v>
      </c>
      <c r="AU735" s="257" t="s">
        <v>87</v>
      </c>
      <c r="AV735" s="14" t="s">
        <v>87</v>
      </c>
      <c r="AW735" s="14" t="s">
        <v>37</v>
      </c>
      <c r="AX735" s="14" t="s">
        <v>78</v>
      </c>
      <c r="AY735" s="257" t="s">
        <v>401</v>
      </c>
    </row>
    <row r="736" s="15" customFormat="1">
      <c r="A736" s="15"/>
      <c r="B736" s="258"/>
      <c r="C736" s="259"/>
      <c r="D736" s="238" t="s">
        <v>410</v>
      </c>
      <c r="E736" s="260" t="s">
        <v>19</v>
      </c>
      <c r="F736" s="261" t="s">
        <v>414</v>
      </c>
      <c r="G736" s="259"/>
      <c r="H736" s="262">
        <v>25.574000000000002</v>
      </c>
      <c r="I736" s="263"/>
      <c r="J736" s="259"/>
      <c r="K736" s="259"/>
      <c r="L736" s="264"/>
      <c r="M736" s="265"/>
      <c r="N736" s="266"/>
      <c r="O736" s="266"/>
      <c r="P736" s="266"/>
      <c r="Q736" s="266"/>
      <c r="R736" s="266"/>
      <c r="S736" s="266"/>
      <c r="T736" s="267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8" t="s">
        <v>410</v>
      </c>
      <c r="AU736" s="268" t="s">
        <v>87</v>
      </c>
      <c r="AV736" s="15" t="s">
        <v>102</v>
      </c>
      <c r="AW736" s="15" t="s">
        <v>37</v>
      </c>
      <c r="AX736" s="15" t="s">
        <v>78</v>
      </c>
      <c r="AY736" s="268" t="s">
        <v>401</v>
      </c>
    </row>
    <row r="737" s="14" customFormat="1">
      <c r="A737" s="14"/>
      <c r="B737" s="247"/>
      <c r="C737" s="248"/>
      <c r="D737" s="238" t="s">
        <v>410</v>
      </c>
      <c r="E737" s="249" t="s">
        <v>19</v>
      </c>
      <c r="F737" s="250" t="s">
        <v>6723</v>
      </c>
      <c r="G737" s="248"/>
      <c r="H737" s="251">
        <v>30.689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7" t="s">
        <v>410</v>
      </c>
      <c r="AU737" s="257" t="s">
        <v>87</v>
      </c>
      <c r="AV737" s="14" t="s">
        <v>87</v>
      </c>
      <c r="AW737" s="14" t="s">
        <v>37</v>
      </c>
      <c r="AX737" s="14" t="s">
        <v>85</v>
      </c>
      <c r="AY737" s="257" t="s">
        <v>401</v>
      </c>
    </row>
    <row r="738" s="2" customFormat="1" ht="49.05" customHeight="1">
      <c r="A738" s="40"/>
      <c r="B738" s="41"/>
      <c r="C738" s="218" t="s">
        <v>1191</v>
      </c>
      <c r="D738" s="218" t="s">
        <v>403</v>
      </c>
      <c r="E738" s="219" t="s">
        <v>2068</v>
      </c>
      <c r="F738" s="220" t="s">
        <v>2069</v>
      </c>
      <c r="G738" s="221" t="s">
        <v>178</v>
      </c>
      <c r="H738" s="222">
        <v>25.574000000000002</v>
      </c>
      <c r="I738" s="223"/>
      <c r="J738" s="224">
        <f>ROUND(I738*H738,2)</f>
        <v>0</v>
      </c>
      <c r="K738" s="220" t="s">
        <v>406</v>
      </c>
      <c r="L738" s="46"/>
      <c r="M738" s="225" t="s">
        <v>19</v>
      </c>
      <c r="N738" s="226" t="s">
        <v>49</v>
      </c>
      <c r="O738" s="86"/>
      <c r="P738" s="227">
        <f>O738*H738</f>
        <v>0</v>
      </c>
      <c r="Q738" s="227">
        <v>0</v>
      </c>
      <c r="R738" s="227">
        <f>Q738*H738</f>
        <v>0</v>
      </c>
      <c r="S738" s="227">
        <v>0</v>
      </c>
      <c r="T738" s="228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9" t="s">
        <v>545</v>
      </c>
      <c r="AT738" s="229" t="s">
        <v>403</v>
      </c>
      <c r="AU738" s="229" t="s">
        <v>87</v>
      </c>
      <c r="AY738" s="19" t="s">
        <v>401</v>
      </c>
      <c r="BE738" s="230">
        <f>IF(N738="základní",J738,0)</f>
        <v>0</v>
      </c>
      <c r="BF738" s="230">
        <f>IF(N738="snížená",J738,0)</f>
        <v>0</v>
      </c>
      <c r="BG738" s="230">
        <f>IF(N738="zákl. přenesená",J738,0)</f>
        <v>0</v>
      </c>
      <c r="BH738" s="230">
        <f>IF(N738="sníž. přenesená",J738,0)</f>
        <v>0</v>
      </c>
      <c r="BI738" s="230">
        <f>IF(N738="nulová",J738,0)</f>
        <v>0</v>
      </c>
      <c r="BJ738" s="19" t="s">
        <v>85</v>
      </c>
      <c r="BK738" s="230">
        <f>ROUND(I738*H738,2)</f>
        <v>0</v>
      </c>
      <c r="BL738" s="19" t="s">
        <v>545</v>
      </c>
      <c r="BM738" s="229" t="s">
        <v>6724</v>
      </c>
    </row>
    <row r="739" s="2" customFormat="1">
      <c r="A739" s="40"/>
      <c r="B739" s="41"/>
      <c r="C739" s="42"/>
      <c r="D739" s="231" t="s">
        <v>408</v>
      </c>
      <c r="E739" s="42"/>
      <c r="F739" s="232" t="s">
        <v>2071</v>
      </c>
      <c r="G739" s="42"/>
      <c r="H739" s="42"/>
      <c r="I739" s="233"/>
      <c r="J739" s="42"/>
      <c r="K739" s="42"/>
      <c r="L739" s="46"/>
      <c r="M739" s="234"/>
      <c r="N739" s="235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408</v>
      </c>
      <c r="AU739" s="19" t="s">
        <v>87</v>
      </c>
    </row>
    <row r="740" s="13" customFormat="1">
      <c r="A740" s="13"/>
      <c r="B740" s="236"/>
      <c r="C740" s="237"/>
      <c r="D740" s="238" t="s">
        <v>410</v>
      </c>
      <c r="E740" s="239" t="s">
        <v>19</v>
      </c>
      <c r="F740" s="240" t="s">
        <v>906</v>
      </c>
      <c r="G740" s="237"/>
      <c r="H740" s="239" t="s">
        <v>19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6" t="s">
        <v>410</v>
      </c>
      <c r="AU740" s="246" t="s">
        <v>87</v>
      </c>
      <c r="AV740" s="13" t="s">
        <v>85</v>
      </c>
      <c r="AW740" s="13" t="s">
        <v>37</v>
      </c>
      <c r="AX740" s="13" t="s">
        <v>78</v>
      </c>
      <c r="AY740" s="246" t="s">
        <v>401</v>
      </c>
    </row>
    <row r="741" s="13" customFormat="1">
      <c r="A741" s="13"/>
      <c r="B741" s="236"/>
      <c r="C741" s="237"/>
      <c r="D741" s="238" t="s">
        <v>410</v>
      </c>
      <c r="E741" s="239" t="s">
        <v>19</v>
      </c>
      <c r="F741" s="240" t="s">
        <v>6587</v>
      </c>
      <c r="G741" s="237"/>
      <c r="H741" s="239" t="s">
        <v>19</v>
      </c>
      <c r="I741" s="241"/>
      <c r="J741" s="237"/>
      <c r="K741" s="237"/>
      <c r="L741" s="242"/>
      <c r="M741" s="243"/>
      <c r="N741" s="244"/>
      <c r="O741" s="244"/>
      <c r="P741" s="244"/>
      <c r="Q741" s="244"/>
      <c r="R741" s="244"/>
      <c r="S741" s="244"/>
      <c r="T741" s="24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6" t="s">
        <v>410</v>
      </c>
      <c r="AU741" s="246" t="s">
        <v>87</v>
      </c>
      <c r="AV741" s="13" t="s">
        <v>85</v>
      </c>
      <c r="AW741" s="13" t="s">
        <v>37</v>
      </c>
      <c r="AX741" s="13" t="s">
        <v>78</v>
      </c>
      <c r="AY741" s="246" t="s">
        <v>401</v>
      </c>
    </row>
    <row r="742" s="13" customFormat="1">
      <c r="A742" s="13"/>
      <c r="B742" s="236"/>
      <c r="C742" s="237"/>
      <c r="D742" s="238" t="s">
        <v>410</v>
      </c>
      <c r="E742" s="239" t="s">
        <v>19</v>
      </c>
      <c r="F742" s="240" t="s">
        <v>594</v>
      </c>
      <c r="G742" s="237"/>
      <c r="H742" s="239" t="s">
        <v>19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6" t="s">
        <v>410</v>
      </c>
      <c r="AU742" s="246" t="s">
        <v>87</v>
      </c>
      <c r="AV742" s="13" t="s">
        <v>85</v>
      </c>
      <c r="AW742" s="13" t="s">
        <v>37</v>
      </c>
      <c r="AX742" s="13" t="s">
        <v>78</v>
      </c>
      <c r="AY742" s="246" t="s">
        <v>401</v>
      </c>
    </row>
    <row r="743" s="13" customFormat="1">
      <c r="A743" s="13"/>
      <c r="B743" s="236"/>
      <c r="C743" s="237"/>
      <c r="D743" s="238" t="s">
        <v>410</v>
      </c>
      <c r="E743" s="239" t="s">
        <v>19</v>
      </c>
      <c r="F743" s="240" t="s">
        <v>6602</v>
      </c>
      <c r="G743" s="237"/>
      <c r="H743" s="239" t="s">
        <v>19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6" t="s">
        <v>410</v>
      </c>
      <c r="AU743" s="246" t="s">
        <v>87</v>
      </c>
      <c r="AV743" s="13" t="s">
        <v>85</v>
      </c>
      <c r="AW743" s="13" t="s">
        <v>37</v>
      </c>
      <c r="AX743" s="13" t="s">
        <v>78</v>
      </c>
      <c r="AY743" s="246" t="s">
        <v>401</v>
      </c>
    </row>
    <row r="744" s="14" customFormat="1">
      <c r="A744" s="14"/>
      <c r="B744" s="247"/>
      <c r="C744" s="248"/>
      <c r="D744" s="238" t="s">
        <v>410</v>
      </c>
      <c r="E744" s="249" t="s">
        <v>19</v>
      </c>
      <c r="F744" s="250" t="s">
        <v>6709</v>
      </c>
      <c r="G744" s="248"/>
      <c r="H744" s="251">
        <v>25.574000000000002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7" t="s">
        <v>410</v>
      </c>
      <c r="AU744" s="257" t="s">
        <v>87</v>
      </c>
      <c r="AV744" s="14" t="s">
        <v>87</v>
      </c>
      <c r="AW744" s="14" t="s">
        <v>37</v>
      </c>
      <c r="AX744" s="14" t="s">
        <v>78</v>
      </c>
      <c r="AY744" s="257" t="s">
        <v>401</v>
      </c>
    </row>
    <row r="745" s="15" customFormat="1">
      <c r="A745" s="15"/>
      <c r="B745" s="258"/>
      <c r="C745" s="259"/>
      <c r="D745" s="238" t="s">
        <v>410</v>
      </c>
      <c r="E745" s="260" t="s">
        <v>19</v>
      </c>
      <c r="F745" s="261" t="s">
        <v>414</v>
      </c>
      <c r="G745" s="259"/>
      <c r="H745" s="262">
        <v>25.574000000000002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8" t="s">
        <v>410</v>
      </c>
      <c r="AU745" s="268" t="s">
        <v>87</v>
      </c>
      <c r="AV745" s="15" t="s">
        <v>102</v>
      </c>
      <c r="AW745" s="15" t="s">
        <v>37</v>
      </c>
      <c r="AX745" s="15" t="s">
        <v>85</v>
      </c>
      <c r="AY745" s="268" t="s">
        <v>401</v>
      </c>
    </row>
    <row r="746" s="2" customFormat="1" ht="24.15" customHeight="1">
      <c r="A746" s="40"/>
      <c r="B746" s="41"/>
      <c r="C746" s="280" t="s">
        <v>1196</v>
      </c>
      <c r="D746" s="280" t="s">
        <v>808</v>
      </c>
      <c r="E746" s="281" t="s">
        <v>2075</v>
      </c>
      <c r="F746" s="282" t="s">
        <v>2076</v>
      </c>
      <c r="G746" s="283" t="s">
        <v>178</v>
      </c>
      <c r="H746" s="284">
        <v>30.689</v>
      </c>
      <c r="I746" s="285"/>
      <c r="J746" s="286">
        <f>ROUND(I746*H746,2)</f>
        <v>0</v>
      </c>
      <c r="K746" s="282" t="s">
        <v>406</v>
      </c>
      <c r="L746" s="287"/>
      <c r="M746" s="288" t="s">
        <v>19</v>
      </c>
      <c r="N746" s="289" t="s">
        <v>49</v>
      </c>
      <c r="O746" s="86"/>
      <c r="P746" s="227">
        <f>O746*H746</f>
        <v>0</v>
      </c>
      <c r="Q746" s="227">
        <v>0.00029999999999999997</v>
      </c>
      <c r="R746" s="227">
        <f>Q746*H746</f>
        <v>0.0092067</v>
      </c>
      <c r="S746" s="227">
        <v>0</v>
      </c>
      <c r="T746" s="22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9" t="s">
        <v>664</v>
      </c>
      <c r="AT746" s="229" t="s">
        <v>808</v>
      </c>
      <c r="AU746" s="229" t="s">
        <v>87</v>
      </c>
      <c r="AY746" s="19" t="s">
        <v>401</v>
      </c>
      <c r="BE746" s="230">
        <f>IF(N746="základní",J746,0)</f>
        <v>0</v>
      </c>
      <c r="BF746" s="230">
        <f>IF(N746="snížená",J746,0)</f>
        <v>0</v>
      </c>
      <c r="BG746" s="230">
        <f>IF(N746="zákl. přenesená",J746,0)</f>
        <v>0</v>
      </c>
      <c r="BH746" s="230">
        <f>IF(N746="sníž. přenesená",J746,0)</f>
        <v>0</v>
      </c>
      <c r="BI746" s="230">
        <f>IF(N746="nulová",J746,0)</f>
        <v>0</v>
      </c>
      <c r="BJ746" s="19" t="s">
        <v>85</v>
      </c>
      <c r="BK746" s="230">
        <f>ROUND(I746*H746,2)</f>
        <v>0</v>
      </c>
      <c r="BL746" s="19" t="s">
        <v>545</v>
      </c>
      <c r="BM746" s="229" t="s">
        <v>6725</v>
      </c>
    </row>
    <row r="747" s="13" customFormat="1">
      <c r="A747" s="13"/>
      <c r="B747" s="236"/>
      <c r="C747" s="237"/>
      <c r="D747" s="238" t="s">
        <v>410</v>
      </c>
      <c r="E747" s="239" t="s">
        <v>19</v>
      </c>
      <c r="F747" s="240" t="s">
        <v>906</v>
      </c>
      <c r="G747" s="237"/>
      <c r="H747" s="239" t="s">
        <v>19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6" t="s">
        <v>410</v>
      </c>
      <c r="AU747" s="246" t="s">
        <v>87</v>
      </c>
      <c r="AV747" s="13" t="s">
        <v>85</v>
      </c>
      <c r="AW747" s="13" t="s">
        <v>37</v>
      </c>
      <c r="AX747" s="13" t="s">
        <v>78</v>
      </c>
      <c r="AY747" s="246" t="s">
        <v>401</v>
      </c>
    </row>
    <row r="748" s="13" customFormat="1">
      <c r="A748" s="13"/>
      <c r="B748" s="236"/>
      <c r="C748" s="237"/>
      <c r="D748" s="238" t="s">
        <v>410</v>
      </c>
      <c r="E748" s="239" t="s">
        <v>19</v>
      </c>
      <c r="F748" s="240" t="s">
        <v>6587</v>
      </c>
      <c r="G748" s="237"/>
      <c r="H748" s="239" t="s">
        <v>19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6" t="s">
        <v>410</v>
      </c>
      <c r="AU748" s="246" t="s">
        <v>87</v>
      </c>
      <c r="AV748" s="13" t="s">
        <v>85</v>
      </c>
      <c r="AW748" s="13" t="s">
        <v>37</v>
      </c>
      <c r="AX748" s="13" t="s">
        <v>78</v>
      </c>
      <c r="AY748" s="246" t="s">
        <v>401</v>
      </c>
    </row>
    <row r="749" s="13" customFormat="1">
      <c r="A749" s="13"/>
      <c r="B749" s="236"/>
      <c r="C749" s="237"/>
      <c r="D749" s="238" t="s">
        <v>410</v>
      </c>
      <c r="E749" s="239" t="s">
        <v>19</v>
      </c>
      <c r="F749" s="240" t="s">
        <v>594</v>
      </c>
      <c r="G749" s="237"/>
      <c r="H749" s="239" t="s">
        <v>19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6" t="s">
        <v>410</v>
      </c>
      <c r="AU749" s="246" t="s">
        <v>87</v>
      </c>
      <c r="AV749" s="13" t="s">
        <v>85</v>
      </c>
      <c r="AW749" s="13" t="s">
        <v>37</v>
      </c>
      <c r="AX749" s="13" t="s">
        <v>78</v>
      </c>
      <c r="AY749" s="246" t="s">
        <v>401</v>
      </c>
    </row>
    <row r="750" s="13" customFormat="1">
      <c r="A750" s="13"/>
      <c r="B750" s="236"/>
      <c r="C750" s="237"/>
      <c r="D750" s="238" t="s">
        <v>410</v>
      </c>
      <c r="E750" s="239" t="s">
        <v>19</v>
      </c>
      <c r="F750" s="240" t="s">
        <v>6602</v>
      </c>
      <c r="G750" s="237"/>
      <c r="H750" s="239" t="s">
        <v>19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6" t="s">
        <v>410</v>
      </c>
      <c r="AU750" s="246" t="s">
        <v>87</v>
      </c>
      <c r="AV750" s="13" t="s">
        <v>85</v>
      </c>
      <c r="AW750" s="13" t="s">
        <v>37</v>
      </c>
      <c r="AX750" s="13" t="s">
        <v>78</v>
      </c>
      <c r="AY750" s="246" t="s">
        <v>401</v>
      </c>
    </row>
    <row r="751" s="14" customFormat="1">
      <c r="A751" s="14"/>
      <c r="B751" s="247"/>
      <c r="C751" s="248"/>
      <c r="D751" s="238" t="s">
        <v>410</v>
      </c>
      <c r="E751" s="249" t="s">
        <v>19</v>
      </c>
      <c r="F751" s="250" t="s">
        <v>6709</v>
      </c>
      <c r="G751" s="248"/>
      <c r="H751" s="251">
        <v>25.574000000000002</v>
      </c>
      <c r="I751" s="252"/>
      <c r="J751" s="248"/>
      <c r="K751" s="248"/>
      <c r="L751" s="253"/>
      <c r="M751" s="254"/>
      <c r="N751" s="255"/>
      <c r="O751" s="255"/>
      <c r="P751" s="255"/>
      <c r="Q751" s="255"/>
      <c r="R751" s="255"/>
      <c r="S751" s="255"/>
      <c r="T751" s="25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7" t="s">
        <v>410</v>
      </c>
      <c r="AU751" s="257" t="s">
        <v>87</v>
      </c>
      <c r="AV751" s="14" t="s">
        <v>87</v>
      </c>
      <c r="AW751" s="14" t="s">
        <v>37</v>
      </c>
      <c r="AX751" s="14" t="s">
        <v>78</v>
      </c>
      <c r="AY751" s="257" t="s">
        <v>401</v>
      </c>
    </row>
    <row r="752" s="15" customFormat="1">
      <c r="A752" s="15"/>
      <c r="B752" s="258"/>
      <c r="C752" s="259"/>
      <c r="D752" s="238" t="s">
        <v>410</v>
      </c>
      <c r="E752" s="260" t="s">
        <v>19</v>
      </c>
      <c r="F752" s="261" t="s">
        <v>414</v>
      </c>
      <c r="G752" s="259"/>
      <c r="H752" s="262">
        <v>25.574000000000002</v>
      </c>
      <c r="I752" s="263"/>
      <c r="J752" s="259"/>
      <c r="K752" s="259"/>
      <c r="L752" s="264"/>
      <c r="M752" s="265"/>
      <c r="N752" s="266"/>
      <c r="O752" s="266"/>
      <c r="P752" s="266"/>
      <c r="Q752" s="266"/>
      <c r="R752" s="266"/>
      <c r="S752" s="266"/>
      <c r="T752" s="267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8" t="s">
        <v>410</v>
      </c>
      <c r="AU752" s="268" t="s">
        <v>87</v>
      </c>
      <c r="AV752" s="15" t="s">
        <v>102</v>
      </c>
      <c r="AW752" s="15" t="s">
        <v>37</v>
      </c>
      <c r="AX752" s="15" t="s">
        <v>78</v>
      </c>
      <c r="AY752" s="268" t="s">
        <v>401</v>
      </c>
    </row>
    <row r="753" s="14" customFormat="1">
      <c r="A753" s="14"/>
      <c r="B753" s="247"/>
      <c r="C753" s="248"/>
      <c r="D753" s="238" t="s">
        <v>410</v>
      </c>
      <c r="E753" s="249" t="s">
        <v>19</v>
      </c>
      <c r="F753" s="250" t="s">
        <v>6723</v>
      </c>
      <c r="G753" s="248"/>
      <c r="H753" s="251">
        <v>30.689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7" t="s">
        <v>410</v>
      </c>
      <c r="AU753" s="257" t="s">
        <v>87</v>
      </c>
      <c r="AV753" s="14" t="s">
        <v>87</v>
      </c>
      <c r="AW753" s="14" t="s">
        <v>37</v>
      </c>
      <c r="AX753" s="14" t="s">
        <v>85</v>
      </c>
      <c r="AY753" s="257" t="s">
        <v>401</v>
      </c>
    </row>
    <row r="754" s="2" customFormat="1" ht="49.05" customHeight="1">
      <c r="A754" s="40"/>
      <c r="B754" s="41"/>
      <c r="C754" s="218" t="s">
        <v>1202</v>
      </c>
      <c r="D754" s="218" t="s">
        <v>403</v>
      </c>
      <c r="E754" s="219" t="s">
        <v>2088</v>
      </c>
      <c r="F754" s="220" t="s">
        <v>2089</v>
      </c>
      <c r="G754" s="221" t="s">
        <v>178</v>
      </c>
      <c r="H754" s="222">
        <v>32.304000000000002</v>
      </c>
      <c r="I754" s="223"/>
      <c r="J754" s="224">
        <f>ROUND(I754*H754,2)</f>
        <v>0</v>
      </c>
      <c r="K754" s="220" t="s">
        <v>406</v>
      </c>
      <c r="L754" s="46"/>
      <c r="M754" s="225" t="s">
        <v>19</v>
      </c>
      <c r="N754" s="226" t="s">
        <v>49</v>
      </c>
      <c r="O754" s="86"/>
      <c r="P754" s="227">
        <f>O754*H754</f>
        <v>0</v>
      </c>
      <c r="Q754" s="227">
        <v>3.3087999999999999E-05</v>
      </c>
      <c r="R754" s="227">
        <f>Q754*H754</f>
        <v>0.0010688747520000001</v>
      </c>
      <c r="S754" s="227">
        <v>0</v>
      </c>
      <c r="T754" s="22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9" t="s">
        <v>545</v>
      </c>
      <c r="AT754" s="229" t="s">
        <v>403</v>
      </c>
      <c r="AU754" s="229" t="s">
        <v>87</v>
      </c>
      <c r="AY754" s="19" t="s">
        <v>401</v>
      </c>
      <c r="BE754" s="230">
        <f>IF(N754="základní",J754,0)</f>
        <v>0</v>
      </c>
      <c r="BF754" s="230">
        <f>IF(N754="snížená",J754,0)</f>
        <v>0</v>
      </c>
      <c r="BG754" s="230">
        <f>IF(N754="zákl. přenesená",J754,0)</f>
        <v>0</v>
      </c>
      <c r="BH754" s="230">
        <f>IF(N754="sníž. přenesená",J754,0)</f>
        <v>0</v>
      </c>
      <c r="BI754" s="230">
        <f>IF(N754="nulová",J754,0)</f>
        <v>0</v>
      </c>
      <c r="BJ754" s="19" t="s">
        <v>85</v>
      </c>
      <c r="BK754" s="230">
        <f>ROUND(I754*H754,2)</f>
        <v>0</v>
      </c>
      <c r="BL754" s="19" t="s">
        <v>545</v>
      </c>
      <c r="BM754" s="229" t="s">
        <v>6726</v>
      </c>
    </row>
    <row r="755" s="2" customFormat="1">
      <c r="A755" s="40"/>
      <c r="B755" s="41"/>
      <c r="C755" s="42"/>
      <c r="D755" s="231" t="s">
        <v>408</v>
      </c>
      <c r="E755" s="42"/>
      <c r="F755" s="232" t="s">
        <v>2091</v>
      </c>
      <c r="G755" s="42"/>
      <c r="H755" s="42"/>
      <c r="I755" s="233"/>
      <c r="J755" s="42"/>
      <c r="K755" s="42"/>
      <c r="L755" s="46"/>
      <c r="M755" s="234"/>
      <c r="N755" s="23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408</v>
      </c>
      <c r="AU755" s="19" t="s">
        <v>87</v>
      </c>
    </row>
    <row r="756" s="13" customFormat="1">
      <c r="A756" s="13"/>
      <c r="B756" s="236"/>
      <c r="C756" s="237"/>
      <c r="D756" s="238" t="s">
        <v>410</v>
      </c>
      <c r="E756" s="239" t="s">
        <v>19</v>
      </c>
      <c r="F756" s="240" t="s">
        <v>906</v>
      </c>
      <c r="G756" s="237"/>
      <c r="H756" s="239" t="s">
        <v>19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6" t="s">
        <v>410</v>
      </c>
      <c r="AU756" s="246" t="s">
        <v>87</v>
      </c>
      <c r="AV756" s="13" t="s">
        <v>85</v>
      </c>
      <c r="AW756" s="13" t="s">
        <v>37</v>
      </c>
      <c r="AX756" s="13" t="s">
        <v>78</v>
      </c>
      <c r="AY756" s="246" t="s">
        <v>401</v>
      </c>
    </row>
    <row r="757" s="13" customFormat="1">
      <c r="A757" s="13"/>
      <c r="B757" s="236"/>
      <c r="C757" s="237"/>
      <c r="D757" s="238" t="s">
        <v>410</v>
      </c>
      <c r="E757" s="239" t="s">
        <v>19</v>
      </c>
      <c r="F757" s="240" t="s">
        <v>6587</v>
      </c>
      <c r="G757" s="237"/>
      <c r="H757" s="239" t="s">
        <v>19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6" t="s">
        <v>410</v>
      </c>
      <c r="AU757" s="246" t="s">
        <v>87</v>
      </c>
      <c r="AV757" s="13" t="s">
        <v>85</v>
      </c>
      <c r="AW757" s="13" t="s">
        <v>37</v>
      </c>
      <c r="AX757" s="13" t="s">
        <v>78</v>
      </c>
      <c r="AY757" s="246" t="s">
        <v>401</v>
      </c>
    </row>
    <row r="758" s="13" customFormat="1">
      <c r="A758" s="13"/>
      <c r="B758" s="236"/>
      <c r="C758" s="237"/>
      <c r="D758" s="238" t="s">
        <v>410</v>
      </c>
      <c r="E758" s="239" t="s">
        <v>19</v>
      </c>
      <c r="F758" s="240" t="s">
        <v>594</v>
      </c>
      <c r="G758" s="237"/>
      <c r="H758" s="239" t="s">
        <v>19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6" t="s">
        <v>410</v>
      </c>
      <c r="AU758" s="246" t="s">
        <v>87</v>
      </c>
      <c r="AV758" s="13" t="s">
        <v>85</v>
      </c>
      <c r="AW758" s="13" t="s">
        <v>37</v>
      </c>
      <c r="AX758" s="13" t="s">
        <v>78</v>
      </c>
      <c r="AY758" s="246" t="s">
        <v>401</v>
      </c>
    </row>
    <row r="759" s="13" customFormat="1">
      <c r="A759" s="13"/>
      <c r="B759" s="236"/>
      <c r="C759" s="237"/>
      <c r="D759" s="238" t="s">
        <v>410</v>
      </c>
      <c r="E759" s="239" t="s">
        <v>19</v>
      </c>
      <c r="F759" s="240" t="s">
        <v>6602</v>
      </c>
      <c r="G759" s="237"/>
      <c r="H759" s="239" t="s">
        <v>19</v>
      </c>
      <c r="I759" s="241"/>
      <c r="J759" s="237"/>
      <c r="K759" s="237"/>
      <c r="L759" s="242"/>
      <c r="M759" s="243"/>
      <c r="N759" s="244"/>
      <c r="O759" s="244"/>
      <c r="P759" s="244"/>
      <c r="Q759" s="244"/>
      <c r="R759" s="244"/>
      <c r="S759" s="244"/>
      <c r="T759" s="24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6" t="s">
        <v>410</v>
      </c>
      <c r="AU759" s="246" t="s">
        <v>87</v>
      </c>
      <c r="AV759" s="13" t="s">
        <v>85</v>
      </c>
      <c r="AW759" s="13" t="s">
        <v>37</v>
      </c>
      <c r="AX759" s="13" t="s">
        <v>78</v>
      </c>
      <c r="AY759" s="246" t="s">
        <v>401</v>
      </c>
    </row>
    <row r="760" s="14" customFormat="1">
      <c r="A760" s="14"/>
      <c r="B760" s="247"/>
      <c r="C760" s="248"/>
      <c r="D760" s="238" t="s">
        <v>410</v>
      </c>
      <c r="E760" s="249" t="s">
        <v>19</v>
      </c>
      <c r="F760" s="250" t="s">
        <v>6727</v>
      </c>
      <c r="G760" s="248"/>
      <c r="H760" s="251">
        <v>32.304000000000002</v>
      </c>
      <c r="I760" s="252"/>
      <c r="J760" s="248"/>
      <c r="K760" s="248"/>
      <c r="L760" s="253"/>
      <c r="M760" s="254"/>
      <c r="N760" s="255"/>
      <c r="O760" s="255"/>
      <c r="P760" s="255"/>
      <c r="Q760" s="255"/>
      <c r="R760" s="255"/>
      <c r="S760" s="255"/>
      <c r="T760" s="25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7" t="s">
        <v>410</v>
      </c>
      <c r="AU760" s="257" t="s">
        <v>87</v>
      </c>
      <c r="AV760" s="14" t="s">
        <v>87</v>
      </c>
      <c r="AW760" s="14" t="s">
        <v>37</v>
      </c>
      <c r="AX760" s="14" t="s">
        <v>78</v>
      </c>
      <c r="AY760" s="257" t="s">
        <v>401</v>
      </c>
    </row>
    <row r="761" s="15" customFormat="1">
      <c r="A761" s="15"/>
      <c r="B761" s="258"/>
      <c r="C761" s="259"/>
      <c r="D761" s="238" t="s">
        <v>410</v>
      </c>
      <c r="E761" s="260" t="s">
        <v>19</v>
      </c>
      <c r="F761" s="261" t="s">
        <v>414</v>
      </c>
      <c r="G761" s="259"/>
      <c r="H761" s="262">
        <v>32.304000000000002</v>
      </c>
      <c r="I761" s="263"/>
      <c r="J761" s="259"/>
      <c r="K761" s="259"/>
      <c r="L761" s="264"/>
      <c r="M761" s="265"/>
      <c r="N761" s="266"/>
      <c r="O761" s="266"/>
      <c r="P761" s="266"/>
      <c r="Q761" s="266"/>
      <c r="R761" s="266"/>
      <c r="S761" s="266"/>
      <c r="T761" s="26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8" t="s">
        <v>410</v>
      </c>
      <c r="AU761" s="268" t="s">
        <v>87</v>
      </c>
      <c r="AV761" s="15" t="s">
        <v>102</v>
      </c>
      <c r="AW761" s="15" t="s">
        <v>37</v>
      </c>
      <c r="AX761" s="15" t="s">
        <v>85</v>
      </c>
      <c r="AY761" s="268" t="s">
        <v>401</v>
      </c>
    </row>
    <row r="762" s="2" customFormat="1" ht="33" customHeight="1">
      <c r="A762" s="40"/>
      <c r="B762" s="41"/>
      <c r="C762" s="280" t="s">
        <v>1207</v>
      </c>
      <c r="D762" s="280" t="s">
        <v>808</v>
      </c>
      <c r="E762" s="281" t="s">
        <v>6728</v>
      </c>
      <c r="F762" s="282" t="s">
        <v>6729</v>
      </c>
      <c r="G762" s="283" t="s">
        <v>178</v>
      </c>
      <c r="H762" s="284">
        <v>38.765000000000001</v>
      </c>
      <c r="I762" s="285"/>
      <c r="J762" s="286">
        <f>ROUND(I762*H762,2)</f>
        <v>0</v>
      </c>
      <c r="K762" s="282" t="s">
        <v>406</v>
      </c>
      <c r="L762" s="287"/>
      <c r="M762" s="288" t="s">
        <v>19</v>
      </c>
      <c r="N762" s="289" t="s">
        <v>49</v>
      </c>
      <c r="O762" s="86"/>
      <c r="P762" s="227">
        <f>O762*H762</f>
        <v>0</v>
      </c>
      <c r="Q762" s="227">
        <v>0.0019</v>
      </c>
      <c r="R762" s="227">
        <f>Q762*H762</f>
        <v>0.073653499999999997</v>
      </c>
      <c r="S762" s="227">
        <v>0</v>
      </c>
      <c r="T762" s="22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9" t="s">
        <v>664</v>
      </c>
      <c r="AT762" s="229" t="s">
        <v>808</v>
      </c>
      <c r="AU762" s="229" t="s">
        <v>87</v>
      </c>
      <c r="AY762" s="19" t="s">
        <v>401</v>
      </c>
      <c r="BE762" s="230">
        <f>IF(N762="základní",J762,0)</f>
        <v>0</v>
      </c>
      <c r="BF762" s="230">
        <f>IF(N762="snížená",J762,0)</f>
        <v>0</v>
      </c>
      <c r="BG762" s="230">
        <f>IF(N762="zákl. přenesená",J762,0)</f>
        <v>0</v>
      </c>
      <c r="BH762" s="230">
        <f>IF(N762="sníž. přenesená",J762,0)</f>
        <v>0</v>
      </c>
      <c r="BI762" s="230">
        <f>IF(N762="nulová",J762,0)</f>
        <v>0</v>
      </c>
      <c r="BJ762" s="19" t="s">
        <v>85</v>
      </c>
      <c r="BK762" s="230">
        <f>ROUND(I762*H762,2)</f>
        <v>0</v>
      </c>
      <c r="BL762" s="19" t="s">
        <v>545</v>
      </c>
      <c r="BM762" s="229" t="s">
        <v>6730</v>
      </c>
    </row>
    <row r="763" s="13" customFormat="1">
      <c r="A763" s="13"/>
      <c r="B763" s="236"/>
      <c r="C763" s="237"/>
      <c r="D763" s="238" t="s">
        <v>410</v>
      </c>
      <c r="E763" s="239" t="s">
        <v>19</v>
      </c>
      <c r="F763" s="240" t="s">
        <v>906</v>
      </c>
      <c r="G763" s="237"/>
      <c r="H763" s="239" t="s">
        <v>19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6" t="s">
        <v>410</v>
      </c>
      <c r="AU763" s="246" t="s">
        <v>87</v>
      </c>
      <c r="AV763" s="13" t="s">
        <v>85</v>
      </c>
      <c r="AW763" s="13" t="s">
        <v>37</v>
      </c>
      <c r="AX763" s="13" t="s">
        <v>78</v>
      </c>
      <c r="AY763" s="246" t="s">
        <v>401</v>
      </c>
    </row>
    <row r="764" s="13" customFormat="1">
      <c r="A764" s="13"/>
      <c r="B764" s="236"/>
      <c r="C764" s="237"/>
      <c r="D764" s="238" t="s">
        <v>410</v>
      </c>
      <c r="E764" s="239" t="s">
        <v>19</v>
      </c>
      <c r="F764" s="240" t="s">
        <v>6587</v>
      </c>
      <c r="G764" s="237"/>
      <c r="H764" s="239" t="s">
        <v>19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6" t="s">
        <v>410</v>
      </c>
      <c r="AU764" s="246" t="s">
        <v>87</v>
      </c>
      <c r="AV764" s="13" t="s">
        <v>85</v>
      </c>
      <c r="AW764" s="13" t="s">
        <v>37</v>
      </c>
      <c r="AX764" s="13" t="s">
        <v>78</v>
      </c>
      <c r="AY764" s="246" t="s">
        <v>401</v>
      </c>
    </row>
    <row r="765" s="13" customFormat="1">
      <c r="A765" s="13"/>
      <c r="B765" s="236"/>
      <c r="C765" s="237"/>
      <c r="D765" s="238" t="s">
        <v>410</v>
      </c>
      <c r="E765" s="239" t="s">
        <v>19</v>
      </c>
      <c r="F765" s="240" t="s">
        <v>594</v>
      </c>
      <c r="G765" s="237"/>
      <c r="H765" s="239" t="s">
        <v>19</v>
      </c>
      <c r="I765" s="241"/>
      <c r="J765" s="237"/>
      <c r="K765" s="237"/>
      <c r="L765" s="242"/>
      <c r="M765" s="243"/>
      <c r="N765" s="244"/>
      <c r="O765" s="244"/>
      <c r="P765" s="244"/>
      <c r="Q765" s="244"/>
      <c r="R765" s="244"/>
      <c r="S765" s="244"/>
      <c r="T765" s="24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6" t="s">
        <v>410</v>
      </c>
      <c r="AU765" s="246" t="s">
        <v>87</v>
      </c>
      <c r="AV765" s="13" t="s">
        <v>85</v>
      </c>
      <c r="AW765" s="13" t="s">
        <v>37</v>
      </c>
      <c r="AX765" s="13" t="s">
        <v>78</v>
      </c>
      <c r="AY765" s="246" t="s">
        <v>401</v>
      </c>
    </row>
    <row r="766" s="13" customFormat="1">
      <c r="A766" s="13"/>
      <c r="B766" s="236"/>
      <c r="C766" s="237"/>
      <c r="D766" s="238" t="s">
        <v>410</v>
      </c>
      <c r="E766" s="239" t="s">
        <v>19</v>
      </c>
      <c r="F766" s="240" t="s">
        <v>6602</v>
      </c>
      <c r="G766" s="237"/>
      <c r="H766" s="239" t="s">
        <v>19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6" t="s">
        <v>410</v>
      </c>
      <c r="AU766" s="246" t="s">
        <v>87</v>
      </c>
      <c r="AV766" s="13" t="s">
        <v>85</v>
      </c>
      <c r="AW766" s="13" t="s">
        <v>37</v>
      </c>
      <c r="AX766" s="13" t="s">
        <v>78</v>
      </c>
      <c r="AY766" s="246" t="s">
        <v>401</v>
      </c>
    </row>
    <row r="767" s="14" customFormat="1">
      <c r="A767" s="14"/>
      <c r="B767" s="247"/>
      <c r="C767" s="248"/>
      <c r="D767" s="238" t="s">
        <v>410</v>
      </c>
      <c r="E767" s="249" t="s">
        <v>19</v>
      </c>
      <c r="F767" s="250" t="s">
        <v>6727</v>
      </c>
      <c r="G767" s="248"/>
      <c r="H767" s="251">
        <v>32.304000000000002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7" t="s">
        <v>410</v>
      </c>
      <c r="AU767" s="257" t="s">
        <v>87</v>
      </c>
      <c r="AV767" s="14" t="s">
        <v>87</v>
      </c>
      <c r="AW767" s="14" t="s">
        <v>37</v>
      </c>
      <c r="AX767" s="14" t="s">
        <v>78</v>
      </c>
      <c r="AY767" s="257" t="s">
        <v>401</v>
      </c>
    </row>
    <row r="768" s="15" customFormat="1">
      <c r="A768" s="15"/>
      <c r="B768" s="258"/>
      <c r="C768" s="259"/>
      <c r="D768" s="238" t="s">
        <v>410</v>
      </c>
      <c r="E768" s="260" t="s">
        <v>19</v>
      </c>
      <c r="F768" s="261" t="s">
        <v>414</v>
      </c>
      <c r="G768" s="259"/>
      <c r="H768" s="262">
        <v>32.304000000000002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8" t="s">
        <v>410</v>
      </c>
      <c r="AU768" s="268" t="s">
        <v>87</v>
      </c>
      <c r="AV768" s="15" t="s">
        <v>102</v>
      </c>
      <c r="AW768" s="15" t="s">
        <v>37</v>
      </c>
      <c r="AX768" s="15" t="s">
        <v>78</v>
      </c>
      <c r="AY768" s="268" t="s">
        <v>401</v>
      </c>
    </row>
    <row r="769" s="14" customFormat="1">
      <c r="A769" s="14"/>
      <c r="B769" s="247"/>
      <c r="C769" s="248"/>
      <c r="D769" s="238" t="s">
        <v>410</v>
      </c>
      <c r="E769" s="249" t="s">
        <v>19</v>
      </c>
      <c r="F769" s="250" t="s">
        <v>6731</v>
      </c>
      <c r="G769" s="248"/>
      <c r="H769" s="251">
        <v>38.765000000000001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7" t="s">
        <v>410</v>
      </c>
      <c r="AU769" s="257" t="s">
        <v>87</v>
      </c>
      <c r="AV769" s="14" t="s">
        <v>87</v>
      </c>
      <c r="AW769" s="14" t="s">
        <v>37</v>
      </c>
      <c r="AX769" s="14" t="s">
        <v>85</v>
      </c>
      <c r="AY769" s="257" t="s">
        <v>401</v>
      </c>
    </row>
    <row r="770" s="2" customFormat="1" ht="37.8" customHeight="1">
      <c r="A770" s="40"/>
      <c r="B770" s="41"/>
      <c r="C770" s="218" t="s">
        <v>1213</v>
      </c>
      <c r="D770" s="218" t="s">
        <v>403</v>
      </c>
      <c r="E770" s="219" t="s">
        <v>2094</v>
      </c>
      <c r="F770" s="220" t="s">
        <v>2095</v>
      </c>
      <c r="G770" s="221" t="s">
        <v>653</v>
      </c>
      <c r="H770" s="222">
        <v>1</v>
      </c>
      <c r="I770" s="223"/>
      <c r="J770" s="224">
        <f>ROUND(I770*H770,2)</f>
        <v>0</v>
      </c>
      <c r="K770" s="220" t="s">
        <v>406</v>
      </c>
      <c r="L770" s="46"/>
      <c r="M770" s="225" t="s">
        <v>19</v>
      </c>
      <c r="N770" s="226" t="s">
        <v>49</v>
      </c>
      <c r="O770" s="86"/>
      <c r="P770" s="227">
        <f>O770*H770</f>
        <v>0</v>
      </c>
      <c r="Q770" s="227">
        <v>7.046E-05</v>
      </c>
      <c r="R770" s="227">
        <f>Q770*H770</f>
        <v>7.046E-05</v>
      </c>
      <c r="S770" s="227">
        <v>0</v>
      </c>
      <c r="T770" s="228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9" t="s">
        <v>545</v>
      </c>
      <c r="AT770" s="229" t="s">
        <v>403</v>
      </c>
      <c r="AU770" s="229" t="s">
        <v>87</v>
      </c>
      <c r="AY770" s="19" t="s">
        <v>401</v>
      </c>
      <c r="BE770" s="230">
        <f>IF(N770="základní",J770,0)</f>
        <v>0</v>
      </c>
      <c r="BF770" s="230">
        <f>IF(N770="snížená",J770,0)</f>
        <v>0</v>
      </c>
      <c r="BG770" s="230">
        <f>IF(N770="zákl. přenesená",J770,0)</f>
        <v>0</v>
      </c>
      <c r="BH770" s="230">
        <f>IF(N770="sníž. přenesená",J770,0)</f>
        <v>0</v>
      </c>
      <c r="BI770" s="230">
        <f>IF(N770="nulová",J770,0)</f>
        <v>0</v>
      </c>
      <c r="BJ770" s="19" t="s">
        <v>85</v>
      </c>
      <c r="BK770" s="230">
        <f>ROUND(I770*H770,2)</f>
        <v>0</v>
      </c>
      <c r="BL770" s="19" t="s">
        <v>545</v>
      </c>
      <c r="BM770" s="229" t="s">
        <v>6732</v>
      </c>
    </row>
    <row r="771" s="2" customFormat="1">
      <c r="A771" s="40"/>
      <c r="B771" s="41"/>
      <c r="C771" s="42"/>
      <c r="D771" s="231" t="s">
        <v>408</v>
      </c>
      <c r="E771" s="42"/>
      <c r="F771" s="232" t="s">
        <v>2097</v>
      </c>
      <c r="G771" s="42"/>
      <c r="H771" s="42"/>
      <c r="I771" s="233"/>
      <c r="J771" s="42"/>
      <c r="K771" s="42"/>
      <c r="L771" s="46"/>
      <c r="M771" s="234"/>
      <c r="N771" s="235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408</v>
      </c>
      <c r="AU771" s="19" t="s">
        <v>87</v>
      </c>
    </row>
    <row r="772" s="13" customFormat="1">
      <c r="A772" s="13"/>
      <c r="B772" s="236"/>
      <c r="C772" s="237"/>
      <c r="D772" s="238" t="s">
        <v>410</v>
      </c>
      <c r="E772" s="239" t="s">
        <v>19</v>
      </c>
      <c r="F772" s="240" t="s">
        <v>906</v>
      </c>
      <c r="G772" s="237"/>
      <c r="H772" s="239" t="s">
        <v>19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6" t="s">
        <v>410</v>
      </c>
      <c r="AU772" s="246" t="s">
        <v>87</v>
      </c>
      <c r="AV772" s="13" t="s">
        <v>85</v>
      </c>
      <c r="AW772" s="13" t="s">
        <v>37</v>
      </c>
      <c r="AX772" s="13" t="s">
        <v>78</v>
      </c>
      <c r="AY772" s="246" t="s">
        <v>401</v>
      </c>
    </row>
    <row r="773" s="13" customFormat="1">
      <c r="A773" s="13"/>
      <c r="B773" s="236"/>
      <c r="C773" s="237"/>
      <c r="D773" s="238" t="s">
        <v>410</v>
      </c>
      <c r="E773" s="239" t="s">
        <v>19</v>
      </c>
      <c r="F773" s="240" t="s">
        <v>1696</v>
      </c>
      <c r="G773" s="237"/>
      <c r="H773" s="239" t="s">
        <v>19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6" t="s">
        <v>410</v>
      </c>
      <c r="AU773" s="246" t="s">
        <v>87</v>
      </c>
      <c r="AV773" s="13" t="s">
        <v>85</v>
      </c>
      <c r="AW773" s="13" t="s">
        <v>37</v>
      </c>
      <c r="AX773" s="13" t="s">
        <v>78</v>
      </c>
      <c r="AY773" s="246" t="s">
        <v>401</v>
      </c>
    </row>
    <row r="774" s="14" customFormat="1">
      <c r="A774" s="14"/>
      <c r="B774" s="247"/>
      <c r="C774" s="248"/>
      <c r="D774" s="238" t="s">
        <v>410</v>
      </c>
      <c r="E774" s="249" t="s">
        <v>19</v>
      </c>
      <c r="F774" s="250" t="s">
        <v>6733</v>
      </c>
      <c r="G774" s="248"/>
      <c r="H774" s="251">
        <v>1</v>
      </c>
      <c r="I774" s="252"/>
      <c r="J774" s="248"/>
      <c r="K774" s="248"/>
      <c r="L774" s="253"/>
      <c r="M774" s="254"/>
      <c r="N774" s="255"/>
      <c r="O774" s="255"/>
      <c r="P774" s="255"/>
      <c r="Q774" s="255"/>
      <c r="R774" s="255"/>
      <c r="S774" s="255"/>
      <c r="T774" s="25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7" t="s">
        <v>410</v>
      </c>
      <c r="AU774" s="257" t="s">
        <v>87</v>
      </c>
      <c r="AV774" s="14" t="s">
        <v>87</v>
      </c>
      <c r="AW774" s="14" t="s">
        <v>37</v>
      </c>
      <c r="AX774" s="14" t="s">
        <v>78</v>
      </c>
      <c r="AY774" s="257" t="s">
        <v>401</v>
      </c>
    </row>
    <row r="775" s="15" customFormat="1">
      <c r="A775" s="15"/>
      <c r="B775" s="258"/>
      <c r="C775" s="259"/>
      <c r="D775" s="238" t="s">
        <v>410</v>
      </c>
      <c r="E775" s="260" t="s">
        <v>19</v>
      </c>
      <c r="F775" s="261" t="s">
        <v>414</v>
      </c>
      <c r="G775" s="259"/>
      <c r="H775" s="262">
        <v>1</v>
      </c>
      <c r="I775" s="263"/>
      <c r="J775" s="259"/>
      <c r="K775" s="259"/>
      <c r="L775" s="264"/>
      <c r="M775" s="265"/>
      <c r="N775" s="266"/>
      <c r="O775" s="266"/>
      <c r="P775" s="266"/>
      <c r="Q775" s="266"/>
      <c r="R775" s="266"/>
      <c r="S775" s="266"/>
      <c r="T775" s="267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8" t="s">
        <v>410</v>
      </c>
      <c r="AU775" s="268" t="s">
        <v>87</v>
      </c>
      <c r="AV775" s="15" t="s">
        <v>102</v>
      </c>
      <c r="AW775" s="15" t="s">
        <v>37</v>
      </c>
      <c r="AX775" s="15" t="s">
        <v>85</v>
      </c>
      <c r="AY775" s="268" t="s">
        <v>401</v>
      </c>
    </row>
    <row r="776" s="2" customFormat="1" ht="33" customHeight="1">
      <c r="A776" s="40"/>
      <c r="B776" s="41"/>
      <c r="C776" s="280" t="s">
        <v>1219</v>
      </c>
      <c r="D776" s="280" t="s">
        <v>808</v>
      </c>
      <c r="E776" s="281" t="s">
        <v>2100</v>
      </c>
      <c r="F776" s="282" t="s">
        <v>2101</v>
      </c>
      <c r="G776" s="283" t="s">
        <v>653</v>
      </c>
      <c r="H776" s="284">
        <v>1</v>
      </c>
      <c r="I776" s="285"/>
      <c r="J776" s="286">
        <f>ROUND(I776*H776,2)</f>
        <v>0</v>
      </c>
      <c r="K776" s="282" t="s">
        <v>406</v>
      </c>
      <c r="L776" s="287"/>
      <c r="M776" s="288" t="s">
        <v>19</v>
      </c>
      <c r="N776" s="289" t="s">
        <v>49</v>
      </c>
      <c r="O776" s="86"/>
      <c r="P776" s="227">
        <f>O776*H776</f>
        <v>0</v>
      </c>
      <c r="Q776" s="227">
        <v>0.00164</v>
      </c>
      <c r="R776" s="227">
        <f>Q776*H776</f>
        <v>0.00164</v>
      </c>
      <c r="S776" s="227">
        <v>0</v>
      </c>
      <c r="T776" s="22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9" t="s">
        <v>664</v>
      </c>
      <c r="AT776" s="229" t="s">
        <v>808</v>
      </c>
      <c r="AU776" s="229" t="s">
        <v>87</v>
      </c>
      <c r="AY776" s="19" t="s">
        <v>401</v>
      </c>
      <c r="BE776" s="230">
        <f>IF(N776="základní",J776,0)</f>
        <v>0</v>
      </c>
      <c r="BF776" s="230">
        <f>IF(N776="snížená",J776,0)</f>
        <v>0</v>
      </c>
      <c r="BG776" s="230">
        <f>IF(N776="zákl. přenesená",J776,0)</f>
        <v>0</v>
      </c>
      <c r="BH776" s="230">
        <f>IF(N776="sníž. přenesená",J776,0)</f>
        <v>0</v>
      </c>
      <c r="BI776" s="230">
        <f>IF(N776="nulová",J776,0)</f>
        <v>0</v>
      </c>
      <c r="BJ776" s="19" t="s">
        <v>85</v>
      </c>
      <c r="BK776" s="230">
        <f>ROUND(I776*H776,2)</f>
        <v>0</v>
      </c>
      <c r="BL776" s="19" t="s">
        <v>545</v>
      </c>
      <c r="BM776" s="229" t="s">
        <v>6734</v>
      </c>
    </row>
    <row r="777" s="13" customFormat="1">
      <c r="A777" s="13"/>
      <c r="B777" s="236"/>
      <c r="C777" s="237"/>
      <c r="D777" s="238" t="s">
        <v>410</v>
      </c>
      <c r="E777" s="239" t="s">
        <v>19</v>
      </c>
      <c r="F777" s="240" t="s">
        <v>906</v>
      </c>
      <c r="G777" s="237"/>
      <c r="H777" s="239" t="s">
        <v>19</v>
      </c>
      <c r="I777" s="241"/>
      <c r="J777" s="237"/>
      <c r="K777" s="237"/>
      <c r="L777" s="242"/>
      <c r="M777" s="243"/>
      <c r="N777" s="244"/>
      <c r="O777" s="244"/>
      <c r="P777" s="244"/>
      <c r="Q777" s="244"/>
      <c r="R777" s="244"/>
      <c r="S777" s="244"/>
      <c r="T777" s="24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6" t="s">
        <v>410</v>
      </c>
      <c r="AU777" s="246" t="s">
        <v>87</v>
      </c>
      <c r="AV777" s="13" t="s">
        <v>85</v>
      </c>
      <c r="AW777" s="13" t="s">
        <v>37</v>
      </c>
      <c r="AX777" s="13" t="s">
        <v>78</v>
      </c>
      <c r="AY777" s="246" t="s">
        <v>401</v>
      </c>
    </row>
    <row r="778" s="13" customFormat="1">
      <c r="A778" s="13"/>
      <c r="B778" s="236"/>
      <c r="C778" s="237"/>
      <c r="D778" s="238" t="s">
        <v>410</v>
      </c>
      <c r="E778" s="239" t="s">
        <v>19</v>
      </c>
      <c r="F778" s="240" t="s">
        <v>1696</v>
      </c>
      <c r="G778" s="237"/>
      <c r="H778" s="239" t="s">
        <v>19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6" t="s">
        <v>410</v>
      </c>
      <c r="AU778" s="246" t="s">
        <v>87</v>
      </c>
      <c r="AV778" s="13" t="s">
        <v>85</v>
      </c>
      <c r="AW778" s="13" t="s">
        <v>37</v>
      </c>
      <c r="AX778" s="13" t="s">
        <v>78</v>
      </c>
      <c r="AY778" s="246" t="s">
        <v>401</v>
      </c>
    </row>
    <row r="779" s="14" customFormat="1">
      <c r="A779" s="14"/>
      <c r="B779" s="247"/>
      <c r="C779" s="248"/>
      <c r="D779" s="238" t="s">
        <v>410</v>
      </c>
      <c r="E779" s="249" t="s">
        <v>19</v>
      </c>
      <c r="F779" s="250" t="s">
        <v>6733</v>
      </c>
      <c r="G779" s="248"/>
      <c r="H779" s="251">
        <v>1</v>
      </c>
      <c r="I779" s="252"/>
      <c r="J779" s="248"/>
      <c r="K779" s="248"/>
      <c r="L779" s="253"/>
      <c r="M779" s="254"/>
      <c r="N779" s="255"/>
      <c r="O779" s="255"/>
      <c r="P779" s="255"/>
      <c r="Q779" s="255"/>
      <c r="R779" s="255"/>
      <c r="S779" s="255"/>
      <c r="T779" s="25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7" t="s">
        <v>410</v>
      </c>
      <c r="AU779" s="257" t="s">
        <v>87</v>
      </c>
      <c r="AV779" s="14" t="s">
        <v>87</v>
      </c>
      <c r="AW779" s="14" t="s">
        <v>37</v>
      </c>
      <c r="AX779" s="14" t="s">
        <v>78</v>
      </c>
      <c r="AY779" s="257" t="s">
        <v>401</v>
      </c>
    </row>
    <row r="780" s="15" customFormat="1">
      <c r="A780" s="15"/>
      <c r="B780" s="258"/>
      <c r="C780" s="259"/>
      <c r="D780" s="238" t="s">
        <v>410</v>
      </c>
      <c r="E780" s="260" t="s">
        <v>19</v>
      </c>
      <c r="F780" s="261" t="s">
        <v>414</v>
      </c>
      <c r="G780" s="259"/>
      <c r="H780" s="262">
        <v>1</v>
      </c>
      <c r="I780" s="263"/>
      <c r="J780" s="259"/>
      <c r="K780" s="259"/>
      <c r="L780" s="264"/>
      <c r="M780" s="265"/>
      <c r="N780" s="266"/>
      <c r="O780" s="266"/>
      <c r="P780" s="266"/>
      <c r="Q780" s="266"/>
      <c r="R780" s="266"/>
      <c r="S780" s="266"/>
      <c r="T780" s="267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8" t="s">
        <v>410</v>
      </c>
      <c r="AU780" s="268" t="s">
        <v>87</v>
      </c>
      <c r="AV780" s="15" t="s">
        <v>102</v>
      </c>
      <c r="AW780" s="15" t="s">
        <v>37</v>
      </c>
      <c r="AX780" s="15" t="s">
        <v>85</v>
      </c>
      <c r="AY780" s="268" t="s">
        <v>401</v>
      </c>
    </row>
    <row r="781" s="2" customFormat="1" ht="37.8" customHeight="1">
      <c r="A781" s="40"/>
      <c r="B781" s="41"/>
      <c r="C781" s="218" t="s">
        <v>1226</v>
      </c>
      <c r="D781" s="218" t="s">
        <v>403</v>
      </c>
      <c r="E781" s="219" t="s">
        <v>2104</v>
      </c>
      <c r="F781" s="220" t="s">
        <v>2105</v>
      </c>
      <c r="G781" s="221" t="s">
        <v>653</v>
      </c>
      <c r="H781" s="222">
        <v>1</v>
      </c>
      <c r="I781" s="223"/>
      <c r="J781" s="224">
        <f>ROUND(I781*H781,2)</f>
        <v>0</v>
      </c>
      <c r="K781" s="220" t="s">
        <v>406</v>
      </c>
      <c r="L781" s="46"/>
      <c r="M781" s="225" t="s">
        <v>19</v>
      </c>
      <c r="N781" s="226" t="s">
        <v>49</v>
      </c>
      <c r="O781" s="86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9" t="s">
        <v>545</v>
      </c>
      <c r="AT781" s="229" t="s">
        <v>403</v>
      </c>
      <c r="AU781" s="229" t="s">
        <v>87</v>
      </c>
      <c r="AY781" s="19" t="s">
        <v>401</v>
      </c>
      <c r="BE781" s="230">
        <f>IF(N781="základní",J781,0)</f>
        <v>0</v>
      </c>
      <c r="BF781" s="230">
        <f>IF(N781="snížená",J781,0)</f>
        <v>0</v>
      </c>
      <c r="BG781" s="230">
        <f>IF(N781="zákl. přenesená",J781,0)</f>
        <v>0</v>
      </c>
      <c r="BH781" s="230">
        <f>IF(N781="sníž. přenesená",J781,0)</f>
        <v>0</v>
      </c>
      <c r="BI781" s="230">
        <f>IF(N781="nulová",J781,0)</f>
        <v>0</v>
      </c>
      <c r="BJ781" s="19" t="s">
        <v>85</v>
      </c>
      <c r="BK781" s="230">
        <f>ROUND(I781*H781,2)</f>
        <v>0</v>
      </c>
      <c r="BL781" s="19" t="s">
        <v>545</v>
      </c>
      <c r="BM781" s="229" t="s">
        <v>6735</v>
      </c>
    </row>
    <row r="782" s="2" customFormat="1">
      <c r="A782" s="40"/>
      <c r="B782" s="41"/>
      <c r="C782" s="42"/>
      <c r="D782" s="231" t="s">
        <v>408</v>
      </c>
      <c r="E782" s="42"/>
      <c r="F782" s="232" t="s">
        <v>2107</v>
      </c>
      <c r="G782" s="42"/>
      <c r="H782" s="42"/>
      <c r="I782" s="233"/>
      <c r="J782" s="42"/>
      <c r="K782" s="42"/>
      <c r="L782" s="46"/>
      <c r="M782" s="234"/>
      <c r="N782" s="235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408</v>
      </c>
      <c r="AU782" s="19" t="s">
        <v>87</v>
      </c>
    </row>
    <row r="783" s="13" customFormat="1">
      <c r="A783" s="13"/>
      <c r="B783" s="236"/>
      <c r="C783" s="237"/>
      <c r="D783" s="238" t="s">
        <v>410</v>
      </c>
      <c r="E783" s="239" t="s">
        <v>19</v>
      </c>
      <c r="F783" s="240" t="s">
        <v>906</v>
      </c>
      <c r="G783" s="237"/>
      <c r="H783" s="239" t="s">
        <v>19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6" t="s">
        <v>410</v>
      </c>
      <c r="AU783" s="246" t="s">
        <v>87</v>
      </c>
      <c r="AV783" s="13" t="s">
        <v>85</v>
      </c>
      <c r="AW783" s="13" t="s">
        <v>37</v>
      </c>
      <c r="AX783" s="13" t="s">
        <v>78</v>
      </c>
      <c r="AY783" s="246" t="s">
        <v>401</v>
      </c>
    </row>
    <row r="784" s="13" customFormat="1">
      <c r="A784" s="13"/>
      <c r="B784" s="236"/>
      <c r="C784" s="237"/>
      <c r="D784" s="238" t="s">
        <v>410</v>
      </c>
      <c r="E784" s="239" t="s">
        <v>19</v>
      </c>
      <c r="F784" s="240" t="s">
        <v>1591</v>
      </c>
      <c r="G784" s="237"/>
      <c r="H784" s="239" t="s">
        <v>19</v>
      </c>
      <c r="I784" s="241"/>
      <c r="J784" s="237"/>
      <c r="K784" s="237"/>
      <c r="L784" s="242"/>
      <c r="M784" s="243"/>
      <c r="N784" s="244"/>
      <c r="O784" s="244"/>
      <c r="P784" s="244"/>
      <c r="Q784" s="244"/>
      <c r="R784" s="244"/>
      <c r="S784" s="244"/>
      <c r="T784" s="24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6" t="s">
        <v>410</v>
      </c>
      <c r="AU784" s="246" t="s">
        <v>87</v>
      </c>
      <c r="AV784" s="13" t="s">
        <v>85</v>
      </c>
      <c r="AW784" s="13" t="s">
        <v>37</v>
      </c>
      <c r="AX784" s="13" t="s">
        <v>78</v>
      </c>
      <c r="AY784" s="246" t="s">
        <v>401</v>
      </c>
    </row>
    <row r="785" s="13" customFormat="1">
      <c r="A785" s="13"/>
      <c r="B785" s="236"/>
      <c r="C785" s="237"/>
      <c r="D785" s="238" t="s">
        <v>410</v>
      </c>
      <c r="E785" s="239" t="s">
        <v>19</v>
      </c>
      <c r="F785" s="240" t="s">
        <v>2000</v>
      </c>
      <c r="G785" s="237"/>
      <c r="H785" s="239" t="s">
        <v>19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6" t="s">
        <v>410</v>
      </c>
      <c r="AU785" s="246" t="s">
        <v>87</v>
      </c>
      <c r="AV785" s="13" t="s">
        <v>85</v>
      </c>
      <c r="AW785" s="13" t="s">
        <v>37</v>
      </c>
      <c r="AX785" s="13" t="s">
        <v>78</v>
      </c>
      <c r="AY785" s="246" t="s">
        <v>401</v>
      </c>
    </row>
    <row r="786" s="14" customFormat="1">
      <c r="A786" s="14"/>
      <c r="B786" s="247"/>
      <c r="C786" s="248"/>
      <c r="D786" s="238" t="s">
        <v>410</v>
      </c>
      <c r="E786" s="249" t="s">
        <v>19</v>
      </c>
      <c r="F786" s="250" t="s">
        <v>6736</v>
      </c>
      <c r="G786" s="248"/>
      <c r="H786" s="251">
        <v>1</v>
      </c>
      <c r="I786" s="252"/>
      <c r="J786" s="248"/>
      <c r="K786" s="248"/>
      <c r="L786" s="253"/>
      <c r="M786" s="254"/>
      <c r="N786" s="255"/>
      <c r="O786" s="255"/>
      <c r="P786" s="255"/>
      <c r="Q786" s="255"/>
      <c r="R786" s="255"/>
      <c r="S786" s="255"/>
      <c r="T786" s="25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7" t="s">
        <v>410</v>
      </c>
      <c r="AU786" s="257" t="s">
        <v>87</v>
      </c>
      <c r="AV786" s="14" t="s">
        <v>87</v>
      </c>
      <c r="AW786" s="14" t="s">
        <v>37</v>
      </c>
      <c r="AX786" s="14" t="s">
        <v>78</v>
      </c>
      <c r="AY786" s="257" t="s">
        <v>401</v>
      </c>
    </row>
    <row r="787" s="15" customFormat="1">
      <c r="A787" s="15"/>
      <c r="B787" s="258"/>
      <c r="C787" s="259"/>
      <c r="D787" s="238" t="s">
        <v>410</v>
      </c>
      <c r="E787" s="260" t="s">
        <v>19</v>
      </c>
      <c r="F787" s="261" t="s">
        <v>414</v>
      </c>
      <c r="G787" s="259"/>
      <c r="H787" s="262">
        <v>1</v>
      </c>
      <c r="I787" s="263"/>
      <c r="J787" s="259"/>
      <c r="K787" s="259"/>
      <c r="L787" s="264"/>
      <c r="M787" s="265"/>
      <c r="N787" s="266"/>
      <c r="O787" s="266"/>
      <c r="P787" s="266"/>
      <c r="Q787" s="266"/>
      <c r="R787" s="266"/>
      <c r="S787" s="266"/>
      <c r="T787" s="267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8" t="s">
        <v>410</v>
      </c>
      <c r="AU787" s="268" t="s">
        <v>87</v>
      </c>
      <c r="AV787" s="15" t="s">
        <v>102</v>
      </c>
      <c r="AW787" s="15" t="s">
        <v>37</v>
      </c>
      <c r="AX787" s="15" t="s">
        <v>85</v>
      </c>
      <c r="AY787" s="268" t="s">
        <v>401</v>
      </c>
    </row>
    <row r="788" s="2" customFormat="1" ht="37.8" customHeight="1">
      <c r="A788" s="40"/>
      <c r="B788" s="41"/>
      <c r="C788" s="280" t="s">
        <v>1231</v>
      </c>
      <c r="D788" s="280" t="s">
        <v>808</v>
      </c>
      <c r="E788" s="281" t="s">
        <v>2110</v>
      </c>
      <c r="F788" s="282" t="s">
        <v>2111</v>
      </c>
      <c r="G788" s="283" t="s">
        <v>653</v>
      </c>
      <c r="H788" s="284">
        <v>1</v>
      </c>
      <c r="I788" s="285"/>
      <c r="J788" s="286">
        <f>ROUND(I788*H788,2)</f>
        <v>0</v>
      </c>
      <c r="K788" s="282" t="s">
        <v>19</v>
      </c>
      <c r="L788" s="287"/>
      <c r="M788" s="288" t="s">
        <v>19</v>
      </c>
      <c r="N788" s="289" t="s">
        <v>49</v>
      </c>
      <c r="O788" s="86"/>
      <c r="P788" s="227">
        <f>O788*H788</f>
        <v>0</v>
      </c>
      <c r="Q788" s="227">
        <v>0.00044999999999999999</v>
      </c>
      <c r="R788" s="227">
        <f>Q788*H788</f>
        <v>0.00044999999999999999</v>
      </c>
      <c r="S788" s="227">
        <v>0</v>
      </c>
      <c r="T788" s="22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9" t="s">
        <v>664</v>
      </c>
      <c r="AT788" s="229" t="s">
        <v>808</v>
      </c>
      <c r="AU788" s="229" t="s">
        <v>87</v>
      </c>
      <c r="AY788" s="19" t="s">
        <v>401</v>
      </c>
      <c r="BE788" s="230">
        <f>IF(N788="základní",J788,0)</f>
        <v>0</v>
      </c>
      <c r="BF788" s="230">
        <f>IF(N788="snížená",J788,0)</f>
        <v>0</v>
      </c>
      <c r="BG788" s="230">
        <f>IF(N788="zákl. přenesená",J788,0)</f>
        <v>0</v>
      </c>
      <c r="BH788" s="230">
        <f>IF(N788="sníž. přenesená",J788,0)</f>
        <v>0</v>
      </c>
      <c r="BI788" s="230">
        <f>IF(N788="nulová",J788,0)</f>
        <v>0</v>
      </c>
      <c r="BJ788" s="19" t="s">
        <v>85</v>
      </c>
      <c r="BK788" s="230">
        <f>ROUND(I788*H788,2)</f>
        <v>0</v>
      </c>
      <c r="BL788" s="19" t="s">
        <v>545</v>
      </c>
      <c r="BM788" s="229" t="s">
        <v>6737</v>
      </c>
    </row>
    <row r="789" s="13" customFormat="1">
      <c r="A789" s="13"/>
      <c r="B789" s="236"/>
      <c r="C789" s="237"/>
      <c r="D789" s="238" t="s">
        <v>410</v>
      </c>
      <c r="E789" s="239" t="s">
        <v>19</v>
      </c>
      <c r="F789" s="240" t="s">
        <v>906</v>
      </c>
      <c r="G789" s="237"/>
      <c r="H789" s="239" t="s">
        <v>19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6" t="s">
        <v>410</v>
      </c>
      <c r="AU789" s="246" t="s">
        <v>87</v>
      </c>
      <c r="AV789" s="13" t="s">
        <v>85</v>
      </c>
      <c r="AW789" s="13" t="s">
        <v>37</v>
      </c>
      <c r="AX789" s="13" t="s">
        <v>78</v>
      </c>
      <c r="AY789" s="246" t="s">
        <v>401</v>
      </c>
    </row>
    <row r="790" s="13" customFormat="1">
      <c r="A790" s="13"/>
      <c r="B790" s="236"/>
      <c r="C790" s="237"/>
      <c r="D790" s="238" t="s">
        <v>410</v>
      </c>
      <c r="E790" s="239" t="s">
        <v>19</v>
      </c>
      <c r="F790" s="240" t="s">
        <v>1591</v>
      </c>
      <c r="G790" s="237"/>
      <c r="H790" s="239" t="s">
        <v>19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6" t="s">
        <v>410</v>
      </c>
      <c r="AU790" s="246" t="s">
        <v>87</v>
      </c>
      <c r="AV790" s="13" t="s">
        <v>85</v>
      </c>
      <c r="AW790" s="13" t="s">
        <v>37</v>
      </c>
      <c r="AX790" s="13" t="s">
        <v>78</v>
      </c>
      <c r="AY790" s="246" t="s">
        <v>401</v>
      </c>
    </row>
    <row r="791" s="13" customFormat="1">
      <c r="A791" s="13"/>
      <c r="B791" s="236"/>
      <c r="C791" s="237"/>
      <c r="D791" s="238" t="s">
        <v>410</v>
      </c>
      <c r="E791" s="239" t="s">
        <v>19</v>
      </c>
      <c r="F791" s="240" t="s">
        <v>2000</v>
      </c>
      <c r="G791" s="237"/>
      <c r="H791" s="239" t="s">
        <v>19</v>
      </c>
      <c r="I791" s="241"/>
      <c r="J791" s="237"/>
      <c r="K791" s="237"/>
      <c r="L791" s="242"/>
      <c r="M791" s="243"/>
      <c r="N791" s="244"/>
      <c r="O791" s="244"/>
      <c r="P791" s="244"/>
      <c r="Q791" s="244"/>
      <c r="R791" s="244"/>
      <c r="S791" s="244"/>
      <c r="T791" s="245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6" t="s">
        <v>410</v>
      </c>
      <c r="AU791" s="246" t="s">
        <v>87</v>
      </c>
      <c r="AV791" s="13" t="s">
        <v>85</v>
      </c>
      <c r="AW791" s="13" t="s">
        <v>37</v>
      </c>
      <c r="AX791" s="13" t="s">
        <v>78</v>
      </c>
      <c r="AY791" s="246" t="s">
        <v>401</v>
      </c>
    </row>
    <row r="792" s="14" customFormat="1">
      <c r="A792" s="14"/>
      <c r="B792" s="247"/>
      <c r="C792" s="248"/>
      <c r="D792" s="238" t="s">
        <v>410</v>
      </c>
      <c r="E792" s="249" t="s">
        <v>19</v>
      </c>
      <c r="F792" s="250" t="s">
        <v>6736</v>
      </c>
      <c r="G792" s="248"/>
      <c r="H792" s="251">
        <v>1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7" t="s">
        <v>410</v>
      </c>
      <c r="AU792" s="257" t="s">
        <v>87</v>
      </c>
      <c r="AV792" s="14" t="s">
        <v>87</v>
      </c>
      <c r="AW792" s="14" t="s">
        <v>37</v>
      </c>
      <c r="AX792" s="14" t="s">
        <v>78</v>
      </c>
      <c r="AY792" s="257" t="s">
        <v>401</v>
      </c>
    </row>
    <row r="793" s="15" customFormat="1">
      <c r="A793" s="15"/>
      <c r="B793" s="258"/>
      <c r="C793" s="259"/>
      <c r="D793" s="238" t="s">
        <v>410</v>
      </c>
      <c r="E793" s="260" t="s">
        <v>19</v>
      </c>
      <c r="F793" s="261" t="s">
        <v>414</v>
      </c>
      <c r="G793" s="259"/>
      <c r="H793" s="262">
        <v>1</v>
      </c>
      <c r="I793" s="263"/>
      <c r="J793" s="259"/>
      <c r="K793" s="259"/>
      <c r="L793" s="264"/>
      <c r="M793" s="265"/>
      <c r="N793" s="266"/>
      <c r="O793" s="266"/>
      <c r="P793" s="266"/>
      <c r="Q793" s="266"/>
      <c r="R793" s="266"/>
      <c r="S793" s="266"/>
      <c r="T793" s="26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8" t="s">
        <v>410</v>
      </c>
      <c r="AU793" s="268" t="s">
        <v>87</v>
      </c>
      <c r="AV793" s="15" t="s">
        <v>102</v>
      </c>
      <c r="AW793" s="15" t="s">
        <v>37</v>
      </c>
      <c r="AX793" s="15" t="s">
        <v>85</v>
      </c>
      <c r="AY793" s="268" t="s">
        <v>401</v>
      </c>
    </row>
    <row r="794" s="2" customFormat="1" ht="37.8" customHeight="1">
      <c r="A794" s="40"/>
      <c r="B794" s="41"/>
      <c r="C794" s="218" t="s">
        <v>1236</v>
      </c>
      <c r="D794" s="218" t="s">
        <v>403</v>
      </c>
      <c r="E794" s="219" t="s">
        <v>6738</v>
      </c>
      <c r="F794" s="220" t="s">
        <v>6739</v>
      </c>
      <c r="G794" s="221" t="s">
        <v>1909</v>
      </c>
      <c r="H794" s="290"/>
      <c r="I794" s="223"/>
      <c r="J794" s="224">
        <f>ROUND(I794*H794,2)</f>
        <v>0</v>
      </c>
      <c r="K794" s="220" t="s">
        <v>406</v>
      </c>
      <c r="L794" s="46"/>
      <c r="M794" s="225" t="s">
        <v>19</v>
      </c>
      <c r="N794" s="226" t="s">
        <v>49</v>
      </c>
      <c r="O794" s="86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9" t="s">
        <v>545</v>
      </c>
      <c r="AT794" s="229" t="s">
        <v>403</v>
      </c>
      <c r="AU794" s="229" t="s">
        <v>87</v>
      </c>
      <c r="AY794" s="19" t="s">
        <v>401</v>
      </c>
      <c r="BE794" s="230">
        <f>IF(N794="základní",J794,0)</f>
        <v>0</v>
      </c>
      <c r="BF794" s="230">
        <f>IF(N794="snížená",J794,0)</f>
        <v>0</v>
      </c>
      <c r="BG794" s="230">
        <f>IF(N794="zákl. přenesená",J794,0)</f>
        <v>0</v>
      </c>
      <c r="BH794" s="230">
        <f>IF(N794="sníž. přenesená",J794,0)</f>
        <v>0</v>
      </c>
      <c r="BI794" s="230">
        <f>IF(N794="nulová",J794,0)</f>
        <v>0</v>
      </c>
      <c r="BJ794" s="19" t="s">
        <v>85</v>
      </c>
      <c r="BK794" s="230">
        <f>ROUND(I794*H794,2)</f>
        <v>0</v>
      </c>
      <c r="BL794" s="19" t="s">
        <v>545</v>
      </c>
      <c r="BM794" s="229" t="s">
        <v>6740</v>
      </c>
    </row>
    <row r="795" s="2" customFormat="1">
      <c r="A795" s="40"/>
      <c r="B795" s="41"/>
      <c r="C795" s="42"/>
      <c r="D795" s="231" t="s">
        <v>408</v>
      </c>
      <c r="E795" s="42"/>
      <c r="F795" s="232" t="s">
        <v>6741</v>
      </c>
      <c r="G795" s="42"/>
      <c r="H795" s="42"/>
      <c r="I795" s="233"/>
      <c r="J795" s="42"/>
      <c r="K795" s="42"/>
      <c r="L795" s="46"/>
      <c r="M795" s="234"/>
      <c r="N795" s="235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408</v>
      </c>
      <c r="AU795" s="19" t="s">
        <v>87</v>
      </c>
    </row>
    <row r="796" s="12" customFormat="1" ht="22.8" customHeight="1">
      <c r="A796" s="12"/>
      <c r="B796" s="202"/>
      <c r="C796" s="203"/>
      <c r="D796" s="204" t="s">
        <v>77</v>
      </c>
      <c r="E796" s="216" t="s">
        <v>2118</v>
      </c>
      <c r="F796" s="216" t="s">
        <v>2119</v>
      </c>
      <c r="G796" s="203"/>
      <c r="H796" s="203"/>
      <c r="I796" s="206"/>
      <c r="J796" s="217">
        <f>BK796</f>
        <v>0</v>
      </c>
      <c r="K796" s="203"/>
      <c r="L796" s="208"/>
      <c r="M796" s="209"/>
      <c r="N796" s="210"/>
      <c r="O796" s="210"/>
      <c r="P796" s="211">
        <f>SUM(P797:P876)</f>
        <v>0</v>
      </c>
      <c r="Q796" s="210"/>
      <c r="R796" s="211">
        <f>SUM(R797:R876)</f>
        <v>0.25458606</v>
      </c>
      <c r="S796" s="210"/>
      <c r="T796" s="212">
        <f>SUM(T797:T876)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13" t="s">
        <v>87</v>
      </c>
      <c r="AT796" s="214" t="s">
        <v>77</v>
      </c>
      <c r="AU796" s="214" t="s">
        <v>85</v>
      </c>
      <c r="AY796" s="213" t="s">
        <v>401</v>
      </c>
      <c r="BK796" s="215">
        <f>SUM(BK797:BK876)</f>
        <v>0</v>
      </c>
    </row>
    <row r="797" s="2" customFormat="1" ht="37.8" customHeight="1">
      <c r="A797" s="40"/>
      <c r="B797" s="41"/>
      <c r="C797" s="218" t="s">
        <v>1242</v>
      </c>
      <c r="D797" s="218" t="s">
        <v>403</v>
      </c>
      <c r="E797" s="219" t="s">
        <v>2131</v>
      </c>
      <c r="F797" s="220" t="s">
        <v>2132</v>
      </c>
      <c r="G797" s="221" t="s">
        <v>178</v>
      </c>
      <c r="H797" s="222">
        <v>39.350000000000001</v>
      </c>
      <c r="I797" s="223"/>
      <c r="J797" s="224">
        <f>ROUND(I797*H797,2)</f>
        <v>0</v>
      </c>
      <c r="K797" s="220" t="s">
        <v>406</v>
      </c>
      <c r="L797" s="46"/>
      <c r="M797" s="225" t="s">
        <v>19</v>
      </c>
      <c r="N797" s="226" t="s">
        <v>49</v>
      </c>
      <c r="O797" s="86"/>
      <c r="P797" s="227">
        <f>O797*H797</f>
        <v>0</v>
      </c>
      <c r="Q797" s="227">
        <v>0</v>
      </c>
      <c r="R797" s="227">
        <f>Q797*H797</f>
        <v>0</v>
      </c>
      <c r="S797" s="227">
        <v>0</v>
      </c>
      <c r="T797" s="228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9" t="s">
        <v>545</v>
      </c>
      <c r="AT797" s="229" t="s">
        <v>403</v>
      </c>
      <c r="AU797" s="229" t="s">
        <v>87</v>
      </c>
      <c r="AY797" s="19" t="s">
        <v>401</v>
      </c>
      <c r="BE797" s="230">
        <f>IF(N797="základní",J797,0)</f>
        <v>0</v>
      </c>
      <c r="BF797" s="230">
        <f>IF(N797="snížená",J797,0)</f>
        <v>0</v>
      </c>
      <c r="BG797" s="230">
        <f>IF(N797="zákl. přenesená",J797,0)</f>
        <v>0</v>
      </c>
      <c r="BH797" s="230">
        <f>IF(N797="sníž. přenesená",J797,0)</f>
        <v>0</v>
      </c>
      <c r="BI797" s="230">
        <f>IF(N797="nulová",J797,0)</f>
        <v>0</v>
      </c>
      <c r="BJ797" s="19" t="s">
        <v>85</v>
      </c>
      <c r="BK797" s="230">
        <f>ROUND(I797*H797,2)</f>
        <v>0</v>
      </c>
      <c r="BL797" s="19" t="s">
        <v>545</v>
      </c>
      <c r="BM797" s="229" t="s">
        <v>6742</v>
      </c>
    </row>
    <row r="798" s="2" customFormat="1">
      <c r="A798" s="40"/>
      <c r="B798" s="41"/>
      <c r="C798" s="42"/>
      <c r="D798" s="231" t="s">
        <v>408</v>
      </c>
      <c r="E798" s="42"/>
      <c r="F798" s="232" t="s">
        <v>2134</v>
      </c>
      <c r="G798" s="42"/>
      <c r="H798" s="42"/>
      <c r="I798" s="233"/>
      <c r="J798" s="42"/>
      <c r="K798" s="42"/>
      <c r="L798" s="46"/>
      <c r="M798" s="234"/>
      <c r="N798" s="235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408</v>
      </c>
      <c r="AU798" s="19" t="s">
        <v>87</v>
      </c>
    </row>
    <row r="799" s="13" customFormat="1">
      <c r="A799" s="13"/>
      <c r="B799" s="236"/>
      <c r="C799" s="237"/>
      <c r="D799" s="238" t="s">
        <v>410</v>
      </c>
      <c r="E799" s="239" t="s">
        <v>19</v>
      </c>
      <c r="F799" s="240" t="s">
        <v>906</v>
      </c>
      <c r="G799" s="237"/>
      <c r="H799" s="239" t="s">
        <v>19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6" t="s">
        <v>410</v>
      </c>
      <c r="AU799" s="246" t="s">
        <v>87</v>
      </c>
      <c r="AV799" s="13" t="s">
        <v>85</v>
      </c>
      <c r="AW799" s="13" t="s">
        <v>37</v>
      </c>
      <c r="AX799" s="13" t="s">
        <v>78</v>
      </c>
      <c r="AY799" s="246" t="s">
        <v>401</v>
      </c>
    </row>
    <row r="800" s="13" customFormat="1">
      <c r="A800" s="13"/>
      <c r="B800" s="236"/>
      <c r="C800" s="237"/>
      <c r="D800" s="238" t="s">
        <v>410</v>
      </c>
      <c r="E800" s="239" t="s">
        <v>19</v>
      </c>
      <c r="F800" s="240" t="s">
        <v>594</v>
      </c>
      <c r="G800" s="237"/>
      <c r="H800" s="239" t="s">
        <v>19</v>
      </c>
      <c r="I800" s="241"/>
      <c r="J800" s="237"/>
      <c r="K800" s="237"/>
      <c r="L800" s="242"/>
      <c r="M800" s="243"/>
      <c r="N800" s="244"/>
      <c r="O800" s="244"/>
      <c r="P800" s="244"/>
      <c r="Q800" s="244"/>
      <c r="R800" s="244"/>
      <c r="S800" s="244"/>
      <c r="T800" s="24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6" t="s">
        <v>410</v>
      </c>
      <c r="AU800" s="246" t="s">
        <v>87</v>
      </c>
      <c r="AV800" s="13" t="s">
        <v>85</v>
      </c>
      <c r="AW800" s="13" t="s">
        <v>37</v>
      </c>
      <c r="AX800" s="13" t="s">
        <v>78</v>
      </c>
      <c r="AY800" s="246" t="s">
        <v>401</v>
      </c>
    </row>
    <row r="801" s="13" customFormat="1">
      <c r="A801" s="13"/>
      <c r="B801" s="236"/>
      <c r="C801" s="237"/>
      <c r="D801" s="238" t="s">
        <v>410</v>
      </c>
      <c r="E801" s="239" t="s">
        <v>19</v>
      </c>
      <c r="F801" s="240" t="s">
        <v>6488</v>
      </c>
      <c r="G801" s="237"/>
      <c r="H801" s="239" t="s">
        <v>19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6" t="s">
        <v>410</v>
      </c>
      <c r="AU801" s="246" t="s">
        <v>87</v>
      </c>
      <c r="AV801" s="13" t="s">
        <v>85</v>
      </c>
      <c r="AW801" s="13" t="s">
        <v>37</v>
      </c>
      <c r="AX801" s="13" t="s">
        <v>78</v>
      </c>
      <c r="AY801" s="246" t="s">
        <v>401</v>
      </c>
    </row>
    <row r="802" s="13" customFormat="1">
      <c r="A802" s="13"/>
      <c r="B802" s="236"/>
      <c r="C802" s="237"/>
      <c r="D802" s="238" t="s">
        <v>410</v>
      </c>
      <c r="E802" s="239" t="s">
        <v>19</v>
      </c>
      <c r="F802" s="240" t="s">
        <v>6642</v>
      </c>
      <c r="G802" s="237"/>
      <c r="H802" s="239" t="s">
        <v>19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6" t="s">
        <v>410</v>
      </c>
      <c r="AU802" s="246" t="s">
        <v>87</v>
      </c>
      <c r="AV802" s="13" t="s">
        <v>85</v>
      </c>
      <c r="AW802" s="13" t="s">
        <v>37</v>
      </c>
      <c r="AX802" s="13" t="s">
        <v>78</v>
      </c>
      <c r="AY802" s="246" t="s">
        <v>401</v>
      </c>
    </row>
    <row r="803" s="14" customFormat="1">
      <c r="A803" s="14"/>
      <c r="B803" s="247"/>
      <c r="C803" s="248"/>
      <c r="D803" s="238" t="s">
        <v>410</v>
      </c>
      <c r="E803" s="249" t="s">
        <v>19</v>
      </c>
      <c r="F803" s="250" t="s">
        <v>6743</v>
      </c>
      <c r="G803" s="248"/>
      <c r="H803" s="251">
        <v>39.350000000000001</v>
      </c>
      <c r="I803" s="252"/>
      <c r="J803" s="248"/>
      <c r="K803" s="248"/>
      <c r="L803" s="253"/>
      <c r="M803" s="254"/>
      <c r="N803" s="255"/>
      <c r="O803" s="255"/>
      <c r="P803" s="255"/>
      <c r="Q803" s="255"/>
      <c r="R803" s="255"/>
      <c r="S803" s="255"/>
      <c r="T803" s="25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7" t="s">
        <v>410</v>
      </c>
      <c r="AU803" s="257" t="s">
        <v>87</v>
      </c>
      <c r="AV803" s="14" t="s">
        <v>87</v>
      </c>
      <c r="AW803" s="14" t="s">
        <v>37</v>
      </c>
      <c r="AX803" s="14" t="s">
        <v>78</v>
      </c>
      <c r="AY803" s="257" t="s">
        <v>401</v>
      </c>
    </row>
    <row r="804" s="15" customFormat="1">
      <c r="A804" s="15"/>
      <c r="B804" s="258"/>
      <c r="C804" s="259"/>
      <c r="D804" s="238" t="s">
        <v>410</v>
      </c>
      <c r="E804" s="260" t="s">
        <v>19</v>
      </c>
      <c r="F804" s="261" t="s">
        <v>414</v>
      </c>
      <c r="G804" s="259"/>
      <c r="H804" s="262">
        <v>39.350000000000001</v>
      </c>
      <c r="I804" s="263"/>
      <c r="J804" s="259"/>
      <c r="K804" s="259"/>
      <c r="L804" s="264"/>
      <c r="M804" s="265"/>
      <c r="N804" s="266"/>
      <c r="O804" s="266"/>
      <c r="P804" s="266"/>
      <c r="Q804" s="266"/>
      <c r="R804" s="266"/>
      <c r="S804" s="266"/>
      <c r="T804" s="267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8" t="s">
        <v>410</v>
      </c>
      <c r="AU804" s="268" t="s">
        <v>87</v>
      </c>
      <c r="AV804" s="15" t="s">
        <v>102</v>
      </c>
      <c r="AW804" s="15" t="s">
        <v>37</v>
      </c>
      <c r="AX804" s="15" t="s">
        <v>85</v>
      </c>
      <c r="AY804" s="268" t="s">
        <v>401</v>
      </c>
    </row>
    <row r="805" s="2" customFormat="1" ht="24.15" customHeight="1">
      <c r="A805" s="40"/>
      <c r="B805" s="41"/>
      <c r="C805" s="280" t="s">
        <v>1331</v>
      </c>
      <c r="D805" s="280" t="s">
        <v>808</v>
      </c>
      <c r="E805" s="281" t="s">
        <v>6744</v>
      </c>
      <c r="F805" s="282" t="s">
        <v>6745</v>
      </c>
      <c r="G805" s="283" t="s">
        <v>178</v>
      </c>
      <c r="H805" s="284">
        <v>41.317999999999998</v>
      </c>
      <c r="I805" s="285"/>
      <c r="J805" s="286">
        <f>ROUND(I805*H805,2)</f>
        <v>0</v>
      </c>
      <c r="K805" s="282" t="s">
        <v>406</v>
      </c>
      <c r="L805" s="287"/>
      <c r="M805" s="288" t="s">
        <v>19</v>
      </c>
      <c r="N805" s="289" t="s">
        <v>49</v>
      </c>
      <c r="O805" s="86"/>
      <c r="P805" s="227">
        <f>O805*H805</f>
        <v>0</v>
      </c>
      <c r="Q805" s="227">
        <v>0.00089999999999999998</v>
      </c>
      <c r="R805" s="227">
        <f>Q805*H805</f>
        <v>0.037186199999999996</v>
      </c>
      <c r="S805" s="227">
        <v>0</v>
      </c>
      <c r="T805" s="22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9" t="s">
        <v>664</v>
      </c>
      <c r="AT805" s="229" t="s">
        <v>808</v>
      </c>
      <c r="AU805" s="229" t="s">
        <v>87</v>
      </c>
      <c r="AY805" s="19" t="s">
        <v>401</v>
      </c>
      <c r="BE805" s="230">
        <f>IF(N805="základní",J805,0)</f>
        <v>0</v>
      </c>
      <c r="BF805" s="230">
        <f>IF(N805="snížená",J805,0)</f>
        <v>0</v>
      </c>
      <c r="BG805" s="230">
        <f>IF(N805="zákl. přenesená",J805,0)</f>
        <v>0</v>
      </c>
      <c r="BH805" s="230">
        <f>IF(N805="sníž. přenesená",J805,0)</f>
        <v>0</v>
      </c>
      <c r="BI805" s="230">
        <f>IF(N805="nulová",J805,0)</f>
        <v>0</v>
      </c>
      <c r="BJ805" s="19" t="s">
        <v>85</v>
      </c>
      <c r="BK805" s="230">
        <f>ROUND(I805*H805,2)</f>
        <v>0</v>
      </c>
      <c r="BL805" s="19" t="s">
        <v>545</v>
      </c>
      <c r="BM805" s="229" t="s">
        <v>6746</v>
      </c>
    </row>
    <row r="806" s="13" customFormat="1">
      <c r="A806" s="13"/>
      <c r="B806" s="236"/>
      <c r="C806" s="237"/>
      <c r="D806" s="238" t="s">
        <v>410</v>
      </c>
      <c r="E806" s="239" t="s">
        <v>19</v>
      </c>
      <c r="F806" s="240" t="s">
        <v>906</v>
      </c>
      <c r="G806" s="237"/>
      <c r="H806" s="239" t="s">
        <v>19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6" t="s">
        <v>410</v>
      </c>
      <c r="AU806" s="246" t="s">
        <v>87</v>
      </c>
      <c r="AV806" s="13" t="s">
        <v>85</v>
      </c>
      <c r="AW806" s="13" t="s">
        <v>37</v>
      </c>
      <c r="AX806" s="13" t="s">
        <v>78</v>
      </c>
      <c r="AY806" s="246" t="s">
        <v>401</v>
      </c>
    </row>
    <row r="807" s="13" customFormat="1">
      <c r="A807" s="13"/>
      <c r="B807" s="236"/>
      <c r="C807" s="237"/>
      <c r="D807" s="238" t="s">
        <v>410</v>
      </c>
      <c r="E807" s="239" t="s">
        <v>19</v>
      </c>
      <c r="F807" s="240" t="s">
        <v>594</v>
      </c>
      <c r="G807" s="237"/>
      <c r="H807" s="239" t="s">
        <v>19</v>
      </c>
      <c r="I807" s="241"/>
      <c r="J807" s="237"/>
      <c r="K807" s="237"/>
      <c r="L807" s="242"/>
      <c r="M807" s="243"/>
      <c r="N807" s="244"/>
      <c r="O807" s="244"/>
      <c r="P807" s="244"/>
      <c r="Q807" s="244"/>
      <c r="R807" s="244"/>
      <c r="S807" s="244"/>
      <c r="T807" s="24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6" t="s">
        <v>410</v>
      </c>
      <c r="AU807" s="246" t="s">
        <v>87</v>
      </c>
      <c r="AV807" s="13" t="s">
        <v>85</v>
      </c>
      <c r="AW807" s="13" t="s">
        <v>37</v>
      </c>
      <c r="AX807" s="13" t="s">
        <v>78</v>
      </c>
      <c r="AY807" s="246" t="s">
        <v>401</v>
      </c>
    </row>
    <row r="808" s="13" customFormat="1">
      <c r="A808" s="13"/>
      <c r="B808" s="236"/>
      <c r="C808" s="237"/>
      <c r="D808" s="238" t="s">
        <v>410</v>
      </c>
      <c r="E808" s="239" t="s">
        <v>19</v>
      </c>
      <c r="F808" s="240" t="s">
        <v>6488</v>
      </c>
      <c r="G808" s="237"/>
      <c r="H808" s="239" t="s">
        <v>19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6" t="s">
        <v>410</v>
      </c>
      <c r="AU808" s="246" t="s">
        <v>87</v>
      </c>
      <c r="AV808" s="13" t="s">
        <v>85</v>
      </c>
      <c r="AW808" s="13" t="s">
        <v>37</v>
      </c>
      <c r="AX808" s="13" t="s">
        <v>78</v>
      </c>
      <c r="AY808" s="246" t="s">
        <v>401</v>
      </c>
    </row>
    <row r="809" s="13" customFormat="1">
      <c r="A809" s="13"/>
      <c r="B809" s="236"/>
      <c r="C809" s="237"/>
      <c r="D809" s="238" t="s">
        <v>410</v>
      </c>
      <c r="E809" s="239" t="s">
        <v>19</v>
      </c>
      <c r="F809" s="240" t="s">
        <v>6642</v>
      </c>
      <c r="G809" s="237"/>
      <c r="H809" s="239" t="s">
        <v>19</v>
      </c>
      <c r="I809" s="241"/>
      <c r="J809" s="237"/>
      <c r="K809" s="237"/>
      <c r="L809" s="242"/>
      <c r="M809" s="243"/>
      <c r="N809" s="244"/>
      <c r="O809" s="244"/>
      <c r="P809" s="244"/>
      <c r="Q809" s="244"/>
      <c r="R809" s="244"/>
      <c r="S809" s="244"/>
      <c r="T809" s="24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6" t="s">
        <v>410</v>
      </c>
      <c r="AU809" s="246" t="s">
        <v>87</v>
      </c>
      <c r="AV809" s="13" t="s">
        <v>85</v>
      </c>
      <c r="AW809" s="13" t="s">
        <v>37</v>
      </c>
      <c r="AX809" s="13" t="s">
        <v>78</v>
      </c>
      <c r="AY809" s="246" t="s">
        <v>401</v>
      </c>
    </row>
    <row r="810" s="14" customFormat="1">
      <c r="A810" s="14"/>
      <c r="B810" s="247"/>
      <c r="C810" s="248"/>
      <c r="D810" s="238" t="s">
        <v>410</v>
      </c>
      <c r="E810" s="249" t="s">
        <v>19</v>
      </c>
      <c r="F810" s="250" t="s">
        <v>6743</v>
      </c>
      <c r="G810" s="248"/>
      <c r="H810" s="251">
        <v>39.350000000000001</v>
      </c>
      <c r="I810" s="252"/>
      <c r="J810" s="248"/>
      <c r="K810" s="248"/>
      <c r="L810" s="253"/>
      <c r="M810" s="254"/>
      <c r="N810" s="255"/>
      <c r="O810" s="255"/>
      <c r="P810" s="255"/>
      <c r="Q810" s="255"/>
      <c r="R810" s="255"/>
      <c r="S810" s="255"/>
      <c r="T810" s="25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7" t="s">
        <v>410</v>
      </c>
      <c r="AU810" s="257" t="s">
        <v>87</v>
      </c>
      <c r="AV810" s="14" t="s">
        <v>87</v>
      </c>
      <c r="AW810" s="14" t="s">
        <v>37</v>
      </c>
      <c r="AX810" s="14" t="s">
        <v>78</v>
      </c>
      <c r="AY810" s="257" t="s">
        <v>401</v>
      </c>
    </row>
    <row r="811" s="15" customFormat="1">
      <c r="A811" s="15"/>
      <c r="B811" s="258"/>
      <c r="C811" s="259"/>
      <c r="D811" s="238" t="s">
        <v>410</v>
      </c>
      <c r="E811" s="260" t="s">
        <v>19</v>
      </c>
      <c r="F811" s="261" t="s">
        <v>414</v>
      </c>
      <c r="G811" s="259"/>
      <c r="H811" s="262">
        <v>39.350000000000001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8" t="s">
        <v>410</v>
      </c>
      <c r="AU811" s="268" t="s">
        <v>87</v>
      </c>
      <c r="AV811" s="15" t="s">
        <v>102</v>
      </c>
      <c r="AW811" s="15" t="s">
        <v>37</v>
      </c>
      <c r="AX811" s="15" t="s">
        <v>78</v>
      </c>
      <c r="AY811" s="268" t="s">
        <v>401</v>
      </c>
    </row>
    <row r="812" s="14" customFormat="1">
      <c r="A812" s="14"/>
      <c r="B812" s="247"/>
      <c r="C812" s="248"/>
      <c r="D812" s="238" t="s">
        <v>410</v>
      </c>
      <c r="E812" s="249" t="s">
        <v>19</v>
      </c>
      <c r="F812" s="250" t="s">
        <v>6747</v>
      </c>
      <c r="G812" s="248"/>
      <c r="H812" s="251">
        <v>41.317999999999998</v>
      </c>
      <c r="I812" s="252"/>
      <c r="J812" s="248"/>
      <c r="K812" s="248"/>
      <c r="L812" s="253"/>
      <c r="M812" s="254"/>
      <c r="N812" s="255"/>
      <c r="O812" s="255"/>
      <c r="P812" s="255"/>
      <c r="Q812" s="255"/>
      <c r="R812" s="255"/>
      <c r="S812" s="255"/>
      <c r="T812" s="25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7" t="s">
        <v>410</v>
      </c>
      <c r="AU812" s="257" t="s">
        <v>87</v>
      </c>
      <c r="AV812" s="14" t="s">
        <v>87</v>
      </c>
      <c r="AW812" s="14" t="s">
        <v>37</v>
      </c>
      <c r="AX812" s="14" t="s">
        <v>85</v>
      </c>
      <c r="AY812" s="257" t="s">
        <v>401</v>
      </c>
    </row>
    <row r="813" s="2" customFormat="1" ht="49.05" customHeight="1">
      <c r="A813" s="40"/>
      <c r="B813" s="41"/>
      <c r="C813" s="218" t="s">
        <v>1337</v>
      </c>
      <c r="D813" s="218" t="s">
        <v>403</v>
      </c>
      <c r="E813" s="219" t="s">
        <v>6748</v>
      </c>
      <c r="F813" s="220" t="s">
        <v>6749</v>
      </c>
      <c r="G813" s="221" t="s">
        <v>178</v>
      </c>
      <c r="H813" s="222">
        <v>16.632000000000001</v>
      </c>
      <c r="I813" s="223"/>
      <c r="J813" s="224">
        <f>ROUND(I813*H813,2)</f>
        <v>0</v>
      </c>
      <c r="K813" s="220" t="s">
        <v>1038</v>
      </c>
      <c r="L813" s="46"/>
      <c r="M813" s="225" t="s">
        <v>19</v>
      </c>
      <c r="N813" s="226" t="s">
        <v>49</v>
      </c>
      <c r="O813" s="86"/>
      <c r="P813" s="227">
        <f>O813*H813</f>
        <v>0</v>
      </c>
      <c r="Q813" s="227">
        <v>0.00024000000000000001</v>
      </c>
      <c r="R813" s="227">
        <f>Q813*H813</f>
        <v>0.0039916800000000001</v>
      </c>
      <c r="S813" s="227">
        <v>0</v>
      </c>
      <c r="T813" s="228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9" t="s">
        <v>545</v>
      </c>
      <c r="AT813" s="229" t="s">
        <v>403</v>
      </c>
      <c r="AU813" s="229" t="s">
        <v>87</v>
      </c>
      <c r="AY813" s="19" t="s">
        <v>401</v>
      </c>
      <c r="BE813" s="230">
        <f>IF(N813="základní",J813,0)</f>
        <v>0</v>
      </c>
      <c r="BF813" s="230">
        <f>IF(N813="snížená",J813,0)</f>
        <v>0</v>
      </c>
      <c r="BG813" s="230">
        <f>IF(N813="zákl. přenesená",J813,0)</f>
        <v>0</v>
      </c>
      <c r="BH813" s="230">
        <f>IF(N813="sníž. přenesená",J813,0)</f>
        <v>0</v>
      </c>
      <c r="BI813" s="230">
        <f>IF(N813="nulová",J813,0)</f>
        <v>0</v>
      </c>
      <c r="BJ813" s="19" t="s">
        <v>85</v>
      </c>
      <c r="BK813" s="230">
        <f>ROUND(I813*H813,2)</f>
        <v>0</v>
      </c>
      <c r="BL813" s="19" t="s">
        <v>545</v>
      </c>
      <c r="BM813" s="229" t="s">
        <v>6750</v>
      </c>
    </row>
    <row r="814" s="2" customFormat="1">
      <c r="A814" s="40"/>
      <c r="B814" s="41"/>
      <c r="C814" s="42"/>
      <c r="D814" s="231" t="s">
        <v>408</v>
      </c>
      <c r="E814" s="42"/>
      <c r="F814" s="232" t="s">
        <v>6751</v>
      </c>
      <c r="G814" s="42"/>
      <c r="H814" s="42"/>
      <c r="I814" s="233"/>
      <c r="J814" s="42"/>
      <c r="K814" s="42"/>
      <c r="L814" s="46"/>
      <c r="M814" s="234"/>
      <c r="N814" s="235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408</v>
      </c>
      <c r="AU814" s="19" t="s">
        <v>87</v>
      </c>
    </row>
    <row r="815" s="13" customFormat="1">
      <c r="A815" s="13"/>
      <c r="B815" s="236"/>
      <c r="C815" s="237"/>
      <c r="D815" s="238" t="s">
        <v>410</v>
      </c>
      <c r="E815" s="239" t="s">
        <v>19</v>
      </c>
      <c r="F815" s="240" t="s">
        <v>906</v>
      </c>
      <c r="G815" s="237"/>
      <c r="H815" s="239" t="s">
        <v>19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6" t="s">
        <v>410</v>
      </c>
      <c r="AU815" s="246" t="s">
        <v>87</v>
      </c>
      <c r="AV815" s="13" t="s">
        <v>85</v>
      </c>
      <c r="AW815" s="13" t="s">
        <v>37</v>
      </c>
      <c r="AX815" s="13" t="s">
        <v>78</v>
      </c>
      <c r="AY815" s="246" t="s">
        <v>401</v>
      </c>
    </row>
    <row r="816" s="13" customFormat="1">
      <c r="A816" s="13"/>
      <c r="B816" s="236"/>
      <c r="C816" s="237"/>
      <c r="D816" s="238" t="s">
        <v>410</v>
      </c>
      <c r="E816" s="239" t="s">
        <v>19</v>
      </c>
      <c r="F816" s="240" t="s">
        <v>594</v>
      </c>
      <c r="G816" s="237"/>
      <c r="H816" s="239" t="s">
        <v>19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6" t="s">
        <v>410</v>
      </c>
      <c r="AU816" s="246" t="s">
        <v>87</v>
      </c>
      <c r="AV816" s="13" t="s">
        <v>85</v>
      </c>
      <c r="AW816" s="13" t="s">
        <v>37</v>
      </c>
      <c r="AX816" s="13" t="s">
        <v>78</v>
      </c>
      <c r="AY816" s="246" t="s">
        <v>401</v>
      </c>
    </row>
    <row r="817" s="13" customFormat="1">
      <c r="A817" s="13"/>
      <c r="B817" s="236"/>
      <c r="C817" s="237"/>
      <c r="D817" s="238" t="s">
        <v>410</v>
      </c>
      <c r="E817" s="239" t="s">
        <v>19</v>
      </c>
      <c r="F817" s="240" t="s">
        <v>6463</v>
      </c>
      <c r="G817" s="237"/>
      <c r="H817" s="239" t="s">
        <v>19</v>
      </c>
      <c r="I817" s="241"/>
      <c r="J817" s="237"/>
      <c r="K817" s="237"/>
      <c r="L817" s="242"/>
      <c r="M817" s="243"/>
      <c r="N817" s="244"/>
      <c r="O817" s="244"/>
      <c r="P817" s="244"/>
      <c r="Q817" s="244"/>
      <c r="R817" s="244"/>
      <c r="S817" s="244"/>
      <c r="T817" s="24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6" t="s">
        <v>410</v>
      </c>
      <c r="AU817" s="246" t="s">
        <v>87</v>
      </c>
      <c r="AV817" s="13" t="s">
        <v>85</v>
      </c>
      <c r="AW817" s="13" t="s">
        <v>37</v>
      </c>
      <c r="AX817" s="13" t="s">
        <v>78</v>
      </c>
      <c r="AY817" s="246" t="s">
        <v>401</v>
      </c>
    </row>
    <row r="818" s="13" customFormat="1">
      <c r="A818" s="13"/>
      <c r="B818" s="236"/>
      <c r="C818" s="237"/>
      <c r="D818" s="238" t="s">
        <v>410</v>
      </c>
      <c r="E818" s="239" t="s">
        <v>19</v>
      </c>
      <c r="F818" s="240" t="s">
        <v>6470</v>
      </c>
      <c r="G818" s="237"/>
      <c r="H818" s="239" t="s">
        <v>19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6" t="s">
        <v>410</v>
      </c>
      <c r="AU818" s="246" t="s">
        <v>87</v>
      </c>
      <c r="AV818" s="13" t="s">
        <v>85</v>
      </c>
      <c r="AW818" s="13" t="s">
        <v>37</v>
      </c>
      <c r="AX818" s="13" t="s">
        <v>78</v>
      </c>
      <c r="AY818" s="246" t="s">
        <v>401</v>
      </c>
    </row>
    <row r="819" s="13" customFormat="1">
      <c r="A819" s="13"/>
      <c r="B819" s="236"/>
      <c r="C819" s="237"/>
      <c r="D819" s="238" t="s">
        <v>410</v>
      </c>
      <c r="E819" s="239" t="s">
        <v>19</v>
      </c>
      <c r="F819" s="240" t="s">
        <v>337</v>
      </c>
      <c r="G819" s="237"/>
      <c r="H819" s="239" t="s">
        <v>19</v>
      </c>
      <c r="I819" s="241"/>
      <c r="J819" s="237"/>
      <c r="K819" s="237"/>
      <c r="L819" s="242"/>
      <c r="M819" s="243"/>
      <c r="N819" s="244"/>
      <c r="O819" s="244"/>
      <c r="P819" s="244"/>
      <c r="Q819" s="244"/>
      <c r="R819" s="244"/>
      <c r="S819" s="244"/>
      <c r="T819" s="24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6" t="s">
        <v>410</v>
      </c>
      <c r="AU819" s="246" t="s">
        <v>87</v>
      </c>
      <c r="AV819" s="13" t="s">
        <v>85</v>
      </c>
      <c r="AW819" s="13" t="s">
        <v>37</v>
      </c>
      <c r="AX819" s="13" t="s">
        <v>78</v>
      </c>
      <c r="AY819" s="246" t="s">
        <v>401</v>
      </c>
    </row>
    <row r="820" s="14" customFormat="1">
      <c r="A820" s="14"/>
      <c r="B820" s="247"/>
      <c r="C820" s="248"/>
      <c r="D820" s="238" t="s">
        <v>410</v>
      </c>
      <c r="E820" s="249" t="s">
        <v>19</v>
      </c>
      <c r="F820" s="250" t="s">
        <v>6752</v>
      </c>
      <c r="G820" s="248"/>
      <c r="H820" s="251">
        <v>16.632000000000001</v>
      </c>
      <c r="I820" s="252"/>
      <c r="J820" s="248"/>
      <c r="K820" s="248"/>
      <c r="L820" s="253"/>
      <c r="M820" s="254"/>
      <c r="N820" s="255"/>
      <c r="O820" s="255"/>
      <c r="P820" s="255"/>
      <c r="Q820" s="255"/>
      <c r="R820" s="255"/>
      <c r="S820" s="255"/>
      <c r="T820" s="25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7" t="s">
        <v>410</v>
      </c>
      <c r="AU820" s="257" t="s">
        <v>87</v>
      </c>
      <c r="AV820" s="14" t="s">
        <v>87</v>
      </c>
      <c r="AW820" s="14" t="s">
        <v>37</v>
      </c>
      <c r="AX820" s="14" t="s">
        <v>78</v>
      </c>
      <c r="AY820" s="257" t="s">
        <v>401</v>
      </c>
    </row>
    <row r="821" s="15" customFormat="1">
      <c r="A821" s="15"/>
      <c r="B821" s="258"/>
      <c r="C821" s="259"/>
      <c r="D821" s="238" t="s">
        <v>410</v>
      </c>
      <c r="E821" s="260" t="s">
        <v>19</v>
      </c>
      <c r="F821" s="261" t="s">
        <v>414</v>
      </c>
      <c r="G821" s="259"/>
      <c r="H821" s="262">
        <v>16.632000000000001</v>
      </c>
      <c r="I821" s="263"/>
      <c r="J821" s="259"/>
      <c r="K821" s="259"/>
      <c r="L821" s="264"/>
      <c r="M821" s="265"/>
      <c r="N821" s="266"/>
      <c r="O821" s="266"/>
      <c r="P821" s="266"/>
      <c r="Q821" s="266"/>
      <c r="R821" s="266"/>
      <c r="S821" s="266"/>
      <c r="T821" s="26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8" t="s">
        <v>410</v>
      </c>
      <c r="AU821" s="268" t="s">
        <v>87</v>
      </c>
      <c r="AV821" s="15" t="s">
        <v>102</v>
      </c>
      <c r="AW821" s="15" t="s">
        <v>37</v>
      </c>
      <c r="AX821" s="15" t="s">
        <v>85</v>
      </c>
      <c r="AY821" s="268" t="s">
        <v>401</v>
      </c>
    </row>
    <row r="822" s="2" customFormat="1" ht="24.15" customHeight="1">
      <c r="A822" s="40"/>
      <c r="B822" s="41"/>
      <c r="C822" s="280" t="s">
        <v>1347</v>
      </c>
      <c r="D822" s="280" t="s">
        <v>808</v>
      </c>
      <c r="E822" s="281" t="s">
        <v>6753</v>
      </c>
      <c r="F822" s="282" t="s">
        <v>6754</v>
      </c>
      <c r="G822" s="283" t="s">
        <v>178</v>
      </c>
      <c r="H822" s="284">
        <v>17.463999999999999</v>
      </c>
      <c r="I822" s="285"/>
      <c r="J822" s="286">
        <f>ROUND(I822*H822,2)</f>
        <v>0</v>
      </c>
      <c r="K822" s="282" t="s">
        <v>406</v>
      </c>
      <c r="L822" s="287"/>
      <c r="M822" s="288" t="s">
        <v>19</v>
      </c>
      <c r="N822" s="289" t="s">
        <v>49</v>
      </c>
      <c r="O822" s="86"/>
      <c r="P822" s="227">
        <f>O822*H822</f>
        <v>0</v>
      </c>
      <c r="Q822" s="227">
        <v>0.00081999999999999998</v>
      </c>
      <c r="R822" s="227">
        <f>Q822*H822</f>
        <v>0.014320479999999998</v>
      </c>
      <c r="S822" s="227">
        <v>0</v>
      </c>
      <c r="T822" s="22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9" t="s">
        <v>664</v>
      </c>
      <c r="AT822" s="229" t="s">
        <v>808</v>
      </c>
      <c r="AU822" s="229" t="s">
        <v>87</v>
      </c>
      <c r="AY822" s="19" t="s">
        <v>401</v>
      </c>
      <c r="BE822" s="230">
        <f>IF(N822="základní",J822,0)</f>
        <v>0</v>
      </c>
      <c r="BF822" s="230">
        <f>IF(N822="snížená",J822,0)</f>
        <v>0</v>
      </c>
      <c r="BG822" s="230">
        <f>IF(N822="zákl. přenesená",J822,0)</f>
        <v>0</v>
      </c>
      <c r="BH822" s="230">
        <f>IF(N822="sníž. přenesená",J822,0)</f>
        <v>0</v>
      </c>
      <c r="BI822" s="230">
        <f>IF(N822="nulová",J822,0)</f>
        <v>0</v>
      </c>
      <c r="BJ822" s="19" t="s">
        <v>85</v>
      </c>
      <c r="BK822" s="230">
        <f>ROUND(I822*H822,2)</f>
        <v>0</v>
      </c>
      <c r="BL822" s="19" t="s">
        <v>545</v>
      </c>
      <c r="BM822" s="229" t="s">
        <v>6755</v>
      </c>
    </row>
    <row r="823" s="13" customFormat="1">
      <c r="A823" s="13"/>
      <c r="B823" s="236"/>
      <c r="C823" s="237"/>
      <c r="D823" s="238" t="s">
        <v>410</v>
      </c>
      <c r="E823" s="239" t="s">
        <v>19</v>
      </c>
      <c r="F823" s="240" t="s">
        <v>906</v>
      </c>
      <c r="G823" s="237"/>
      <c r="H823" s="239" t="s">
        <v>19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6" t="s">
        <v>410</v>
      </c>
      <c r="AU823" s="246" t="s">
        <v>87</v>
      </c>
      <c r="AV823" s="13" t="s">
        <v>85</v>
      </c>
      <c r="AW823" s="13" t="s">
        <v>37</v>
      </c>
      <c r="AX823" s="13" t="s">
        <v>78</v>
      </c>
      <c r="AY823" s="246" t="s">
        <v>401</v>
      </c>
    </row>
    <row r="824" s="13" customFormat="1">
      <c r="A824" s="13"/>
      <c r="B824" s="236"/>
      <c r="C824" s="237"/>
      <c r="D824" s="238" t="s">
        <v>410</v>
      </c>
      <c r="E824" s="239" t="s">
        <v>19</v>
      </c>
      <c r="F824" s="240" t="s">
        <v>594</v>
      </c>
      <c r="G824" s="237"/>
      <c r="H824" s="239" t="s">
        <v>19</v>
      </c>
      <c r="I824" s="241"/>
      <c r="J824" s="237"/>
      <c r="K824" s="237"/>
      <c r="L824" s="242"/>
      <c r="M824" s="243"/>
      <c r="N824" s="244"/>
      <c r="O824" s="244"/>
      <c r="P824" s="244"/>
      <c r="Q824" s="244"/>
      <c r="R824" s="244"/>
      <c r="S824" s="244"/>
      <c r="T824" s="24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6" t="s">
        <v>410</v>
      </c>
      <c r="AU824" s="246" t="s">
        <v>87</v>
      </c>
      <c r="AV824" s="13" t="s">
        <v>85</v>
      </c>
      <c r="AW824" s="13" t="s">
        <v>37</v>
      </c>
      <c r="AX824" s="13" t="s">
        <v>78</v>
      </c>
      <c r="AY824" s="246" t="s">
        <v>401</v>
      </c>
    </row>
    <row r="825" s="13" customFormat="1">
      <c r="A825" s="13"/>
      <c r="B825" s="236"/>
      <c r="C825" s="237"/>
      <c r="D825" s="238" t="s">
        <v>410</v>
      </c>
      <c r="E825" s="239" t="s">
        <v>19</v>
      </c>
      <c r="F825" s="240" t="s">
        <v>6463</v>
      </c>
      <c r="G825" s="237"/>
      <c r="H825" s="239" t="s">
        <v>19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6" t="s">
        <v>410</v>
      </c>
      <c r="AU825" s="246" t="s">
        <v>87</v>
      </c>
      <c r="AV825" s="13" t="s">
        <v>85</v>
      </c>
      <c r="AW825" s="13" t="s">
        <v>37</v>
      </c>
      <c r="AX825" s="13" t="s">
        <v>78</v>
      </c>
      <c r="AY825" s="246" t="s">
        <v>401</v>
      </c>
    </row>
    <row r="826" s="13" customFormat="1">
      <c r="A826" s="13"/>
      <c r="B826" s="236"/>
      <c r="C826" s="237"/>
      <c r="D826" s="238" t="s">
        <v>410</v>
      </c>
      <c r="E826" s="239" t="s">
        <v>19</v>
      </c>
      <c r="F826" s="240" t="s">
        <v>6470</v>
      </c>
      <c r="G826" s="237"/>
      <c r="H826" s="239" t="s">
        <v>19</v>
      </c>
      <c r="I826" s="241"/>
      <c r="J826" s="237"/>
      <c r="K826" s="237"/>
      <c r="L826" s="242"/>
      <c r="M826" s="243"/>
      <c r="N826" s="244"/>
      <c r="O826" s="244"/>
      <c r="P826" s="244"/>
      <c r="Q826" s="244"/>
      <c r="R826" s="244"/>
      <c r="S826" s="244"/>
      <c r="T826" s="24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6" t="s">
        <v>410</v>
      </c>
      <c r="AU826" s="246" t="s">
        <v>87</v>
      </c>
      <c r="AV826" s="13" t="s">
        <v>85</v>
      </c>
      <c r="AW826" s="13" t="s">
        <v>37</v>
      </c>
      <c r="AX826" s="13" t="s">
        <v>78</v>
      </c>
      <c r="AY826" s="246" t="s">
        <v>401</v>
      </c>
    </row>
    <row r="827" s="13" customFormat="1">
      <c r="A827" s="13"/>
      <c r="B827" s="236"/>
      <c r="C827" s="237"/>
      <c r="D827" s="238" t="s">
        <v>410</v>
      </c>
      <c r="E827" s="239" t="s">
        <v>19</v>
      </c>
      <c r="F827" s="240" t="s">
        <v>337</v>
      </c>
      <c r="G827" s="237"/>
      <c r="H827" s="239" t="s">
        <v>19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6" t="s">
        <v>410</v>
      </c>
      <c r="AU827" s="246" t="s">
        <v>87</v>
      </c>
      <c r="AV827" s="13" t="s">
        <v>85</v>
      </c>
      <c r="AW827" s="13" t="s">
        <v>37</v>
      </c>
      <c r="AX827" s="13" t="s">
        <v>78</v>
      </c>
      <c r="AY827" s="246" t="s">
        <v>401</v>
      </c>
    </row>
    <row r="828" s="14" customFormat="1">
      <c r="A828" s="14"/>
      <c r="B828" s="247"/>
      <c r="C828" s="248"/>
      <c r="D828" s="238" t="s">
        <v>410</v>
      </c>
      <c r="E828" s="249" t="s">
        <v>19</v>
      </c>
      <c r="F828" s="250" t="s">
        <v>6752</v>
      </c>
      <c r="G828" s="248"/>
      <c r="H828" s="251">
        <v>16.632000000000001</v>
      </c>
      <c r="I828" s="252"/>
      <c r="J828" s="248"/>
      <c r="K828" s="248"/>
      <c r="L828" s="253"/>
      <c r="M828" s="254"/>
      <c r="N828" s="255"/>
      <c r="O828" s="255"/>
      <c r="P828" s="255"/>
      <c r="Q828" s="255"/>
      <c r="R828" s="255"/>
      <c r="S828" s="255"/>
      <c r="T828" s="25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7" t="s">
        <v>410</v>
      </c>
      <c r="AU828" s="257" t="s">
        <v>87</v>
      </c>
      <c r="AV828" s="14" t="s">
        <v>87</v>
      </c>
      <c r="AW828" s="14" t="s">
        <v>37</v>
      </c>
      <c r="AX828" s="14" t="s">
        <v>78</v>
      </c>
      <c r="AY828" s="257" t="s">
        <v>401</v>
      </c>
    </row>
    <row r="829" s="15" customFormat="1">
      <c r="A829" s="15"/>
      <c r="B829" s="258"/>
      <c r="C829" s="259"/>
      <c r="D829" s="238" t="s">
        <v>410</v>
      </c>
      <c r="E829" s="260" t="s">
        <v>19</v>
      </c>
      <c r="F829" s="261" t="s">
        <v>414</v>
      </c>
      <c r="G829" s="259"/>
      <c r="H829" s="262">
        <v>16.632000000000001</v>
      </c>
      <c r="I829" s="263"/>
      <c r="J829" s="259"/>
      <c r="K829" s="259"/>
      <c r="L829" s="264"/>
      <c r="M829" s="265"/>
      <c r="N829" s="266"/>
      <c r="O829" s="266"/>
      <c r="P829" s="266"/>
      <c r="Q829" s="266"/>
      <c r="R829" s="266"/>
      <c r="S829" s="266"/>
      <c r="T829" s="26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68" t="s">
        <v>410</v>
      </c>
      <c r="AU829" s="268" t="s">
        <v>87</v>
      </c>
      <c r="AV829" s="15" t="s">
        <v>102</v>
      </c>
      <c r="AW829" s="15" t="s">
        <v>37</v>
      </c>
      <c r="AX829" s="15" t="s">
        <v>78</v>
      </c>
      <c r="AY829" s="268" t="s">
        <v>401</v>
      </c>
    </row>
    <row r="830" s="14" customFormat="1">
      <c r="A830" s="14"/>
      <c r="B830" s="247"/>
      <c r="C830" s="248"/>
      <c r="D830" s="238" t="s">
        <v>410</v>
      </c>
      <c r="E830" s="249" t="s">
        <v>19</v>
      </c>
      <c r="F830" s="250" t="s">
        <v>6756</v>
      </c>
      <c r="G830" s="248"/>
      <c r="H830" s="251">
        <v>17.463999999999999</v>
      </c>
      <c r="I830" s="252"/>
      <c r="J830" s="248"/>
      <c r="K830" s="248"/>
      <c r="L830" s="253"/>
      <c r="M830" s="254"/>
      <c r="N830" s="255"/>
      <c r="O830" s="255"/>
      <c r="P830" s="255"/>
      <c r="Q830" s="255"/>
      <c r="R830" s="255"/>
      <c r="S830" s="255"/>
      <c r="T830" s="25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7" t="s">
        <v>410</v>
      </c>
      <c r="AU830" s="257" t="s">
        <v>87</v>
      </c>
      <c r="AV830" s="14" t="s">
        <v>87</v>
      </c>
      <c r="AW830" s="14" t="s">
        <v>37</v>
      </c>
      <c r="AX830" s="14" t="s">
        <v>85</v>
      </c>
      <c r="AY830" s="257" t="s">
        <v>401</v>
      </c>
    </row>
    <row r="831" s="2" customFormat="1" ht="24.15" customHeight="1">
      <c r="A831" s="40"/>
      <c r="B831" s="41"/>
      <c r="C831" s="218" t="s">
        <v>1352</v>
      </c>
      <c r="D831" s="218" t="s">
        <v>403</v>
      </c>
      <c r="E831" s="219" t="s">
        <v>2223</v>
      </c>
      <c r="F831" s="220" t="s">
        <v>2224</v>
      </c>
      <c r="G831" s="221" t="s">
        <v>178</v>
      </c>
      <c r="H831" s="222">
        <v>42.340000000000003</v>
      </c>
      <c r="I831" s="223"/>
      <c r="J831" s="224">
        <f>ROUND(I831*H831,2)</f>
        <v>0</v>
      </c>
      <c r="K831" s="220" t="s">
        <v>406</v>
      </c>
      <c r="L831" s="46"/>
      <c r="M831" s="225" t="s">
        <v>19</v>
      </c>
      <c r="N831" s="226" t="s">
        <v>49</v>
      </c>
      <c r="O831" s="86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9" t="s">
        <v>545</v>
      </c>
      <c r="AT831" s="229" t="s">
        <v>403</v>
      </c>
      <c r="AU831" s="229" t="s">
        <v>87</v>
      </c>
      <c r="AY831" s="19" t="s">
        <v>401</v>
      </c>
      <c r="BE831" s="230">
        <f>IF(N831="základní",J831,0)</f>
        <v>0</v>
      </c>
      <c r="BF831" s="230">
        <f>IF(N831="snížená",J831,0)</f>
        <v>0</v>
      </c>
      <c r="BG831" s="230">
        <f>IF(N831="zákl. přenesená",J831,0)</f>
        <v>0</v>
      </c>
      <c r="BH831" s="230">
        <f>IF(N831="sníž. přenesená",J831,0)</f>
        <v>0</v>
      </c>
      <c r="BI831" s="230">
        <f>IF(N831="nulová",J831,0)</f>
        <v>0</v>
      </c>
      <c r="BJ831" s="19" t="s">
        <v>85</v>
      </c>
      <c r="BK831" s="230">
        <f>ROUND(I831*H831,2)</f>
        <v>0</v>
      </c>
      <c r="BL831" s="19" t="s">
        <v>545</v>
      </c>
      <c r="BM831" s="229" t="s">
        <v>6757</v>
      </c>
    </row>
    <row r="832" s="2" customFormat="1">
      <c r="A832" s="40"/>
      <c r="B832" s="41"/>
      <c r="C832" s="42"/>
      <c r="D832" s="231" t="s">
        <v>408</v>
      </c>
      <c r="E832" s="42"/>
      <c r="F832" s="232" t="s">
        <v>2226</v>
      </c>
      <c r="G832" s="42"/>
      <c r="H832" s="42"/>
      <c r="I832" s="233"/>
      <c r="J832" s="42"/>
      <c r="K832" s="42"/>
      <c r="L832" s="46"/>
      <c r="M832" s="234"/>
      <c r="N832" s="235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408</v>
      </c>
      <c r="AU832" s="19" t="s">
        <v>87</v>
      </c>
    </row>
    <row r="833" s="13" customFormat="1">
      <c r="A833" s="13"/>
      <c r="B833" s="236"/>
      <c r="C833" s="237"/>
      <c r="D833" s="238" t="s">
        <v>410</v>
      </c>
      <c r="E833" s="239" t="s">
        <v>19</v>
      </c>
      <c r="F833" s="240" t="s">
        <v>906</v>
      </c>
      <c r="G833" s="237"/>
      <c r="H833" s="239" t="s">
        <v>19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6" t="s">
        <v>410</v>
      </c>
      <c r="AU833" s="246" t="s">
        <v>87</v>
      </c>
      <c r="AV833" s="13" t="s">
        <v>85</v>
      </c>
      <c r="AW833" s="13" t="s">
        <v>37</v>
      </c>
      <c r="AX833" s="13" t="s">
        <v>78</v>
      </c>
      <c r="AY833" s="246" t="s">
        <v>401</v>
      </c>
    </row>
    <row r="834" s="13" customFormat="1">
      <c r="A834" s="13"/>
      <c r="B834" s="236"/>
      <c r="C834" s="237"/>
      <c r="D834" s="238" t="s">
        <v>410</v>
      </c>
      <c r="E834" s="239" t="s">
        <v>19</v>
      </c>
      <c r="F834" s="240" t="s">
        <v>594</v>
      </c>
      <c r="G834" s="237"/>
      <c r="H834" s="239" t="s">
        <v>19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6" t="s">
        <v>410</v>
      </c>
      <c r="AU834" s="246" t="s">
        <v>87</v>
      </c>
      <c r="AV834" s="13" t="s">
        <v>85</v>
      </c>
      <c r="AW834" s="13" t="s">
        <v>37</v>
      </c>
      <c r="AX834" s="13" t="s">
        <v>78</v>
      </c>
      <c r="AY834" s="246" t="s">
        <v>401</v>
      </c>
    </row>
    <row r="835" s="13" customFormat="1">
      <c r="A835" s="13"/>
      <c r="B835" s="236"/>
      <c r="C835" s="237"/>
      <c r="D835" s="238" t="s">
        <v>410</v>
      </c>
      <c r="E835" s="239" t="s">
        <v>19</v>
      </c>
      <c r="F835" s="240" t="s">
        <v>6676</v>
      </c>
      <c r="G835" s="237"/>
      <c r="H835" s="239" t="s">
        <v>19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6" t="s">
        <v>410</v>
      </c>
      <c r="AU835" s="246" t="s">
        <v>87</v>
      </c>
      <c r="AV835" s="13" t="s">
        <v>85</v>
      </c>
      <c r="AW835" s="13" t="s">
        <v>37</v>
      </c>
      <c r="AX835" s="13" t="s">
        <v>78</v>
      </c>
      <c r="AY835" s="246" t="s">
        <v>401</v>
      </c>
    </row>
    <row r="836" s="13" customFormat="1">
      <c r="A836" s="13"/>
      <c r="B836" s="236"/>
      <c r="C836" s="237"/>
      <c r="D836" s="238" t="s">
        <v>410</v>
      </c>
      <c r="E836" s="239" t="s">
        <v>19</v>
      </c>
      <c r="F836" s="240" t="s">
        <v>6448</v>
      </c>
      <c r="G836" s="237"/>
      <c r="H836" s="239" t="s">
        <v>19</v>
      </c>
      <c r="I836" s="241"/>
      <c r="J836" s="237"/>
      <c r="K836" s="237"/>
      <c r="L836" s="242"/>
      <c r="M836" s="243"/>
      <c r="N836" s="244"/>
      <c r="O836" s="244"/>
      <c r="P836" s="244"/>
      <c r="Q836" s="244"/>
      <c r="R836" s="244"/>
      <c r="S836" s="244"/>
      <c r="T836" s="24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6" t="s">
        <v>410</v>
      </c>
      <c r="AU836" s="246" t="s">
        <v>87</v>
      </c>
      <c r="AV836" s="13" t="s">
        <v>85</v>
      </c>
      <c r="AW836" s="13" t="s">
        <v>37</v>
      </c>
      <c r="AX836" s="13" t="s">
        <v>78</v>
      </c>
      <c r="AY836" s="246" t="s">
        <v>401</v>
      </c>
    </row>
    <row r="837" s="14" customFormat="1">
      <c r="A837" s="14"/>
      <c r="B837" s="247"/>
      <c r="C837" s="248"/>
      <c r="D837" s="238" t="s">
        <v>410</v>
      </c>
      <c r="E837" s="249" t="s">
        <v>19</v>
      </c>
      <c r="F837" s="250" t="s">
        <v>6703</v>
      </c>
      <c r="G837" s="248"/>
      <c r="H837" s="251">
        <v>42.340000000000003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7" t="s">
        <v>410</v>
      </c>
      <c r="AU837" s="257" t="s">
        <v>87</v>
      </c>
      <c r="AV837" s="14" t="s">
        <v>87</v>
      </c>
      <c r="AW837" s="14" t="s">
        <v>37</v>
      </c>
      <c r="AX837" s="14" t="s">
        <v>78</v>
      </c>
      <c r="AY837" s="257" t="s">
        <v>401</v>
      </c>
    </row>
    <row r="838" s="15" customFormat="1">
      <c r="A838" s="15"/>
      <c r="B838" s="258"/>
      <c r="C838" s="259"/>
      <c r="D838" s="238" t="s">
        <v>410</v>
      </c>
      <c r="E838" s="260" t="s">
        <v>6447</v>
      </c>
      <c r="F838" s="261" t="s">
        <v>414</v>
      </c>
      <c r="G838" s="259"/>
      <c r="H838" s="262">
        <v>42.340000000000003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8" t="s">
        <v>410</v>
      </c>
      <c r="AU838" s="268" t="s">
        <v>87</v>
      </c>
      <c r="AV838" s="15" t="s">
        <v>102</v>
      </c>
      <c r="AW838" s="15" t="s">
        <v>37</v>
      </c>
      <c r="AX838" s="15" t="s">
        <v>85</v>
      </c>
      <c r="AY838" s="268" t="s">
        <v>401</v>
      </c>
    </row>
    <row r="839" s="2" customFormat="1" ht="16.5" customHeight="1">
      <c r="A839" s="40"/>
      <c r="B839" s="41"/>
      <c r="C839" s="280" t="s">
        <v>1359</v>
      </c>
      <c r="D839" s="280" t="s">
        <v>808</v>
      </c>
      <c r="E839" s="281" t="s">
        <v>2228</v>
      </c>
      <c r="F839" s="282" t="s">
        <v>2229</v>
      </c>
      <c r="G839" s="283" t="s">
        <v>219</v>
      </c>
      <c r="H839" s="284">
        <v>6.6689999999999996</v>
      </c>
      <c r="I839" s="285"/>
      <c r="J839" s="286">
        <f>ROUND(I839*H839,2)</f>
        <v>0</v>
      </c>
      <c r="K839" s="282" t="s">
        <v>406</v>
      </c>
      <c r="L839" s="287"/>
      <c r="M839" s="288" t="s">
        <v>19</v>
      </c>
      <c r="N839" s="289" t="s">
        <v>49</v>
      </c>
      <c r="O839" s="86"/>
      <c r="P839" s="227">
        <f>O839*H839</f>
        <v>0</v>
      </c>
      <c r="Q839" s="227">
        <v>0.025000000000000001</v>
      </c>
      <c r="R839" s="227">
        <f>Q839*H839</f>
        <v>0.16672500000000001</v>
      </c>
      <c r="S839" s="227">
        <v>0</v>
      </c>
      <c r="T839" s="228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9" t="s">
        <v>664</v>
      </c>
      <c r="AT839" s="229" t="s">
        <v>808</v>
      </c>
      <c r="AU839" s="229" t="s">
        <v>87</v>
      </c>
      <c r="AY839" s="19" t="s">
        <v>401</v>
      </c>
      <c r="BE839" s="230">
        <f>IF(N839="základní",J839,0)</f>
        <v>0</v>
      </c>
      <c r="BF839" s="230">
        <f>IF(N839="snížená",J839,0)</f>
        <v>0</v>
      </c>
      <c r="BG839" s="230">
        <f>IF(N839="zákl. přenesená",J839,0)</f>
        <v>0</v>
      </c>
      <c r="BH839" s="230">
        <f>IF(N839="sníž. přenesená",J839,0)</f>
        <v>0</v>
      </c>
      <c r="BI839" s="230">
        <f>IF(N839="nulová",J839,0)</f>
        <v>0</v>
      </c>
      <c r="BJ839" s="19" t="s">
        <v>85</v>
      </c>
      <c r="BK839" s="230">
        <f>ROUND(I839*H839,2)</f>
        <v>0</v>
      </c>
      <c r="BL839" s="19" t="s">
        <v>545</v>
      </c>
      <c r="BM839" s="229" t="s">
        <v>6758</v>
      </c>
    </row>
    <row r="840" s="14" customFormat="1">
      <c r="A840" s="14"/>
      <c r="B840" s="247"/>
      <c r="C840" s="248"/>
      <c r="D840" s="238" t="s">
        <v>410</v>
      </c>
      <c r="E840" s="249" t="s">
        <v>19</v>
      </c>
      <c r="F840" s="250" t="s">
        <v>6759</v>
      </c>
      <c r="G840" s="248"/>
      <c r="H840" s="251">
        <v>6.351</v>
      </c>
      <c r="I840" s="252"/>
      <c r="J840" s="248"/>
      <c r="K840" s="248"/>
      <c r="L840" s="253"/>
      <c r="M840" s="254"/>
      <c r="N840" s="255"/>
      <c r="O840" s="255"/>
      <c r="P840" s="255"/>
      <c r="Q840" s="255"/>
      <c r="R840" s="255"/>
      <c r="S840" s="255"/>
      <c r="T840" s="25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7" t="s">
        <v>410</v>
      </c>
      <c r="AU840" s="257" t="s">
        <v>87</v>
      </c>
      <c r="AV840" s="14" t="s">
        <v>87</v>
      </c>
      <c r="AW840" s="14" t="s">
        <v>37</v>
      </c>
      <c r="AX840" s="14" t="s">
        <v>78</v>
      </c>
      <c r="AY840" s="257" t="s">
        <v>401</v>
      </c>
    </row>
    <row r="841" s="15" customFormat="1">
      <c r="A841" s="15"/>
      <c r="B841" s="258"/>
      <c r="C841" s="259"/>
      <c r="D841" s="238" t="s">
        <v>410</v>
      </c>
      <c r="E841" s="260" t="s">
        <v>19</v>
      </c>
      <c r="F841" s="261" t="s">
        <v>414</v>
      </c>
      <c r="G841" s="259"/>
      <c r="H841" s="262">
        <v>6.351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8" t="s">
        <v>410</v>
      </c>
      <c r="AU841" s="268" t="s">
        <v>87</v>
      </c>
      <c r="AV841" s="15" t="s">
        <v>102</v>
      </c>
      <c r="AW841" s="15" t="s">
        <v>37</v>
      </c>
      <c r="AX841" s="15" t="s">
        <v>78</v>
      </c>
      <c r="AY841" s="268" t="s">
        <v>401</v>
      </c>
    </row>
    <row r="842" s="14" customFormat="1">
      <c r="A842" s="14"/>
      <c r="B842" s="247"/>
      <c r="C842" s="248"/>
      <c r="D842" s="238" t="s">
        <v>410</v>
      </c>
      <c r="E842" s="249" t="s">
        <v>19</v>
      </c>
      <c r="F842" s="250" t="s">
        <v>6760</v>
      </c>
      <c r="G842" s="248"/>
      <c r="H842" s="251">
        <v>6.6689999999999996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7" t="s">
        <v>410</v>
      </c>
      <c r="AU842" s="257" t="s">
        <v>87</v>
      </c>
      <c r="AV842" s="14" t="s">
        <v>87</v>
      </c>
      <c r="AW842" s="14" t="s">
        <v>37</v>
      </c>
      <c r="AX842" s="14" t="s">
        <v>85</v>
      </c>
      <c r="AY842" s="257" t="s">
        <v>401</v>
      </c>
    </row>
    <row r="843" s="2" customFormat="1" ht="44.25" customHeight="1">
      <c r="A843" s="40"/>
      <c r="B843" s="41"/>
      <c r="C843" s="218" t="s">
        <v>1364</v>
      </c>
      <c r="D843" s="218" t="s">
        <v>403</v>
      </c>
      <c r="E843" s="219" t="s">
        <v>2235</v>
      </c>
      <c r="F843" s="220" t="s">
        <v>2236</v>
      </c>
      <c r="G843" s="221" t="s">
        <v>228</v>
      </c>
      <c r="H843" s="222">
        <v>28.399999999999999</v>
      </c>
      <c r="I843" s="223"/>
      <c r="J843" s="224">
        <f>ROUND(I843*H843,2)</f>
        <v>0</v>
      </c>
      <c r="K843" s="220" t="s">
        <v>406</v>
      </c>
      <c r="L843" s="46"/>
      <c r="M843" s="225" t="s">
        <v>19</v>
      </c>
      <c r="N843" s="226" t="s">
        <v>49</v>
      </c>
      <c r="O843" s="86"/>
      <c r="P843" s="227">
        <f>O843*H843</f>
        <v>0</v>
      </c>
      <c r="Q843" s="227">
        <v>9.5000000000000005E-05</v>
      </c>
      <c r="R843" s="227">
        <f>Q843*H843</f>
        <v>0.0026979999999999999</v>
      </c>
      <c r="S843" s="227">
        <v>0</v>
      </c>
      <c r="T843" s="22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9" t="s">
        <v>545</v>
      </c>
      <c r="AT843" s="229" t="s">
        <v>403</v>
      </c>
      <c r="AU843" s="229" t="s">
        <v>87</v>
      </c>
      <c r="AY843" s="19" t="s">
        <v>401</v>
      </c>
      <c r="BE843" s="230">
        <f>IF(N843="základní",J843,0)</f>
        <v>0</v>
      </c>
      <c r="BF843" s="230">
        <f>IF(N843="snížená",J843,0)</f>
        <v>0</v>
      </c>
      <c r="BG843" s="230">
        <f>IF(N843="zákl. přenesená",J843,0)</f>
        <v>0</v>
      </c>
      <c r="BH843" s="230">
        <f>IF(N843="sníž. přenesená",J843,0)</f>
        <v>0</v>
      </c>
      <c r="BI843" s="230">
        <f>IF(N843="nulová",J843,0)</f>
        <v>0</v>
      </c>
      <c r="BJ843" s="19" t="s">
        <v>85</v>
      </c>
      <c r="BK843" s="230">
        <f>ROUND(I843*H843,2)</f>
        <v>0</v>
      </c>
      <c r="BL843" s="19" t="s">
        <v>545</v>
      </c>
      <c r="BM843" s="229" t="s">
        <v>6761</v>
      </c>
    </row>
    <row r="844" s="2" customFormat="1">
      <c r="A844" s="40"/>
      <c r="B844" s="41"/>
      <c r="C844" s="42"/>
      <c r="D844" s="231" t="s">
        <v>408</v>
      </c>
      <c r="E844" s="42"/>
      <c r="F844" s="232" t="s">
        <v>2238</v>
      </c>
      <c r="G844" s="42"/>
      <c r="H844" s="42"/>
      <c r="I844" s="233"/>
      <c r="J844" s="42"/>
      <c r="K844" s="42"/>
      <c r="L844" s="46"/>
      <c r="M844" s="234"/>
      <c r="N844" s="235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408</v>
      </c>
      <c r="AU844" s="19" t="s">
        <v>87</v>
      </c>
    </row>
    <row r="845" s="13" customFormat="1">
      <c r="A845" s="13"/>
      <c r="B845" s="236"/>
      <c r="C845" s="237"/>
      <c r="D845" s="238" t="s">
        <v>410</v>
      </c>
      <c r="E845" s="239" t="s">
        <v>19</v>
      </c>
      <c r="F845" s="240" t="s">
        <v>634</v>
      </c>
      <c r="G845" s="237"/>
      <c r="H845" s="239" t="s">
        <v>19</v>
      </c>
      <c r="I845" s="241"/>
      <c r="J845" s="237"/>
      <c r="K845" s="237"/>
      <c r="L845" s="242"/>
      <c r="M845" s="243"/>
      <c r="N845" s="244"/>
      <c r="O845" s="244"/>
      <c r="P845" s="244"/>
      <c r="Q845" s="244"/>
      <c r="R845" s="244"/>
      <c r="S845" s="244"/>
      <c r="T845" s="24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6" t="s">
        <v>410</v>
      </c>
      <c r="AU845" s="246" t="s">
        <v>87</v>
      </c>
      <c r="AV845" s="13" t="s">
        <v>85</v>
      </c>
      <c r="AW845" s="13" t="s">
        <v>37</v>
      </c>
      <c r="AX845" s="13" t="s">
        <v>78</v>
      </c>
      <c r="AY845" s="246" t="s">
        <v>401</v>
      </c>
    </row>
    <row r="846" s="13" customFormat="1">
      <c r="A846" s="13"/>
      <c r="B846" s="236"/>
      <c r="C846" s="237"/>
      <c r="D846" s="238" t="s">
        <v>410</v>
      </c>
      <c r="E846" s="239" t="s">
        <v>19</v>
      </c>
      <c r="F846" s="240" t="s">
        <v>728</v>
      </c>
      <c r="G846" s="237"/>
      <c r="H846" s="239" t="s">
        <v>19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6" t="s">
        <v>410</v>
      </c>
      <c r="AU846" s="246" t="s">
        <v>87</v>
      </c>
      <c r="AV846" s="13" t="s">
        <v>85</v>
      </c>
      <c r="AW846" s="13" t="s">
        <v>37</v>
      </c>
      <c r="AX846" s="13" t="s">
        <v>78</v>
      </c>
      <c r="AY846" s="246" t="s">
        <v>401</v>
      </c>
    </row>
    <row r="847" s="13" customFormat="1">
      <c r="A847" s="13"/>
      <c r="B847" s="236"/>
      <c r="C847" s="237"/>
      <c r="D847" s="238" t="s">
        <v>410</v>
      </c>
      <c r="E847" s="239" t="s">
        <v>19</v>
      </c>
      <c r="F847" s="240" t="s">
        <v>730</v>
      </c>
      <c r="G847" s="237"/>
      <c r="H847" s="239" t="s">
        <v>19</v>
      </c>
      <c r="I847" s="241"/>
      <c r="J847" s="237"/>
      <c r="K847" s="237"/>
      <c r="L847" s="242"/>
      <c r="M847" s="243"/>
      <c r="N847" s="244"/>
      <c r="O847" s="244"/>
      <c r="P847" s="244"/>
      <c r="Q847" s="244"/>
      <c r="R847" s="244"/>
      <c r="S847" s="244"/>
      <c r="T847" s="24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6" t="s">
        <v>410</v>
      </c>
      <c r="AU847" s="246" t="s">
        <v>87</v>
      </c>
      <c r="AV847" s="13" t="s">
        <v>85</v>
      </c>
      <c r="AW847" s="13" t="s">
        <v>37</v>
      </c>
      <c r="AX847" s="13" t="s">
        <v>78</v>
      </c>
      <c r="AY847" s="246" t="s">
        <v>401</v>
      </c>
    </row>
    <row r="848" s="14" customFormat="1">
      <c r="A848" s="14"/>
      <c r="B848" s="247"/>
      <c r="C848" s="248"/>
      <c r="D848" s="238" t="s">
        <v>410</v>
      </c>
      <c r="E848" s="249" t="s">
        <v>19</v>
      </c>
      <c r="F848" s="250" t="s">
        <v>6762</v>
      </c>
      <c r="G848" s="248"/>
      <c r="H848" s="251">
        <v>28.399999999999999</v>
      </c>
      <c r="I848" s="252"/>
      <c r="J848" s="248"/>
      <c r="K848" s="248"/>
      <c r="L848" s="253"/>
      <c r="M848" s="254"/>
      <c r="N848" s="255"/>
      <c r="O848" s="255"/>
      <c r="P848" s="255"/>
      <c r="Q848" s="255"/>
      <c r="R848" s="255"/>
      <c r="S848" s="255"/>
      <c r="T848" s="25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7" t="s">
        <v>410</v>
      </c>
      <c r="AU848" s="257" t="s">
        <v>87</v>
      </c>
      <c r="AV848" s="14" t="s">
        <v>87</v>
      </c>
      <c r="AW848" s="14" t="s">
        <v>37</v>
      </c>
      <c r="AX848" s="14" t="s">
        <v>78</v>
      </c>
      <c r="AY848" s="257" t="s">
        <v>401</v>
      </c>
    </row>
    <row r="849" s="15" customFormat="1">
      <c r="A849" s="15"/>
      <c r="B849" s="258"/>
      <c r="C849" s="259"/>
      <c r="D849" s="238" t="s">
        <v>410</v>
      </c>
      <c r="E849" s="260" t="s">
        <v>19</v>
      </c>
      <c r="F849" s="261" t="s">
        <v>414</v>
      </c>
      <c r="G849" s="259"/>
      <c r="H849" s="262">
        <v>28.399999999999999</v>
      </c>
      <c r="I849" s="263"/>
      <c r="J849" s="259"/>
      <c r="K849" s="259"/>
      <c r="L849" s="264"/>
      <c r="M849" s="265"/>
      <c r="N849" s="266"/>
      <c r="O849" s="266"/>
      <c r="P849" s="266"/>
      <c r="Q849" s="266"/>
      <c r="R849" s="266"/>
      <c r="S849" s="266"/>
      <c r="T849" s="267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8" t="s">
        <v>410</v>
      </c>
      <c r="AU849" s="268" t="s">
        <v>87</v>
      </c>
      <c r="AV849" s="15" t="s">
        <v>102</v>
      </c>
      <c r="AW849" s="15" t="s">
        <v>37</v>
      </c>
      <c r="AX849" s="15" t="s">
        <v>85</v>
      </c>
      <c r="AY849" s="268" t="s">
        <v>401</v>
      </c>
    </row>
    <row r="850" s="2" customFormat="1" ht="24.15" customHeight="1">
      <c r="A850" s="40"/>
      <c r="B850" s="41"/>
      <c r="C850" s="280" t="s">
        <v>1369</v>
      </c>
      <c r="D850" s="280" t="s">
        <v>808</v>
      </c>
      <c r="E850" s="281" t="s">
        <v>2241</v>
      </c>
      <c r="F850" s="282" t="s">
        <v>2242</v>
      </c>
      <c r="G850" s="283" t="s">
        <v>178</v>
      </c>
      <c r="H850" s="284">
        <v>5.9640000000000004</v>
      </c>
      <c r="I850" s="285"/>
      <c r="J850" s="286">
        <f>ROUND(I850*H850,2)</f>
        <v>0</v>
      </c>
      <c r="K850" s="282" t="s">
        <v>406</v>
      </c>
      <c r="L850" s="287"/>
      <c r="M850" s="288" t="s">
        <v>19</v>
      </c>
      <c r="N850" s="289" t="s">
        <v>49</v>
      </c>
      <c r="O850" s="86"/>
      <c r="P850" s="227">
        <f>O850*H850</f>
        <v>0</v>
      </c>
      <c r="Q850" s="227">
        <v>0.0018</v>
      </c>
      <c r="R850" s="227">
        <f>Q850*H850</f>
        <v>0.0107352</v>
      </c>
      <c r="S850" s="227">
        <v>0</v>
      </c>
      <c r="T850" s="228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9" t="s">
        <v>664</v>
      </c>
      <c r="AT850" s="229" t="s">
        <v>808</v>
      </c>
      <c r="AU850" s="229" t="s">
        <v>87</v>
      </c>
      <c r="AY850" s="19" t="s">
        <v>401</v>
      </c>
      <c r="BE850" s="230">
        <f>IF(N850="základní",J850,0)</f>
        <v>0</v>
      </c>
      <c r="BF850" s="230">
        <f>IF(N850="snížená",J850,0)</f>
        <v>0</v>
      </c>
      <c r="BG850" s="230">
        <f>IF(N850="zákl. přenesená",J850,0)</f>
        <v>0</v>
      </c>
      <c r="BH850" s="230">
        <f>IF(N850="sníž. přenesená",J850,0)</f>
        <v>0</v>
      </c>
      <c r="BI850" s="230">
        <f>IF(N850="nulová",J850,0)</f>
        <v>0</v>
      </c>
      <c r="BJ850" s="19" t="s">
        <v>85</v>
      </c>
      <c r="BK850" s="230">
        <f>ROUND(I850*H850,2)</f>
        <v>0</v>
      </c>
      <c r="BL850" s="19" t="s">
        <v>545</v>
      </c>
      <c r="BM850" s="229" t="s">
        <v>6763</v>
      </c>
    </row>
    <row r="851" s="13" customFormat="1">
      <c r="A851" s="13"/>
      <c r="B851" s="236"/>
      <c r="C851" s="237"/>
      <c r="D851" s="238" t="s">
        <v>410</v>
      </c>
      <c r="E851" s="239" t="s">
        <v>19</v>
      </c>
      <c r="F851" s="240" t="s">
        <v>634</v>
      </c>
      <c r="G851" s="237"/>
      <c r="H851" s="239" t="s">
        <v>19</v>
      </c>
      <c r="I851" s="241"/>
      <c r="J851" s="237"/>
      <c r="K851" s="237"/>
      <c r="L851" s="242"/>
      <c r="M851" s="243"/>
      <c r="N851" s="244"/>
      <c r="O851" s="244"/>
      <c r="P851" s="244"/>
      <c r="Q851" s="244"/>
      <c r="R851" s="244"/>
      <c r="S851" s="244"/>
      <c r="T851" s="24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6" t="s">
        <v>410</v>
      </c>
      <c r="AU851" s="246" t="s">
        <v>87</v>
      </c>
      <c r="AV851" s="13" t="s">
        <v>85</v>
      </c>
      <c r="AW851" s="13" t="s">
        <v>37</v>
      </c>
      <c r="AX851" s="13" t="s">
        <v>78</v>
      </c>
      <c r="AY851" s="246" t="s">
        <v>401</v>
      </c>
    </row>
    <row r="852" s="13" customFormat="1">
      <c r="A852" s="13"/>
      <c r="B852" s="236"/>
      <c r="C852" s="237"/>
      <c r="D852" s="238" t="s">
        <v>410</v>
      </c>
      <c r="E852" s="239" t="s">
        <v>19</v>
      </c>
      <c r="F852" s="240" t="s">
        <v>728</v>
      </c>
      <c r="G852" s="237"/>
      <c r="H852" s="239" t="s">
        <v>19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6" t="s">
        <v>410</v>
      </c>
      <c r="AU852" s="246" t="s">
        <v>87</v>
      </c>
      <c r="AV852" s="13" t="s">
        <v>85</v>
      </c>
      <c r="AW852" s="13" t="s">
        <v>37</v>
      </c>
      <c r="AX852" s="13" t="s">
        <v>78</v>
      </c>
      <c r="AY852" s="246" t="s">
        <v>401</v>
      </c>
    </row>
    <row r="853" s="13" customFormat="1">
      <c r="A853" s="13"/>
      <c r="B853" s="236"/>
      <c r="C853" s="237"/>
      <c r="D853" s="238" t="s">
        <v>410</v>
      </c>
      <c r="E853" s="239" t="s">
        <v>19</v>
      </c>
      <c r="F853" s="240" t="s">
        <v>730</v>
      </c>
      <c r="G853" s="237"/>
      <c r="H853" s="239" t="s">
        <v>19</v>
      </c>
      <c r="I853" s="241"/>
      <c r="J853" s="237"/>
      <c r="K853" s="237"/>
      <c r="L853" s="242"/>
      <c r="M853" s="243"/>
      <c r="N853" s="244"/>
      <c r="O853" s="244"/>
      <c r="P853" s="244"/>
      <c r="Q853" s="244"/>
      <c r="R853" s="244"/>
      <c r="S853" s="244"/>
      <c r="T853" s="24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6" t="s">
        <v>410</v>
      </c>
      <c r="AU853" s="246" t="s">
        <v>87</v>
      </c>
      <c r="AV853" s="13" t="s">
        <v>85</v>
      </c>
      <c r="AW853" s="13" t="s">
        <v>37</v>
      </c>
      <c r="AX853" s="13" t="s">
        <v>78</v>
      </c>
      <c r="AY853" s="246" t="s">
        <v>401</v>
      </c>
    </row>
    <row r="854" s="14" customFormat="1">
      <c r="A854" s="14"/>
      <c r="B854" s="247"/>
      <c r="C854" s="248"/>
      <c r="D854" s="238" t="s">
        <v>410</v>
      </c>
      <c r="E854" s="249" t="s">
        <v>19</v>
      </c>
      <c r="F854" s="250" t="s">
        <v>6764</v>
      </c>
      <c r="G854" s="248"/>
      <c r="H854" s="251">
        <v>5.6799999999999997</v>
      </c>
      <c r="I854" s="252"/>
      <c r="J854" s="248"/>
      <c r="K854" s="248"/>
      <c r="L854" s="253"/>
      <c r="M854" s="254"/>
      <c r="N854" s="255"/>
      <c r="O854" s="255"/>
      <c r="P854" s="255"/>
      <c r="Q854" s="255"/>
      <c r="R854" s="255"/>
      <c r="S854" s="255"/>
      <c r="T854" s="25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7" t="s">
        <v>410</v>
      </c>
      <c r="AU854" s="257" t="s">
        <v>87</v>
      </c>
      <c r="AV854" s="14" t="s">
        <v>87</v>
      </c>
      <c r="AW854" s="14" t="s">
        <v>37</v>
      </c>
      <c r="AX854" s="14" t="s">
        <v>78</v>
      </c>
      <c r="AY854" s="257" t="s">
        <v>401</v>
      </c>
    </row>
    <row r="855" s="15" customFormat="1">
      <c r="A855" s="15"/>
      <c r="B855" s="258"/>
      <c r="C855" s="259"/>
      <c r="D855" s="238" t="s">
        <v>410</v>
      </c>
      <c r="E855" s="260" t="s">
        <v>19</v>
      </c>
      <c r="F855" s="261" t="s">
        <v>414</v>
      </c>
      <c r="G855" s="259"/>
      <c r="H855" s="262">
        <v>5.6799999999999997</v>
      </c>
      <c r="I855" s="263"/>
      <c r="J855" s="259"/>
      <c r="K855" s="259"/>
      <c r="L855" s="264"/>
      <c r="M855" s="265"/>
      <c r="N855" s="266"/>
      <c r="O855" s="266"/>
      <c r="P855" s="266"/>
      <c r="Q855" s="266"/>
      <c r="R855" s="266"/>
      <c r="S855" s="266"/>
      <c r="T855" s="26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68" t="s">
        <v>410</v>
      </c>
      <c r="AU855" s="268" t="s">
        <v>87</v>
      </c>
      <c r="AV855" s="15" t="s">
        <v>102</v>
      </c>
      <c r="AW855" s="15" t="s">
        <v>37</v>
      </c>
      <c r="AX855" s="15" t="s">
        <v>78</v>
      </c>
      <c r="AY855" s="268" t="s">
        <v>401</v>
      </c>
    </row>
    <row r="856" s="14" customFormat="1">
      <c r="A856" s="14"/>
      <c r="B856" s="247"/>
      <c r="C856" s="248"/>
      <c r="D856" s="238" t="s">
        <v>410</v>
      </c>
      <c r="E856" s="249" t="s">
        <v>19</v>
      </c>
      <c r="F856" s="250" t="s">
        <v>6765</v>
      </c>
      <c r="G856" s="248"/>
      <c r="H856" s="251">
        <v>5.9640000000000004</v>
      </c>
      <c r="I856" s="252"/>
      <c r="J856" s="248"/>
      <c r="K856" s="248"/>
      <c r="L856" s="253"/>
      <c r="M856" s="254"/>
      <c r="N856" s="255"/>
      <c r="O856" s="255"/>
      <c r="P856" s="255"/>
      <c r="Q856" s="255"/>
      <c r="R856" s="255"/>
      <c r="S856" s="255"/>
      <c r="T856" s="25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7" t="s">
        <v>410</v>
      </c>
      <c r="AU856" s="257" t="s">
        <v>87</v>
      </c>
      <c r="AV856" s="14" t="s">
        <v>87</v>
      </c>
      <c r="AW856" s="14" t="s">
        <v>37</v>
      </c>
      <c r="AX856" s="14" t="s">
        <v>85</v>
      </c>
      <c r="AY856" s="257" t="s">
        <v>401</v>
      </c>
    </row>
    <row r="857" s="2" customFormat="1" ht="55.5" customHeight="1">
      <c r="A857" s="40"/>
      <c r="B857" s="41"/>
      <c r="C857" s="218" t="s">
        <v>1374</v>
      </c>
      <c r="D857" s="218" t="s">
        <v>403</v>
      </c>
      <c r="E857" s="219" t="s">
        <v>2247</v>
      </c>
      <c r="F857" s="220" t="s">
        <v>2248</v>
      </c>
      <c r="G857" s="221" t="s">
        <v>178</v>
      </c>
      <c r="H857" s="222">
        <v>13.1</v>
      </c>
      <c r="I857" s="223"/>
      <c r="J857" s="224">
        <f>ROUND(I857*H857,2)</f>
        <v>0</v>
      </c>
      <c r="K857" s="220" t="s">
        <v>406</v>
      </c>
      <c r="L857" s="46"/>
      <c r="M857" s="225" t="s">
        <v>19</v>
      </c>
      <c r="N857" s="226" t="s">
        <v>49</v>
      </c>
      <c r="O857" s="86"/>
      <c r="P857" s="227">
        <f>O857*H857</f>
        <v>0</v>
      </c>
      <c r="Q857" s="227">
        <v>0.000185</v>
      </c>
      <c r="R857" s="227">
        <f>Q857*H857</f>
        <v>0.0024234999999999999</v>
      </c>
      <c r="S857" s="227">
        <v>0</v>
      </c>
      <c r="T857" s="22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9" t="s">
        <v>545</v>
      </c>
      <c r="AT857" s="229" t="s">
        <v>403</v>
      </c>
      <c r="AU857" s="229" t="s">
        <v>87</v>
      </c>
      <c r="AY857" s="19" t="s">
        <v>401</v>
      </c>
      <c r="BE857" s="230">
        <f>IF(N857="základní",J857,0)</f>
        <v>0</v>
      </c>
      <c r="BF857" s="230">
        <f>IF(N857="snížená",J857,0)</f>
        <v>0</v>
      </c>
      <c r="BG857" s="230">
        <f>IF(N857="zákl. přenesená",J857,0)</f>
        <v>0</v>
      </c>
      <c r="BH857" s="230">
        <f>IF(N857="sníž. přenesená",J857,0)</f>
        <v>0</v>
      </c>
      <c r="BI857" s="230">
        <f>IF(N857="nulová",J857,0)</f>
        <v>0</v>
      </c>
      <c r="BJ857" s="19" t="s">
        <v>85</v>
      </c>
      <c r="BK857" s="230">
        <f>ROUND(I857*H857,2)</f>
        <v>0</v>
      </c>
      <c r="BL857" s="19" t="s">
        <v>545</v>
      </c>
      <c r="BM857" s="229" t="s">
        <v>6766</v>
      </c>
    </row>
    <row r="858" s="2" customFormat="1">
      <c r="A858" s="40"/>
      <c r="B858" s="41"/>
      <c r="C858" s="42"/>
      <c r="D858" s="231" t="s">
        <v>408</v>
      </c>
      <c r="E858" s="42"/>
      <c r="F858" s="232" t="s">
        <v>2250</v>
      </c>
      <c r="G858" s="42"/>
      <c r="H858" s="42"/>
      <c r="I858" s="233"/>
      <c r="J858" s="42"/>
      <c r="K858" s="42"/>
      <c r="L858" s="46"/>
      <c r="M858" s="234"/>
      <c r="N858" s="235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408</v>
      </c>
      <c r="AU858" s="19" t="s">
        <v>87</v>
      </c>
    </row>
    <row r="859" s="13" customFormat="1">
      <c r="A859" s="13"/>
      <c r="B859" s="236"/>
      <c r="C859" s="237"/>
      <c r="D859" s="238" t="s">
        <v>410</v>
      </c>
      <c r="E859" s="239" t="s">
        <v>19</v>
      </c>
      <c r="F859" s="240" t="s">
        <v>906</v>
      </c>
      <c r="G859" s="237"/>
      <c r="H859" s="239" t="s">
        <v>19</v>
      </c>
      <c r="I859" s="241"/>
      <c r="J859" s="237"/>
      <c r="K859" s="237"/>
      <c r="L859" s="242"/>
      <c r="M859" s="243"/>
      <c r="N859" s="244"/>
      <c r="O859" s="244"/>
      <c r="P859" s="244"/>
      <c r="Q859" s="244"/>
      <c r="R859" s="244"/>
      <c r="S859" s="244"/>
      <c r="T859" s="24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6" t="s">
        <v>410</v>
      </c>
      <c r="AU859" s="246" t="s">
        <v>87</v>
      </c>
      <c r="AV859" s="13" t="s">
        <v>85</v>
      </c>
      <c r="AW859" s="13" t="s">
        <v>37</v>
      </c>
      <c r="AX859" s="13" t="s">
        <v>78</v>
      </c>
      <c r="AY859" s="246" t="s">
        <v>401</v>
      </c>
    </row>
    <row r="860" s="13" customFormat="1">
      <c r="A860" s="13"/>
      <c r="B860" s="236"/>
      <c r="C860" s="237"/>
      <c r="D860" s="238" t="s">
        <v>410</v>
      </c>
      <c r="E860" s="239" t="s">
        <v>19</v>
      </c>
      <c r="F860" s="240" t="s">
        <v>1591</v>
      </c>
      <c r="G860" s="237"/>
      <c r="H860" s="239" t="s">
        <v>19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6" t="s">
        <v>410</v>
      </c>
      <c r="AU860" s="246" t="s">
        <v>87</v>
      </c>
      <c r="AV860" s="13" t="s">
        <v>85</v>
      </c>
      <c r="AW860" s="13" t="s">
        <v>37</v>
      </c>
      <c r="AX860" s="13" t="s">
        <v>78</v>
      </c>
      <c r="AY860" s="246" t="s">
        <v>401</v>
      </c>
    </row>
    <row r="861" s="13" customFormat="1">
      <c r="A861" s="13"/>
      <c r="B861" s="236"/>
      <c r="C861" s="237"/>
      <c r="D861" s="238" t="s">
        <v>410</v>
      </c>
      <c r="E861" s="239" t="s">
        <v>19</v>
      </c>
      <c r="F861" s="240" t="s">
        <v>6676</v>
      </c>
      <c r="G861" s="237"/>
      <c r="H861" s="239" t="s">
        <v>19</v>
      </c>
      <c r="I861" s="241"/>
      <c r="J861" s="237"/>
      <c r="K861" s="237"/>
      <c r="L861" s="242"/>
      <c r="M861" s="243"/>
      <c r="N861" s="244"/>
      <c r="O861" s="244"/>
      <c r="P861" s="244"/>
      <c r="Q861" s="244"/>
      <c r="R861" s="244"/>
      <c r="S861" s="244"/>
      <c r="T861" s="24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6" t="s">
        <v>410</v>
      </c>
      <c r="AU861" s="246" t="s">
        <v>87</v>
      </c>
      <c r="AV861" s="13" t="s">
        <v>85</v>
      </c>
      <c r="AW861" s="13" t="s">
        <v>37</v>
      </c>
      <c r="AX861" s="13" t="s">
        <v>78</v>
      </c>
      <c r="AY861" s="246" t="s">
        <v>401</v>
      </c>
    </row>
    <row r="862" s="13" customFormat="1">
      <c r="A862" s="13"/>
      <c r="B862" s="236"/>
      <c r="C862" s="237"/>
      <c r="D862" s="238" t="s">
        <v>410</v>
      </c>
      <c r="E862" s="239" t="s">
        <v>19</v>
      </c>
      <c r="F862" s="240" t="s">
        <v>594</v>
      </c>
      <c r="G862" s="237"/>
      <c r="H862" s="239" t="s">
        <v>19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6" t="s">
        <v>410</v>
      </c>
      <c r="AU862" s="246" t="s">
        <v>87</v>
      </c>
      <c r="AV862" s="13" t="s">
        <v>85</v>
      </c>
      <c r="AW862" s="13" t="s">
        <v>37</v>
      </c>
      <c r="AX862" s="13" t="s">
        <v>78</v>
      </c>
      <c r="AY862" s="246" t="s">
        <v>401</v>
      </c>
    </row>
    <row r="863" s="13" customFormat="1">
      <c r="A863" s="13"/>
      <c r="B863" s="236"/>
      <c r="C863" s="237"/>
      <c r="D863" s="238" t="s">
        <v>410</v>
      </c>
      <c r="E863" s="239" t="s">
        <v>19</v>
      </c>
      <c r="F863" s="240" t="s">
        <v>6602</v>
      </c>
      <c r="G863" s="237"/>
      <c r="H863" s="239" t="s">
        <v>19</v>
      </c>
      <c r="I863" s="241"/>
      <c r="J863" s="237"/>
      <c r="K863" s="237"/>
      <c r="L863" s="242"/>
      <c r="M863" s="243"/>
      <c r="N863" s="244"/>
      <c r="O863" s="244"/>
      <c r="P863" s="244"/>
      <c r="Q863" s="244"/>
      <c r="R863" s="244"/>
      <c r="S863" s="244"/>
      <c r="T863" s="24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6" t="s">
        <v>410</v>
      </c>
      <c r="AU863" s="246" t="s">
        <v>87</v>
      </c>
      <c r="AV863" s="13" t="s">
        <v>85</v>
      </c>
      <c r="AW863" s="13" t="s">
        <v>37</v>
      </c>
      <c r="AX863" s="13" t="s">
        <v>78</v>
      </c>
      <c r="AY863" s="246" t="s">
        <v>401</v>
      </c>
    </row>
    <row r="864" s="14" customFormat="1">
      <c r="A864" s="14"/>
      <c r="B864" s="247"/>
      <c r="C864" s="248"/>
      <c r="D864" s="238" t="s">
        <v>410</v>
      </c>
      <c r="E864" s="249" t="s">
        <v>19</v>
      </c>
      <c r="F864" s="250" t="s">
        <v>6767</v>
      </c>
      <c r="G864" s="248"/>
      <c r="H864" s="251">
        <v>13.1</v>
      </c>
      <c r="I864" s="252"/>
      <c r="J864" s="248"/>
      <c r="K864" s="248"/>
      <c r="L864" s="253"/>
      <c r="M864" s="254"/>
      <c r="N864" s="255"/>
      <c r="O864" s="255"/>
      <c r="P864" s="255"/>
      <c r="Q864" s="255"/>
      <c r="R864" s="255"/>
      <c r="S864" s="255"/>
      <c r="T864" s="25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7" t="s">
        <v>410</v>
      </c>
      <c r="AU864" s="257" t="s">
        <v>87</v>
      </c>
      <c r="AV864" s="14" t="s">
        <v>87</v>
      </c>
      <c r="AW864" s="14" t="s">
        <v>37</v>
      </c>
      <c r="AX864" s="14" t="s">
        <v>78</v>
      </c>
      <c r="AY864" s="257" t="s">
        <v>401</v>
      </c>
    </row>
    <row r="865" s="15" customFormat="1">
      <c r="A865" s="15"/>
      <c r="B865" s="258"/>
      <c r="C865" s="259"/>
      <c r="D865" s="238" t="s">
        <v>410</v>
      </c>
      <c r="E865" s="260" t="s">
        <v>19</v>
      </c>
      <c r="F865" s="261" t="s">
        <v>414</v>
      </c>
      <c r="G865" s="259"/>
      <c r="H865" s="262">
        <v>13.1</v>
      </c>
      <c r="I865" s="263"/>
      <c r="J865" s="259"/>
      <c r="K865" s="259"/>
      <c r="L865" s="264"/>
      <c r="M865" s="265"/>
      <c r="N865" s="266"/>
      <c r="O865" s="266"/>
      <c r="P865" s="266"/>
      <c r="Q865" s="266"/>
      <c r="R865" s="266"/>
      <c r="S865" s="266"/>
      <c r="T865" s="26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8" t="s">
        <v>410</v>
      </c>
      <c r="AU865" s="268" t="s">
        <v>87</v>
      </c>
      <c r="AV865" s="15" t="s">
        <v>102</v>
      </c>
      <c r="AW865" s="15" t="s">
        <v>37</v>
      </c>
      <c r="AX865" s="15" t="s">
        <v>85</v>
      </c>
      <c r="AY865" s="268" t="s">
        <v>401</v>
      </c>
    </row>
    <row r="866" s="2" customFormat="1" ht="24.15" customHeight="1">
      <c r="A866" s="40"/>
      <c r="B866" s="41"/>
      <c r="C866" s="280" t="s">
        <v>1379</v>
      </c>
      <c r="D866" s="280" t="s">
        <v>808</v>
      </c>
      <c r="E866" s="281" t="s">
        <v>6768</v>
      </c>
      <c r="F866" s="282" t="s">
        <v>6769</v>
      </c>
      <c r="G866" s="283" t="s">
        <v>178</v>
      </c>
      <c r="H866" s="284">
        <v>13.755000000000001</v>
      </c>
      <c r="I866" s="285"/>
      <c r="J866" s="286">
        <f>ROUND(I866*H866,2)</f>
        <v>0</v>
      </c>
      <c r="K866" s="282" t="s">
        <v>406</v>
      </c>
      <c r="L866" s="287"/>
      <c r="M866" s="288" t="s">
        <v>19</v>
      </c>
      <c r="N866" s="289" t="s">
        <v>49</v>
      </c>
      <c r="O866" s="86"/>
      <c r="P866" s="227">
        <f>O866*H866</f>
        <v>0</v>
      </c>
      <c r="Q866" s="227">
        <v>0.0011999999999999999</v>
      </c>
      <c r="R866" s="227">
        <f>Q866*H866</f>
        <v>0.016506</v>
      </c>
      <c r="S866" s="227">
        <v>0</v>
      </c>
      <c r="T866" s="228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9" t="s">
        <v>664</v>
      </c>
      <c r="AT866" s="229" t="s">
        <v>808</v>
      </c>
      <c r="AU866" s="229" t="s">
        <v>87</v>
      </c>
      <c r="AY866" s="19" t="s">
        <v>401</v>
      </c>
      <c r="BE866" s="230">
        <f>IF(N866="základní",J866,0)</f>
        <v>0</v>
      </c>
      <c r="BF866" s="230">
        <f>IF(N866="snížená",J866,0)</f>
        <v>0</v>
      </c>
      <c r="BG866" s="230">
        <f>IF(N866="zákl. přenesená",J866,0)</f>
        <v>0</v>
      </c>
      <c r="BH866" s="230">
        <f>IF(N866="sníž. přenesená",J866,0)</f>
        <v>0</v>
      </c>
      <c r="BI866" s="230">
        <f>IF(N866="nulová",J866,0)</f>
        <v>0</v>
      </c>
      <c r="BJ866" s="19" t="s">
        <v>85</v>
      </c>
      <c r="BK866" s="230">
        <f>ROUND(I866*H866,2)</f>
        <v>0</v>
      </c>
      <c r="BL866" s="19" t="s">
        <v>545</v>
      </c>
      <c r="BM866" s="229" t="s">
        <v>6770</v>
      </c>
    </row>
    <row r="867" s="13" customFormat="1">
      <c r="A867" s="13"/>
      <c r="B867" s="236"/>
      <c r="C867" s="237"/>
      <c r="D867" s="238" t="s">
        <v>410</v>
      </c>
      <c r="E867" s="239" t="s">
        <v>19</v>
      </c>
      <c r="F867" s="240" t="s">
        <v>906</v>
      </c>
      <c r="G867" s="237"/>
      <c r="H867" s="239" t="s">
        <v>19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6" t="s">
        <v>410</v>
      </c>
      <c r="AU867" s="246" t="s">
        <v>87</v>
      </c>
      <c r="AV867" s="13" t="s">
        <v>85</v>
      </c>
      <c r="AW867" s="13" t="s">
        <v>37</v>
      </c>
      <c r="AX867" s="13" t="s">
        <v>78</v>
      </c>
      <c r="AY867" s="246" t="s">
        <v>401</v>
      </c>
    </row>
    <row r="868" s="13" customFormat="1">
      <c r="A868" s="13"/>
      <c r="B868" s="236"/>
      <c r="C868" s="237"/>
      <c r="D868" s="238" t="s">
        <v>410</v>
      </c>
      <c r="E868" s="239" t="s">
        <v>19</v>
      </c>
      <c r="F868" s="240" t="s">
        <v>1591</v>
      </c>
      <c r="G868" s="237"/>
      <c r="H868" s="239" t="s">
        <v>19</v>
      </c>
      <c r="I868" s="241"/>
      <c r="J868" s="237"/>
      <c r="K868" s="237"/>
      <c r="L868" s="242"/>
      <c r="M868" s="243"/>
      <c r="N868" s="244"/>
      <c r="O868" s="244"/>
      <c r="P868" s="244"/>
      <c r="Q868" s="244"/>
      <c r="R868" s="244"/>
      <c r="S868" s="244"/>
      <c r="T868" s="24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6" t="s">
        <v>410</v>
      </c>
      <c r="AU868" s="246" t="s">
        <v>87</v>
      </c>
      <c r="AV868" s="13" t="s">
        <v>85</v>
      </c>
      <c r="AW868" s="13" t="s">
        <v>37</v>
      </c>
      <c r="AX868" s="13" t="s">
        <v>78</v>
      </c>
      <c r="AY868" s="246" t="s">
        <v>401</v>
      </c>
    </row>
    <row r="869" s="13" customFormat="1">
      <c r="A869" s="13"/>
      <c r="B869" s="236"/>
      <c r="C869" s="237"/>
      <c r="D869" s="238" t="s">
        <v>410</v>
      </c>
      <c r="E869" s="239" t="s">
        <v>19</v>
      </c>
      <c r="F869" s="240" t="s">
        <v>6676</v>
      </c>
      <c r="G869" s="237"/>
      <c r="H869" s="239" t="s">
        <v>19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6" t="s">
        <v>410</v>
      </c>
      <c r="AU869" s="246" t="s">
        <v>87</v>
      </c>
      <c r="AV869" s="13" t="s">
        <v>85</v>
      </c>
      <c r="AW869" s="13" t="s">
        <v>37</v>
      </c>
      <c r="AX869" s="13" t="s">
        <v>78</v>
      </c>
      <c r="AY869" s="246" t="s">
        <v>401</v>
      </c>
    </row>
    <row r="870" s="13" customFormat="1">
      <c r="A870" s="13"/>
      <c r="B870" s="236"/>
      <c r="C870" s="237"/>
      <c r="D870" s="238" t="s">
        <v>410</v>
      </c>
      <c r="E870" s="239" t="s">
        <v>19</v>
      </c>
      <c r="F870" s="240" t="s">
        <v>594</v>
      </c>
      <c r="G870" s="237"/>
      <c r="H870" s="239" t="s">
        <v>19</v>
      </c>
      <c r="I870" s="241"/>
      <c r="J870" s="237"/>
      <c r="K870" s="237"/>
      <c r="L870" s="242"/>
      <c r="M870" s="243"/>
      <c r="N870" s="244"/>
      <c r="O870" s="244"/>
      <c r="P870" s="244"/>
      <c r="Q870" s="244"/>
      <c r="R870" s="244"/>
      <c r="S870" s="244"/>
      <c r="T870" s="24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6" t="s">
        <v>410</v>
      </c>
      <c r="AU870" s="246" t="s">
        <v>87</v>
      </c>
      <c r="AV870" s="13" t="s">
        <v>85</v>
      </c>
      <c r="AW870" s="13" t="s">
        <v>37</v>
      </c>
      <c r="AX870" s="13" t="s">
        <v>78</v>
      </c>
      <c r="AY870" s="246" t="s">
        <v>401</v>
      </c>
    </row>
    <row r="871" s="13" customFormat="1">
      <c r="A871" s="13"/>
      <c r="B871" s="236"/>
      <c r="C871" s="237"/>
      <c r="D871" s="238" t="s">
        <v>410</v>
      </c>
      <c r="E871" s="239" t="s">
        <v>19</v>
      </c>
      <c r="F871" s="240" t="s">
        <v>6602</v>
      </c>
      <c r="G871" s="237"/>
      <c r="H871" s="239" t="s">
        <v>19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6" t="s">
        <v>410</v>
      </c>
      <c r="AU871" s="246" t="s">
        <v>87</v>
      </c>
      <c r="AV871" s="13" t="s">
        <v>85</v>
      </c>
      <c r="AW871" s="13" t="s">
        <v>37</v>
      </c>
      <c r="AX871" s="13" t="s">
        <v>78</v>
      </c>
      <c r="AY871" s="246" t="s">
        <v>401</v>
      </c>
    </row>
    <row r="872" s="14" customFormat="1">
      <c r="A872" s="14"/>
      <c r="B872" s="247"/>
      <c r="C872" s="248"/>
      <c r="D872" s="238" t="s">
        <v>410</v>
      </c>
      <c r="E872" s="249" t="s">
        <v>19</v>
      </c>
      <c r="F872" s="250" t="s">
        <v>6767</v>
      </c>
      <c r="G872" s="248"/>
      <c r="H872" s="251">
        <v>13.1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7" t="s">
        <v>410</v>
      </c>
      <c r="AU872" s="257" t="s">
        <v>87</v>
      </c>
      <c r="AV872" s="14" t="s">
        <v>87</v>
      </c>
      <c r="AW872" s="14" t="s">
        <v>37</v>
      </c>
      <c r="AX872" s="14" t="s">
        <v>78</v>
      </c>
      <c r="AY872" s="257" t="s">
        <v>401</v>
      </c>
    </row>
    <row r="873" s="15" customFormat="1">
      <c r="A873" s="15"/>
      <c r="B873" s="258"/>
      <c r="C873" s="259"/>
      <c r="D873" s="238" t="s">
        <v>410</v>
      </c>
      <c r="E873" s="260" t="s">
        <v>19</v>
      </c>
      <c r="F873" s="261" t="s">
        <v>414</v>
      </c>
      <c r="G873" s="259"/>
      <c r="H873" s="262">
        <v>13.1</v>
      </c>
      <c r="I873" s="263"/>
      <c r="J873" s="259"/>
      <c r="K873" s="259"/>
      <c r="L873" s="264"/>
      <c r="M873" s="265"/>
      <c r="N873" s="266"/>
      <c r="O873" s="266"/>
      <c r="P873" s="266"/>
      <c r="Q873" s="266"/>
      <c r="R873" s="266"/>
      <c r="S873" s="266"/>
      <c r="T873" s="267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8" t="s">
        <v>410</v>
      </c>
      <c r="AU873" s="268" t="s">
        <v>87</v>
      </c>
      <c r="AV873" s="15" t="s">
        <v>102</v>
      </c>
      <c r="AW873" s="15" t="s">
        <v>37</v>
      </c>
      <c r="AX873" s="15" t="s">
        <v>78</v>
      </c>
      <c r="AY873" s="268" t="s">
        <v>401</v>
      </c>
    </row>
    <row r="874" s="14" customFormat="1">
      <c r="A874" s="14"/>
      <c r="B874" s="247"/>
      <c r="C874" s="248"/>
      <c r="D874" s="238" t="s">
        <v>410</v>
      </c>
      <c r="E874" s="249" t="s">
        <v>19</v>
      </c>
      <c r="F874" s="250" t="s">
        <v>6771</v>
      </c>
      <c r="G874" s="248"/>
      <c r="H874" s="251">
        <v>13.755000000000001</v>
      </c>
      <c r="I874" s="252"/>
      <c r="J874" s="248"/>
      <c r="K874" s="248"/>
      <c r="L874" s="253"/>
      <c r="M874" s="254"/>
      <c r="N874" s="255"/>
      <c r="O874" s="255"/>
      <c r="P874" s="255"/>
      <c r="Q874" s="255"/>
      <c r="R874" s="255"/>
      <c r="S874" s="255"/>
      <c r="T874" s="25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7" t="s">
        <v>410</v>
      </c>
      <c r="AU874" s="257" t="s">
        <v>87</v>
      </c>
      <c r="AV874" s="14" t="s">
        <v>87</v>
      </c>
      <c r="AW874" s="14" t="s">
        <v>37</v>
      </c>
      <c r="AX874" s="14" t="s">
        <v>85</v>
      </c>
      <c r="AY874" s="257" t="s">
        <v>401</v>
      </c>
    </row>
    <row r="875" s="2" customFormat="1" ht="37.8" customHeight="1">
      <c r="A875" s="40"/>
      <c r="B875" s="41"/>
      <c r="C875" s="218" t="s">
        <v>1392</v>
      </c>
      <c r="D875" s="218" t="s">
        <v>403</v>
      </c>
      <c r="E875" s="219" t="s">
        <v>6772</v>
      </c>
      <c r="F875" s="220" t="s">
        <v>6773</v>
      </c>
      <c r="G875" s="221" t="s">
        <v>1909</v>
      </c>
      <c r="H875" s="290"/>
      <c r="I875" s="223"/>
      <c r="J875" s="224">
        <f>ROUND(I875*H875,2)</f>
        <v>0</v>
      </c>
      <c r="K875" s="220" t="s">
        <v>406</v>
      </c>
      <c r="L875" s="46"/>
      <c r="M875" s="225" t="s">
        <v>19</v>
      </c>
      <c r="N875" s="226" t="s">
        <v>49</v>
      </c>
      <c r="O875" s="86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9" t="s">
        <v>545</v>
      </c>
      <c r="AT875" s="229" t="s">
        <v>403</v>
      </c>
      <c r="AU875" s="229" t="s">
        <v>87</v>
      </c>
      <c r="AY875" s="19" t="s">
        <v>401</v>
      </c>
      <c r="BE875" s="230">
        <f>IF(N875="základní",J875,0)</f>
        <v>0</v>
      </c>
      <c r="BF875" s="230">
        <f>IF(N875="snížená",J875,0)</f>
        <v>0</v>
      </c>
      <c r="BG875" s="230">
        <f>IF(N875="zákl. přenesená",J875,0)</f>
        <v>0</v>
      </c>
      <c r="BH875" s="230">
        <f>IF(N875="sníž. přenesená",J875,0)</f>
        <v>0</v>
      </c>
      <c r="BI875" s="230">
        <f>IF(N875="nulová",J875,0)</f>
        <v>0</v>
      </c>
      <c r="BJ875" s="19" t="s">
        <v>85</v>
      </c>
      <c r="BK875" s="230">
        <f>ROUND(I875*H875,2)</f>
        <v>0</v>
      </c>
      <c r="BL875" s="19" t="s">
        <v>545</v>
      </c>
      <c r="BM875" s="229" t="s">
        <v>6774</v>
      </c>
    </row>
    <row r="876" s="2" customFormat="1">
      <c r="A876" s="40"/>
      <c r="B876" s="41"/>
      <c r="C876" s="42"/>
      <c r="D876" s="231" t="s">
        <v>408</v>
      </c>
      <c r="E876" s="42"/>
      <c r="F876" s="232" t="s">
        <v>6775</v>
      </c>
      <c r="G876" s="42"/>
      <c r="H876" s="42"/>
      <c r="I876" s="233"/>
      <c r="J876" s="42"/>
      <c r="K876" s="42"/>
      <c r="L876" s="46"/>
      <c r="M876" s="234"/>
      <c r="N876" s="235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408</v>
      </c>
      <c r="AU876" s="19" t="s">
        <v>87</v>
      </c>
    </row>
    <row r="877" s="12" customFormat="1" ht="22.8" customHeight="1">
      <c r="A877" s="12"/>
      <c r="B877" s="202"/>
      <c r="C877" s="203"/>
      <c r="D877" s="204" t="s">
        <v>77</v>
      </c>
      <c r="E877" s="216" t="s">
        <v>2334</v>
      </c>
      <c r="F877" s="216" t="s">
        <v>2335</v>
      </c>
      <c r="G877" s="203"/>
      <c r="H877" s="203"/>
      <c r="I877" s="206"/>
      <c r="J877" s="217">
        <f>BK877</f>
        <v>0</v>
      </c>
      <c r="K877" s="203"/>
      <c r="L877" s="208"/>
      <c r="M877" s="209"/>
      <c r="N877" s="210"/>
      <c r="O877" s="210"/>
      <c r="P877" s="211">
        <f>SUM(P878:P885)</f>
        <v>0</v>
      </c>
      <c r="Q877" s="210"/>
      <c r="R877" s="211">
        <f>SUM(R878:R885)</f>
        <v>0.38430879999999995</v>
      </c>
      <c r="S877" s="210"/>
      <c r="T877" s="212">
        <f>SUM(T878:T885)</f>
        <v>0</v>
      </c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R877" s="213" t="s">
        <v>87</v>
      </c>
      <c r="AT877" s="214" t="s">
        <v>77</v>
      </c>
      <c r="AU877" s="214" t="s">
        <v>85</v>
      </c>
      <c r="AY877" s="213" t="s">
        <v>401</v>
      </c>
      <c r="BK877" s="215">
        <f>SUM(BK878:BK885)</f>
        <v>0</v>
      </c>
    </row>
    <row r="878" s="2" customFormat="1" ht="49.05" customHeight="1">
      <c r="A878" s="40"/>
      <c r="B878" s="41"/>
      <c r="C878" s="218" t="s">
        <v>1405</v>
      </c>
      <c r="D878" s="218" t="s">
        <v>403</v>
      </c>
      <c r="E878" s="219" t="s">
        <v>2337</v>
      </c>
      <c r="F878" s="220" t="s">
        <v>2338</v>
      </c>
      <c r="G878" s="221" t="s">
        <v>178</v>
      </c>
      <c r="H878" s="222">
        <v>11.359999999999999</v>
      </c>
      <c r="I878" s="223"/>
      <c r="J878" s="224">
        <f>ROUND(I878*H878,2)</f>
        <v>0</v>
      </c>
      <c r="K878" s="220" t="s">
        <v>19</v>
      </c>
      <c r="L878" s="46"/>
      <c r="M878" s="225" t="s">
        <v>19</v>
      </c>
      <c r="N878" s="226" t="s">
        <v>49</v>
      </c>
      <c r="O878" s="86"/>
      <c r="P878" s="227">
        <f>O878*H878</f>
        <v>0</v>
      </c>
      <c r="Q878" s="227">
        <v>0.033829999999999999</v>
      </c>
      <c r="R878" s="227">
        <f>Q878*H878</f>
        <v>0.38430879999999995</v>
      </c>
      <c r="S878" s="227">
        <v>0</v>
      </c>
      <c r="T878" s="228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9" t="s">
        <v>545</v>
      </c>
      <c r="AT878" s="229" t="s">
        <v>403</v>
      </c>
      <c r="AU878" s="229" t="s">
        <v>87</v>
      </c>
      <c r="AY878" s="19" t="s">
        <v>401</v>
      </c>
      <c r="BE878" s="230">
        <f>IF(N878="základní",J878,0)</f>
        <v>0</v>
      </c>
      <c r="BF878" s="230">
        <f>IF(N878="snížená",J878,0)</f>
        <v>0</v>
      </c>
      <c r="BG878" s="230">
        <f>IF(N878="zákl. přenesená",J878,0)</f>
        <v>0</v>
      </c>
      <c r="BH878" s="230">
        <f>IF(N878="sníž. přenesená",J878,0)</f>
        <v>0</v>
      </c>
      <c r="BI878" s="230">
        <f>IF(N878="nulová",J878,0)</f>
        <v>0</v>
      </c>
      <c r="BJ878" s="19" t="s">
        <v>85</v>
      </c>
      <c r="BK878" s="230">
        <f>ROUND(I878*H878,2)</f>
        <v>0</v>
      </c>
      <c r="BL878" s="19" t="s">
        <v>545</v>
      </c>
      <c r="BM878" s="229" t="s">
        <v>6776</v>
      </c>
    </row>
    <row r="879" s="13" customFormat="1">
      <c r="A879" s="13"/>
      <c r="B879" s="236"/>
      <c r="C879" s="237"/>
      <c r="D879" s="238" t="s">
        <v>410</v>
      </c>
      <c r="E879" s="239" t="s">
        <v>19</v>
      </c>
      <c r="F879" s="240" t="s">
        <v>634</v>
      </c>
      <c r="G879" s="237"/>
      <c r="H879" s="239" t="s">
        <v>19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6" t="s">
        <v>410</v>
      </c>
      <c r="AU879" s="246" t="s">
        <v>87</v>
      </c>
      <c r="AV879" s="13" t="s">
        <v>85</v>
      </c>
      <c r="AW879" s="13" t="s">
        <v>37</v>
      </c>
      <c r="AX879" s="13" t="s">
        <v>78</v>
      </c>
      <c r="AY879" s="246" t="s">
        <v>401</v>
      </c>
    </row>
    <row r="880" s="13" customFormat="1">
      <c r="A880" s="13"/>
      <c r="B880" s="236"/>
      <c r="C880" s="237"/>
      <c r="D880" s="238" t="s">
        <v>410</v>
      </c>
      <c r="E880" s="239" t="s">
        <v>19</v>
      </c>
      <c r="F880" s="240" t="s">
        <v>728</v>
      </c>
      <c r="G880" s="237"/>
      <c r="H880" s="239" t="s">
        <v>19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6" t="s">
        <v>410</v>
      </c>
      <c r="AU880" s="246" t="s">
        <v>87</v>
      </c>
      <c r="AV880" s="13" t="s">
        <v>85</v>
      </c>
      <c r="AW880" s="13" t="s">
        <v>37</v>
      </c>
      <c r="AX880" s="13" t="s">
        <v>78</v>
      </c>
      <c r="AY880" s="246" t="s">
        <v>401</v>
      </c>
    </row>
    <row r="881" s="13" customFormat="1">
      <c r="A881" s="13"/>
      <c r="B881" s="236"/>
      <c r="C881" s="237"/>
      <c r="D881" s="238" t="s">
        <v>410</v>
      </c>
      <c r="E881" s="239" t="s">
        <v>19</v>
      </c>
      <c r="F881" s="240" t="s">
        <v>730</v>
      </c>
      <c r="G881" s="237"/>
      <c r="H881" s="239" t="s">
        <v>19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6" t="s">
        <v>410</v>
      </c>
      <c r="AU881" s="246" t="s">
        <v>87</v>
      </c>
      <c r="AV881" s="13" t="s">
        <v>85</v>
      </c>
      <c r="AW881" s="13" t="s">
        <v>37</v>
      </c>
      <c r="AX881" s="13" t="s">
        <v>78</v>
      </c>
      <c r="AY881" s="246" t="s">
        <v>401</v>
      </c>
    </row>
    <row r="882" s="14" customFormat="1">
      <c r="A882" s="14"/>
      <c r="B882" s="247"/>
      <c r="C882" s="248"/>
      <c r="D882" s="238" t="s">
        <v>410</v>
      </c>
      <c r="E882" s="249" t="s">
        <v>19</v>
      </c>
      <c r="F882" s="250" t="s">
        <v>6777</v>
      </c>
      <c r="G882" s="248"/>
      <c r="H882" s="251">
        <v>11.359999999999999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7" t="s">
        <v>410</v>
      </c>
      <c r="AU882" s="257" t="s">
        <v>87</v>
      </c>
      <c r="AV882" s="14" t="s">
        <v>87</v>
      </c>
      <c r="AW882" s="14" t="s">
        <v>37</v>
      </c>
      <c r="AX882" s="14" t="s">
        <v>78</v>
      </c>
      <c r="AY882" s="257" t="s">
        <v>401</v>
      </c>
    </row>
    <row r="883" s="15" customFormat="1">
      <c r="A883" s="15"/>
      <c r="B883" s="258"/>
      <c r="C883" s="259"/>
      <c r="D883" s="238" t="s">
        <v>410</v>
      </c>
      <c r="E883" s="260" t="s">
        <v>19</v>
      </c>
      <c r="F883" s="261" t="s">
        <v>414</v>
      </c>
      <c r="G883" s="259"/>
      <c r="H883" s="262">
        <v>11.359999999999999</v>
      </c>
      <c r="I883" s="263"/>
      <c r="J883" s="259"/>
      <c r="K883" s="259"/>
      <c r="L883" s="264"/>
      <c r="M883" s="265"/>
      <c r="N883" s="266"/>
      <c r="O883" s="266"/>
      <c r="P883" s="266"/>
      <c r="Q883" s="266"/>
      <c r="R883" s="266"/>
      <c r="S883" s="266"/>
      <c r="T883" s="267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8" t="s">
        <v>410</v>
      </c>
      <c r="AU883" s="268" t="s">
        <v>87</v>
      </c>
      <c r="AV883" s="15" t="s">
        <v>102</v>
      </c>
      <c r="AW883" s="15" t="s">
        <v>37</v>
      </c>
      <c r="AX883" s="15" t="s">
        <v>85</v>
      </c>
      <c r="AY883" s="268" t="s">
        <v>401</v>
      </c>
    </row>
    <row r="884" s="2" customFormat="1" ht="37.8" customHeight="1">
      <c r="A884" s="40"/>
      <c r="B884" s="41"/>
      <c r="C884" s="218" t="s">
        <v>1410</v>
      </c>
      <c r="D884" s="218" t="s">
        <v>403</v>
      </c>
      <c r="E884" s="219" t="s">
        <v>6778</v>
      </c>
      <c r="F884" s="220" t="s">
        <v>6779</v>
      </c>
      <c r="G884" s="221" t="s">
        <v>1909</v>
      </c>
      <c r="H884" s="290"/>
      <c r="I884" s="223"/>
      <c r="J884" s="224">
        <f>ROUND(I884*H884,2)</f>
        <v>0</v>
      </c>
      <c r="K884" s="220" t="s">
        <v>406</v>
      </c>
      <c r="L884" s="46"/>
      <c r="M884" s="225" t="s">
        <v>19</v>
      </c>
      <c r="N884" s="226" t="s">
        <v>49</v>
      </c>
      <c r="O884" s="86"/>
      <c r="P884" s="227">
        <f>O884*H884</f>
        <v>0</v>
      </c>
      <c r="Q884" s="227">
        <v>0</v>
      </c>
      <c r="R884" s="227">
        <f>Q884*H884</f>
        <v>0</v>
      </c>
      <c r="S884" s="227">
        <v>0</v>
      </c>
      <c r="T884" s="228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9" t="s">
        <v>545</v>
      </c>
      <c r="AT884" s="229" t="s">
        <v>403</v>
      </c>
      <c r="AU884" s="229" t="s">
        <v>87</v>
      </c>
      <c r="AY884" s="19" t="s">
        <v>401</v>
      </c>
      <c r="BE884" s="230">
        <f>IF(N884="základní",J884,0)</f>
        <v>0</v>
      </c>
      <c r="BF884" s="230">
        <f>IF(N884="snížená",J884,0)</f>
        <v>0</v>
      </c>
      <c r="BG884" s="230">
        <f>IF(N884="zákl. přenesená",J884,0)</f>
        <v>0</v>
      </c>
      <c r="BH884" s="230">
        <f>IF(N884="sníž. přenesená",J884,0)</f>
        <v>0</v>
      </c>
      <c r="BI884" s="230">
        <f>IF(N884="nulová",J884,0)</f>
        <v>0</v>
      </c>
      <c r="BJ884" s="19" t="s">
        <v>85</v>
      </c>
      <c r="BK884" s="230">
        <f>ROUND(I884*H884,2)</f>
        <v>0</v>
      </c>
      <c r="BL884" s="19" t="s">
        <v>545</v>
      </c>
      <c r="BM884" s="229" t="s">
        <v>6780</v>
      </c>
    </row>
    <row r="885" s="2" customFormat="1">
      <c r="A885" s="40"/>
      <c r="B885" s="41"/>
      <c r="C885" s="42"/>
      <c r="D885" s="231" t="s">
        <v>408</v>
      </c>
      <c r="E885" s="42"/>
      <c r="F885" s="232" t="s">
        <v>6781</v>
      </c>
      <c r="G885" s="42"/>
      <c r="H885" s="42"/>
      <c r="I885" s="233"/>
      <c r="J885" s="42"/>
      <c r="K885" s="42"/>
      <c r="L885" s="46"/>
      <c r="M885" s="234"/>
      <c r="N885" s="235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408</v>
      </c>
      <c r="AU885" s="19" t="s">
        <v>87</v>
      </c>
    </row>
    <row r="886" s="12" customFormat="1" ht="22.8" customHeight="1">
      <c r="A886" s="12"/>
      <c r="B886" s="202"/>
      <c r="C886" s="203"/>
      <c r="D886" s="204" t="s">
        <v>77</v>
      </c>
      <c r="E886" s="216" t="s">
        <v>2582</v>
      </c>
      <c r="F886" s="216" t="s">
        <v>2583</v>
      </c>
      <c r="G886" s="203"/>
      <c r="H886" s="203"/>
      <c r="I886" s="206"/>
      <c r="J886" s="217">
        <f>BK886</f>
        <v>0</v>
      </c>
      <c r="K886" s="203"/>
      <c r="L886" s="208"/>
      <c r="M886" s="209"/>
      <c r="N886" s="210"/>
      <c r="O886" s="210"/>
      <c r="P886" s="211">
        <f>SUM(P887:P922)</f>
        <v>0</v>
      </c>
      <c r="Q886" s="210"/>
      <c r="R886" s="211">
        <f>SUM(R887:R922)</f>
        <v>0.0075014499999999998</v>
      </c>
      <c r="S886" s="210"/>
      <c r="T886" s="212">
        <f>SUM(T887:T922)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13" t="s">
        <v>87</v>
      </c>
      <c r="AT886" s="214" t="s">
        <v>77</v>
      </c>
      <c r="AU886" s="214" t="s">
        <v>85</v>
      </c>
      <c r="AY886" s="213" t="s">
        <v>401</v>
      </c>
      <c r="BK886" s="215">
        <f>SUM(BK887:BK922)</f>
        <v>0</v>
      </c>
    </row>
    <row r="887" s="2" customFormat="1" ht="33" customHeight="1">
      <c r="A887" s="40"/>
      <c r="B887" s="41"/>
      <c r="C887" s="218" t="s">
        <v>1417</v>
      </c>
      <c r="D887" s="218" t="s">
        <v>403</v>
      </c>
      <c r="E887" s="219" t="s">
        <v>6782</v>
      </c>
      <c r="F887" s="220" t="s">
        <v>6783</v>
      </c>
      <c r="G887" s="221" t="s">
        <v>228</v>
      </c>
      <c r="H887" s="222">
        <v>2.4199999999999999</v>
      </c>
      <c r="I887" s="223"/>
      <c r="J887" s="224">
        <f>ROUND(I887*H887,2)</f>
        <v>0</v>
      </c>
      <c r="K887" s="220" t="s">
        <v>19</v>
      </c>
      <c r="L887" s="46"/>
      <c r="M887" s="225" t="s">
        <v>19</v>
      </c>
      <c r="N887" s="226" t="s">
        <v>49</v>
      </c>
      <c r="O887" s="86"/>
      <c r="P887" s="227">
        <f>O887*H887</f>
        <v>0</v>
      </c>
      <c r="Q887" s="227">
        <v>0.00066</v>
      </c>
      <c r="R887" s="227">
        <f>Q887*H887</f>
        <v>0.0015972</v>
      </c>
      <c r="S887" s="227">
        <v>0</v>
      </c>
      <c r="T887" s="22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9" t="s">
        <v>545</v>
      </c>
      <c r="AT887" s="229" t="s">
        <v>403</v>
      </c>
      <c r="AU887" s="229" t="s">
        <v>87</v>
      </c>
      <c r="AY887" s="19" t="s">
        <v>401</v>
      </c>
      <c r="BE887" s="230">
        <f>IF(N887="základní",J887,0)</f>
        <v>0</v>
      </c>
      <c r="BF887" s="230">
        <f>IF(N887="snížená",J887,0)</f>
        <v>0</v>
      </c>
      <c r="BG887" s="230">
        <f>IF(N887="zákl. přenesená",J887,0)</f>
        <v>0</v>
      </c>
      <c r="BH887" s="230">
        <f>IF(N887="sníž. přenesená",J887,0)</f>
        <v>0</v>
      </c>
      <c r="BI887" s="230">
        <f>IF(N887="nulová",J887,0)</f>
        <v>0</v>
      </c>
      <c r="BJ887" s="19" t="s">
        <v>85</v>
      </c>
      <c r="BK887" s="230">
        <f>ROUND(I887*H887,2)</f>
        <v>0</v>
      </c>
      <c r="BL887" s="19" t="s">
        <v>545</v>
      </c>
      <c r="BM887" s="229" t="s">
        <v>6784</v>
      </c>
    </row>
    <row r="888" s="13" customFormat="1">
      <c r="A888" s="13"/>
      <c r="B888" s="236"/>
      <c r="C888" s="237"/>
      <c r="D888" s="238" t="s">
        <v>410</v>
      </c>
      <c r="E888" s="239" t="s">
        <v>19</v>
      </c>
      <c r="F888" s="240" t="s">
        <v>906</v>
      </c>
      <c r="G888" s="237"/>
      <c r="H888" s="239" t="s">
        <v>19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6" t="s">
        <v>410</v>
      </c>
      <c r="AU888" s="246" t="s">
        <v>87</v>
      </c>
      <c r="AV888" s="13" t="s">
        <v>85</v>
      </c>
      <c r="AW888" s="13" t="s">
        <v>37</v>
      </c>
      <c r="AX888" s="13" t="s">
        <v>78</v>
      </c>
      <c r="AY888" s="246" t="s">
        <v>401</v>
      </c>
    </row>
    <row r="889" s="13" customFormat="1">
      <c r="A889" s="13"/>
      <c r="B889" s="236"/>
      <c r="C889" s="237"/>
      <c r="D889" s="238" t="s">
        <v>410</v>
      </c>
      <c r="E889" s="239" t="s">
        <v>19</v>
      </c>
      <c r="F889" s="240" t="s">
        <v>1591</v>
      </c>
      <c r="G889" s="237"/>
      <c r="H889" s="239" t="s">
        <v>19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6" t="s">
        <v>410</v>
      </c>
      <c r="AU889" s="246" t="s">
        <v>87</v>
      </c>
      <c r="AV889" s="13" t="s">
        <v>85</v>
      </c>
      <c r="AW889" s="13" t="s">
        <v>37</v>
      </c>
      <c r="AX889" s="13" t="s">
        <v>78</v>
      </c>
      <c r="AY889" s="246" t="s">
        <v>401</v>
      </c>
    </row>
    <row r="890" s="13" customFormat="1">
      <c r="A890" s="13"/>
      <c r="B890" s="236"/>
      <c r="C890" s="237"/>
      <c r="D890" s="238" t="s">
        <v>410</v>
      </c>
      <c r="E890" s="239" t="s">
        <v>19</v>
      </c>
      <c r="F890" s="240" t="s">
        <v>2000</v>
      </c>
      <c r="G890" s="237"/>
      <c r="H890" s="239" t="s">
        <v>19</v>
      </c>
      <c r="I890" s="241"/>
      <c r="J890" s="237"/>
      <c r="K890" s="237"/>
      <c r="L890" s="242"/>
      <c r="M890" s="243"/>
      <c r="N890" s="244"/>
      <c r="O890" s="244"/>
      <c r="P890" s="244"/>
      <c r="Q890" s="244"/>
      <c r="R890" s="244"/>
      <c r="S890" s="244"/>
      <c r="T890" s="24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6" t="s">
        <v>410</v>
      </c>
      <c r="AU890" s="246" t="s">
        <v>87</v>
      </c>
      <c r="AV890" s="13" t="s">
        <v>85</v>
      </c>
      <c r="AW890" s="13" t="s">
        <v>37</v>
      </c>
      <c r="AX890" s="13" t="s">
        <v>78</v>
      </c>
      <c r="AY890" s="246" t="s">
        <v>401</v>
      </c>
    </row>
    <row r="891" s="14" customFormat="1">
      <c r="A891" s="14"/>
      <c r="B891" s="247"/>
      <c r="C891" s="248"/>
      <c r="D891" s="238" t="s">
        <v>410</v>
      </c>
      <c r="E891" s="249" t="s">
        <v>19</v>
      </c>
      <c r="F891" s="250" t="s">
        <v>6785</v>
      </c>
      <c r="G891" s="248"/>
      <c r="H891" s="251">
        <v>2.4199999999999999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7" t="s">
        <v>410</v>
      </c>
      <c r="AU891" s="257" t="s">
        <v>87</v>
      </c>
      <c r="AV891" s="14" t="s">
        <v>87</v>
      </c>
      <c r="AW891" s="14" t="s">
        <v>37</v>
      </c>
      <c r="AX891" s="14" t="s">
        <v>78</v>
      </c>
      <c r="AY891" s="257" t="s">
        <v>401</v>
      </c>
    </row>
    <row r="892" s="15" customFormat="1">
      <c r="A892" s="15"/>
      <c r="B892" s="258"/>
      <c r="C892" s="259"/>
      <c r="D892" s="238" t="s">
        <v>410</v>
      </c>
      <c r="E892" s="260" t="s">
        <v>19</v>
      </c>
      <c r="F892" s="261" t="s">
        <v>414</v>
      </c>
      <c r="G892" s="259"/>
      <c r="H892" s="262">
        <v>2.4199999999999999</v>
      </c>
      <c r="I892" s="263"/>
      <c r="J892" s="259"/>
      <c r="K892" s="259"/>
      <c r="L892" s="264"/>
      <c r="M892" s="265"/>
      <c r="N892" s="266"/>
      <c r="O892" s="266"/>
      <c r="P892" s="266"/>
      <c r="Q892" s="266"/>
      <c r="R892" s="266"/>
      <c r="S892" s="266"/>
      <c r="T892" s="267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8" t="s">
        <v>410</v>
      </c>
      <c r="AU892" s="268" t="s">
        <v>87</v>
      </c>
      <c r="AV892" s="15" t="s">
        <v>102</v>
      </c>
      <c r="AW892" s="15" t="s">
        <v>37</v>
      </c>
      <c r="AX892" s="15" t="s">
        <v>85</v>
      </c>
      <c r="AY892" s="268" t="s">
        <v>401</v>
      </c>
    </row>
    <row r="893" s="2" customFormat="1" ht="49.05" customHeight="1">
      <c r="A893" s="40"/>
      <c r="B893" s="41"/>
      <c r="C893" s="218" t="s">
        <v>1423</v>
      </c>
      <c r="D893" s="218" t="s">
        <v>403</v>
      </c>
      <c r="E893" s="219" t="s">
        <v>2604</v>
      </c>
      <c r="F893" s="220" t="s">
        <v>2605</v>
      </c>
      <c r="G893" s="221" t="s">
        <v>653</v>
      </c>
      <c r="H893" s="222">
        <v>2</v>
      </c>
      <c r="I893" s="223"/>
      <c r="J893" s="224">
        <f>ROUND(I893*H893,2)</f>
        <v>0</v>
      </c>
      <c r="K893" s="220" t="s">
        <v>406</v>
      </c>
      <c r="L893" s="46"/>
      <c r="M893" s="225" t="s">
        <v>19</v>
      </c>
      <c r="N893" s="226" t="s">
        <v>49</v>
      </c>
      <c r="O893" s="86"/>
      <c r="P893" s="227">
        <f>O893*H893</f>
        <v>0</v>
      </c>
      <c r="Q893" s="227">
        <v>0</v>
      </c>
      <c r="R893" s="227">
        <f>Q893*H893</f>
        <v>0</v>
      </c>
      <c r="S893" s="227">
        <v>0</v>
      </c>
      <c r="T893" s="228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9" t="s">
        <v>545</v>
      </c>
      <c r="AT893" s="229" t="s">
        <v>403</v>
      </c>
      <c r="AU893" s="229" t="s">
        <v>87</v>
      </c>
      <c r="AY893" s="19" t="s">
        <v>401</v>
      </c>
      <c r="BE893" s="230">
        <f>IF(N893="základní",J893,0)</f>
        <v>0</v>
      </c>
      <c r="BF893" s="230">
        <f>IF(N893="snížená",J893,0)</f>
        <v>0</v>
      </c>
      <c r="BG893" s="230">
        <f>IF(N893="zákl. přenesená",J893,0)</f>
        <v>0</v>
      </c>
      <c r="BH893" s="230">
        <f>IF(N893="sníž. přenesená",J893,0)</f>
        <v>0</v>
      </c>
      <c r="BI893" s="230">
        <f>IF(N893="nulová",J893,0)</f>
        <v>0</v>
      </c>
      <c r="BJ893" s="19" t="s">
        <v>85</v>
      </c>
      <c r="BK893" s="230">
        <f>ROUND(I893*H893,2)</f>
        <v>0</v>
      </c>
      <c r="BL893" s="19" t="s">
        <v>545</v>
      </c>
      <c r="BM893" s="229" t="s">
        <v>6786</v>
      </c>
    </row>
    <row r="894" s="2" customFormat="1">
      <c r="A894" s="40"/>
      <c r="B894" s="41"/>
      <c r="C894" s="42"/>
      <c r="D894" s="231" t="s">
        <v>408</v>
      </c>
      <c r="E894" s="42"/>
      <c r="F894" s="232" t="s">
        <v>2607</v>
      </c>
      <c r="G894" s="42"/>
      <c r="H894" s="42"/>
      <c r="I894" s="233"/>
      <c r="J894" s="42"/>
      <c r="K894" s="42"/>
      <c r="L894" s="46"/>
      <c r="M894" s="234"/>
      <c r="N894" s="235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408</v>
      </c>
      <c r="AU894" s="19" t="s">
        <v>87</v>
      </c>
    </row>
    <row r="895" s="2" customFormat="1" ht="16.5" customHeight="1">
      <c r="A895" s="40"/>
      <c r="B895" s="41"/>
      <c r="C895" s="218" t="s">
        <v>1428</v>
      </c>
      <c r="D895" s="218" t="s">
        <v>403</v>
      </c>
      <c r="E895" s="219" t="s">
        <v>2609</v>
      </c>
      <c r="F895" s="220" t="s">
        <v>2610</v>
      </c>
      <c r="G895" s="221" t="s">
        <v>653</v>
      </c>
      <c r="H895" s="222">
        <v>1</v>
      </c>
      <c r="I895" s="223"/>
      <c r="J895" s="224">
        <f>ROUND(I895*H895,2)</f>
        <v>0</v>
      </c>
      <c r="K895" s="220" t="s">
        <v>406</v>
      </c>
      <c r="L895" s="46"/>
      <c r="M895" s="225" t="s">
        <v>19</v>
      </c>
      <c r="N895" s="226" t="s">
        <v>49</v>
      </c>
      <c r="O895" s="86"/>
      <c r="P895" s="227">
        <f>O895*H895</f>
        <v>0</v>
      </c>
      <c r="Q895" s="227">
        <v>0</v>
      </c>
      <c r="R895" s="227">
        <f>Q895*H895</f>
        <v>0</v>
      </c>
      <c r="S895" s="227">
        <v>0</v>
      </c>
      <c r="T895" s="22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9" t="s">
        <v>545</v>
      </c>
      <c r="AT895" s="229" t="s">
        <v>403</v>
      </c>
      <c r="AU895" s="229" t="s">
        <v>87</v>
      </c>
      <c r="AY895" s="19" t="s">
        <v>401</v>
      </c>
      <c r="BE895" s="230">
        <f>IF(N895="základní",J895,0)</f>
        <v>0</v>
      </c>
      <c r="BF895" s="230">
        <f>IF(N895="snížená",J895,0)</f>
        <v>0</v>
      </c>
      <c r="BG895" s="230">
        <f>IF(N895="zákl. přenesená",J895,0)</f>
        <v>0</v>
      </c>
      <c r="BH895" s="230">
        <f>IF(N895="sníž. přenesená",J895,0)</f>
        <v>0</v>
      </c>
      <c r="BI895" s="230">
        <f>IF(N895="nulová",J895,0)</f>
        <v>0</v>
      </c>
      <c r="BJ895" s="19" t="s">
        <v>85</v>
      </c>
      <c r="BK895" s="230">
        <f>ROUND(I895*H895,2)</f>
        <v>0</v>
      </c>
      <c r="BL895" s="19" t="s">
        <v>545</v>
      </c>
      <c r="BM895" s="229" t="s">
        <v>6787</v>
      </c>
    </row>
    <row r="896" s="2" customFormat="1">
      <c r="A896" s="40"/>
      <c r="B896" s="41"/>
      <c r="C896" s="42"/>
      <c r="D896" s="231" t="s">
        <v>408</v>
      </c>
      <c r="E896" s="42"/>
      <c r="F896" s="232" t="s">
        <v>2612</v>
      </c>
      <c r="G896" s="42"/>
      <c r="H896" s="42"/>
      <c r="I896" s="233"/>
      <c r="J896" s="42"/>
      <c r="K896" s="42"/>
      <c r="L896" s="46"/>
      <c r="M896" s="234"/>
      <c r="N896" s="235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408</v>
      </c>
      <c r="AU896" s="19" t="s">
        <v>87</v>
      </c>
    </row>
    <row r="897" s="13" customFormat="1">
      <c r="A897" s="13"/>
      <c r="B897" s="236"/>
      <c r="C897" s="237"/>
      <c r="D897" s="238" t="s">
        <v>410</v>
      </c>
      <c r="E897" s="239" t="s">
        <v>19</v>
      </c>
      <c r="F897" s="240" t="s">
        <v>906</v>
      </c>
      <c r="G897" s="237"/>
      <c r="H897" s="239" t="s">
        <v>19</v>
      </c>
      <c r="I897" s="241"/>
      <c r="J897" s="237"/>
      <c r="K897" s="237"/>
      <c r="L897" s="242"/>
      <c r="M897" s="243"/>
      <c r="N897" s="244"/>
      <c r="O897" s="244"/>
      <c r="P897" s="244"/>
      <c r="Q897" s="244"/>
      <c r="R897" s="244"/>
      <c r="S897" s="244"/>
      <c r="T897" s="24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6" t="s">
        <v>410</v>
      </c>
      <c r="AU897" s="246" t="s">
        <v>87</v>
      </c>
      <c r="AV897" s="13" t="s">
        <v>85</v>
      </c>
      <c r="AW897" s="13" t="s">
        <v>37</v>
      </c>
      <c r="AX897" s="13" t="s">
        <v>78</v>
      </c>
      <c r="AY897" s="246" t="s">
        <v>401</v>
      </c>
    </row>
    <row r="898" s="13" customFormat="1">
      <c r="A898" s="13"/>
      <c r="B898" s="236"/>
      <c r="C898" s="237"/>
      <c r="D898" s="238" t="s">
        <v>410</v>
      </c>
      <c r="E898" s="239" t="s">
        <v>19</v>
      </c>
      <c r="F898" s="240" t="s">
        <v>1591</v>
      </c>
      <c r="G898" s="237"/>
      <c r="H898" s="239" t="s">
        <v>19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6" t="s">
        <v>410</v>
      </c>
      <c r="AU898" s="246" t="s">
        <v>87</v>
      </c>
      <c r="AV898" s="13" t="s">
        <v>85</v>
      </c>
      <c r="AW898" s="13" t="s">
        <v>37</v>
      </c>
      <c r="AX898" s="13" t="s">
        <v>78</v>
      </c>
      <c r="AY898" s="246" t="s">
        <v>401</v>
      </c>
    </row>
    <row r="899" s="13" customFormat="1">
      <c r="A899" s="13"/>
      <c r="B899" s="236"/>
      <c r="C899" s="237"/>
      <c r="D899" s="238" t="s">
        <v>410</v>
      </c>
      <c r="E899" s="239" t="s">
        <v>19</v>
      </c>
      <c r="F899" s="240" t="s">
        <v>2000</v>
      </c>
      <c r="G899" s="237"/>
      <c r="H899" s="239" t="s">
        <v>19</v>
      </c>
      <c r="I899" s="241"/>
      <c r="J899" s="237"/>
      <c r="K899" s="237"/>
      <c r="L899" s="242"/>
      <c r="M899" s="243"/>
      <c r="N899" s="244"/>
      <c r="O899" s="244"/>
      <c r="P899" s="244"/>
      <c r="Q899" s="244"/>
      <c r="R899" s="244"/>
      <c r="S899" s="244"/>
      <c r="T899" s="24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6" t="s">
        <v>410</v>
      </c>
      <c r="AU899" s="246" t="s">
        <v>87</v>
      </c>
      <c r="AV899" s="13" t="s">
        <v>85</v>
      </c>
      <c r="AW899" s="13" t="s">
        <v>37</v>
      </c>
      <c r="AX899" s="13" t="s">
        <v>78</v>
      </c>
      <c r="AY899" s="246" t="s">
        <v>401</v>
      </c>
    </row>
    <row r="900" s="14" customFormat="1">
      <c r="A900" s="14"/>
      <c r="B900" s="247"/>
      <c r="C900" s="248"/>
      <c r="D900" s="238" t="s">
        <v>410</v>
      </c>
      <c r="E900" s="249" t="s">
        <v>19</v>
      </c>
      <c r="F900" s="250" t="s">
        <v>6788</v>
      </c>
      <c r="G900" s="248"/>
      <c r="H900" s="251">
        <v>1</v>
      </c>
      <c r="I900" s="252"/>
      <c r="J900" s="248"/>
      <c r="K900" s="248"/>
      <c r="L900" s="253"/>
      <c r="M900" s="254"/>
      <c r="N900" s="255"/>
      <c r="O900" s="255"/>
      <c r="P900" s="255"/>
      <c r="Q900" s="255"/>
      <c r="R900" s="255"/>
      <c r="S900" s="255"/>
      <c r="T900" s="25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7" t="s">
        <v>410</v>
      </c>
      <c r="AU900" s="257" t="s">
        <v>87</v>
      </c>
      <c r="AV900" s="14" t="s">
        <v>87</v>
      </c>
      <c r="AW900" s="14" t="s">
        <v>37</v>
      </c>
      <c r="AX900" s="14" t="s">
        <v>78</v>
      </c>
      <c r="AY900" s="257" t="s">
        <v>401</v>
      </c>
    </row>
    <row r="901" s="15" customFormat="1">
      <c r="A901" s="15"/>
      <c r="B901" s="258"/>
      <c r="C901" s="259"/>
      <c r="D901" s="238" t="s">
        <v>410</v>
      </c>
      <c r="E901" s="260" t="s">
        <v>19</v>
      </c>
      <c r="F901" s="261" t="s">
        <v>414</v>
      </c>
      <c r="G901" s="259"/>
      <c r="H901" s="262">
        <v>1</v>
      </c>
      <c r="I901" s="263"/>
      <c r="J901" s="259"/>
      <c r="K901" s="259"/>
      <c r="L901" s="264"/>
      <c r="M901" s="265"/>
      <c r="N901" s="266"/>
      <c r="O901" s="266"/>
      <c r="P901" s="266"/>
      <c r="Q901" s="266"/>
      <c r="R901" s="266"/>
      <c r="S901" s="266"/>
      <c r="T901" s="26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8" t="s">
        <v>410</v>
      </c>
      <c r="AU901" s="268" t="s">
        <v>87</v>
      </c>
      <c r="AV901" s="15" t="s">
        <v>102</v>
      </c>
      <c r="AW901" s="15" t="s">
        <v>37</v>
      </c>
      <c r="AX901" s="15" t="s">
        <v>85</v>
      </c>
      <c r="AY901" s="268" t="s">
        <v>401</v>
      </c>
    </row>
    <row r="902" s="2" customFormat="1" ht="21.75" customHeight="1">
      <c r="A902" s="40"/>
      <c r="B902" s="41"/>
      <c r="C902" s="280" t="s">
        <v>1433</v>
      </c>
      <c r="D902" s="280" t="s">
        <v>808</v>
      </c>
      <c r="E902" s="281" t="s">
        <v>2615</v>
      </c>
      <c r="F902" s="282" t="s">
        <v>2616</v>
      </c>
      <c r="G902" s="283" t="s">
        <v>653</v>
      </c>
      <c r="H902" s="284">
        <v>1</v>
      </c>
      <c r="I902" s="285"/>
      <c r="J902" s="286">
        <f>ROUND(I902*H902,2)</f>
        <v>0</v>
      </c>
      <c r="K902" s="282" t="s">
        <v>406</v>
      </c>
      <c r="L902" s="287"/>
      <c r="M902" s="288" t="s">
        <v>19</v>
      </c>
      <c r="N902" s="289" t="s">
        <v>49</v>
      </c>
      <c r="O902" s="86"/>
      <c r="P902" s="227">
        <f>O902*H902</f>
        <v>0</v>
      </c>
      <c r="Q902" s="227">
        <v>0.00029999999999999997</v>
      </c>
      <c r="R902" s="227">
        <f>Q902*H902</f>
        <v>0.00029999999999999997</v>
      </c>
      <c r="S902" s="227">
        <v>0</v>
      </c>
      <c r="T902" s="22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9" t="s">
        <v>664</v>
      </c>
      <c r="AT902" s="229" t="s">
        <v>808</v>
      </c>
      <c r="AU902" s="229" t="s">
        <v>87</v>
      </c>
      <c r="AY902" s="19" t="s">
        <v>401</v>
      </c>
      <c r="BE902" s="230">
        <f>IF(N902="základní",J902,0)</f>
        <v>0</v>
      </c>
      <c r="BF902" s="230">
        <f>IF(N902="snížená",J902,0)</f>
        <v>0</v>
      </c>
      <c r="BG902" s="230">
        <f>IF(N902="zákl. přenesená",J902,0)</f>
        <v>0</v>
      </c>
      <c r="BH902" s="230">
        <f>IF(N902="sníž. přenesená",J902,0)</f>
        <v>0</v>
      </c>
      <c r="BI902" s="230">
        <f>IF(N902="nulová",J902,0)</f>
        <v>0</v>
      </c>
      <c r="BJ902" s="19" t="s">
        <v>85</v>
      </c>
      <c r="BK902" s="230">
        <f>ROUND(I902*H902,2)</f>
        <v>0</v>
      </c>
      <c r="BL902" s="19" t="s">
        <v>545</v>
      </c>
      <c r="BM902" s="229" t="s">
        <v>6789</v>
      </c>
    </row>
    <row r="903" s="13" customFormat="1">
      <c r="A903" s="13"/>
      <c r="B903" s="236"/>
      <c r="C903" s="237"/>
      <c r="D903" s="238" t="s">
        <v>410</v>
      </c>
      <c r="E903" s="239" t="s">
        <v>19</v>
      </c>
      <c r="F903" s="240" t="s">
        <v>906</v>
      </c>
      <c r="G903" s="237"/>
      <c r="H903" s="239" t="s">
        <v>19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6" t="s">
        <v>410</v>
      </c>
      <c r="AU903" s="246" t="s">
        <v>87</v>
      </c>
      <c r="AV903" s="13" t="s">
        <v>85</v>
      </c>
      <c r="AW903" s="13" t="s">
        <v>37</v>
      </c>
      <c r="AX903" s="13" t="s">
        <v>78</v>
      </c>
      <c r="AY903" s="246" t="s">
        <v>401</v>
      </c>
    </row>
    <row r="904" s="13" customFormat="1">
      <c r="A904" s="13"/>
      <c r="B904" s="236"/>
      <c r="C904" s="237"/>
      <c r="D904" s="238" t="s">
        <v>410</v>
      </c>
      <c r="E904" s="239" t="s">
        <v>19</v>
      </c>
      <c r="F904" s="240" t="s">
        <v>1591</v>
      </c>
      <c r="G904" s="237"/>
      <c r="H904" s="239" t="s">
        <v>19</v>
      </c>
      <c r="I904" s="241"/>
      <c r="J904" s="237"/>
      <c r="K904" s="237"/>
      <c r="L904" s="242"/>
      <c r="M904" s="243"/>
      <c r="N904" s="244"/>
      <c r="O904" s="244"/>
      <c r="P904" s="244"/>
      <c r="Q904" s="244"/>
      <c r="R904" s="244"/>
      <c r="S904" s="244"/>
      <c r="T904" s="24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6" t="s">
        <v>410</v>
      </c>
      <c r="AU904" s="246" t="s">
        <v>87</v>
      </c>
      <c r="AV904" s="13" t="s">
        <v>85</v>
      </c>
      <c r="AW904" s="13" t="s">
        <v>37</v>
      </c>
      <c r="AX904" s="13" t="s">
        <v>78</v>
      </c>
      <c r="AY904" s="246" t="s">
        <v>401</v>
      </c>
    </row>
    <row r="905" s="13" customFormat="1">
      <c r="A905" s="13"/>
      <c r="B905" s="236"/>
      <c r="C905" s="237"/>
      <c r="D905" s="238" t="s">
        <v>410</v>
      </c>
      <c r="E905" s="239" t="s">
        <v>19</v>
      </c>
      <c r="F905" s="240" t="s">
        <v>2000</v>
      </c>
      <c r="G905" s="237"/>
      <c r="H905" s="239" t="s">
        <v>19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6" t="s">
        <v>410</v>
      </c>
      <c r="AU905" s="246" t="s">
        <v>87</v>
      </c>
      <c r="AV905" s="13" t="s">
        <v>85</v>
      </c>
      <c r="AW905" s="13" t="s">
        <v>37</v>
      </c>
      <c r="AX905" s="13" t="s">
        <v>78</v>
      </c>
      <c r="AY905" s="246" t="s">
        <v>401</v>
      </c>
    </row>
    <row r="906" s="14" customFormat="1">
      <c r="A906" s="14"/>
      <c r="B906" s="247"/>
      <c r="C906" s="248"/>
      <c r="D906" s="238" t="s">
        <v>410</v>
      </c>
      <c r="E906" s="249" t="s">
        <v>19</v>
      </c>
      <c r="F906" s="250" t="s">
        <v>6788</v>
      </c>
      <c r="G906" s="248"/>
      <c r="H906" s="251">
        <v>1</v>
      </c>
      <c r="I906" s="252"/>
      <c r="J906" s="248"/>
      <c r="K906" s="248"/>
      <c r="L906" s="253"/>
      <c r="M906" s="254"/>
      <c r="N906" s="255"/>
      <c r="O906" s="255"/>
      <c r="P906" s="255"/>
      <c r="Q906" s="255"/>
      <c r="R906" s="255"/>
      <c r="S906" s="255"/>
      <c r="T906" s="25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7" t="s">
        <v>410</v>
      </c>
      <c r="AU906" s="257" t="s">
        <v>87</v>
      </c>
      <c r="AV906" s="14" t="s">
        <v>87</v>
      </c>
      <c r="AW906" s="14" t="s">
        <v>37</v>
      </c>
      <c r="AX906" s="14" t="s">
        <v>78</v>
      </c>
      <c r="AY906" s="257" t="s">
        <v>401</v>
      </c>
    </row>
    <row r="907" s="15" customFormat="1">
      <c r="A907" s="15"/>
      <c r="B907" s="258"/>
      <c r="C907" s="259"/>
      <c r="D907" s="238" t="s">
        <v>410</v>
      </c>
      <c r="E907" s="260" t="s">
        <v>19</v>
      </c>
      <c r="F907" s="261" t="s">
        <v>414</v>
      </c>
      <c r="G907" s="259"/>
      <c r="H907" s="262">
        <v>1</v>
      </c>
      <c r="I907" s="263"/>
      <c r="J907" s="259"/>
      <c r="K907" s="259"/>
      <c r="L907" s="264"/>
      <c r="M907" s="265"/>
      <c r="N907" s="266"/>
      <c r="O907" s="266"/>
      <c r="P907" s="266"/>
      <c r="Q907" s="266"/>
      <c r="R907" s="266"/>
      <c r="S907" s="266"/>
      <c r="T907" s="26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8" t="s">
        <v>410</v>
      </c>
      <c r="AU907" s="268" t="s">
        <v>87</v>
      </c>
      <c r="AV907" s="15" t="s">
        <v>102</v>
      </c>
      <c r="AW907" s="15" t="s">
        <v>37</v>
      </c>
      <c r="AX907" s="15" t="s">
        <v>85</v>
      </c>
      <c r="AY907" s="268" t="s">
        <v>401</v>
      </c>
    </row>
    <row r="908" s="2" customFormat="1" ht="24.15" customHeight="1">
      <c r="A908" s="40"/>
      <c r="B908" s="41"/>
      <c r="C908" s="218" t="s">
        <v>1438</v>
      </c>
      <c r="D908" s="218" t="s">
        <v>403</v>
      </c>
      <c r="E908" s="219" t="s">
        <v>2619</v>
      </c>
      <c r="F908" s="220" t="s">
        <v>2620</v>
      </c>
      <c r="G908" s="221" t="s">
        <v>228</v>
      </c>
      <c r="H908" s="222">
        <v>3.5</v>
      </c>
      <c r="I908" s="223"/>
      <c r="J908" s="224">
        <f>ROUND(I908*H908,2)</f>
        <v>0</v>
      </c>
      <c r="K908" s="220" t="s">
        <v>406</v>
      </c>
      <c r="L908" s="46"/>
      <c r="M908" s="225" t="s">
        <v>19</v>
      </c>
      <c r="N908" s="226" t="s">
        <v>49</v>
      </c>
      <c r="O908" s="86"/>
      <c r="P908" s="227">
        <f>O908*H908</f>
        <v>0</v>
      </c>
      <c r="Q908" s="227">
        <v>0.0015154999999999999</v>
      </c>
      <c r="R908" s="227">
        <f>Q908*H908</f>
        <v>0.0053042499999999999</v>
      </c>
      <c r="S908" s="227">
        <v>0</v>
      </c>
      <c r="T908" s="22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9" t="s">
        <v>545</v>
      </c>
      <c r="AT908" s="229" t="s">
        <v>403</v>
      </c>
      <c r="AU908" s="229" t="s">
        <v>87</v>
      </c>
      <c r="AY908" s="19" t="s">
        <v>401</v>
      </c>
      <c r="BE908" s="230">
        <f>IF(N908="základní",J908,0)</f>
        <v>0</v>
      </c>
      <c r="BF908" s="230">
        <f>IF(N908="snížená",J908,0)</f>
        <v>0</v>
      </c>
      <c r="BG908" s="230">
        <f>IF(N908="zákl. přenesená",J908,0)</f>
        <v>0</v>
      </c>
      <c r="BH908" s="230">
        <f>IF(N908="sníž. přenesená",J908,0)</f>
        <v>0</v>
      </c>
      <c r="BI908" s="230">
        <f>IF(N908="nulová",J908,0)</f>
        <v>0</v>
      </c>
      <c r="BJ908" s="19" t="s">
        <v>85</v>
      </c>
      <c r="BK908" s="230">
        <f>ROUND(I908*H908,2)</f>
        <v>0</v>
      </c>
      <c r="BL908" s="19" t="s">
        <v>545</v>
      </c>
      <c r="BM908" s="229" t="s">
        <v>6790</v>
      </c>
    </row>
    <row r="909" s="2" customFormat="1">
      <c r="A909" s="40"/>
      <c r="B909" s="41"/>
      <c r="C909" s="42"/>
      <c r="D909" s="231" t="s">
        <v>408</v>
      </c>
      <c r="E909" s="42"/>
      <c r="F909" s="232" t="s">
        <v>2622</v>
      </c>
      <c r="G909" s="42"/>
      <c r="H909" s="42"/>
      <c r="I909" s="233"/>
      <c r="J909" s="42"/>
      <c r="K909" s="42"/>
      <c r="L909" s="46"/>
      <c r="M909" s="234"/>
      <c r="N909" s="235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408</v>
      </c>
      <c r="AU909" s="19" t="s">
        <v>87</v>
      </c>
    </row>
    <row r="910" s="13" customFormat="1">
      <c r="A910" s="13"/>
      <c r="B910" s="236"/>
      <c r="C910" s="237"/>
      <c r="D910" s="238" t="s">
        <v>410</v>
      </c>
      <c r="E910" s="239" t="s">
        <v>19</v>
      </c>
      <c r="F910" s="240" t="s">
        <v>906</v>
      </c>
      <c r="G910" s="237"/>
      <c r="H910" s="239" t="s">
        <v>19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6" t="s">
        <v>410</v>
      </c>
      <c r="AU910" s="246" t="s">
        <v>87</v>
      </c>
      <c r="AV910" s="13" t="s">
        <v>85</v>
      </c>
      <c r="AW910" s="13" t="s">
        <v>37</v>
      </c>
      <c r="AX910" s="13" t="s">
        <v>78</v>
      </c>
      <c r="AY910" s="246" t="s">
        <v>401</v>
      </c>
    </row>
    <row r="911" s="13" customFormat="1">
      <c r="A911" s="13"/>
      <c r="B911" s="236"/>
      <c r="C911" s="237"/>
      <c r="D911" s="238" t="s">
        <v>410</v>
      </c>
      <c r="E911" s="239" t="s">
        <v>19</v>
      </c>
      <c r="F911" s="240" t="s">
        <v>1591</v>
      </c>
      <c r="G911" s="237"/>
      <c r="H911" s="239" t="s">
        <v>19</v>
      </c>
      <c r="I911" s="241"/>
      <c r="J911" s="237"/>
      <c r="K911" s="237"/>
      <c r="L911" s="242"/>
      <c r="M911" s="243"/>
      <c r="N911" s="244"/>
      <c r="O911" s="244"/>
      <c r="P911" s="244"/>
      <c r="Q911" s="244"/>
      <c r="R911" s="244"/>
      <c r="S911" s="244"/>
      <c r="T911" s="24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6" t="s">
        <v>410</v>
      </c>
      <c r="AU911" s="246" t="s">
        <v>87</v>
      </c>
      <c r="AV911" s="13" t="s">
        <v>85</v>
      </c>
      <c r="AW911" s="13" t="s">
        <v>37</v>
      </c>
      <c r="AX911" s="13" t="s">
        <v>78</v>
      </c>
      <c r="AY911" s="246" t="s">
        <v>401</v>
      </c>
    </row>
    <row r="912" s="13" customFormat="1">
      <c r="A912" s="13"/>
      <c r="B912" s="236"/>
      <c r="C912" s="237"/>
      <c r="D912" s="238" t="s">
        <v>410</v>
      </c>
      <c r="E912" s="239" t="s">
        <v>19</v>
      </c>
      <c r="F912" s="240" t="s">
        <v>2000</v>
      </c>
      <c r="G912" s="237"/>
      <c r="H912" s="239" t="s">
        <v>19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6" t="s">
        <v>410</v>
      </c>
      <c r="AU912" s="246" t="s">
        <v>87</v>
      </c>
      <c r="AV912" s="13" t="s">
        <v>85</v>
      </c>
      <c r="AW912" s="13" t="s">
        <v>37</v>
      </c>
      <c r="AX912" s="13" t="s">
        <v>78</v>
      </c>
      <c r="AY912" s="246" t="s">
        <v>401</v>
      </c>
    </row>
    <row r="913" s="14" customFormat="1">
      <c r="A913" s="14"/>
      <c r="B913" s="247"/>
      <c r="C913" s="248"/>
      <c r="D913" s="238" t="s">
        <v>410</v>
      </c>
      <c r="E913" s="249" t="s">
        <v>19</v>
      </c>
      <c r="F913" s="250" t="s">
        <v>6791</v>
      </c>
      <c r="G913" s="248"/>
      <c r="H913" s="251">
        <v>3.5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7" t="s">
        <v>410</v>
      </c>
      <c r="AU913" s="257" t="s">
        <v>87</v>
      </c>
      <c r="AV913" s="14" t="s">
        <v>87</v>
      </c>
      <c r="AW913" s="14" t="s">
        <v>37</v>
      </c>
      <c r="AX913" s="14" t="s">
        <v>78</v>
      </c>
      <c r="AY913" s="257" t="s">
        <v>401</v>
      </c>
    </row>
    <row r="914" s="15" customFormat="1">
      <c r="A914" s="15"/>
      <c r="B914" s="258"/>
      <c r="C914" s="259"/>
      <c r="D914" s="238" t="s">
        <v>410</v>
      </c>
      <c r="E914" s="260" t="s">
        <v>19</v>
      </c>
      <c r="F914" s="261" t="s">
        <v>414</v>
      </c>
      <c r="G914" s="259"/>
      <c r="H914" s="262">
        <v>3.5</v>
      </c>
      <c r="I914" s="263"/>
      <c r="J914" s="259"/>
      <c r="K914" s="259"/>
      <c r="L914" s="264"/>
      <c r="M914" s="265"/>
      <c r="N914" s="266"/>
      <c r="O914" s="266"/>
      <c r="P914" s="266"/>
      <c r="Q914" s="266"/>
      <c r="R914" s="266"/>
      <c r="S914" s="266"/>
      <c r="T914" s="267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8" t="s">
        <v>410</v>
      </c>
      <c r="AU914" s="268" t="s">
        <v>87</v>
      </c>
      <c r="AV914" s="15" t="s">
        <v>102</v>
      </c>
      <c r="AW914" s="15" t="s">
        <v>37</v>
      </c>
      <c r="AX914" s="15" t="s">
        <v>85</v>
      </c>
      <c r="AY914" s="268" t="s">
        <v>401</v>
      </c>
    </row>
    <row r="915" s="2" customFormat="1" ht="21.75" customHeight="1">
      <c r="A915" s="40"/>
      <c r="B915" s="41"/>
      <c r="C915" s="280" t="s">
        <v>1444</v>
      </c>
      <c r="D915" s="280" t="s">
        <v>808</v>
      </c>
      <c r="E915" s="281" t="s">
        <v>2627</v>
      </c>
      <c r="F915" s="282" t="s">
        <v>2628</v>
      </c>
      <c r="G915" s="283" t="s">
        <v>653</v>
      </c>
      <c r="H915" s="284">
        <v>1</v>
      </c>
      <c r="I915" s="285"/>
      <c r="J915" s="286">
        <f>ROUND(I915*H915,2)</f>
        <v>0</v>
      </c>
      <c r="K915" s="282" t="s">
        <v>406</v>
      </c>
      <c r="L915" s="287"/>
      <c r="M915" s="288" t="s">
        <v>19</v>
      </c>
      <c r="N915" s="289" t="s">
        <v>49</v>
      </c>
      <c r="O915" s="86"/>
      <c r="P915" s="227">
        <f>O915*H915</f>
        <v>0</v>
      </c>
      <c r="Q915" s="227">
        <v>0.00029999999999999997</v>
      </c>
      <c r="R915" s="227">
        <f>Q915*H915</f>
        <v>0.00029999999999999997</v>
      </c>
      <c r="S915" s="227">
        <v>0</v>
      </c>
      <c r="T915" s="22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9" t="s">
        <v>664</v>
      </c>
      <c r="AT915" s="229" t="s">
        <v>808</v>
      </c>
      <c r="AU915" s="229" t="s">
        <v>87</v>
      </c>
      <c r="AY915" s="19" t="s">
        <v>401</v>
      </c>
      <c r="BE915" s="230">
        <f>IF(N915="základní",J915,0)</f>
        <v>0</v>
      </c>
      <c r="BF915" s="230">
        <f>IF(N915="snížená",J915,0)</f>
        <v>0</v>
      </c>
      <c r="BG915" s="230">
        <f>IF(N915="zákl. přenesená",J915,0)</f>
        <v>0</v>
      </c>
      <c r="BH915" s="230">
        <f>IF(N915="sníž. přenesená",J915,0)</f>
        <v>0</v>
      </c>
      <c r="BI915" s="230">
        <f>IF(N915="nulová",J915,0)</f>
        <v>0</v>
      </c>
      <c r="BJ915" s="19" t="s">
        <v>85</v>
      </c>
      <c r="BK915" s="230">
        <f>ROUND(I915*H915,2)</f>
        <v>0</v>
      </c>
      <c r="BL915" s="19" t="s">
        <v>545</v>
      </c>
      <c r="BM915" s="229" t="s">
        <v>6792</v>
      </c>
    </row>
    <row r="916" s="13" customFormat="1">
      <c r="A916" s="13"/>
      <c r="B916" s="236"/>
      <c r="C916" s="237"/>
      <c r="D916" s="238" t="s">
        <v>410</v>
      </c>
      <c r="E916" s="239" t="s">
        <v>19</v>
      </c>
      <c r="F916" s="240" t="s">
        <v>906</v>
      </c>
      <c r="G916" s="237"/>
      <c r="H916" s="239" t="s">
        <v>19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6" t="s">
        <v>410</v>
      </c>
      <c r="AU916" s="246" t="s">
        <v>87</v>
      </c>
      <c r="AV916" s="13" t="s">
        <v>85</v>
      </c>
      <c r="AW916" s="13" t="s">
        <v>37</v>
      </c>
      <c r="AX916" s="13" t="s">
        <v>78</v>
      </c>
      <c r="AY916" s="246" t="s">
        <v>401</v>
      </c>
    </row>
    <row r="917" s="13" customFormat="1">
      <c r="A917" s="13"/>
      <c r="B917" s="236"/>
      <c r="C917" s="237"/>
      <c r="D917" s="238" t="s">
        <v>410</v>
      </c>
      <c r="E917" s="239" t="s">
        <v>19</v>
      </c>
      <c r="F917" s="240" t="s">
        <v>1591</v>
      </c>
      <c r="G917" s="237"/>
      <c r="H917" s="239" t="s">
        <v>19</v>
      </c>
      <c r="I917" s="241"/>
      <c r="J917" s="237"/>
      <c r="K917" s="237"/>
      <c r="L917" s="242"/>
      <c r="M917" s="243"/>
      <c r="N917" s="244"/>
      <c r="O917" s="244"/>
      <c r="P917" s="244"/>
      <c r="Q917" s="244"/>
      <c r="R917" s="244"/>
      <c r="S917" s="244"/>
      <c r="T917" s="24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6" t="s">
        <v>410</v>
      </c>
      <c r="AU917" s="246" t="s">
        <v>87</v>
      </c>
      <c r="AV917" s="13" t="s">
        <v>85</v>
      </c>
      <c r="AW917" s="13" t="s">
        <v>37</v>
      </c>
      <c r="AX917" s="13" t="s">
        <v>78</v>
      </c>
      <c r="AY917" s="246" t="s">
        <v>401</v>
      </c>
    </row>
    <row r="918" s="13" customFormat="1">
      <c r="A918" s="13"/>
      <c r="B918" s="236"/>
      <c r="C918" s="237"/>
      <c r="D918" s="238" t="s">
        <v>410</v>
      </c>
      <c r="E918" s="239" t="s">
        <v>19</v>
      </c>
      <c r="F918" s="240" t="s">
        <v>2000</v>
      </c>
      <c r="G918" s="237"/>
      <c r="H918" s="239" t="s">
        <v>19</v>
      </c>
      <c r="I918" s="241"/>
      <c r="J918" s="237"/>
      <c r="K918" s="237"/>
      <c r="L918" s="242"/>
      <c r="M918" s="243"/>
      <c r="N918" s="244"/>
      <c r="O918" s="244"/>
      <c r="P918" s="244"/>
      <c r="Q918" s="244"/>
      <c r="R918" s="244"/>
      <c r="S918" s="244"/>
      <c r="T918" s="24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6" t="s">
        <v>410</v>
      </c>
      <c r="AU918" s="246" t="s">
        <v>87</v>
      </c>
      <c r="AV918" s="13" t="s">
        <v>85</v>
      </c>
      <c r="AW918" s="13" t="s">
        <v>37</v>
      </c>
      <c r="AX918" s="13" t="s">
        <v>78</v>
      </c>
      <c r="AY918" s="246" t="s">
        <v>401</v>
      </c>
    </row>
    <row r="919" s="14" customFormat="1">
      <c r="A919" s="14"/>
      <c r="B919" s="247"/>
      <c r="C919" s="248"/>
      <c r="D919" s="238" t="s">
        <v>410</v>
      </c>
      <c r="E919" s="249" t="s">
        <v>19</v>
      </c>
      <c r="F919" s="250" t="s">
        <v>6793</v>
      </c>
      <c r="G919" s="248"/>
      <c r="H919" s="251">
        <v>1</v>
      </c>
      <c r="I919" s="252"/>
      <c r="J919" s="248"/>
      <c r="K919" s="248"/>
      <c r="L919" s="253"/>
      <c r="M919" s="254"/>
      <c r="N919" s="255"/>
      <c r="O919" s="255"/>
      <c r="P919" s="255"/>
      <c r="Q919" s="255"/>
      <c r="R919" s="255"/>
      <c r="S919" s="255"/>
      <c r="T919" s="25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7" t="s">
        <v>410</v>
      </c>
      <c r="AU919" s="257" t="s">
        <v>87</v>
      </c>
      <c r="AV919" s="14" t="s">
        <v>87</v>
      </c>
      <c r="AW919" s="14" t="s">
        <v>37</v>
      </c>
      <c r="AX919" s="14" t="s">
        <v>78</v>
      </c>
      <c r="AY919" s="257" t="s">
        <v>401</v>
      </c>
    </row>
    <row r="920" s="15" customFormat="1">
      <c r="A920" s="15"/>
      <c r="B920" s="258"/>
      <c r="C920" s="259"/>
      <c r="D920" s="238" t="s">
        <v>410</v>
      </c>
      <c r="E920" s="260" t="s">
        <v>19</v>
      </c>
      <c r="F920" s="261" t="s">
        <v>414</v>
      </c>
      <c r="G920" s="259"/>
      <c r="H920" s="262">
        <v>1</v>
      </c>
      <c r="I920" s="263"/>
      <c r="J920" s="259"/>
      <c r="K920" s="259"/>
      <c r="L920" s="264"/>
      <c r="M920" s="265"/>
      <c r="N920" s="266"/>
      <c r="O920" s="266"/>
      <c r="P920" s="266"/>
      <c r="Q920" s="266"/>
      <c r="R920" s="266"/>
      <c r="S920" s="266"/>
      <c r="T920" s="26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68" t="s">
        <v>410</v>
      </c>
      <c r="AU920" s="268" t="s">
        <v>87</v>
      </c>
      <c r="AV920" s="15" t="s">
        <v>102</v>
      </c>
      <c r="AW920" s="15" t="s">
        <v>37</v>
      </c>
      <c r="AX920" s="15" t="s">
        <v>85</v>
      </c>
      <c r="AY920" s="268" t="s">
        <v>401</v>
      </c>
    </row>
    <row r="921" s="2" customFormat="1" ht="44.25" customHeight="1">
      <c r="A921" s="40"/>
      <c r="B921" s="41"/>
      <c r="C921" s="218" t="s">
        <v>1450</v>
      </c>
      <c r="D921" s="218" t="s">
        <v>403</v>
      </c>
      <c r="E921" s="219" t="s">
        <v>6794</v>
      </c>
      <c r="F921" s="220" t="s">
        <v>6795</v>
      </c>
      <c r="G921" s="221" t="s">
        <v>1909</v>
      </c>
      <c r="H921" s="290"/>
      <c r="I921" s="223"/>
      <c r="J921" s="224">
        <f>ROUND(I921*H921,2)</f>
        <v>0</v>
      </c>
      <c r="K921" s="220" t="s">
        <v>406</v>
      </c>
      <c r="L921" s="46"/>
      <c r="M921" s="225" t="s">
        <v>19</v>
      </c>
      <c r="N921" s="226" t="s">
        <v>49</v>
      </c>
      <c r="O921" s="86"/>
      <c r="P921" s="227">
        <f>O921*H921</f>
        <v>0</v>
      </c>
      <c r="Q921" s="227">
        <v>0</v>
      </c>
      <c r="R921" s="227">
        <f>Q921*H921</f>
        <v>0</v>
      </c>
      <c r="S921" s="227">
        <v>0</v>
      </c>
      <c r="T921" s="22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29" t="s">
        <v>545</v>
      </c>
      <c r="AT921" s="229" t="s">
        <v>403</v>
      </c>
      <c r="AU921" s="229" t="s">
        <v>87</v>
      </c>
      <c r="AY921" s="19" t="s">
        <v>401</v>
      </c>
      <c r="BE921" s="230">
        <f>IF(N921="základní",J921,0)</f>
        <v>0</v>
      </c>
      <c r="BF921" s="230">
        <f>IF(N921="snížená",J921,0)</f>
        <v>0</v>
      </c>
      <c r="BG921" s="230">
        <f>IF(N921="zákl. přenesená",J921,0)</f>
        <v>0</v>
      </c>
      <c r="BH921" s="230">
        <f>IF(N921="sníž. přenesená",J921,0)</f>
        <v>0</v>
      </c>
      <c r="BI921" s="230">
        <f>IF(N921="nulová",J921,0)</f>
        <v>0</v>
      </c>
      <c r="BJ921" s="19" t="s">
        <v>85</v>
      </c>
      <c r="BK921" s="230">
        <f>ROUND(I921*H921,2)</f>
        <v>0</v>
      </c>
      <c r="BL921" s="19" t="s">
        <v>545</v>
      </c>
      <c r="BM921" s="229" t="s">
        <v>6796</v>
      </c>
    </row>
    <row r="922" s="2" customFormat="1">
      <c r="A922" s="40"/>
      <c r="B922" s="41"/>
      <c r="C922" s="42"/>
      <c r="D922" s="231" t="s">
        <v>408</v>
      </c>
      <c r="E922" s="42"/>
      <c r="F922" s="232" t="s">
        <v>6797</v>
      </c>
      <c r="G922" s="42"/>
      <c r="H922" s="42"/>
      <c r="I922" s="233"/>
      <c r="J922" s="42"/>
      <c r="K922" s="42"/>
      <c r="L922" s="46"/>
      <c r="M922" s="234"/>
      <c r="N922" s="23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408</v>
      </c>
      <c r="AU922" s="19" t="s">
        <v>87</v>
      </c>
    </row>
    <row r="923" s="12" customFormat="1" ht="22.8" customHeight="1">
      <c r="A923" s="12"/>
      <c r="B923" s="202"/>
      <c r="C923" s="203"/>
      <c r="D923" s="204" t="s">
        <v>77</v>
      </c>
      <c r="E923" s="216" t="s">
        <v>2896</v>
      </c>
      <c r="F923" s="216" t="s">
        <v>2897</v>
      </c>
      <c r="G923" s="203"/>
      <c r="H923" s="203"/>
      <c r="I923" s="206"/>
      <c r="J923" s="217">
        <f>BK923</f>
        <v>0</v>
      </c>
      <c r="K923" s="203"/>
      <c r="L923" s="208"/>
      <c r="M923" s="209"/>
      <c r="N923" s="210"/>
      <c r="O923" s="210"/>
      <c r="P923" s="211">
        <f>SUM(P924:P937)</f>
        <v>0</v>
      </c>
      <c r="Q923" s="210"/>
      <c r="R923" s="211">
        <f>SUM(R924:R937)</f>
        <v>0</v>
      </c>
      <c r="S923" s="210"/>
      <c r="T923" s="212">
        <f>SUM(T924:T937)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13" t="s">
        <v>87</v>
      </c>
      <c r="AT923" s="214" t="s">
        <v>77</v>
      </c>
      <c r="AU923" s="214" t="s">
        <v>85</v>
      </c>
      <c r="AY923" s="213" t="s">
        <v>401</v>
      </c>
      <c r="BK923" s="215">
        <f>SUM(BK924:BK937)</f>
        <v>0</v>
      </c>
    </row>
    <row r="924" s="2" customFormat="1" ht="37.8" customHeight="1">
      <c r="A924" s="40"/>
      <c r="B924" s="41"/>
      <c r="C924" s="218" t="s">
        <v>1455</v>
      </c>
      <c r="D924" s="218" t="s">
        <v>403</v>
      </c>
      <c r="E924" s="219" t="s">
        <v>6798</v>
      </c>
      <c r="F924" s="220" t="s">
        <v>6799</v>
      </c>
      <c r="G924" s="221" t="s">
        <v>653</v>
      </c>
      <c r="H924" s="222">
        <v>1</v>
      </c>
      <c r="I924" s="223"/>
      <c r="J924" s="224">
        <f>ROUND(I924*H924,2)</f>
        <v>0</v>
      </c>
      <c r="K924" s="220" t="s">
        <v>19</v>
      </c>
      <c r="L924" s="46"/>
      <c r="M924" s="225" t="s">
        <v>19</v>
      </c>
      <c r="N924" s="226" t="s">
        <v>49</v>
      </c>
      <c r="O924" s="86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9" t="s">
        <v>545</v>
      </c>
      <c r="AT924" s="229" t="s">
        <v>403</v>
      </c>
      <c r="AU924" s="229" t="s">
        <v>87</v>
      </c>
      <c r="AY924" s="19" t="s">
        <v>401</v>
      </c>
      <c r="BE924" s="230">
        <f>IF(N924="základní",J924,0)</f>
        <v>0</v>
      </c>
      <c r="BF924" s="230">
        <f>IF(N924="snížená",J924,0)</f>
        <v>0</v>
      </c>
      <c r="BG924" s="230">
        <f>IF(N924="zákl. přenesená",J924,0)</f>
        <v>0</v>
      </c>
      <c r="BH924" s="230">
        <f>IF(N924="sníž. přenesená",J924,0)</f>
        <v>0</v>
      </c>
      <c r="BI924" s="230">
        <f>IF(N924="nulová",J924,0)</f>
        <v>0</v>
      </c>
      <c r="BJ924" s="19" t="s">
        <v>85</v>
      </c>
      <c r="BK924" s="230">
        <f>ROUND(I924*H924,2)</f>
        <v>0</v>
      </c>
      <c r="BL924" s="19" t="s">
        <v>545</v>
      </c>
      <c r="BM924" s="229" t="s">
        <v>6800</v>
      </c>
    </row>
    <row r="925" s="13" customFormat="1">
      <c r="A925" s="13"/>
      <c r="B925" s="236"/>
      <c r="C925" s="237"/>
      <c r="D925" s="238" t="s">
        <v>410</v>
      </c>
      <c r="E925" s="239" t="s">
        <v>19</v>
      </c>
      <c r="F925" s="240" t="s">
        <v>634</v>
      </c>
      <c r="G925" s="237"/>
      <c r="H925" s="239" t="s">
        <v>19</v>
      </c>
      <c r="I925" s="241"/>
      <c r="J925" s="237"/>
      <c r="K925" s="237"/>
      <c r="L925" s="242"/>
      <c r="M925" s="243"/>
      <c r="N925" s="244"/>
      <c r="O925" s="244"/>
      <c r="P925" s="244"/>
      <c r="Q925" s="244"/>
      <c r="R925" s="244"/>
      <c r="S925" s="244"/>
      <c r="T925" s="24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6" t="s">
        <v>410</v>
      </c>
      <c r="AU925" s="246" t="s">
        <v>87</v>
      </c>
      <c r="AV925" s="13" t="s">
        <v>85</v>
      </c>
      <c r="AW925" s="13" t="s">
        <v>37</v>
      </c>
      <c r="AX925" s="13" t="s">
        <v>78</v>
      </c>
      <c r="AY925" s="246" t="s">
        <v>401</v>
      </c>
    </row>
    <row r="926" s="13" customFormat="1">
      <c r="A926" s="13"/>
      <c r="B926" s="236"/>
      <c r="C926" s="237"/>
      <c r="D926" s="238" t="s">
        <v>410</v>
      </c>
      <c r="E926" s="239" t="s">
        <v>19</v>
      </c>
      <c r="F926" s="240" t="s">
        <v>1591</v>
      </c>
      <c r="G926" s="237"/>
      <c r="H926" s="239" t="s">
        <v>19</v>
      </c>
      <c r="I926" s="241"/>
      <c r="J926" s="237"/>
      <c r="K926" s="237"/>
      <c r="L926" s="242"/>
      <c r="M926" s="243"/>
      <c r="N926" s="244"/>
      <c r="O926" s="244"/>
      <c r="P926" s="244"/>
      <c r="Q926" s="244"/>
      <c r="R926" s="244"/>
      <c r="S926" s="244"/>
      <c r="T926" s="245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6" t="s">
        <v>410</v>
      </c>
      <c r="AU926" s="246" t="s">
        <v>87</v>
      </c>
      <c r="AV926" s="13" t="s">
        <v>85</v>
      </c>
      <c r="AW926" s="13" t="s">
        <v>37</v>
      </c>
      <c r="AX926" s="13" t="s">
        <v>78</v>
      </c>
      <c r="AY926" s="246" t="s">
        <v>401</v>
      </c>
    </row>
    <row r="927" s="13" customFormat="1">
      <c r="A927" s="13"/>
      <c r="B927" s="236"/>
      <c r="C927" s="237"/>
      <c r="D927" s="238" t="s">
        <v>410</v>
      </c>
      <c r="E927" s="239" t="s">
        <v>19</v>
      </c>
      <c r="F927" s="240" t="s">
        <v>1342</v>
      </c>
      <c r="G927" s="237"/>
      <c r="H927" s="239" t="s">
        <v>19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6" t="s">
        <v>410</v>
      </c>
      <c r="AU927" s="246" t="s">
        <v>87</v>
      </c>
      <c r="AV927" s="13" t="s">
        <v>85</v>
      </c>
      <c r="AW927" s="13" t="s">
        <v>37</v>
      </c>
      <c r="AX927" s="13" t="s">
        <v>78</v>
      </c>
      <c r="AY927" s="246" t="s">
        <v>401</v>
      </c>
    </row>
    <row r="928" s="14" customFormat="1">
      <c r="A928" s="14"/>
      <c r="B928" s="247"/>
      <c r="C928" s="248"/>
      <c r="D928" s="238" t="s">
        <v>410</v>
      </c>
      <c r="E928" s="249" t="s">
        <v>19</v>
      </c>
      <c r="F928" s="250" t="s">
        <v>6801</v>
      </c>
      <c r="G928" s="248"/>
      <c r="H928" s="251">
        <v>1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7" t="s">
        <v>410</v>
      </c>
      <c r="AU928" s="257" t="s">
        <v>87</v>
      </c>
      <c r="AV928" s="14" t="s">
        <v>87</v>
      </c>
      <c r="AW928" s="14" t="s">
        <v>37</v>
      </c>
      <c r="AX928" s="14" t="s">
        <v>78</v>
      </c>
      <c r="AY928" s="257" t="s">
        <v>401</v>
      </c>
    </row>
    <row r="929" s="15" customFormat="1">
      <c r="A929" s="15"/>
      <c r="B929" s="258"/>
      <c r="C929" s="259"/>
      <c r="D929" s="238" t="s">
        <v>410</v>
      </c>
      <c r="E929" s="260" t="s">
        <v>19</v>
      </c>
      <c r="F929" s="261" t="s">
        <v>414</v>
      </c>
      <c r="G929" s="259"/>
      <c r="H929" s="262">
        <v>1</v>
      </c>
      <c r="I929" s="263"/>
      <c r="J929" s="259"/>
      <c r="K929" s="259"/>
      <c r="L929" s="264"/>
      <c r="M929" s="265"/>
      <c r="N929" s="266"/>
      <c r="O929" s="266"/>
      <c r="P929" s="266"/>
      <c r="Q929" s="266"/>
      <c r="R929" s="266"/>
      <c r="S929" s="266"/>
      <c r="T929" s="267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8" t="s">
        <v>410</v>
      </c>
      <c r="AU929" s="268" t="s">
        <v>87</v>
      </c>
      <c r="AV929" s="15" t="s">
        <v>102</v>
      </c>
      <c r="AW929" s="15" t="s">
        <v>37</v>
      </c>
      <c r="AX929" s="15" t="s">
        <v>85</v>
      </c>
      <c r="AY929" s="268" t="s">
        <v>401</v>
      </c>
    </row>
    <row r="930" s="2" customFormat="1" ht="44.25" customHeight="1">
      <c r="A930" s="40"/>
      <c r="B930" s="41"/>
      <c r="C930" s="218" t="s">
        <v>1460</v>
      </c>
      <c r="D930" s="218" t="s">
        <v>403</v>
      </c>
      <c r="E930" s="219" t="s">
        <v>6802</v>
      </c>
      <c r="F930" s="220" t="s">
        <v>2990</v>
      </c>
      <c r="G930" s="221" t="s">
        <v>653</v>
      </c>
      <c r="H930" s="222">
        <v>1</v>
      </c>
      <c r="I930" s="223"/>
      <c r="J930" s="224">
        <f>ROUND(I930*H930,2)</f>
        <v>0</v>
      </c>
      <c r="K930" s="220" t="s">
        <v>19</v>
      </c>
      <c r="L930" s="46"/>
      <c r="M930" s="225" t="s">
        <v>19</v>
      </c>
      <c r="N930" s="226" t="s">
        <v>49</v>
      </c>
      <c r="O930" s="86"/>
      <c r="P930" s="227">
        <f>O930*H930</f>
        <v>0</v>
      </c>
      <c r="Q930" s="227">
        <v>0</v>
      </c>
      <c r="R930" s="227">
        <f>Q930*H930</f>
        <v>0</v>
      </c>
      <c r="S930" s="227">
        <v>0</v>
      </c>
      <c r="T930" s="22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9" t="s">
        <v>545</v>
      </c>
      <c r="AT930" s="229" t="s">
        <v>403</v>
      </c>
      <c r="AU930" s="229" t="s">
        <v>87</v>
      </c>
      <c r="AY930" s="19" t="s">
        <v>401</v>
      </c>
      <c r="BE930" s="230">
        <f>IF(N930="základní",J930,0)</f>
        <v>0</v>
      </c>
      <c r="BF930" s="230">
        <f>IF(N930="snížená",J930,0)</f>
        <v>0</v>
      </c>
      <c r="BG930" s="230">
        <f>IF(N930="zákl. přenesená",J930,0)</f>
        <v>0</v>
      </c>
      <c r="BH930" s="230">
        <f>IF(N930="sníž. přenesená",J930,0)</f>
        <v>0</v>
      </c>
      <c r="BI930" s="230">
        <f>IF(N930="nulová",J930,0)</f>
        <v>0</v>
      </c>
      <c r="BJ930" s="19" t="s">
        <v>85</v>
      </c>
      <c r="BK930" s="230">
        <f>ROUND(I930*H930,2)</f>
        <v>0</v>
      </c>
      <c r="BL930" s="19" t="s">
        <v>545</v>
      </c>
      <c r="BM930" s="229" t="s">
        <v>6803</v>
      </c>
    </row>
    <row r="931" s="13" customFormat="1">
      <c r="A931" s="13"/>
      <c r="B931" s="236"/>
      <c r="C931" s="237"/>
      <c r="D931" s="238" t="s">
        <v>410</v>
      </c>
      <c r="E931" s="239" t="s">
        <v>19</v>
      </c>
      <c r="F931" s="240" t="s">
        <v>634</v>
      </c>
      <c r="G931" s="237"/>
      <c r="H931" s="239" t="s">
        <v>19</v>
      </c>
      <c r="I931" s="241"/>
      <c r="J931" s="237"/>
      <c r="K931" s="237"/>
      <c r="L931" s="242"/>
      <c r="M931" s="243"/>
      <c r="N931" s="244"/>
      <c r="O931" s="244"/>
      <c r="P931" s="244"/>
      <c r="Q931" s="244"/>
      <c r="R931" s="244"/>
      <c r="S931" s="244"/>
      <c r="T931" s="24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6" t="s">
        <v>410</v>
      </c>
      <c r="AU931" s="246" t="s">
        <v>87</v>
      </c>
      <c r="AV931" s="13" t="s">
        <v>85</v>
      </c>
      <c r="AW931" s="13" t="s">
        <v>37</v>
      </c>
      <c r="AX931" s="13" t="s">
        <v>78</v>
      </c>
      <c r="AY931" s="246" t="s">
        <v>401</v>
      </c>
    </row>
    <row r="932" s="13" customFormat="1">
      <c r="A932" s="13"/>
      <c r="B932" s="236"/>
      <c r="C932" s="237"/>
      <c r="D932" s="238" t="s">
        <v>410</v>
      </c>
      <c r="E932" s="239" t="s">
        <v>19</v>
      </c>
      <c r="F932" s="240" t="s">
        <v>1591</v>
      </c>
      <c r="G932" s="237"/>
      <c r="H932" s="239" t="s">
        <v>19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6" t="s">
        <v>410</v>
      </c>
      <c r="AU932" s="246" t="s">
        <v>87</v>
      </c>
      <c r="AV932" s="13" t="s">
        <v>85</v>
      </c>
      <c r="AW932" s="13" t="s">
        <v>37</v>
      </c>
      <c r="AX932" s="13" t="s">
        <v>78</v>
      </c>
      <c r="AY932" s="246" t="s">
        <v>401</v>
      </c>
    </row>
    <row r="933" s="13" customFormat="1">
      <c r="A933" s="13"/>
      <c r="B933" s="236"/>
      <c r="C933" s="237"/>
      <c r="D933" s="238" t="s">
        <v>410</v>
      </c>
      <c r="E933" s="239" t="s">
        <v>19</v>
      </c>
      <c r="F933" s="240" t="s">
        <v>1343</v>
      </c>
      <c r="G933" s="237"/>
      <c r="H933" s="239" t="s">
        <v>19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6" t="s">
        <v>410</v>
      </c>
      <c r="AU933" s="246" t="s">
        <v>87</v>
      </c>
      <c r="AV933" s="13" t="s">
        <v>85</v>
      </c>
      <c r="AW933" s="13" t="s">
        <v>37</v>
      </c>
      <c r="AX933" s="13" t="s">
        <v>78</v>
      </c>
      <c r="AY933" s="246" t="s">
        <v>401</v>
      </c>
    </row>
    <row r="934" s="14" customFormat="1">
      <c r="A934" s="14"/>
      <c r="B934" s="247"/>
      <c r="C934" s="248"/>
      <c r="D934" s="238" t="s">
        <v>410</v>
      </c>
      <c r="E934" s="249" t="s">
        <v>19</v>
      </c>
      <c r="F934" s="250" t="s">
        <v>6804</v>
      </c>
      <c r="G934" s="248"/>
      <c r="H934" s="251">
        <v>1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7" t="s">
        <v>410</v>
      </c>
      <c r="AU934" s="257" t="s">
        <v>87</v>
      </c>
      <c r="AV934" s="14" t="s">
        <v>87</v>
      </c>
      <c r="AW934" s="14" t="s">
        <v>37</v>
      </c>
      <c r="AX934" s="14" t="s">
        <v>78</v>
      </c>
      <c r="AY934" s="257" t="s">
        <v>401</v>
      </c>
    </row>
    <row r="935" s="15" customFormat="1">
      <c r="A935" s="15"/>
      <c r="B935" s="258"/>
      <c r="C935" s="259"/>
      <c r="D935" s="238" t="s">
        <v>410</v>
      </c>
      <c r="E935" s="260" t="s">
        <v>19</v>
      </c>
      <c r="F935" s="261" t="s">
        <v>414</v>
      </c>
      <c r="G935" s="259"/>
      <c r="H935" s="262">
        <v>1</v>
      </c>
      <c r="I935" s="263"/>
      <c r="J935" s="259"/>
      <c r="K935" s="259"/>
      <c r="L935" s="264"/>
      <c r="M935" s="265"/>
      <c r="N935" s="266"/>
      <c r="O935" s="266"/>
      <c r="P935" s="266"/>
      <c r="Q935" s="266"/>
      <c r="R935" s="266"/>
      <c r="S935" s="266"/>
      <c r="T935" s="267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8" t="s">
        <v>410</v>
      </c>
      <c r="AU935" s="268" t="s">
        <v>87</v>
      </c>
      <c r="AV935" s="15" t="s">
        <v>102</v>
      </c>
      <c r="AW935" s="15" t="s">
        <v>37</v>
      </c>
      <c r="AX935" s="15" t="s">
        <v>85</v>
      </c>
      <c r="AY935" s="268" t="s">
        <v>401</v>
      </c>
    </row>
    <row r="936" s="2" customFormat="1" ht="44.25" customHeight="1">
      <c r="A936" s="40"/>
      <c r="B936" s="41"/>
      <c r="C936" s="218" t="s">
        <v>1466</v>
      </c>
      <c r="D936" s="218" t="s">
        <v>403</v>
      </c>
      <c r="E936" s="219" t="s">
        <v>6805</v>
      </c>
      <c r="F936" s="220" t="s">
        <v>6806</v>
      </c>
      <c r="G936" s="221" t="s">
        <v>1909</v>
      </c>
      <c r="H936" s="290"/>
      <c r="I936" s="223"/>
      <c r="J936" s="224">
        <f>ROUND(I936*H936,2)</f>
        <v>0</v>
      </c>
      <c r="K936" s="220" t="s">
        <v>406</v>
      </c>
      <c r="L936" s="46"/>
      <c r="M936" s="225" t="s">
        <v>19</v>
      </c>
      <c r="N936" s="226" t="s">
        <v>49</v>
      </c>
      <c r="O936" s="86"/>
      <c r="P936" s="227">
        <f>O936*H936</f>
        <v>0</v>
      </c>
      <c r="Q936" s="227">
        <v>0</v>
      </c>
      <c r="R936" s="227">
        <f>Q936*H936</f>
        <v>0</v>
      </c>
      <c r="S936" s="227">
        <v>0</v>
      </c>
      <c r="T936" s="228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9" t="s">
        <v>545</v>
      </c>
      <c r="AT936" s="229" t="s">
        <v>403</v>
      </c>
      <c r="AU936" s="229" t="s">
        <v>87</v>
      </c>
      <c r="AY936" s="19" t="s">
        <v>401</v>
      </c>
      <c r="BE936" s="230">
        <f>IF(N936="základní",J936,0)</f>
        <v>0</v>
      </c>
      <c r="BF936" s="230">
        <f>IF(N936="snížená",J936,0)</f>
        <v>0</v>
      </c>
      <c r="BG936" s="230">
        <f>IF(N936="zákl. přenesená",J936,0)</f>
        <v>0</v>
      </c>
      <c r="BH936" s="230">
        <f>IF(N936="sníž. přenesená",J936,0)</f>
        <v>0</v>
      </c>
      <c r="BI936" s="230">
        <f>IF(N936="nulová",J936,0)</f>
        <v>0</v>
      </c>
      <c r="BJ936" s="19" t="s">
        <v>85</v>
      </c>
      <c r="BK936" s="230">
        <f>ROUND(I936*H936,2)</f>
        <v>0</v>
      </c>
      <c r="BL936" s="19" t="s">
        <v>545</v>
      </c>
      <c r="BM936" s="229" t="s">
        <v>6807</v>
      </c>
    </row>
    <row r="937" s="2" customFormat="1">
      <c r="A937" s="40"/>
      <c r="B937" s="41"/>
      <c r="C937" s="42"/>
      <c r="D937" s="231" t="s">
        <v>408</v>
      </c>
      <c r="E937" s="42"/>
      <c r="F937" s="232" t="s">
        <v>6808</v>
      </c>
      <c r="G937" s="42"/>
      <c r="H937" s="42"/>
      <c r="I937" s="233"/>
      <c r="J937" s="42"/>
      <c r="K937" s="42"/>
      <c r="L937" s="46"/>
      <c r="M937" s="234"/>
      <c r="N937" s="235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408</v>
      </c>
      <c r="AU937" s="19" t="s">
        <v>87</v>
      </c>
    </row>
    <row r="938" s="12" customFormat="1" ht="22.8" customHeight="1">
      <c r="A938" s="12"/>
      <c r="B938" s="202"/>
      <c r="C938" s="203"/>
      <c r="D938" s="204" t="s">
        <v>77</v>
      </c>
      <c r="E938" s="216" t="s">
        <v>6809</v>
      </c>
      <c r="F938" s="216" t="s">
        <v>6810</v>
      </c>
      <c r="G938" s="203"/>
      <c r="H938" s="203"/>
      <c r="I938" s="206"/>
      <c r="J938" s="217">
        <f>BK938</f>
        <v>0</v>
      </c>
      <c r="K938" s="203"/>
      <c r="L938" s="208"/>
      <c r="M938" s="209"/>
      <c r="N938" s="210"/>
      <c r="O938" s="210"/>
      <c r="P938" s="211">
        <f>SUM(P939:P968)</f>
        <v>0</v>
      </c>
      <c r="Q938" s="210"/>
      <c r="R938" s="211">
        <f>SUM(R939:R968)</f>
        <v>0.2304192571</v>
      </c>
      <c r="S938" s="210"/>
      <c r="T938" s="212">
        <f>SUM(T939:T968)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3" t="s">
        <v>87</v>
      </c>
      <c r="AT938" s="214" t="s">
        <v>77</v>
      </c>
      <c r="AU938" s="214" t="s">
        <v>85</v>
      </c>
      <c r="AY938" s="213" t="s">
        <v>401</v>
      </c>
      <c r="BK938" s="215">
        <f>SUM(BK939:BK968)</f>
        <v>0</v>
      </c>
    </row>
    <row r="939" s="2" customFormat="1" ht="21.75" customHeight="1">
      <c r="A939" s="40"/>
      <c r="B939" s="41"/>
      <c r="C939" s="218" t="s">
        <v>1471</v>
      </c>
      <c r="D939" s="218" t="s">
        <v>403</v>
      </c>
      <c r="E939" s="219" t="s">
        <v>6811</v>
      </c>
      <c r="F939" s="220" t="s">
        <v>6812</v>
      </c>
      <c r="G939" s="221" t="s">
        <v>178</v>
      </c>
      <c r="H939" s="222">
        <v>39.350000000000001</v>
      </c>
      <c r="I939" s="223"/>
      <c r="J939" s="224">
        <f>ROUND(I939*H939,2)</f>
        <v>0</v>
      </c>
      <c r="K939" s="220" t="s">
        <v>406</v>
      </c>
      <c r="L939" s="46"/>
      <c r="M939" s="225" t="s">
        <v>19</v>
      </c>
      <c r="N939" s="226" t="s">
        <v>49</v>
      </c>
      <c r="O939" s="86"/>
      <c r="P939" s="227">
        <f>O939*H939</f>
        <v>0</v>
      </c>
      <c r="Q939" s="227">
        <v>0</v>
      </c>
      <c r="R939" s="227">
        <f>Q939*H939</f>
        <v>0</v>
      </c>
      <c r="S939" s="227">
        <v>0</v>
      </c>
      <c r="T939" s="22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9" t="s">
        <v>545</v>
      </c>
      <c r="AT939" s="229" t="s">
        <v>403</v>
      </c>
      <c r="AU939" s="229" t="s">
        <v>87</v>
      </c>
      <c r="AY939" s="19" t="s">
        <v>401</v>
      </c>
      <c r="BE939" s="230">
        <f>IF(N939="základní",J939,0)</f>
        <v>0</v>
      </c>
      <c r="BF939" s="230">
        <f>IF(N939="snížená",J939,0)</f>
        <v>0</v>
      </c>
      <c r="BG939" s="230">
        <f>IF(N939="zákl. přenesená",J939,0)</f>
        <v>0</v>
      </c>
      <c r="BH939" s="230">
        <f>IF(N939="sníž. přenesená",J939,0)</f>
        <v>0</v>
      </c>
      <c r="BI939" s="230">
        <f>IF(N939="nulová",J939,0)</f>
        <v>0</v>
      </c>
      <c r="BJ939" s="19" t="s">
        <v>85</v>
      </c>
      <c r="BK939" s="230">
        <f>ROUND(I939*H939,2)</f>
        <v>0</v>
      </c>
      <c r="BL939" s="19" t="s">
        <v>545</v>
      </c>
      <c r="BM939" s="229" t="s">
        <v>6813</v>
      </c>
    </row>
    <row r="940" s="2" customFormat="1">
      <c r="A940" s="40"/>
      <c r="B940" s="41"/>
      <c r="C940" s="42"/>
      <c r="D940" s="231" t="s">
        <v>408</v>
      </c>
      <c r="E940" s="42"/>
      <c r="F940" s="232" t="s">
        <v>6814</v>
      </c>
      <c r="G940" s="42"/>
      <c r="H940" s="42"/>
      <c r="I940" s="233"/>
      <c r="J940" s="42"/>
      <c r="K940" s="42"/>
      <c r="L940" s="46"/>
      <c r="M940" s="234"/>
      <c r="N940" s="235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408</v>
      </c>
      <c r="AU940" s="19" t="s">
        <v>87</v>
      </c>
    </row>
    <row r="941" s="2" customFormat="1" ht="24.15" customHeight="1">
      <c r="A941" s="40"/>
      <c r="B941" s="41"/>
      <c r="C941" s="218" t="s">
        <v>1477</v>
      </c>
      <c r="D941" s="218" t="s">
        <v>403</v>
      </c>
      <c r="E941" s="219" t="s">
        <v>6815</v>
      </c>
      <c r="F941" s="220" t="s">
        <v>6816</v>
      </c>
      <c r="G941" s="221" t="s">
        <v>178</v>
      </c>
      <c r="H941" s="222">
        <v>39.350000000000001</v>
      </c>
      <c r="I941" s="223"/>
      <c r="J941" s="224">
        <f>ROUND(I941*H941,2)</f>
        <v>0</v>
      </c>
      <c r="K941" s="220" t="s">
        <v>406</v>
      </c>
      <c r="L941" s="46"/>
      <c r="M941" s="225" t="s">
        <v>19</v>
      </c>
      <c r="N941" s="226" t="s">
        <v>49</v>
      </c>
      <c r="O941" s="86"/>
      <c r="P941" s="227">
        <f>O941*H941</f>
        <v>0</v>
      </c>
      <c r="Q941" s="227">
        <v>3.8800000000000001E-05</v>
      </c>
      <c r="R941" s="227">
        <f>Q941*H941</f>
        <v>0.0015267800000000002</v>
      </c>
      <c r="S941" s="227">
        <v>0</v>
      </c>
      <c r="T941" s="228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9" t="s">
        <v>545</v>
      </c>
      <c r="AT941" s="229" t="s">
        <v>403</v>
      </c>
      <c r="AU941" s="229" t="s">
        <v>87</v>
      </c>
      <c r="AY941" s="19" t="s">
        <v>401</v>
      </c>
      <c r="BE941" s="230">
        <f>IF(N941="základní",J941,0)</f>
        <v>0</v>
      </c>
      <c r="BF941" s="230">
        <f>IF(N941="snížená",J941,0)</f>
        <v>0</v>
      </c>
      <c r="BG941" s="230">
        <f>IF(N941="zákl. přenesená",J941,0)</f>
        <v>0</v>
      </c>
      <c r="BH941" s="230">
        <f>IF(N941="sníž. přenesená",J941,0)</f>
        <v>0</v>
      </c>
      <c r="BI941" s="230">
        <f>IF(N941="nulová",J941,0)</f>
        <v>0</v>
      </c>
      <c r="BJ941" s="19" t="s">
        <v>85</v>
      </c>
      <c r="BK941" s="230">
        <f>ROUND(I941*H941,2)</f>
        <v>0</v>
      </c>
      <c r="BL941" s="19" t="s">
        <v>545</v>
      </c>
      <c r="BM941" s="229" t="s">
        <v>6817</v>
      </c>
    </row>
    <row r="942" s="2" customFormat="1">
      <c r="A942" s="40"/>
      <c r="B942" s="41"/>
      <c r="C942" s="42"/>
      <c r="D942" s="231" t="s">
        <v>408</v>
      </c>
      <c r="E942" s="42"/>
      <c r="F942" s="232" t="s">
        <v>6818</v>
      </c>
      <c r="G942" s="42"/>
      <c r="H942" s="42"/>
      <c r="I942" s="233"/>
      <c r="J942" s="42"/>
      <c r="K942" s="42"/>
      <c r="L942" s="46"/>
      <c r="M942" s="234"/>
      <c r="N942" s="235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408</v>
      </c>
      <c r="AU942" s="19" t="s">
        <v>87</v>
      </c>
    </row>
    <row r="943" s="13" customFormat="1">
      <c r="A943" s="13"/>
      <c r="B943" s="236"/>
      <c r="C943" s="237"/>
      <c r="D943" s="238" t="s">
        <v>410</v>
      </c>
      <c r="E943" s="239" t="s">
        <v>19</v>
      </c>
      <c r="F943" s="240" t="s">
        <v>906</v>
      </c>
      <c r="G943" s="237"/>
      <c r="H943" s="239" t="s">
        <v>19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6" t="s">
        <v>410</v>
      </c>
      <c r="AU943" s="246" t="s">
        <v>87</v>
      </c>
      <c r="AV943" s="13" t="s">
        <v>85</v>
      </c>
      <c r="AW943" s="13" t="s">
        <v>37</v>
      </c>
      <c r="AX943" s="13" t="s">
        <v>78</v>
      </c>
      <c r="AY943" s="246" t="s">
        <v>401</v>
      </c>
    </row>
    <row r="944" s="13" customFormat="1">
      <c r="A944" s="13"/>
      <c r="B944" s="236"/>
      <c r="C944" s="237"/>
      <c r="D944" s="238" t="s">
        <v>410</v>
      </c>
      <c r="E944" s="239" t="s">
        <v>19</v>
      </c>
      <c r="F944" s="240" t="s">
        <v>594</v>
      </c>
      <c r="G944" s="237"/>
      <c r="H944" s="239" t="s">
        <v>19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6" t="s">
        <v>410</v>
      </c>
      <c r="AU944" s="246" t="s">
        <v>87</v>
      </c>
      <c r="AV944" s="13" t="s">
        <v>85</v>
      </c>
      <c r="AW944" s="13" t="s">
        <v>37</v>
      </c>
      <c r="AX944" s="13" t="s">
        <v>78</v>
      </c>
      <c r="AY944" s="246" t="s">
        <v>401</v>
      </c>
    </row>
    <row r="945" s="13" customFormat="1">
      <c r="A945" s="13"/>
      <c r="B945" s="236"/>
      <c r="C945" s="237"/>
      <c r="D945" s="238" t="s">
        <v>410</v>
      </c>
      <c r="E945" s="239" t="s">
        <v>19</v>
      </c>
      <c r="F945" s="240" t="s">
        <v>6488</v>
      </c>
      <c r="G945" s="237"/>
      <c r="H945" s="239" t="s">
        <v>19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6" t="s">
        <v>410</v>
      </c>
      <c r="AU945" s="246" t="s">
        <v>87</v>
      </c>
      <c r="AV945" s="13" t="s">
        <v>85</v>
      </c>
      <c r="AW945" s="13" t="s">
        <v>37</v>
      </c>
      <c r="AX945" s="13" t="s">
        <v>78</v>
      </c>
      <c r="AY945" s="246" t="s">
        <v>401</v>
      </c>
    </row>
    <row r="946" s="13" customFormat="1">
      <c r="A946" s="13"/>
      <c r="B946" s="236"/>
      <c r="C946" s="237"/>
      <c r="D946" s="238" t="s">
        <v>410</v>
      </c>
      <c r="E946" s="239" t="s">
        <v>19</v>
      </c>
      <c r="F946" s="240" t="s">
        <v>6642</v>
      </c>
      <c r="G946" s="237"/>
      <c r="H946" s="239" t="s">
        <v>19</v>
      </c>
      <c r="I946" s="241"/>
      <c r="J946" s="237"/>
      <c r="K946" s="237"/>
      <c r="L946" s="242"/>
      <c r="M946" s="243"/>
      <c r="N946" s="244"/>
      <c r="O946" s="244"/>
      <c r="P946" s="244"/>
      <c r="Q946" s="244"/>
      <c r="R946" s="244"/>
      <c r="S946" s="244"/>
      <c r="T946" s="24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6" t="s">
        <v>410</v>
      </c>
      <c r="AU946" s="246" t="s">
        <v>87</v>
      </c>
      <c r="AV946" s="13" t="s">
        <v>85</v>
      </c>
      <c r="AW946" s="13" t="s">
        <v>37</v>
      </c>
      <c r="AX946" s="13" t="s">
        <v>78</v>
      </c>
      <c r="AY946" s="246" t="s">
        <v>401</v>
      </c>
    </row>
    <row r="947" s="14" customFormat="1">
      <c r="A947" s="14"/>
      <c r="B947" s="247"/>
      <c r="C947" s="248"/>
      <c r="D947" s="238" t="s">
        <v>410</v>
      </c>
      <c r="E947" s="249" t="s">
        <v>19</v>
      </c>
      <c r="F947" s="250" t="s">
        <v>6743</v>
      </c>
      <c r="G947" s="248"/>
      <c r="H947" s="251">
        <v>39.350000000000001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7" t="s">
        <v>410</v>
      </c>
      <c r="AU947" s="257" t="s">
        <v>87</v>
      </c>
      <c r="AV947" s="14" t="s">
        <v>87</v>
      </c>
      <c r="AW947" s="14" t="s">
        <v>37</v>
      </c>
      <c r="AX947" s="14" t="s">
        <v>78</v>
      </c>
      <c r="AY947" s="257" t="s">
        <v>401</v>
      </c>
    </row>
    <row r="948" s="15" customFormat="1">
      <c r="A948" s="15"/>
      <c r="B948" s="258"/>
      <c r="C948" s="259"/>
      <c r="D948" s="238" t="s">
        <v>410</v>
      </c>
      <c r="E948" s="260" t="s">
        <v>19</v>
      </c>
      <c r="F948" s="261" t="s">
        <v>414</v>
      </c>
      <c r="G948" s="259"/>
      <c r="H948" s="262">
        <v>39.350000000000001</v>
      </c>
      <c r="I948" s="263"/>
      <c r="J948" s="259"/>
      <c r="K948" s="259"/>
      <c r="L948" s="264"/>
      <c r="M948" s="265"/>
      <c r="N948" s="266"/>
      <c r="O948" s="266"/>
      <c r="P948" s="266"/>
      <c r="Q948" s="266"/>
      <c r="R948" s="266"/>
      <c r="S948" s="266"/>
      <c r="T948" s="26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8" t="s">
        <v>410</v>
      </c>
      <c r="AU948" s="268" t="s">
        <v>87</v>
      </c>
      <c r="AV948" s="15" t="s">
        <v>102</v>
      </c>
      <c r="AW948" s="15" t="s">
        <v>37</v>
      </c>
      <c r="AX948" s="15" t="s">
        <v>85</v>
      </c>
      <c r="AY948" s="268" t="s">
        <v>401</v>
      </c>
    </row>
    <row r="949" s="2" customFormat="1" ht="24.15" customHeight="1">
      <c r="A949" s="40"/>
      <c r="B949" s="41"/>
      <c r="C949" s="218" t="s">
        <v>1482</v>
      </c>
      <c r="D949" s="218" t="s">
        <v>403</v>
      </c>
      <c r="E949" s="219" t="s">
        <v>6819</v>
      </c>
      <c r="F949" s="220" t="s">
        <v>6820</v>
      </c>
      <c r="G949" s="221" t="s">
        <v>178</v>
      </c>
      <c r="H949" s="222">
        <v>39.350000000000001</v>
      </c>
      <c r="I949" s="223"/>
      <c r="J949" s="224">
        <f>ROUND(I949*H949,2)</f>
        <v>0</v>
      </c>
      <c r="K949" s="220" t="s">
        <v>406</v>
      </c>
      <c r="L949" s="46"/>
      <c r="M949" s="225" t="s">
        <v>19</v>
      </c>
      <c r="N949" s="226" t="s">
        <v>49</v>
      </c>
      <c r="O949" s="86"/>
      <c r="P949" s="227">
        <f>O949*H949</f>
        <v>0</v>
      </c>
      <c r="Q949" s="227">
        <v>0.00054000000000000001</v>
      </c>
      <c r="R949" s="227">
        <f>Q949*H949</f>
        <v>0.021249000000000001</v>
      </c>
      <c r="S949" s="227">
        <v>0</v>
      </c>
      <c r="T949" s="228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9" t="s">
        <v>545</v>
      </c>
      <c r="AT949" s="229" t="s">
        <v>403</v>
      </c>
      <c r="AU949" s="229" t="s">
        <v>87</v>
      </c>
      <c r="AY949" s="19" t="s">
        <v>401</v>
      </c>
      <c r="BE949" s="230">
        <f>IF(N949="základní",J949,0)</f>
        <v>0</v>
      </c>
      <c r="BF949" s="230">
        <f>IF(N949="snížená",J949,0)</f>
        <v>0</v>
      </c>
      <c r="BG949" s="230">
        <f>IF(N949="zákl. přenesená",J949,0)</f>
        <v>0</v>
      </c>
      <c r="BH949" s="230">
        <f>IF(N949="sníž. přenesená",J949,0)</f>
        <v>0</v>
      </c>
      <c r="BI949" s="230">
        <f>IF(N949="nulová",J949,0)</f>
        <v>0</v>
      </c>
      <c r="BJ949" s="19" t="s">
        <v>85</v>
      </c>
      <c r="BK949" s="230">
        <f>ROUND(I949*H949,2)</f>
        <v>0</v>
      </c>
      <c r="BL949" s="19" t="s">
        <v>545</v>
      </c>
      <c r="BM949" s="229" t="s">
        <v>6821</v>
      </c>
    </row>
    <row r="950" s="2" customFormat="1">
      <c r="A950" s="40"/>
      <c r="B950" s="41"/>
      <c r="C950" s="42"/>
      <c r="D950" s="231" t="s">
        <v>408</v>
      </c>
      <c r="E950" s="42"/>
      <c r="F950" s="232" t="s">
        <v>6822</v>
      </c>
      <c r="G950" s="42"/>
      <c r="H950" s="42"/>
      <c r="I950" s="233"/>
      <c r="J950" s="42"/>
      <c r="K950" s="42"/>
      <c r="L950" s="46"/>
      <c r="M950" s="234"/>
      <c r="N950" s="235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408</v>
      </c>
      <c r="AU950" s="19" t="s">
        <v>87</v>
      </c>
    </row>
    <row r="951" s="2" customFormat="1" ht="24.15" customHeight="1">
      <c r="A951" s="40"/>
      <c r="B951" s="41"/>
      <c r="C951" s="218" t="s">
        <v>1487</v>
      </c>
      <c r="D951" s="218" t="s">
        <v>403</v>
      </c>
      <c r="E951" s="219" t="s">
        <v>6823</v>
      </c>
      <c r="F951" s="220" t="s">
        <v>6824</v>
      </c>
      <c r="G951" s="221" t="s">
        <v>178</v>
      </c>
      <c r="H951" s="222">
        <v>39.350000000000001</v>
      </c>
      <c r="I951" s="223"/>
      <c r="J951" s="224">
        <f>ROUND(I951*H951,2)</f>
        <v>0</v>
      </c>
      <c r="K951" s="220" t="s">
        <v>406</v>
      </c>
      <c r="L951" s="46"/>
      <c r="M951" s="225" t="s">
        <v>19</v>
      </c>
      <c r="N951" s="226" t="s">
        <v>49</v>
      </c>
      <c r="O951" s="86"/>
      <c r="P951" s="227">
        <f>O951*H951</f>
        <v>0</v>
      </c>
      <c r="Q951" s="227">
        <v>0.0033999999999999998</v>
      </c>
      <c r="R951" s="227">
        <f>Q951*H951</f>
        <v>0.13378999999999999</v>
      </c>
      <c r="S951" s="227">
        <v>0</v>
      </c>
      <c r="T951" s="22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9" t="s">
        <v>545</v>
      </c>
      <c r="AT951" s="229" t="s">
        <v>403</v>
      </c>
      <c r="AU951" s="229" t="s">
        <v>87</v>
      </c>
      <c r="AY951" s="19" t="s">
        <v>401</v>
      </c>
      <c r="BE951" s="230">
        <f>IF(N951="základní",J951,0)</f>
        <v>0</v>
      </c>
      <c r="BF951" s="230">
        <f>IF(N951="snížená",J951,0)</f>
        <v>0</v>
      </c>
      <c r="BG951" s="230">
        <f>IF(N951="zákl. přenesená",J951,0)</f>
        <v>0</v>
      </c>
      <c r="BH951" s="230">
        <f>IF(N951="sníž. přenesená",J951,0)</f>
        <v>0</v>
      </c>
      <c r="BI951" s="230">
        <f>IF(N951="nulová",J951,0)</f>
        <v>0</v>
      </c>
      <c r="BJ951" s="19" t="s">
        <v>85</v>
      </c>
      <c r="BK951" s="230">
        <f>ROUND(I951*H951,2)</f>
        <v>0</v>
      </c>
      <c r="BL951" s="19" t="s">
        <v>545</v>
      </c>
      <c r="BM951" s="229" t="s">
        <v>6825</v>
      </c>
    </row>
    <row r="952" s="2" customFormat="1">
      <c r="A952" s="40"/>
      <c r="B952" s="41"/>
      <c r="C952" s="42"/>
      <c r="D952" s="231" t="s">
        <v>408</v>
      </c>
      <c r="E952" s="42"/>
      <c r="F952" s="232" t="s">
        <v>6826</v>
      </c>
      <c r="G952" s="42"/>
      <c r="H952" s="42"/>
      <c r="I952" s="233"/>
      <c r="J952" s="42"/>
      <c r="K952" s="42"/>
      <c r="L952" s="46"/>
      <c r="M952" s="234"/>
      <c r="N952" s="235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408</v>
      </c>
      <c r="AU952" s="19" t="s">
        <v>87</v>
      </c>
    </row>
    <row r="953" s="13" customFormat="1">
      <c r="A953" s="13"/>
      <c r="B953" s="236"/>
      <c r="C953" s="237"/>
      <c r="D953" s="238" t="s">
        <v>410</v>
      </c>
      <c r="E953" s="239" t="s">
        <v>19</v>
      </c>
      <c r="F953" s="240" t="s">
        <v>906</v>
      </c>
      <c r="G953" s="237"/>
      <c r="H953" s="239" t="s">
        <v>19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6" t="s">
        <v>410</v>
      </c>
      <c r="AU953" s="246" t="s">
        <v>87</v>
      </c>
      <c r="AV953" s="13" t="s">
        <v>85</v>
      </c>
      <c r="AW953" s="13" t="s">
        <v>37</v>
      </c>
      <c r="AX953" s="13" t="s">
        <v>78</v>
      </c>
      <c r="AY953" s="246" t="s">
        <v>401</v>
      </c>
    </row>
    <row r="954" s="13" customFormat="1">
      <c r="A954" s="13"/>
      <c r="B954" s="236"/>
      <c r="C954" s="237"/>
      <c r="D954" s="238" t="s">
        <v>410</v>
      </c>
      <c r="E954" s="239" t="s">
        <v>19</v>
      </c>
      <c r="F954" s="240" t="s">
        <v>594</v>
      </c>
      <c r="G954" s="237"/>
      <c r="H954" s="239" t="s">
        <v>19</v>
      </c>
      <c r="I954" s="241"/>
      <c r="J954" s="237"/>
      <c r="K954" s="237"/>
      <c r="L954" s="242"/>
      <c r="M954" s="243"/>
      <c r="N954" s="244"/>
      <c r="O954" s="244"/>
      <c r="P954" s="244"/>
      <c r="Q954" s="244"/>
      <c r="R954" s="244"/>
      <c r="S954" s="244"/>
      <c r="T954" s="24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6" t="s">
        <v>410</v>
      </c>
      <c r="AU954" s="246" t="s">
        <v>87</v>
      </c>
      <c r="AV954" s="13" t="s">
        <v>85</v>
      </c>
      <c r="AW954" s="13" t="s">
        <v>37</v>
      </c>
      <c r="AX954" s="13" t="s">
        <v>78</v>
      </c>
      <c r="AY954" s="246" t="s">
        <v>401</v>
      </c>
    </row>
    <row r="955" s="13" customFormat="1">
      <c r="A955" s="13"/>
      <c r="B955" s="236"/>
      <c r="C955" s="237"/>
      <c r="D955" s="238" t="s">
        <v>410</v>
      </c>
      <c r="E955" s="239" t="s">
        <v>19</v>
      </c>
      <c r="F955" s="240" t="s">
        <v>6488</v>
      </c>
      <c r="G955" s="237"/>
      <c r="H955" s="239" t="s">
        <v>19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6" t="s">
        <v>410</v>
      </c>
      <c r="AU955" s="246" t="s">
        <v>87</v>
      </c>
      <c r="AV955" s="13" t="s">
        <v>85</v>
      </c>
      <c r="AW955" s="13" t="s">
        <v>37</v>
      </c>
      <c r="AX955" s="13" t="s">
        <v>78</v>
      </c>
      <c r="AY955" s="246" t="s">
        <v>401</v>
      </c>
    </row>
    <row r="956" s="13" customFormat="1">
      <c r="A956" s="13"/>
      <c r="B956" s="236"/>
      <c r="C956" s="237"/>
      <c r="D956" s="238" t="s">
        <v>410</v>
      </c>
      <c r="E956" s="239" t="s">
        <v>19</v>
      </c>
      <c r="F956" s="240" t="s">
        <v>6642</v>
      </c>
      <c r="G956" s="237"/>
      <c r="H956" s="239" t="s">
        <v>19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6" t="s">
        <v>410</v>
      </c>
      <c r="AU956" s="246" t="s">
        <v>87</v>
      </c>
      <c r="AV956" s="13" t="s">
        <v>85</v>
      </c>
      <c r="AW956" s="13" t="s">
        <v>37</v>
      </c>
      <c r="AX956" s="13" t="s">
        <v>78</v>
      </c>
      <c r="AY956" s="246" t="s">
        <v>401</v>
      </c>
    </row>
    <row r="957" s="14" customFormat="1">
      <c r="A957" s="14"/>
      <c r="B957" s="247"/>
      <c r="C957" s="248"/>
      <c r="D957" s="238" t="s">
        <v>410</v>
      </c>
      <c r="E957" s="249" t="s">
        <v>19</v>
      </c>
      <c r="F957" s="250" t="s">
        <v>6743</v>
      </c>
      <c r="G957" s="248"/>
      <c r="H957" s="251">
        <v>39.350000000000001</v>
      </c>
      <c r="I957" s="252"/>
      <c r="J957" s="248"/>
      <c r="K957" s="248"/>
      <c r="L957" s="253"/>
      <c r="M957" s="254"/>
      <c r="N957" s="255"/>
      <c r="O957" s="255"/>
      <c r="P957" s="255"/>
      <c r="Q957" s="255"/>
      <c r="R957" s="255"/>
      <c r="S957" s="255"/>
      <c r="T957" s="256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7" t="s">
        <v>410</v>
      </c>
      <c r="AU957" s="257" t="s">
        <v>87</v>
      </c>
      <c r="AV957" s="14" t="s">
        <v>87</v>
      </c>
      <c r="AW957" s="14" t="s">
        <v>37</v>
      </c>
      <c r="AX957" s="14" t="s">
        <v>78</v>
      </c>
      <c r="AY957" s="257" t="s">
        <v>401</v>
      </c>
    </row>
    <row r="958" s="15" customFormat="1">
      <c r="A958" s="15"/>
      <c r="B958" s="258"/>
      <c r="C958" s="259"/>
      <c r="D958" s="238" t="s">
        <v>410</v>
      </c>
      <c r="E958" s="260" t="s">
        <v>19</v>
      </c>
      <c r="F958" s="261" t="s">
        <v>414</v>
      </c>
      <c r="G958" s="259"/>
      <c r="H958" s="262">
        <v>39.350000000000001</v>
      </c>
      <c r="I958" s="263"/>
      <c r="J958" s="259"/>
      <c r="K958" s="259"/>
      <c r="L958" s="264"/>
      <c r="M958" s="265"/>
      <c r="N958" s="266"/>
      <c r="O958" s="266"/>
      <c r="P958" s="266"/>
      <c r="Q958" s="266"/>
      <c r="R958" s="266"/>
      <c r="S958" s="266"/>
      <c r="T958" s="267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8" t="s">
        <v>410</v>
      </c>
      <c r="AU958" s="268" t="s">
        <v>87</v>
      </c>
      <c r="AV958" s="15" t="s">
        <v>102</v>
      </c>
      <c r="AW958" s="15" t="s">
        <v>37</v>
      </c>
      <c r="AX958" s="15" t="s">
        <v>85</v>
      </c>
      <c r="AY958" s="268" t="s">
        <v>401</v>
      </c>
    </row>
    <row r="959" s="2" customFormat="1" ht="24.15" customHeight="1">
      <c r="A959" s="40"/>
      <c r="B959" s="41"/>
      <c r="C959" s="218" t="s">
        <v>1492</v>
      </c>
      <c r="D959" s="218" t="s">
        <v>403</v>
      </c>
      <c r="E959" s="219" t="s">
        <v>6827</v>
      </c>
      <c r="F959" s="220" t="s">
        <v>6828</v>
      </c>
      <c r="G959" s="221" t="s">
        <v>228</v>
      </c>
      <c r="H959" s="222">
        <v>23.670000000000002</v>
      </c>
      <c r="I959" s="223"/>
      <c r="J959" s="224">
        <f>ROUND(I959*H959,2)</f>
        <v>0</v>
      </c>
      <c r="K959" s="220" t="s">
        <v>406</v>
      </c>
      <c r="L959" s="46"/>
      <c r="M959" s="225" t="s">
        <v>19</v>
      </c>
      <c r="N959" s="226" t="s">
        <v>49</v>
      </c>
      <c r="O959" s="86"/>
      <c r="P959" s="227">
        <f>O959*H959</f>
        <v>0</v>
      </c>
      <c r="Q959" s="227">
        <v>0.00312013</v>
      </c>
      <c r="R959" s="227">
        <f>Q959*H959</f>
        <v>0.073853477100000009</v>
      </c>
      <c r="S959" s="227">
        <v>0</v>
      </c>
      <c r="T959" s="22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9" t="s">
        <v>545</v>
      </c>
      <c r="AT959" s="229" t="s">
        <v>403</v>
      </c>
      <c r="AU959" s="229" t="s">
        <v>87</v>
      </c>
      <c r="AY959" s="19" t="s">
        <v>401</v>
      </c>
      <c r="BE959" s="230">
        <f>IF(N959="základní",J959,0)</f>
        <v>0</v>
      </c>
      <c r="BF959" s="230">
        <f>IF(N959="snížená",J959,0)</f>
        <v>0</v>
      </c>
      <c r="BG959" s="230">
        <f>IF(N959="zákl. přenesená",J959,0)</f>
        <v>0</v>
      </c>
      <c r="BH959" s="230">
        <f>IF(N959="sníž. přenesená",J959,0)</f>
        <v>0</v>
      </c>
      <c r="BI959" s="230">
        <f>IF(N959="nulová",J959,0)</f>
        <v>0</v>
      </c>
      <c r="BJ959" s="19" t="s">
        <v>85</v>
      </c>
      <c r="BK959" s="230">
        <f>ROUND(I959*H959,2)</f>
        <v>0</v>
      </c>
      <c r="BL959" s="19" t="s">
        <v>545</v>
      </c>
      <c r="BM959" s="229" t="s">
        <v>6829</v>
      </c>
    </row>
    <row r="960" s="2" customFormat="1">
      <c r="A960" s="40"/>
      <c r="B960" s="41"/>
      <c r="C960" s="42"/>
      <c r="D960" s="231" t="s">
        <v>408</v>
      </c>
      <c r="E960" s="42"/>
      <c r="F960" s="232" t="s">
        <v>6830</v>
      </c>
      <c r="G960" s="42"/>
      <c r="H960" s="42"/>
      <c r="I960" s="233"/>
      <c r="J960" s="42"/>
      <c r="K960" s="42"/>
      <c r="L960" s="46"/>
      <c r="M960" s="234"/>
      <c r="N960" s="235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408</v>
      </c>
      <c r="AU960" s="19" t="s">
        <v>87</v>
      </c>
    </row>
    <row r="961" s="13" customFormat="1">
      <c r="A961" s="13"/>
      <c r="B961" s="236"/>
      <c r="C961" s="237"/>
      <c r="D961" s="238" t="s">
        <v>410</v>
      </c>
      <c r="E961" s="239" t="s">
        <v>19</v>
      </c>
      <c r="F961" s="240" t="s">
        <v>906</v>
      </c>
      <c r="G961" s="237"/>
      <c r="H961" s="239" t="s">
        <v>19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6" t="s">
        <v>410</v>
      </c>
      <c r="AU961" s="246" t="s">
        <v>87</v>
      </c>
      <c r="AV961" s="13" t="s">
        <v>85</v>
      </c>
      <c r="AW961" s="13" t="s">
        <v>37</v>
      </c>
      <c r="AX961" s="13" t="s">
        <v>78</v>
      </c>
      <c r="AY961" s="246" t="s">
        <v>401</v>
      </c>
    </row>
    <row r="962" s="13" customFormat="1">
      <c r="A962" s="13"/>
      <c r="B962" s="236"/>
      <c r="C962" s="237"/>
      <c r="D962" s="238" t="s">
        <v>410</v>
      </c>
      <c r="E962" s="239" t="s">
        <v>19</v>
      </c>
      <c r="F962" s="240" t="s">
        <v>594</v>
      </c>
      <c r="G962" s="237"/>
      <c r="H962" s="239" t="s">
        <v>19</v>
      </c>
      <c r="I962" s="241"/>
      <c r="J962" s="237"/>
      <c r="K962" s="237"/>
      <c r="L962" s="242"/>
      <c r="M962" s="243"/>
      <c r="N962" s="244"/>
      <c r="O962" s="244"/>
      <c r="P962" s="244"/>
      <c r="Q962" s="244"/>
      <c r="R962" s="244"/>
      <c r="S962" s="244"/>
      <c r="T962" s="24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6" t="s">
        <v>410</v>
      </c>
      <c r="AU962" s="246" t="s">
        <v>87</v>
      </c>
      <c r="AV962" s="13" t="s">
        <v>85</v>
      </c>
      <c r="AW962" s="13" t="s">
        <v>37</v>
      </c>
      <c r="AX962" s="13" t="s">
        <v>78</v>
      </c>
      <c r="AY962" s="246" t="s">
        <v>401</v>
      </c>
    </row>
    <row r="963" s="13" customFormat="1">
      <c r="A963" s="13"/>
      <c r="B963" s="236"/>
      <c r="C963" s="237"/>
      <c r="D963" s="238" t="s">
        <v>410</v>
      </c>
      <c r="E963" s="239" t="s">
        <v>19</v>
      </c>
      <c r="F963" s="240" t="s">
        <v>6488</v>
      </c>
      <c r="G963" s="237"/>
      <c r="H963" s="239" t="s">
        <v>19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6" t="s">
        <v>410</v>
      </c>
      <c r="AU963" s="246" t="s">
        <v>87</v>
      </c>
      <c r="AV963" s="13" t="s">
        <v>85</v>
      </c>
      <c r="AW963" s="13" t="s">
        <v>37</v>
      </c>
      <c r="AX963" s="13" t="s">
        <v>78</v>
      </c>
      <c r="AY963" s="246" t="s">
        <v>401</v>
      </c>
    </row>
    <row r="964" s="13" customFormat="1">
      <c r="A964" s="13"/>
      <c r="B964" s="236"/>
      <c r="C964" s="237"/>
      <c r="D964" s="238" t="s">
        <v>410</v>
      </c>
      <c r="E964" s="239" t="s">
        <v>19</v>
      </c>
      <c r="F964" s="240" t="s">
        <v>6642</v>
      </c>
      <c r="G964" s="237"/>
      <c r="H964" s="239" t="s">
        <v>19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6" t="s">
        <v>410</v>
      </c>
      <c r="AU964" s="246" t="s">
        <v>87</v>
      </c>
      <c r="AV964" s="13" t="s">
        <v>85</v>
      </c>
      <c r="AW964" s="13" t="s">
        <v>37</v>
      </c>
      <c r="AX964" s="13" t="s">
        <v>78</v>
      </c>
      <c r="AY964" s="246" t="s">
        <v>401</v>
      </c>
    </row>
    <row r="965" s="14" customFormat="1">
      <c r="A965" s="14"/>
      <c r="B965" s="247"/>
      <c r="C965" s="248"/>
      <c r="D965" s="238" t="s">
        <v>410</v>
      </c>
      <c r="E965" s="249" t="s">
        <v>19</v>
      </c>
      <c r="F965" s="250" t="s">
        <v>6831</v>
      </c>
      <c r="G965" s="248"/>
      <c r="H965" s="251">
        <v>23.670000000000002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7" t="s">
        <v>410</v>
      </c>
      <c r="AU965" s="257" t="s">
        <v>87</v>
      </c>
      <c r="AV965" s="14" t="s">
        <v>87</v>
      </c>
      <c r="AW965" s="14" t="s">
        <v>37</v>
      </c>
      <c r="AX965" s="14" t="s">
        <v>78</v>
      </c>
      <c r="AY965" s="257" t="s">
        <v>401</v>
      </c>
    </row>
    <row r="966" s="15" customFormat="1">
      <c r="A966" s="15"/>
      <c r="B966" s="258"/>
      <c r="C966" s="259"/>
      <c r="D966" s="238" t="s">
        <v>410</v>
      </c>
      <c r="E966" s="260" t="s">
        <v>19</v>
      </c>
      <c r="F966" s="261" t="s">
        <v>414</v>
      </c>
      <c r="G966" s="259"/>
      <c r="H966" s="262">
        <v>23.670000000000002</v>
      </c>
      <c r="I966" s="263"/>
      <c r="J966" s="259"/>
      <c r="K966" s="259"/>
      <c r="L966" s="264"/>
      <c r="M966" s="265"/>
      <c r="N966" s="266"/>
      <c r="O966" s="266"/>
      <c r="P966" s="266"/>
      <c r="Q966" s="266"/>
      <c r="R966" s="266"/>
      <c r="S966" s="266"/>
      <c r="T966" s="267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8" t="s">
        <v>410</v>
      </c>
      <c r="AU966" s="268" t="s">
        <v>87</v>
      </c>
      <c r="AV966" s="15" t="s">
        <v>102</v>
      </c>
      <c r="AW966" s="15" t="s">
        <v>37</v>
      </c>
      <c r="AX966" s="15" t="s">
        <v>85</v>
      </c>
      <c r="AY966" s="268" t="s">
        <v>401</v>
      </c>
    </row>
    <row r="967" s="2" customFormat="1" ht="37.8" customHeight="1">
      <c r="A967" s="40"/>
      <c r="B967" s="41"/>
      <c r="C967" s="218" t="s">
        <v>1497</v>
      </c>
      <c r="D967" s="218" t="s">
        <v>403</v>
      </c>
      <c r="E967" s="219" t="s">
        <v>6832</v>
      </c>
      <c r="F967" s="220" t="s">
        <v>6833</v>
      </c>
      <c r="G967" s="221" t="s">
        <v>1909</v>
      </c>
      <c r="H967" s="290"/>
      <c r="I967" s="223"/>
      <c r="J967" s="224">
        <f>ROUND(I967*H967,2)</f>
        <v>0</v>
      </c>
      <c r="K967" s="220" t="s">
        <v>406</v>
      </c>
      <c r="L967" s="46"/>
      <c r="M967" s="225" t="s">
        <v>19</v>
      </c>
      <c r="N967" s="226" t="s">
        <v>49</v>
      </c>
      <c r="O967" s="86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9" t="s">
        <v>545</v>
      </c>
      <c r="AT967" s="229" t="s">
        <v>403</v>
      </c>
      <c r="AU967" s="229" t="s">
        <v>87</v>
      </c>
      <c r="AY967" s="19" t="s">
        <v>401</v>
      </c>
      <c r="BE967" s="230">
        <f>IF(N967="základní",J967,0)</f>
        <v>0</v>
      </c>
      <c r="BF967" s="230">
        <f>IF(N967="snížená",J967,0)</f>
        <v>0</v>
      </c>
      <c r="BG967" s="230">
        <f>IF(N967="zákl. přenesená",J967,0)</f>
        <v>0</v>
      </c>
      <c r="BH967" s="230">
        <f>IF(N967="sníž. přenesená",J967,0)</f>
        <v>0</v>
      </c>
      <c r="BI967" s="230">
        <f>IF(N967="nulová",J967,0)</f>
        <v>0</v>
      </c>
      <c r="BJ967" s="19" t="s">
        <v>85</v>
      </c>
      <c r="BK967" s="230">
        <f>ROUND(I967*H967,2)</f>
        <v>0</v>
      </c>
      <c r="BL967" s="19" t="s">
        <v>545</v>
      </c>
      <c r="BM967" s="229" t="s">
        <v>6834</v>
      </c>
    </row>
    <row r="968" s="2" customFormat="1">
      <c r="A968" s="40"/>
      <c r="B968" s="41"/>
      <c r="C968" s="42"/>
      <c r="D968" s="231" t="s">
        <v>408</v>
      </c>
      <c r="E968" s="42"/>
      <c r="F968" s="232" t="s">
        <v>6835</v>
      </c>
      <c r="G968" s="42"/>
      <c r="H968" s="42"/>
      <c r="I968" s="233"/>
      <c r="J968" s="42"/>
      <c r="K968" s="42"/>
      <c r="L968" s="46"/>
      <c r="M968" s="234"/>
      <c r="N968" s="235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408</v>
      </c>
      <c r="AU968" s="19" t="s">
        <v>87</v>
      </c>
    </row>
    <row r="969" s="12" customFormat="1" ht="22.8" customHeight="1">
      <c r="A969" s="12"/>
      <c r="B969" s="202"/>
      <c r="C969" s="203"/>
      <c r="D969" s="204" t="s">
        <v>77</v>
      </c>
      <c r="E969" s="216" t="s">
        <v>3685</v>
      </c>
      <c r="F969" s="216" t="s">
        <v>3686</v>
      </c>
      <c r="G969" s="203"/>
      <c r="H969" s="203"/>
      <c r="I969" s="206"/>
      <c r="J969" s="217">
        <f>BK969</f>
        <v>0</v>
      </c>
      <c r="K969" s="203"/>
      <c r="L969" s="208"/>
      <c r="M969" s="209"/>
      <c r="N969" s="210"/>
      <c r="O969" s="210"/>
      <c r="P969" s="211">
        <f>SUM(P970:P986)</f>
        <v>0</v>
      </c>
      <c r="Q969" s="210"/>
      <c r="R969" s="211">
        <f>SUM(R970:R986)</f>
        <v>0.038287499999999995</v>
      </c>
      <c r="S969" s="210"/>
      <c r="T969" s="212">
        <f>SUM(T970:T986)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13" t="s">
        <v>87</v>
      </c>
      <c r="AT969" s="214" t="s">
        <v>77</v>
      </c>
      <c r="AU969" s="214" t="s">
        <v>85</v>
      </c>
      <c r="AY969" s="213" t="s">
        <v>401</v>
      </c>
      <c r="BK969" s="215">
        <f>SUM(BK970:BK986)</f>
        <v>0</v>
      </c>
    </row>
    <row r="970" s="2" customFormat="1" ht="44.25" customHeight="1">
      <c r="A970" s="40"/>
      <c r="B970" s="41"/>
      <c r="C970" s="218" t="s">
        <v>1503</v>
      </c>
      <c r="D970" s="218" t="s">
        <v>403</v>
      </c>
      <c r="E970" s="219" t="s">
        <v>3731</v>
      </c>
      <c r="F970" s="220" t="s">
        <v>3732</v>
      </c>
      <c r="G970" s="221" t="s">
        <v>178</v>
      </c>
      <c r="H970" s="222">
        <v>110.75</v>
      </c>
      <c r="I970" s="223"/>
      <c r="J970" s="224">
        <f>ROUND(I970*H970,2)</f>
        <v>0</v>
      </c>
      <c r="K970" s="220" t="s">
        <v>406</v>
      </c>
      <c r="L970" s="46"/>
      <c r="M970" s="225" t="s">
        <v>19</v>
      </c>
      <c r="N970" s="226" t="s">
        <v>49</v>
      </c>
      <c r="O970" s="86"/>
      <c r="P970" s="227">
        <f>O970*H970</f>
        <v>0</v>
      </c>
      <c r="Q970" s="227">
        <v>0.00033</v>
      </c>
      <c r="R970" s="227">
        <f>Q970*H970</f>
        <v>0.036547499999999997</v>
      </c>
      <c r="S970" s="227">
        <v>0</v>
      </c>
      <c r="T970" s="228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9" t="s">
        <v>545</v>
      </c>
      <c r="AT970" s="229" t="s">
        <v>403</v>
      </c>
      <c r="AU970" s="229" t="s">
        <v>87</v>
      </c>
      <c r="AY970" s="19" t="s">
        <v>401</v>
      </c>
      <c r="BE970" s="230">
        <f>IF(N970="základní",J970,0)</f>
        <v>0</v>
      </c>
      <c r="BF970" s="230">
        <f>IF(N970="snížená",J970,0)</f>
        <v>0</v>
      </c>
      <c r="BG970" s="230">
        <f>IF(N970="zákl. přenesená",J970,0)</f>
        <v>0</v>
      </c>
      <c r="BH970" s="230">
        <f>IF(N970="sníž. přenesená",J970,0)</f>
        <v>0</v>
      </c>
      <c r="BI970" s="230">
        <f>IF(N970="nulová",J970,0)</f>
        <v>0</v>
      </c>
      <c r="BJ970" s="19" t="s">
        <v>85</v>
      </c>
      <c r="BK970" s="230">
        <f>ROUND(I970*H970,2)</f>
        <v>0</v>
      </c>
      <c r="BL970" s="19" t="s">
        <v>545</v>
      </c>
      <c r="BM970" s="229" t="s">
        <v>6836</v>
      </c>
    </row>
    <row r="971" s="2" customFormat="1">
      <c r="A971" s="40"/>
      <c r="B971" s="41"/>
      <c r="C971" s="42"/>
      <c r="D971" s="231" t="s">
        <v>408</v>
      </c>
      <c r="E971" s="42"/>
      <c r="F971" s="232" t="s">
        <v>3734</v>
      </c>
      <c r="G971" s="42"/>
      <c r="H971" s="42"/>
      <c r="I971" s="233"/>
      <c r="J971" s="42"/>
      <c r="K971" s="42"/>
      <c r="L971" s="46"/>
      <c r="M971" s="234"/>
      <c r="N971" s="235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408</v>
      </c>
      <c r="AU971" s="19" t="s">
        <v>87</v>
      </c>
    </row>
    <row r="972" s="13" customFormat="1">
      <c r="A972" s="13"/>
      <c r="B972" s="236"/>
      <c r="C972" s="237"/>
      <c r="D972" s="238" t="s">
        <v>410</v>
      </c>
      <c r="E972" s="239" t="s">
        <v>19</v>
      </c>
      <c r="F972" s="240" t="s">
        <v>906</v>
      </c>
      <c r="G972" s="237"/>
      <c r="H972" s="239" t="s">
        <v>19</v>
      </c>
      <c r="I972" s="241"/>
      <c r="J972" s="237"/>
      <c r="K972" s="237"/>
      <c r="L972" s="242"/>
      <c r="M972" s="243"/>
      <c r="N972" s="244"/>
      <c r="O972" s="244"/>
      <c r="P972" s="244"/>
      <c r="Q972" s="244"/>
      <c r="R972" s="244"/>
      <c r="S972" s="244"/>
      <c r="T972" s="24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6" t="s">
        <v>410</v>
      </c>
      <c r="AU972" s="246" t="s">
        <v>87</v>
      </c>
      <c r="AV972" s="13" t="s">
        <v>85</v>
      </c>
      <c r="AW972" s="13" t="s">
        <v>37</v>
      </c>
      <c r="AX972" s="13" t="s">
        <v>78</v>
      </c>
      <c r="AY972" s="246" t="s">
        <v>401</v>
      </c>
    </row>
    <row r="973" s="13" customFormat="1">
      <c r="A973" s="13"/>
      <c r="B973" s="236"/>
      <c r="C973" s="237"/>
      <c r="D973" s="238" t="s">
        <v>410</v>
      </c>
      <c r="E973" s="239" t="s">
        <v>19</v>
      </c>
      <c r="F973" s="240" t="s">
        <v>594</v>
      </c>
      <c r="G973" s="237"/>
      <c r="H973" s="239" t="s">
        <v>19</v>
      </c>
      <c r="I973" s="241"/>
      <c r="J973" s="237"/>
      <c r="K973" s="237"/>
      <c r="L973" s="242"/>
      <c r="M973" s="243"/>
      <c r="N973" s="244"/>
      <c r="O973" s="244"/>
      <c r="P973" s="244"/>
      <c r="Q973" s="244"/>
      <c r="R973" s="244"/>
      <c r="S973" s="244"/>
      <c r="T973" s="24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6" t="s">
        <v>410</v>
      </c>
      <c r="AU973" s="246" t="s">
        <v>87</v>
      </c>
      <c r="AV973" s="13" t="s">
        <v>85</v>
      </c>
      <c r="AW973" s="13" t="s">
        <v>37</v>
      </c>
      <c r="AX973" s="13" t="s">
        <v>78</v>
      </c>
      <c r="AY973" s="246" t="s">
        <v>401</v>
      </c>
    </row>
    <row r="974" s="13" customFormat="1">
      <c r="A974" s="13"/>
      <c r="B974" s="236"/>
      <c r="C974" s="237"/>
      <c r="D974" s="238" t="s">
        <v>410</v>
      </c>
      <c r="E974" s="239" t="s">
        <v>19</v>
      </c>
      <c r="F974" s="240" t="s">
        <v>6642</v>
      </c>
      <c r="G974" s="237"/>
      <c r="H974" s="239" t="s">
        <v>19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6" t="s">
        <v>410</v>
      </c>
      <c r="AU974" s="246" t="s">
        <v>87</v>
      </c>
      <c r="AV974" s="13" t="s">
        <v>85</v>
      </c>
      <c r="AW974" s="13" t="s">
        <v>37</v>
      </c>
      <c r="AX974" s="13" t="s">
        <v>78</v>
      </c>
      <c r="AY974" s="246" t="s">
        <v>401</v>
      </c>
    </row>
    <row r="975" s="13" customFormat="1">
      <c r="A975" s="13"/>
      <c r="B975" s="236"/>
      <c r="C975" s="237"/>
      <c r="D975" s="238" t="s">
        <v>410</v>
      </c>
      <c r="E975" s="239" t="s">
        <v>19</v>
      </c>
      <c r="F975" s="240" t="s">
        <v>6837</v>
      </c>
      <c r="G975" s="237"/>
      <c r="H975" s="239" t="s">
        <v>19</v>
      </c>
      <c r="I975" s="241"/>
      <c r="J975" s="237"/>
      <c r="K975" s="237"/>
      <c r="L975" s="242"/>
      <c r="M975" s="243"/>
      <c r="N975" s="244"/>
      <c r="O975" s="244"/>
      <c r="P975" s="244"/>
      <c r="Q975" s="244"/>
      <c r="R975" s="244"/>
      <c r="S975" s="244"/>
      <c r="T975" s="24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6" t="s">
        <v>410</v>
      </c>
      <c r="AU975" s="246" t="s">
        <v>87</v>
      </c>
      <c r="AV975" s="13" t="s">
        <v>85</v>
      </c>
      <c r="AW975" s="13" t="s">
        <v>37</v>
      </c>
      <c r="AX975" s="13" t="s">
        <v>78</v>
      </c>
      <c r="AY975" s="246" t="s">
        <v>401</v>
      </c>
    </row>
    <row r="976" s="14" customFormat="1">
      <c r="A976" s="14"/>
      <c r="B976" s="247"/>
      <c r="C976" s="248"/>
      <c r="D976" s="238" t="s">
        <v>410</v>
      </c>
      <c r="E976" s="249" t="s">
        <v>19</v>
      </c>
      <c r="F976" s="250" t="s">
        <v>6838</v>
      </c>
      <c r="G976" s="248"/>
      <c r="H976" s="251">
        <v>71.400000000000006</v>
      </c>
      <c r="I976" s="252"/>
      <c r="J976" s="248"/>
      <c r="K976" s="248"/>
      <c r="L976" s="253"/>
      <c r="M976" s="254"/>
      <c r="N976" s="255"/>
      <c r="O976" s="255"/>
      <c r="P976" s="255"/>
      <c r="Q976" s="255"/>
      <c r="R976" s="255"/>
      <c r="S976" s="255"/>
      <c r="T976" s="25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7" t="s">
        <v>410</v>
      </c>
      <c r="AU976" s="257" t="s">
        <v>87</v>
      </c>
      <c r="AV976" s="14" t="s">
        <v>87</v>
      </c>
      <c r="AW976" s="14" t="s">
        <v>37</v>
      </c>
      <c r="AX976" s="14" t="s">
        <v>78</v>
      </c>
      <c r="AY976" s="257" t="s">
        <v>401</v>
      </c>
    </row>
    <row r="977" s="14" customFormat="1">
      <c r="A977" s="14"/>
      <c r="B977" s="247"/>
      <c r="C977" s="248"/>
      <c r="D977" s="238" t="s">
        <v>410</v>
      </c>
      <c r="E977" s="249" t="s">
        <v>19</v>
      </c>
      <c r="F977" s="250" t="s">
        <v>6743</v>
      </c>
      <c r="G977" s="248"/>
      <c r="H977" s="251">
        <v>39.350000000000001</v>
      </c>
      <c r="I977" s="252"/>
      <c r="J977" s="248"/>
      <c r="K977" s="248"/>
      <c r="L977" s="253"/>
      <c r="M977" s="254"/>
      <c r="N977" s="255"/>
      <c r="O977" s="255"/>
      <c r="P977" s="255"/>
      <c r="Q977" s="255"/>
      <c r="R977" s="255"/>
      <c r="S977" s="255"/>
      <c r="T977" s="25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7" t="s">
        <v>410</v>
      </c>
      <c r="AU977" s="257" t="s">
        <v>87</v>
      </c>
      <c r="AV977" s="14" t="s">
        <v>87</v>
      </c>
      <c r="AW977" s="14" t="s">
        <v>37</v>
      </c>
      <c r="AX977" s="14" t="s">
        <v>78</v>
      </c>
      <c r="AY977" s="257" t="s">
        <v>401</v>
      </c>
    </row>
    <row r="978" s="15" customFormat="1">
      <c r="A978" s="15"/>
      <c r="B978" s="258"/>
      <c r="C978" s="259"/>
      <c r="D978" s="238" t="s">
        <v>410</v>
      </c>
      <c r="E978" s="260" t="s">
        <v>19</v>
      </c>
      <c r="F978" s="261" t="s">
        <v>414</v>
      </c>
      <c r="G978" s="259"/>
      <c r="H978" s="262">
        <v>110.75</v>
      </c>
      <c r="I978" s="263"/>
      <c r="J978" s="259"/>
      <c r="K978" s="259"/>
      <c r="L978" s="264"/>
      <c r="M978" s="265"/>
      <c r="N978" s="266"/>
      <c r="O978" s="266"/>
      <c r="P978" s="266"/>
      <c r="Q978" s="266"/>
      <c r="R978" s="266"/>
      <c r="S978" s="266"/>
      <c r="T978" s="267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8" t="s">
        <v>410</v>
      </c>
      <c r="AU978" s="268" t="s">
        <v>87</v>
      </c>
      <c r="AV978" s="15" t="s">
        <v>102</v>
      </c>
      <c r="AW978" s="15" t="s">
        <v>37</v>
      </c>
      <c r="AX978" s="15" t="s">
        <v>85</v>
      </c>
      <c r="AY978" s="268" t="s">
        <v>401</v>
      </c>
    </row>
    <row r="979" s="2" customFormat="1" ht="44.25" customHeight="1">
      <c r="A979" s="40"/>
      <c r="B979" s="41"/>
      <c r="C979" s="218" t="s">
        <v>1509</v>
      </c>
      <c r="D979" s="218" t="s">
        <v>403</v>
      </c>
      <c r="E979" s="219" t="s">
        <v>3739</v>
      </c>
      <c r="F979" s="220" t="s">
        <v>3740</v>
      </c>
      <c r="G979" s="221" t="s">
        <v>178</v>
      </c>
      <c r="H979" s="222">
        <v>8.6999999999999993</v>
      </c>
      <c r="I979" s="223"/>
      <c r="J979" s="224">
        <f>ROUND(I979*H979,2)</f>
        <v>0</v>
      </c>
      <c r="K979" s="220" t="s">
        <v>406</v>
      </c>
      <c r="L979" s="46"/>
      <c r="M979" s="225" t="s">
        <v>19</v>
      </c>
      <c r="N979" s="226" t="s">
        <v>49</v>
      </c>
      <c r="O979" s="86"/>
      <c r="P979" s="227">
        <f>O979*H979</f>
        <v>0</v>
      </c>
      <c r="Q979" s="227">
        <v>0.00020000000000000001</v>
      </c>
      <c r="R979" s="227">
        <f>Q979*H979</f>
        <v>0.00174</v>
      </c>
      <c r="S979" s="227">
        <v>0</v>
      </c>
      <c r="T979" s="228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9" t="s">
        <v>545</v>
      </c>
      <c r="AT979" s="229" t="s">
        <v>403</v>
      </c>
      <c r="AU979" s="229" t="s">
        <v>87</v>
      </c>
      <c r="AY979" s="19" t="s">
        <v>401</v>
      </c>
      <c r="BE979" s="230">
        <f>IF(N979="základní",J979,0)</f>
        <v>0</v>
      </c>
      <c r="BF979" s="230">
        <f>IF(N979="snížená",J979,0)</f>
        <v>0</v>
      </c>
      <c r="BG979" s="230">
        <f>IF(N979="zákl. přenesená",J979,0)</f>
        <v>0</v>
      </c>
      <c r="BH979" s="230">
        <f>IF(N979="sníž. přenesená",J979,0)</f>
        <v>0</v>
      </c>
      <c r="BI979" s="230">
        <f>IF(N979="nulová",J979,0)</f>
        <v>0</v>
      </c>
      <c r="BJ979" s="19" t="s">
        <v>85</v>
      </c>
      <c r="BK979" s="230">
        <f>ROUND(I979*H979,2)</f>
        <v>0</v>
      </c>
      <c r="BL979" s="19" t="s">
        <v>545</v>
      </c>
      <c r="BM979" s="229" t="s">
        <v>6839</v>
      </c>
    </row>
    <row r="980" s="2" customFormat="1">
      <c r="A980" s="40"/>
      <c r="B980" s="41"/>
      <c r="C980" s="42"/>
      <c r="D980" s="231" t="s">
        <v>408</v>
      </c>
      <c r="E980" s="42"/>
      <c r="F980" s="232" t="s">
        <v>3742</v>
      </c>
      <c r="G980" s="42"/>
      <c r="H980" s="42"/>
      <c r="I980" s="233"/>
      <c r="J980" s="42"/>
      <c r="K980" s="42"/>
      <c r="L980" s="46"/>
      <c r="M980" s="234"/>
      <c r="N980" s="235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408</v>
      </c>
      <c r="AU980" s="19" t="s">
        <v>87</v>
      </c>
    </row>
    <row r="981" s="13" customFormat="1">
      <c r="A981" s="13"/>
      <c r="B981" s="236"/>
      <c r="C981" s="237"/>
      <c r="D981" s="238" t="s">
        <v>410</v>
      </c>
      <c r="E981" s="239" t="s">
        <v>19</v>
      </c>
      <c r="F981" s="240" t="s">
        <v>906</v>
      </c>
      <c r="G981" s="237"/>
      <c r="H981" s="239" t="s">
        <v>19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6" t="s">
        <v>410</v>
      </c>
      <c r="AU981" s="246" t="s">
        <v>87</v>
      </c>
      <c r="AV981" s="13" t="s">
        <v>85</v>
      </c>
      <c r="AW981" s="13" t="s">
        <v>37</v>
      </c>
      <c r="AX981" s="13" t="s">
        <v>78</v>
      </c>
      <c r="AY981" s="246" t="s">
        <v>401</v>
      </c>
    </row>
    <row r="982" s="13" customFormat="1">
      <c r="A982" s="13"/>
      <c r="B982" s="236"/>
      <c r="C982" s="237"/>
      <c r="D982" s="238" t="s">
        <v>410</v>
      </c>
      <c r="E982" s="239" t="s">
        <v>19</v>
      </c>
      <c r="F982" s="240" t="s">
        <v>6683</v>
      </c>
      <c r="G982" s="237"/>
      <c r="H982" s="239" t="s">
        <v>19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6" t="s">
        <v>410</v>
      </c>
      <c r="AU982" s="246" t="s">
        <v>87</v>
      </c>
      <c r="AV982" s="13" t="s">
        <v>85</v>
      </c>
      <c r="AW982" s="13" t="s">
        <v>37</v>
      </c>
      <c r="AX982" s="13" t="s">
        <v>78</v>
      </c>
      <c r="AY982" s="246" t="s">
        <v>401</v>
      </c>
    </row>
    <row r="983" s="13" customFormat="1">
      <c r="A983" s="13"/>
      <c r="B983" s="236"/>
      <c r="C983" s="237"/>
      <c r="D983" s="238" t="s">
        <v>410</v>
      </c>
      <c r="E983" s="239" t="s">
        <v>19</v>
      </c>
      <c r="F983" s="240" t="s">
        <v>6602</v>
      </c>
      <c r="G983" s="237"/>
      <c r="H983" s="239" t="s">
        <v>19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6" t="s">
        <v>410</v>
      </c>
      <c r="AU983" s="246" t="s">
        <v>87</v>
      </c>
      <c r="AV983" s="13" t="s">
        <v>85</v>
      </c>
      <c r="AW983" s="13" t="s">
        <v>37</v>
      </c>
      <c r="AX983" s="13" t="s">
        <v>78</v>
      </c>
      <c r="AY983" s="246" t="s">
        <v>401</v>
      </c>
    </row>
    <row r="984" s="13" customFormat="1">
      <c r="A984" s="13"/>
      <c r="B984" s="236"/>
      <c r="C984" s="237"/>
      <c r="D984" s="238" t="s">
        <v>410</v>
      </c>
      <c r="E984" s="239" t="s">
        <v>19</v>
      </c>
      <c r="F984" s="240" t="s">
        <v>6716</v>
      </c>
      <c r="G984" s="237"/>
      <c r="H984" s="239" t="s">
        <v>19</v>
      </c>
      <c r="I984" s="241"/>
      <c r="J984" s="237"/>
      <c r="K984" s="237"/>
      <c r="L984" s="242"/>
      <c r="M984" s="243"/>
      <c r="N984" s="244"/>
      <c r="O984" s="244"/>
      <c r="P984" s="244"/>
      <c r="Q984" s="244"/>
      <c r="R984" s="244"/>
      <c r="S984" s="244"/>
      <c r="T984" s="24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6" t="s">
        <v>410</v>
      </c>
      <c r="AU984" s="246" t="s">
        <v>87</v>
      </c>
      <c r="AV984" s="13" t="s">
        <v>85</v>
      </c>
      <c r="AW984" s="13" t="s">
        <v>37</v>
      </c>
      <c r="AX984" s="13" t="s">
        <v>78</v>
      </c>
      <c r="AY984" s="246" t="s">
        <v>401</v>
      </c>
    </row>
    <row r="985" s="14" customFormat="1">
      <c r="A985" s="14"/>
      <c r="B985" s="247"/>
      <c r="C985" s="248"/>
      <c r="D985" s="238" t="s">
        <v>410</v>
      </c>
      <c r="E985" s="249" t="s">
        <v>19</v>
      </c>
      <c r="F985" s="250" t="s">
        <v>6840</v>
      </c>
      <c r="G985" s="248"/>
      <c r="H985" s="251">
        <v>8.6999999999999993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7" t="s">
        <v>410</v>
      </c>
      <c r="AU985" s="257" t="s">
        <v>87</v>
      </c>
      <c r="AV985" s="14" t="s">
        <v>87</v>
      </c>
      <c r="AW985" s="14" t="s">
        <v>37</v>
      </c>
      <c r="AX985" s="14" t="s">
        <v>78</v>
      </c>
      <c r="AY985" s="257" t="s">
        <v>401</v>
      </c>
    </row>
    <row r="986" s="15" customFormat="1">
      <c r="A986" s="15"/>
      <c r="B986" s="258"/>
      <c r="C986" s="259"/>
      <c r="D986" s="238" t="s">
        <v>410</v>
      </c>
      <c r="E986" s="260" t="s">
        <v>19</v>
      </c>
      <c r="F986" s="261" t="s">
        <v>414</v>
      </c>
      <c r="G986" s="259"/>
      <c r="H986" s="262">
        <v>8.6999999999999993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8" t="s">
        <v>410</v>
      </c>
      <c r="AU986" s="268" t="s">
        <v>87</v>
      </c>
      <c r="AV986" s="15" t="s">
        <v>102</v>
      </c>
      <c r="AW986" s="15" t="s">
        <v>37</v>
      </c>
      <c r="AX986" s="15" t="s">
        <v>85</v>
      </c>
      <c r="AY986" s="268" t="s">
        <v>401</v>
      </c>
    </row>
    <row r="987" s="12" customFormat="1" ht="22.8" customHeight="1">
      <c r="A987" s="12"/>
      <c r="B987" s="202"/>
      <c r="C987" s="203"/>
      <c r="D987" s="204" t="s">
        <v>77</v>
      </c>
      <c r="E987" s="216" t="s">
        <v>3743</v>
      </c>
      <c r="F987" s="216" t="s">
        <v>3744</v>
      </c>
      <c r="G987" s="203"/>
      <c r="H987" s="203"/>
      <c r="I987" s="206"/>
      <c r="J987" s="217">
        <f>BK987</f>
        <v>0</v>
      </c>
      <c r="K987" s="203"/>
      <c r="L987" s="208"/>
      <c r="M987" s="209"/>
      <c r="N987" s="210"/>
      <c r="O987" s="210"/>
      <c r="P987" s="211">
        <f>SUM(P988:P1003)</f>
        <v>0</v>
      </c>
      <c r="Q987" s="210"/>
      <c r="R987" s="211">
        <f>SUM(R988:R1003)</f>
        <v>0.033885386400000002</v>
      </c>
      <c r="S987" s="210"/>
      <c r="T987" s="212">
        <f>SUM(T988:T1003)</f>
        <v>0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13" t="s">
        <v>87</v>
      </c>
      <c r="AT987" s="214" t="s">
        <v>77</v>
      </c>
      <c r="AU987" s="214" t="s">
        <v>85</v>
      </c>
      <c r="AY987" s="213" t="s">
        <v>401</v>
      </c>
      <c r="BK987" s="215">
        <f>SUM(BK988:BK1003)</f>
        <v>0</v>
      </c>
    </row>
    <row r="988" s="2" customFormat="1" ht="24.15" customHeight="1">
      <c r="A988" s="40"/>
      <c r="B988" s="41"/>
      <c r="C988" s="218" t="s">
        <v>1514</v>
      </c>
      <c r="D988" s="218" t="s">
        <v>403</v>
      </c>
      <c r="E988" s="219" t="s">
        <v>3746</v>
      </c>
      <c r="F988" s="220" t="s">
        <v>3747</v>
      </c>
      <c r="G988" s="221" t="s">
        <v>178</v>
      </c>
      <c r="H988" s="222">
        <v>73.921000000000006</v>
      </c>
      <c r="I988" s="223"/>
      <c r="J988" s="224">
        <f>ROUND(I988*H988,2)</f>
        <v>0</v>
      </c>
      <c r="K988" s="220" t="s">
        <v>406</v>
      </c>
      <c r="L988" s="46"/>
      <c r="M988" s="225" t="s">
        <v>19</v>
      </c>
      <c r="N988" s="226" t="s">
        <v>49</v>
      </c>
      <c r="O988" s="86"/>
      <c r="P988" s="227">
        <f>O988*H988</f>
        <v>0</v>
      </c>
      <c r="Q988" s="227">
        <v>0</v>
      </c>
      <c r="R988" s="227">
        <f>Q988*H988</f>
        <v>0</v>
      </c>
      <c r="S988" s="227">
        <v>0</v>
      </c>
      <c r="T988" s="228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9" t="s">
        <v>545</v>
      </c>
      <c r="AT988" s="229" t="s">
        <v>403</v>
      </c>
      <c r="AU988" s="229" t="s">
        <v>87</v>
      </c>
      <c r="AY988" s="19" t="s">
        <v>401</v>
      </c>
      <c r="BE988" s="230">
        <f>IF(N988="základní",J988,0)</f>
        <v>0</v>
      </c>
      <c r="BF988" s="230">
        <f>IF(N988="snížená",J988,0)</f>
        <v>0</v>
      </c>
      <c r="BG988" s="230">
        <f>IF(N988="zákl. přenesená",J988,0)</f>
        <v>0</v>
      </c>
      <c r="BH988" s="230">
        <f>IF(N988="sníž. přenesená",J988,0)</f>
        <v>0</v>
      </c>
      <c r="BI988" s="230">
        <f>IF(N988="nulová",J988,0)</f>
        <v>0</v>
      </c>
      <c r="BJ988" s="19" t="s">
        <v>85</v>
      </c>
      <c r="BK988" s="230">
        <f>ROUND(I988*H988,2)</f>
        <v>0</v>
      </c>
      <c r="BL988" s="19" t="s">
        <v>545</v>
      </c>
      <c r="BM988" s="229" t="s">
        <v>6841</v>
      </c>
    </row>
    <row r="989" s="2" customFormat="1">
      <c r="A989" s="40"/>
      <c r="B989" s="41"/>
      <c r="C989" s="42"/>
      <c r="D989" s="231" t="s">
        <v>408</v>
      </c>
      <c r="E989" s="42"/>
      <c r="F989" s="232" t="s">
        <v>3749</v>
      </c>
      <c r="G989" s="42"/>
      <c r="H989" s="42"/>
      <c r="I989" s="233"/>
      <c r="J989" s="42"/>
      <c r="K989" s="42"/>
      <c r="L989" s="46"/>
      <c r="M989" s="234"/>
      <c r="N989" s="235"/>
      <c r="O989" s="86"/>
      <c r="P989" s="86"/>
      <c r="Q989" s="86"/>
      <c r="R989" s="86"/>
      <c r="S989" s="86"/>
      <c r="T989" s="87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408</v>
      </c>
      <c r="AU989" s="19" t="s">
        <v>87</v>
      </c>
    </row>
    <row r="990" s="13" customFormat="1">
      <c r="A990" s="13"/>
      <c r="B990" s="236"/>
      <c r="C990" s="237"/>
      <c r="D990" s="238" t="s">
        <v>410</v>
      </c>
      <c r="E990" s="239" t="s">
        <v>19</v>
      </c>
      <c r="F990" s="240" t="s">
        <v>906</v>
      </c>
      <c r="G990" s="237"/>
      <c r="H990" s="239" t="s">
        <v>19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6" t="s">
        <v>410</v>
      </c>
      <c r="AU990" s="246" t="s">
        <v>87</v>
      </c>
      <c r="AV990" s="13" t="s">
        <v>85</v>
      </c>
      <c r="AW990" s="13" t="s">
        <v>37</v>
      </c>
      <c r="AX990" s="13" t="s">
        <v>78</v>
      </c>
      <c r="AY990" s="246" t="s">
        <v>401</v>
      </c>
    </row>
    <row r="991" s="13" customFormat="1">
      <c r="A991" s="13"/>
      <c r="B991" s="236"/>
      <c r="C991" s="237"/>
      <c r="D991" s="238" t="s">
        <v>410</v>
      </c>
      <c r="E991" s="239" t="s">
        <v>19</v>
      </c>
      <c r="F991" s="240" t="s">
        <v>594</v>
      </c>
      <c r="G991" s="237"/>
      <c r="H991" s="239" t="s">
        <v>19</v>
      </c>
      <c r="I991" s="241"/>
      <c r="J991" s="237"/>
      <c r="K991" s="237"/>
      <c r="L991" s="242"/>
      <c r="M991" s="243"/>
      <c r="N991" s="244"/>
      <c r="O991" s="244"/>
      <c r="P991" s="244"/>
      <c r="Q991" s="244"/>
      <c r="R991" s="244"/>
      <c r="S991" s="244"/>
      <c r="T991" s="24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6" t="s">
        <v>410</v>
      </c>
      <c r="AU991" s="246" t="s">
        <v>87</v>
      </c>
      <c r="AV991" s="13" t="s">
        <v>85</v>
      </c>
      <c r="AW991" s="13" t="s">
        <v>37</v>
      </c>
      <c r="AX991" s="13" t="s">
        <v>78</v>
      </c>
      <c r="AY991" s="246" t="s">
        <v>401</v>
      </c>
    </row>
    <row r="992" s="13" customFormat="1">
      <c r="A992" s="13"/>
      <c r="B992" s="236"/>
      <c r="C992" s="237"/>
      <c r="D992" s="238" t="s">
        <v>410</v>
      </c>
      <c r="E992" s="239" t="s">
        <v>19</v>
      </c>
      <c r="F992" s="240" t="s">
        <v>6488</v>
      </c>
      <c r="G992" s="237"/>
      <c r="H992" s="239" t="s">
        <v>19</v>
      </c>
      <c r="I992" s="241"/>
      <c r="J992" s="237"/>
      <c r="K992" s="237"/>
      <c r="L992" s="242"/>
      <c r="M992" s="243"/>
      <c r="N992" s="244"/>
      <c r="O992" s="244"/>
      <c r="P992" s="244"/>
      <c r="Q992" s="244"/>
      <c r="R992" s="244"/>
      <c r="S992" s="244"/>
      <c r="T992" s="24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6" t="s">
        <v>410</v>
      </c>
      <c r="AU992" s="246" t="s">
        <v>87</v>
      </c>
      <c r="AV992" s="13" t="s">
        <v>85</v>
      </c>
      <c r="AW992" s="13" t="s">
        <v>37</v>
      </c>
      <c r="AX992" s="13" t="s">
        <v>78</v>
      </c>
      <c r="AY992" s="246" t="s">
        <v>401</v>
      </c>
    </row>
    <row r="993" s="13" customFormat="1">
      <c r="A993" s="13"/>
      <c r="B993" s="236"/>
      <c r="C993" s="237"/>
      <c r="D993" s="238" t="s">
        <v>410</v>
      </c>
      <c r="E993" s="239" t="s">
        <v>19</v>
      </c>
      <c r="F993" s="240" t="s">
        <v>6642</v>
      </c>
      <c r="G993" s="237"/>
      <c r="H993" s="239" t="s">
        <v>19</v>
      </c>
      <c r="I993" s="241"/>
      <c r="J993" s="237"/>
      <c r="K993" s="237"/>
      <c r="L993" s="242"/>
      <c r="M993" s="243"/>
      <c r="N993" s="244"/>
      <c r="O993" s="244"/>
      <c r="P993" s="244"/>
      <c r="Q993" s="244"/>
      <c r="R993" s="244"/>
      <c r="S993" s="244"/>
      <c r="T993" s="24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6" t="s">
        <v>410</v>
      </c>
      <c r="AU993" s="246" t="s">
        <v>87</v>
      </c>
      <c r="AV993" s="13" t="s">
        <v>85</v>
      </c>
      <c r="AW993" s="13" t="s">
        <v>37</v>
      </c>
      <c r="AX993" s="13" t="s">
        <v>78</v>
      </c>
      <c r="AY993" s="246" t="s">
        <v>401</v>
      </c>
    </row>
    <row r="994" s="14" customFormat="1">
      <c r="A994" s="14"/>
      <c r="B994" s="247"/>
      <c r="C994" s="248"/>
      <c r="D994" s="238" t="s">
        <v>410</v>
      </c>
      <c r="E994" s="249" t="s">
        <v>19</v>
      </c>
      <c r="F994" s="250" t="s">
        <v>6842</v>
      </c>
      <c r="G994" s="248"/>
      <c r="H994" s="251">
        <v>73.921000000000006</v>
      </c>
      <c r="I994" s="252"/>
      <c r="J994" s="248"/>
      <c r="K994" s="248"/>
      <c r="L994" s="253"/>
      <c r="M994" s="254"/>
      <c r="N994" s="255"/>
      <c r="O994" s="255"/>
      <c r="P994" s="255"/>
      <c r="Q994" s="255"/>
      <c r="R994" s="255"/>
      <c r="S994" s="255"/>
      <c r="T994" s="25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7" t="s">
        <v>410</v>
      </c>
      <c r="AU994" s="257" t="s">
        <v>87</v>
      </c>
      <c r="AV994" s="14" t="s">
        <v>87</v>
      </c>
      <c r="AW994" s="14" t="s">
        <v>37</v>
      </c>
      <c r="AX994" s="14" t="s">
        <v>78</v>
      </c>
      <c r="AY994" s="257" t="s">
        <v>401</v>
      </c>
    </row>
    <row r="995" s="15" customFormat="1">
      <c r="A995" s="15"/>
      <c r="B995" s="258"/>
      <c r="C995" s="259"/>
      <c r="D995" s="238" t="s">
        <v>410</v>
      </c>
      <c r="E995" s="260" t="s">
        <v>250</v>
      </c>
      <c r="F995" s="261" t="s">
        <v>414</v>
      </c>
      <c r="G995" s="259"/>
      <c r="H995" s="262">
        <v>73.921000000000006</v>
      </c>
      <c r="I995" s="263"/>
      <c r="J995" s="259"/>
      <c r="K995" s="259"/>
      <c r="L995" s="264"/>
      <c r="M995" s="265"/>
      <c r="N995" s="266"/>
      <c r="O995" s="266"/>
      <c r="P995" s="266"/>
      <c r="Q995" s="266"/>
      <c r="R995" s="266"/>
      <c r="S995" s="266"/>
      <c r="T995" s="267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8" t="s">
        <v>410</v>
      </c>
      <c r="AU995" s="268" t="s">
        <v>87</v>
      </c>
      <c r="AV995" s="15" t="s">
        <v>102</v>
      </c>
      <c r="AW995" s="15" t="s">
        <v>37</v>
      </c>
      <c r="AX995" s="15" t="s">
        <v>85</v>
      </c>
      <c r="AY995" s="268" t="s">
        <v>401</v>
      </c>
    </row>
    <row r="996" s="2" customFormat="1" ht="33" customHeight="1">
      <c r="A996" s="40"/>
      <c r="B996" s="41"/>
      <c r="C996" s="218" t="s">
        <v>1519</v>
      </c>
      <c r="D996" s="218" t="s">
        <v>403</v>
      </c>
      <c r="E996" s="219" t="s">
        <v>3752</v>
      </c>
      <c r="F996" s="220" t="s">
        <v>3753</v>
      </c>
      <c r="G996" s="221" t="s">
        <v>178</v>
      </c>
      <c r="H996" s="222">
        <v>73.921000000000006</v>
      </c>
      <c r="I996" s="223"/>
      <c r="J996" s="224">
        <f>ROUND(I996*H996,2)</f>
        <v>0</v>
      </c>
      <c r="K996" s="220" t="s">
        <v>406</v>
      </c>
      <c r="L996" s="46"/>
      <c r="M996" s="225" t="s">
        <v>19</v>
      </c>
      <c r="N996" s="226" t="s">
        <v>49</v>
      </c>
      <c r="O996" s="86"/>
      <c r="P996" s="227">
        <f>O996*H996</f>
        <v>0</v>
      </c>
      <c r="Q996" s="227">
        <v>0.00020000000000000001</v>
      </c>
      <c r="R996" s="227">
        <f>Q996*H996</f>
        <v>0.014784200000000003</v>
      </c>
      <c r="S996" s="227">
        <v>0</v>
      </c>
      <c r="T996" s="22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9" t="s">
        <v>545</v>
      </c>
      <c r="AT996" s="229" t="s">
        <v>403</v>
      </c>
      <c r="AU996" s="229" t="s">
        <v>87</v>
      </c>
      <c r="AY996" s="19" t="s">
        <v>401</v>
      </c>
      <c r="BE996" s="230">
        <f>IF(N996="základní",J996,0)</f>
        <v>0</v>
      </c>
      <c r="BF996" s="230">
        <f>IF(N996="snížená",J996,0)</f>
        <v>0</v>
      </c>
      <c r="BG996" s="230">
        <f>IF(N996="zákl. přenesená",J996,0)</f>
        <v>0</v>
      </c>
      <c r="BH996" s="230">
        <f>IF(N996="sníž. přenesená",J996,0)</f>
        <v>0</v>
      </c>
      <c r="BI996" s="230">
        <f>IF(N996="nulová",J996,0)</f>
        <v>0</v>
      </c>
      <c r="BJ996" s="19" t="s">
        <v>85</v>
      </c>
      <c r="BK996" s="230">
        <f>ROUND(I996*H996,2)</f>
        <v>0</v>
      </c>
      <c r="BL996" s="19" t="s">
        <v>545</v>
      </c>
      <c r="BM996" s="229" t="s">
        <v>6843</v>
      </c>
    </row>
    <row r="997" s="2" customFormat="1">
      <c r="A997" s="40"/>
      <c r="B997" s="41"/>
      <c r="C997" s="42"/>
      <c r="D997" s="231" t="s">
        <v>408</v>
      </c>
      <c r="E997" s="42"/>
      <c r="F997" s="232" t="s">
        <v>3755</v>
      </c>
      <c r="G997" s="42"/>
      <c r="H997" s="42"/>
      <c r="I997" s="233"/>
      <c r="J997" s="42"/>
      <c r="K997" s="42"/>
      <c r="L997" s="46"/>
      <c r="M997" s="234"/>
      <c r="N997" s="235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408</v>
      </c>
      <c r="AU997" s="19" t="s">
        <v>87</v>
      </c>
    </row>
    <row r="998" s="14" customFormat="1">
      <c r="A998" s="14"/>
      <c r="B998" s="247"/>
      <c r="C998" s="248"/>
      <c r="D998" s="238" t="s">
        <v>410</v>
      </c>
      <c r="E998" s="249" t="s">
        <v>19</v>
      </c>
      <c r="F998" s="250" t="s">
        <v>250</v>
      </c>
      <c r="G998" s="248"/>
      <c r="H998" s="251">
        <v>73.921000000000006</v>
      </c>
      <c r="I998" s="252"/>
      <c r="J998" s="248"/>
      <c r="K998" s="248"/>
      <c r="L998" s="253"/>
      <c r="M998" s="254"/>
      <c r="N998" s="255"/>
      <c r="O998" s="255"/>
      <c r="P998" s="255"/>
      <c r="Q998" s="255"/>
      <c r="R998" s="255"/>
      <c r="S998" s="255"/>
      <c r="T998" s="25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7" t="s">
        <v>410</v>
      </c>
      <c r="AU998" s="257" t="s">
        <v>87</v>
      </c>
      <c r="AV998" s="14" t="s">
        <v>87</v>
      </c>
      <c r="AW998" s="14" t="s">
        <v>37</v>
      </c>
      <c r="AX998" s="14" t="s">
        <v>78</v>
      </c>
      <c r="AY998" s="257" t="s">
        <v>401</v>
      </c>
    </row>
    <row r="999" s="15" customFormat="1">
      <c r="A999" s="15"/>
      <c r="B999" s="258"/>
      <c r="C999" s="259"/>
      <c r="D999" s="238" t="s">
        <v>410</v>
      </c>
      <c r="E999" s="260" t="s">
        <v>19</v>
      </c>
      <c r="F999" s="261" t="s">
        <v>414</v>
      </c>
      <c r="G999" s="259"/>
      <c r="H999" s="262">
        <v>73.921000000000006</v>
      </c>
      <c r="I999" s="263"/>
      <c r="J999" s="259"/>
      <c r="K999" s="259"/>
      <c r="L999" s="264"/>
      <c r="M999" s="265"/>
      <c r="N999" s="266"/>
      <c r="O999" s="266"/>
      <c r="P999" s="266"/>
      <c r="Q999" s="266"/>
      <c r="R999" s="266"/>
      <c r="S999" s="266"/>
      <c r="T999" s="267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8" t="s">
        <v>410</v>
      </c>
      <c r="AU999" s="268" t="s">
        <v>87</v>
      </c>
      <c r="AV999" s="15" t="s">
        <v>102</v>
      </c>
      <c r="AW999" s="15" t="s">
        <v>37</v>
      </c>
      <c r="AX999" s="15" t="s">
        <v>85</v>
      </c>
      <c r="AY999" s="268" t="s">
        <v>401</v>
      </c>
    </row>
    <row r="1000" s="2" customFormat="1" ht="37.8" customHeight="1">
      <c r="A1000" s="40"/>
      <c r="B1000" s="41"/>
      <c r="C1000" s="218" t="s">
        <v>1524</v>
      </c>
      <c r="D1000" s="218" t="s">
        <v>403</v>
      </c>
      <c r="E1000" s="219" t="s">
        <v>3757</v>
      </c>
      <c r="F1000" s="220" t="s">
        <v>3758</v>
      </c>
      <c r="G1000" s="221" t="s">
        <v>178</v>
      </c>
      <c r="H1000" s="222">
        <v>73.921000000000006</v>
      </c>
      <c r="I1000" s="223"/>
      <c r="J1000" s="224">
        <f>ROUND(I1000*H1000,2)</f>
        <v>0</v>
      </c>
      <c r="K1000" s="220" t="s">
        <v>406</v>
      </c>
      <c r="L1000" s="46"/>
      <c r="M1000" s="225" t="s">
        <v>19</v>
      </c>
      <c r="N1000" s="226" t="s">
        <v>49</v>
      </c>
      <c r="O1000" s="86"/>
      <c r="P1000" s="227">
        <f>O1000*H1000</f>
        <v>0</v>
      </c>
      <c r="Q1000" s="227">
        <v>0.00025839999999999999</v>
      </c>
      <c r="R1000" s="227">
        <f>Q1000*H1000</f>
        <v>0.019101186400000001</v>
      </c>
      <c r="S1000" s="227">
        <v>0</v>
      </c>
      <c r="T1000" s="228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29" t="s">
        <v>545</v>
      </c>
      <c r="AT1000" s="229" t="s">
        <v>403</v>
      </c>
      <c r="AU1000" s="229" t="s">
        <v>87</v>
      </c>
      <c r="AY1000" s="19" t="s">
        <v>401</v>
      </c>
      <c r="BE1000" s="230">
        <f>IF(N1000="základní",J1000,0)</f>
        <v>0</v>
      </c>
      <c r="BF1000" s="230">
        <f>IF(N1000="snížená",J1000,0)</f>
        <v>0</v>
      </c>
      <c r="BG1000" s="230">
        <f>IF(N1000="zákl. přenesená",J1000,0)</f>
        <v>0</v>
      </c>
      <c r="BH1000" s="230">
        <f>IF(N1000="sníž. přenesená",J1000,0)</f>
        <v>0</v>
      </c>
      <c r="BI1000" s="230">
        <f>IF(N1000="nulová",J1000,0)</f>
        <v>0</v>
      </c>
      <c r="BJ1000" s="19" t="s">
        <v>85</v>
      </c>
      <c r="BK1000" s="230">
        <f>ROUND(I1000*H1000,2)</f>
        <v>0</v>
      </c>
      <c r="BL1000" s="19" t="s">
        <v>545</v>
      </c>
      <c r="BM1000" s="229" t="s">
        <v>6844</v>
      </c>
    </row>
    <row r="1001" s="2" customFormat="1">
      <c r="A1001" s="40"/>
      <c r="B1001" s="41"/>
      <c r="C1001" s="42"/>
      <c r="D1001" s="231" t="s">
        <v>408</v>
      </c>
      <c r="E1001" s="42"/>
      <c r="F1001" s="232" t="s">
        <v>3760</v>
      </c>
      <c r="G1001" s="42"/>
      <c r="H1001" s="42"/>
      <c r="I1001" s="233"/>
      <c r="J1001" s="42"/>
      <c r="K1001" s="42"/>
      <c r="L1001" s="46"/>
      <c r="M1001" s="234"/>
      <c r="N1001" s="235"/>
      <c r="O1001" s="86"/>
      <c r="P1001" s="86"/>
      <c r="Q1001" s="86"/>
      <c r="R1001" s="86"/>
      <c r="S1001" s="86"/>
      <c r="T1001" s="87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T1001" s="19" t="s">
        <v>408</v>
      </c>
      <c r="AU1001" s="19" t="s">
        <v>87</v>
      </c>
    </row>
    <row r="1002" s="14" customFormat="1">
      <c r="A1002" s="14"/>
      <c r="B1002" s="247"/>
      <c r="C1002" s="248"/>
      <c r="D1002" s="238" t="s">
        <v>410</v>
      </c>
      <c r="E1002" s="249" t="s">
        <v>19</v>
      </c>
      <c r="F1002" s="250" t="s">
        <v>250</v>
      </c>
      <c r="G1002" s="248"/>
      <c r="H1002" s="251">
        <v>73.921000000000006</v>
      </c>
      <c r="I1002" s="252"/>
      <c r="J1002" s="248"/>
      <c r="K1002" s="248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7" t="s">
        <v>410</v>
      </c>
      <c r="AU1002" s="257" t="s">
        <v>87</v>
      </c>
      <c r="AV1002" s="14" t="s">
        <v>87</v>
      </c>
      <c r="AW1002" s="14" t="s">
        <v>37</v>
      </c>
      <c r="AX1002" s="14" t="s">
        <v>78</v>
      </c>
      <c r="AY1002" s="257" t="s">
        <v>401</v>
      </c>
    </row>
    <row r="1003" s="15" customFormat="1">
      <c r="A1003" s="15"/>
      <c r="B1003" s="258"/>
      <c r="C1003" s="259"/>
      <c r="D1003" s="238" t="s">
        <v>410</v>
      </c>
      <c r="E1003" s="260" t="s">
        <v>19</v>
      </c>
      <c r="F1003" s="261" t="s">
        <v>414</v>
      </c>
      <c r="G1003" s="259"/>
      <c r="H1003" s="262">
        <v>73.921000000000006</v>
      </c>
      <c r="I1003" s="263"/>
      <c r="J1003" s="259"/>
      <c r="K1003" s="259"/>
      <c r="L1003" s="264"/>
      <c r="M1003" s="291"/>
      <c r="N1003" s="292"/>
      <c r="O1003" s="292"/>
      <c r="P1003" s="292"/>
      <c r="Q1003" s="292"/>
      <c r="R1003" s="292"/>
      <c r="S1003" s="292"/>
      <c r="T1003" s="29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8" t="s">
        <v>410</v>
      </c>
      <c r="AU1003" s="268" t="s">
        <v>87</v>
      </c>
      <c r="AV1003" s="15" t="s">
        <v>102</v>
      </c>
      <c r="AW1003" s="15" t="s">
        <v>37</v>
      </c>
      <c r="AX1003" s="15" t="s">
        <v>85</v>
      </c>
      <c r="AY1003" s="268" t="s">
        <v>401</v>
      </c>
    </row>
    <row r="1004" s="2" customFormat="1" ht="6.96" customHeight="1">
      <c r="A1004" s="40"/>
      <c r="B1004" s="61"/>
      <c r="C1004" s="62"/>
      <c r="D1004" s="62"/>
      <c r="E1004" s="62"/>
      <c r="F1004" s="62"/>
      <c r="G1004" s="62"/>
      <c r="H1004" s="62"/>
      <c r="I1004" s="62"/>
      <c r="J1004" s="62"/>
      <c r="K1004" s="62"/>
      <c r="L1004" s="46"/>
      <c r="M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</row>
  </sheetData>
  <sheetProtection sheet="1" autoFilter="0" formatColumns="0" formatRows="0" objects="1" scenarios="1" spinCount="100000" saltValue="PgfMX6wtWuFqo0NQZNVEesBHHN9YTpoGHdBXXtT6+CAyrDAf3JMSh8Gvns85XXdLJVEZKzAOKR0mY346Gxzrvg==" hashValue="G2UDKybMY6kkgMJLwgtknf8O8iIuc0souV+ZMIGA7zu1pn6WFruUPugnLMNkYCjeobdaD3xFlCofvPeO+CZWkQ==" algorithmName="SHA-512" password="CC35"/>
  <autoFilter ref="C102:K10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7" r:id="rId1" display="https://podminky.urs.cz/item/CS_URS_2023_02/122151102"/>
    <hyperlink ref="F111" r:id="rId2" display="https://podminky.urs.cz/item/CS_URS_2023_02/132251101"/>
    <hyperlink ref="F118" r:id="rId3" display="https://podminky.urs.cz/item/CS_URS_2023_02/132251252"/>
    <hyperlink ref="F126" r:id="rId4" display="https://podminky.urs.cz/item/CS_URS_2023_02/162251102"/>
    <hyperlink ref="F135" r:id="rId5" display="https://podminky.urs.cz/item/CS_URS_2023_02/162751117"/>
    <hyperlink ref="F142" r:id="rId6" display="https://podminky.urs.cz/item/CS_URS_2023_02/162751119"/>
    <hyperlink ref="F150" r:id="rId7" display="https://podminky.urs.cz/item/CS_URS_2023_02/167151101"/>
    <hyperlink ref="F154" r:id="rId8" display="https://podminky.urs.cz/item/CS_URS_2023_02/171201231"/>
    <hyperlink ref="F162" r:id="rId9" display="https://podminky.urs.cz/item/CS_URS_2023_02/171251201"/>
    <hyperlink ref="F169" r:id="rId10" display="https://podminky.urs.cz/item/CS_URS_2023_02/174151101"/>
    <hyperlink ref="F178" r:id="rId11" display="https://podminky.urs.cz/item/CS_URS_2023_02/271532212"/>
    <hyperlink ref="F187" r:id="rId12" display="https://podminky.urs.cz/item/CS_URS_2023_02/273313811"/>
    <hyperlink ref="F193" r:id="rId13" display="https://podminky.urs.cz/item/CS_URS_2023_02/273351121"/>
    <hyperlink ref="F199" r:id="rId14" display="https://podminky.urs.cz/item/CS_URS_2023_02/273351122"/>
    <hyperlink ref="F203" r:id="rId15" display="https://podminky.urs.cz/item/CS_URS_2023_02/273361821"/>
    <hyperlink ref="F211" r:id="rId16" display="https://podminky.urs.cz/item/CS_URS_2023_02/274313611"/>
    <hyperlink ref="F218" r:id="rId17" display="https://podminky.urs.cz/item/CS_URS_2023_02/279113154"/>
    <hyperlink ref="F225" r:id="rId18" display="https://podminky.urs.cz/item/CS_URS_2023_02/279361821"/>
    <hyperlink ref="F235" r:id="rId19" display="https://podminky.urs.cz/item/CS_URS_2023_02/311113152"/>
    <hyperlink ref="F241" r:id="rId20" display="https://podminky.urs.cz/item/CS_URS_2023_02/311235161"/>
    <hyperlink ref="F248" r:id="rId21" display="https://podminky.urs.cz/item/CS_URS_2023_02/311238937"/>
    <hyperlink ref="F254" r:id="rId22" display="https://podminky.urs.cz/item/CS_URS_2023_02/311361821"/>
    <hyperlink ref="F262" r:id="rId23" display="https://podminky.urs.cz/item/CS_URS_2023_02/317168058"/>
    <hyperlink ref="F267" r:id="rId24" display="https://podminky.urs.cz/item/CS_URS_2023_02/317168059"/>
    <hyperlink ref="F274" r:id="rId25" display="https://podminky.urs.cz/item/CS_URS_2023_02/317998110"/>
    <hyperlink ref="F280" r:id="rId26" display="https://podminky.urs.cz/item/CS_URS_2023_02/327215351"/>
    <hyperlink ref="F291" r:id="rId27" display="https://podminky.urs.cz/item/CS_URS_2023_02/411324444"/>
    <hyperlink ref="F298" r:id="rId28" display="https://podminky.urs.cz/item/CS_URS_2023_02/411351011"/>
    <hyperlink ref="F304" r:id="rId29" display="https://podminky.urs.cz/item/CS_URS_2023_02/411351012"/>
    <hyperlink ref="F308" r:id="rId30" display="https://podminky.urs.cz/item/CS_URS_2023_02/411351021"/>
    <hyperlink ref="F315" r:id="rId31" display="https://podminky.urs.cz/item/CS_URS_2023_02/411351022"/>
    <hyperlink ref="F319" r:id="rId32" display="https://podminky.urs.cz/item/CS_URS_2023_02/411354313"/>
    <hyperlink ref="F325" r:id="rId33" display="https://podminky.urs.cz/item/CS_URS_2023_02/411354314"/>
    <hyperlink ref="F327" r:id="rId34" display="https://podminky.urs.cz/item/CS_URS_2023_02/411359111"/>
    <hyperlink ref="F332" r:id="rId35" display="https://podminky.urs.cz/item/CS_URS_2023_02/411361821"/>
    <hyperlink ref="F341" r:id="rId36" display="https://podminky.urs.cz/item/CS_URS_2023_02/417321515"/>
    <hyperlink ref="F348" r:id="rId37" display="https://podminky.urs.cz/item/CS_URS_2023_02/417351115"/>
    <hyperlink ref="F355" r:id="rId38" display="https://podminky.urs.cz/item/CS_URS_2023_02/417351116"/>
    <hyperlink ref="F359" r:id="rId39" display="https://podminky.urs.cz/item/CS_URS_2023_02/417361821"/>
    <hyperlink ref="F369" r:id="rId40" display="https://podminky.urs.cz/item/CS_URS_2023_02/612321121"/>
    <hyperlink ref="F378" r:id="rId41" display="https://podminky.urs.cz/item/CS_URS_2023_02/612321131"/>
    <hyperlink ref="F387" r:id="rId42" display="https://podminky.urs.cz/item/CS_URS_2023_02/619991011"/>
    <hyperlink ref="F389" r:id="rId43" display="https://podminky.urs.cz/item/CS_URS_2023_02/622131121"/>
    <hyperlink ref="F394" r:id="rId44" display="https://podminky.urs.cz/item/CS_URS_2023_02/622142001"/>
    <hyperlink ref="F403" r:id="rId45" display="https://podminky.urs.cz/item/CS_URS_2023_02/622151021"/>
    <hyperlink ref="F412" r:id="rId46" display="https://podminky.urs.cz/item/CS_URS_2023_02/622151031"/>
    <hyperlink ref="F417" r:id="rId47" display="https://podminky.urs.cz/item/CS_URS_2023_02/622211001"/>
    <hyperlink ref="F435" r:id="rId48" display="https://podminky.urs.cz/item/CS_URS_2023_02/622212001"/>
    <hyperlink ref="F446" r:id="rId49" display="https://podminky.urs.cz/item/CS_URS_2023_02/622252001"/>
    <hyperlink ref="F454" r:id="rId50" display="https://podminky.urs.cz/item/CS_URS_2023_02/622252002"/>
    <hyperlink ref="F477" r:id="rId51" display="https://podminky.urs.cz/item/CS_URS_2023_02/622511112"/>
    <hyperlink ref="F486" r:id="rId52" display="https://podminky.urs.cz/item/CS_URS_2023_02/622531012"/>
    <hyperlink ref="F491" r:id="rId53" display="https://podminky.urs.cz/item/CS_URS_2023_02/629991011"/>
    <hyperlink ref="F495" r:id="rId54" display="https://podminky.urs.cz/item/CS_URS_2023_02/631311115"/>
    <hyperlink ref="F503" r:id="rId55" display="https://podminky.urs.cz/item/CS_URS_2023_02/631319011"/>
    <hyperlink ref="F511" r:id="rId56" display="https://podminky.urs.cz/item/CS_URS_2023_02/631319171"/>
    <hyperlink ref="F519" r:id="rId57" display="https://podminky.urs.cz/item/CS_URS_2023_02/631361821"/>
    <hyperlink ref="F528" r:id="rId58" display="https://podminky.urs.cz/item/CS_URS_2023_02/634112126"/>
    <hyperlink ref="F537" r:id="rId59" display="https://podminky.urs.cz/item/CS_URS_2023_02/949101111"/>
    <hyperlink ref="F541" r:id="rId60" display="https://podminky.urs.cz/item/CS_URS_2023_02/952901111"/>
    <hyperlink ref="F546" r:id="rId61" display="https://podminky.urs.cz/item/CS_URS_2023_02/998011001"/>
    <hyperlink ref="F550" r:id="rId62" display="https://podminky.urs.cz/item/CS_URS_2023_02/711111001"/>
    <hyperlink ref="F561" r:id="rId63" display="https://podminky.urs.cz/item/CS_URS_2023_02/711112001"/>
    <hyperlink ref="F574" r:id="rId64" display="https://podminky.urs.cz/item/CS_URS_2023_02/711141559"/>
    <hyperlink ref="F582" r:id="rId65" display="https://podminky.urs.cz/item/CS_URS_2023_02/711142559"/>
    <hyperlink ref="F590" r:id="rId66" display="https://podminky.urs.cz/item/CS_URS_2023_02/998711202"/>
    <hyperlink ref="F593" r:id="rId67" display="https://podminky.urs.cz/item/CS_URS_2023_02/712311101"/>
    <hyperlink ref="F609" r:id="rId68" display="https://podminky.urs.cz/item/CS_URS_2023_02/712312101"/>
    <hyperlink ref="F624" r:id="rId69" display="https://podminky.urs.cz/item/CS_URS_2023_02/712341559"/>
    <hyperlink ref="F640" r:id="rId70" display="https://podminky.urs.cz/item/CS_URS_2023_02/712363352"/>
    <hyperlink ref="F648" r:id="rId71" display="https://podminky.urs.cz/item/CS_URS_2023_02/712363353"/>
    <hyperlink ref="F656" r:id="rId72" display="https://podminky.urs.cz/item/CS_URS_2023_02/712363358"/>
    <hyperlink ref="F664" r:id="rId73" display="https://podminky.urs.cz/item/CS_URS_2023_02/712391171"/>
    <hyperlink ref="F672" r:id="rId74" display="https://podminky.urs.cz/item/CS_URS_2023_02/712391172"/>
    <hyperlink ref="F680" r:id="rId75" display="https://podminky.urs.cz/item/CS_URS_2023_02/712391382"/>
    <hyperlink ref="F684" r:id="rId76" display="https://podminky.urs.cz/item/CS_URS_2023_02/712391482"/>
    <hyperlink ref="F692" r:id="rId77" display="https://podminky.urs.cz/item/CS_URS_2023_02/712811101"/>
    <hyperlink ref="F708" r:id="rId78" display="https://podminky.urs.cz/item/CS_URS_2023_02/712812101"/>
    <hyperlink ref="F723" r:id="rId79" display="https://podminky.urs.cz/item/CS_URS_2023_02/712841559"/>
    <hyperlink ref="F739" r:id="rId80" display="https://podminky.urs.cz/item/CS_URS_2023_02/712831101"/>
    <hyperlink ref="F755" r:id="rId81" display="https://podminky.urs.cz/item/CS_URS_2023_02/712861705"/>
    <hyperlink ref="F771" r:id="rId82" display="https://podminky.urs.cz/item/CS_URS_2023_02/712998004"/>
    <hyperlink ref="F782" r:id="rId83" display="https://podminky.urs.cz/item/CS_URS_2023_02/712998106"/>
    <hyperlink ref="F795" r:id="rId84" display="https://podminky.urs.cz/item/CS_URS_2023_02/998712201"/>
    <hyperlink ref="F798" r:id="rId85" display="https://podminky.urs.cz/item/CS_URS_2023_02/713121111"/>
    <hyperlink ref="F814" r:id="rId86" display="https://podminky.urs.cz/item/CS_URS_2023_01/713131146R"/>
    <hyperlink ref="F832" r:id="rId87" display="https://podminky.urs.cz/item/CS_URS_2023_02/713141311"/>
    <hyperlink ref="F844" r:id="rId88" display="https://podminky.urs.cz/item/CS_URS_2023_02/713141356"/>
    <hyperlink ref="F858" r:id="rId89" display="https://podminky.urs.cz/item/CS_URS_2023_02/713141396"/>
    <hyperlink ref="F876" r:id="rId90" display="https://podminky.urs.cz/item/CS_URS_2023_02/998713201"/>
    <hyperlink ref="F885" r:id="rId91" display="https://podminky.urs.cz/item/CS_URS_2023_02/998762201"/>
    <hyperlink ref="F894" r:id="rId92" display="https://podminky.urs.cz/item/CS_URS_2023_02/764226465"/>
    <hyperlink ref="F896" r:id="rId93" display="https://podminky.urs.cz/item/CS_URS_2023_02/764501118"/>
    <hyperlink ref="F909" r:id="rId94" display="https://podminky.urs.cz/item/CS_URS_2023_02/764528402"/>
    <hyperlink ref="F922" r:id="rId95" display="https://podminky.urs.cz/item/CS_URS_2023_02/998764201"/>
    <hyperlink ref="F937" r:id="rId96" display="https://podminky.urs.cz/item/CS_URS_2023_02/998767201"/>
    <hyperlink ref="F940" r:id="rId97" display="https://podminky.urs.cz/item/CS_URS_2023_02/777111111"/>
    <hyperlink ref="F942" r:id="rId98" display="https://podminky.urs.cz/item/CS_URS_2023_02/777111123"/>
    <hyperlink ref="F950" r:id="rId99" display="https://podminky.urs.cz/item/CS_URS_2023_02/777131105"/>
    <hyperlink ref="F952" r:id="rId100" display="https://podminky.urs.cz/item/CS_URS_2023_02/777511123"/>
    <hyperlink ref="F960" r:id="rId101" display="https://podminky.urs.cz/item/CS_URS_2023_02/777911111"/>
    <hyperlink ref="F968" r:id="rId102" display="https://podminky.urs.cz/item/CS_URS_2023_02/998777201"/>
    <hyperlink ref="F971" r:id="rId103" display="https://podminky.urs.cz/item/CS_URS_2023_02/783817401"/>
    <hyperlink ref="F980" r:id="rId104" display="https://podminky.urs.cz/item/CS_URS_2023_02/783826615"/>
    <hyperlink ref="F989" r:id="rId105" display="https://podminky.urs.cz/item/CS_URS_2023_02/784111001"/>
    <hyperlink ref="F997" r:id="rId106" display="https://podminky.urs.cz/item/CS_URS_2023_02/784181121"/>
    <hyperlink ref="F1001" r:id="rId107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136</v>
      </c>
      <c r="AZ2" s="141" t="s">
        <v>6845</v>
      </c>
      <c r="BA2" s="141" t="s">
        <v>6846</v>
      </c>
      <c r="BB2" s="141" t="s">
        <v>219</v>
      </c>
      <c r="BC2" s="141" t="s">
        <v>6847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274</v>
      </c>
      <c r="BA3" s="141" t="s">
        <v>6848</v>
      </c>
      <c r="BB3" s="141" t="s">
        <v>219</v>
      </c>
      <c r="BC3" s="141" t="s">
        <v>6847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350</v>
      </c>
      <c r="BA4" s="141" t="s">
        <v>351</v>
      </c>
      <c r="BB4" s="141" t="s">
        <v>219</v>
      </c>
      <c r="BC4" s="141" t="s">
        <v>6849</v>
      </c>
      <c r="BD4" s="141" t="s">
        <v>87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6850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ROUND((SUM(BE96:BE314)),  2)</f>
        <v>0</v>
      </c>
      <c r="G35" s="40"/>
      <c r="H35" s="40"/>
      <c r="I35" s="162">
        <v>0.20999999999999999</v>
      </c>
      <c r="J35" s="161">
        <f>ROUND(((SUM(BE96:BE314))*I35),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ROUND((SUM(BF96:BF314)),  2)</f>
        <v>0</v>
      </c>
      <c r="G36" s="40"/>
      <c r="H36" s="40"/>
      <c r="I36" s="162">
        <v>0.14999999999999999</v>
      </c>
      <c r="J36" s="161">
        <f>ROUND(((SUM(BF96:BF314))*I36),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ROUND((SUM(BG96:BG314)),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ROUND((SUM(BH96:BH314)),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ROUND((SUM(BI96:BI314)),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SO03 - Opěrné stěny, oplocení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J97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J98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J138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J149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364</v>
      </c>
      <c r="E68" s="188"/>
      <c r="F68" s="188"/>
      <c r="G68" s="188"/>
      <c r="H68" s="188"/>
      <c r="I68" s="188"/>
      <c r="J68" s="189">
        <f>J264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J277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366</v>
      </c>
      <c r="E70" s="188"/>
      <c r="F70" s="188"/>
      <c r="G70" s="188"/>
      <c r="H70" s="188"/>
      <c r="I70" s="188"/>
      <c r="J70" s="189">
        <f>J282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J285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368</v>
      </c>
      <c r="E72" s="188"/>
      <c r="F72" s="188"/>
      <c r="G72" s="188"/>
      <c r="H72" s="188"/>
      <c r="I72" s="188"/>
      <c r="J72" s="189">
        <f>J286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370</v>
      </c>
      <c r="E73" s="188"/>
      <c r="F73" s="188"/>
      <c r="G73" s="188"/>
      <c r="H73" s="188"/>
      <c r="I73" s="188"/>
      <c r="J73" s="189">
        <f>J295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6"/>
      <c r="C74" s="126"/>
      <c r="D74" s="187" t="s">
        <v>381</v>
      </c>
      <c r="E74" s="188"/>
      <c r="F74" s="188"/>
      <c r="G74" s="188"/>
      <c r="H74" s="188"/>
      <c r="I74" s="188"/>
      <c r="J74" s="189">
        <f>J302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rev.3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4" t="s">
        <v>6427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204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SO03 - Opěrné stěny, oplocení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Nové Město nad Metují</v>
      </c>
      <c r="G90" s="42"/>
      <c r="H90" s="42"/>
      <c r="I90" s="34" t="s">
        <v>23</v>
      </c>
      <c r="J90" s="74" t="str">
        <f>IF(J14="","",J14)</f>
        <v>8. 12. 2023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E17</f>
        <v>Královéhradecký kraj</v>
      </c>
      <c r="G92" s="42"/>
      <c r="H92" s="42"/>
      <c r="I92" s="34" t="s">
        <v>33</v>
      </c>
      <c r="J92" s="38" t="str">
        <f>E23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38</v>
      </c>
      <c r="J93" s="38" t="str">
        <f>E26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P97+P285</f>
        <v>0</v>
      </c>
      <c r="Q96" s="98"/>
      <c r="R96" s="199">
        <f>R97+R285</f>
        <v>698.74946266461995</v>
      </c>
      <c r="S96" s="98"/>
      <c r="T96" s="200">
        <f>T97+T285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BK97+BK285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P98+P138+P149+P264+P277+P282</f>
        <v>0</v>
      </c>
      <c r="Q97" s="210"/>
      <c r="R97" s="211">
        <f>R98+R138+R149+R264+R277+R282</f>
        <v>697.77489093461998</v>
      </c>
      <c r="S97" s="210"/>
      <c r="T97" s="212">
        <f>T98+T138+T149+T264+T277+T282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BK98+BK138+BK149+BK264+BK277+BK282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85</v>
      </c>
      <c r="F98" s="216" t="s">
        <v>402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SUM(P99:P137)</f>
        <v>0</v>
      </c>
      <c r="Q98" s="210"/>
      <c r="R98" s="211">
        <f>SUM(R99:R137)</f>
        <v>0</v>
      </c>
      <c r="S98" s="210"/>
      <c r="T98" s="212">
        <f>SUM(T99:T137)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SUM(BK99:BK137)</f>
        <v>0</v>
      </c>
    </row>
    <row r="99" s="2" customFormat="1" ht="55.5" customHeight="1">
      <c r="A99" s="40"/>
      <c r="B99" s="41"/>
      <c r="C99" s="218" t="s">
        <v>85</v>
      </c>
      <c r="D99" s="218" t="s">
        <v>403</v>
      </c>
      <c r="E99" s="219" t="s">
        <v>6851</v>
      </c>
      <c r="F99" s="220" t="s">
        <v>6852</v>
      </c>
      <c r="G99" s="221" t="s">
        <v>219</v>
      </c>
      <c r="H99" s="222">
        <v>318.95600000000002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6853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6854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6855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6856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6857</v>
      </c>
      <c r="G103" s="248"/>
      <c r="H103" s="251">
        <v>637.91200000000003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637.91200000000003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78</v>
      </c>
      <c r="AY104" s="268" t="s">
        <v>401</v>
      </c>
    </row>
    <row r="105" s="13" customFormat="1">
      <c r="A105" s="13"/>
      <c r="B105" s="236"/>
      <c r="C105" s="237"/>
      <c r="D105" s="238" t="s">
        <v>410</v>
      </c>
      <c r="E105" s="239" t="s">
        <v>19</v>
      </c>
      <c r="F105" s="240" t="s">
        <v>6858</v>
      </c>
      <c r="G105" s="237"/>
      <c r="H105" s="239" t="s">
        <v>19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410</v>
      </c>
      <c r="AU105" s="246" t="s">
        <v>87</v>
      </c>
      <c r="AV105" s="13" t="s">
        <v>85</v>
      </c>
      <c r="AW105" s="13" t="s">
        <v>37</v>
      </c>
      <c r="AX105" s="13" t="s">
        <v>78</v>
      </c>
      <c r="AY105" s="246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6859</v>
      </c>
      <c r="G106" s="248"/>
      <c r="H106" s="251">
        <v>318.95600000000002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5" customFormat="1">
      <c r="A107" s="15"/>
      <c r="B107" s="258"/>
      <c r="C107" s="259"/>
      <c r="D107" s="238" t="s">
        <v>410</v>
      </c>
      <c r="E107" s="260" t="s">
        <v>6845</v>
      </c>
      <c r="F107" s="261" t="s">
        <v>414</v>
      </c>
      <c r="G107" s="259"/>
      <c r="H107" s="262">
        <v>318.95600000000002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410</v>
      </c>
      <c r="AU107" s="268" t="s">
        <v>87</v>
      </c>
      <c r="AV107" s="15" t="s">
        <v>102</v>
      </c>
      <c r="AW107" s="15" t="s">
        <v>37</v>
      </c>
      <c r="AX107" s="15" t="s">
        <v>85</v>
      </c>
      <c r="AY107" s="268" t="s">
        <v>401</v>
      </c>
    </row>
    <row r="108" s="2" customFormat="1" ht="44.25" customHeight="1">
      <c r="A108" s="40"/>
      <c r="B108" s="41"/>
      <c r="C108" s="218" t="s">
        <v>87</v>
      </c>
      <c r="D108" s="218" t="s">
        <v>403</v>
      </c>
      <c r="E108" s="219" t="s">
        <v>6860</v>
      </c>
      <c r="F108" s="220" t="s">
        <v>6861</v>
      </c>
      <c r="G108" s="221" t="s">
        <v>219</v>
      </c>
      <c r="H108" s="222">
        <v>57</v>
      </c>
      <c r="I108" s="223"/>
      <c r="J108" s="224">
        <f>ROUND(I108*H108,2)</f>
        <v>0</v>
      </c>
      <c r="K108" s="220" t="s">
        <v>406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6862</v>
      </c>
    </row>
    <row r="109" s="2" customFormat="1">
      <c r="A109" s="40"/>
      <c r="B109" s="41"/>
      <c r="C109" s="42"/>
      <c r="D109" s="231" t="s">
        <v>408</v>
      </c>
      <c r="E109" s="42"/>
      <c r="F109" s="232" t="s">
        <v>6863</v>
      </c>
      <c r="G109" s="42"/>
      <c r="H109" s="42"/>
      <c r="I109" s="233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408</v>
      </c>
      <c r="AU109" s="19" t="s">
        <v>87</v>
      </c>
    </row>
    <row r="110" s="13" customFormat="1">
      <c r="A110" s="13"/>
      <c r="B110" s="236"/>
      <c r="C110" s="237"/>
      <c r="D110" s="238" t="s">
        <v>410</v>
      </c>
      <c r="E110" s="239" t="s">
        <v>19</v>
      </c>
      <c r="F110" s="240" t="s">
        <v>6864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410</v>
      </c>
      <c r="AU110" s="246" t="s">
        <v>87</v>
      </c>
      <c r="AV110" s="13" t="s">
        <v>85</v>
      </c>
      <c r="AW110" s="13" t="s">
        <v>37</v>
      </c>
      <c r="AX110" s="13" t="s">
        <v>78</v>
      </c>
      <c r="AY110" s="246" t="s">
        <v>401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1696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6865</v>
      </c>
      <c r="G112" s="248"/>
      <c r="H112" s="251">
        <v>57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6866</v>
      </c>
      <c r="F113" s="261" t="s">
        <v>414</v>
      </c>
      <c r="G113" s="259"/>
      <c r="H113" s="262">
        <v>57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49.05" customHeight="1">
      <c r="A114" s="40"/>
      <c r="B114" s="41"/>
      <c r="C114" s="218" t="s">
        <v>95</v>
      </c>
      <c r="D114" s="218" t="s">
        <v>403</v>
      </c>
      <c r="E114" s="219" t="s">
        <v>6867</v>
      </c>
      <c r="F114" s="220" t="s">
        <v>6868</v>
      </c>
      <c r="G114" s="221" t="s">
        <v>219</v>
      </c>
      <c r="H114" s="222">
        <v>318.95600000000002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6869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6870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6855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3" customFormat="1">
      <c r="A117" s="13"/>
      <c r="B117" s="236"/>
      <c r="C117" s="237"/>
      <c r="D117" s="238" t="s">
        <v>410</v>
      </c>
      <c r="E117" s="239" t="s">
        <v>19</v>
      </c>
      <c r="F117" s="240" t="s">
        <v>6856</v>
      </c>
      <c r="G117" s="237"/>
      <c r="H117" s="239" t="s">
        <v>19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410</v>
      </c>
      <c r="AU117" s="246" t="s">
        <v>87</v>
      </c>
      <c r="AV117" s="13" t="s">
        <v>85</v>
      </c>
      <c r="AW117" s="13" t="s">
        <v>37</v>
      </c>
      <c r="AX117" s="13" t="s">
        <v>78</v>
      </c>
      <c r="AY117" s="246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6857</v>
      </c>
      <c r="G118" s="248"/>
      <c r="H118" s="251">
        <v>637.91200000000003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78</v>
      </c>
      <c r="AY118" s="257" t="s">
        <v>401</v>
      </c>
    </row>
    <row r="119" s="15" customFormat="1">
      <c r="A119" s="15"/>
      <c r="B119" s="258"/>
      <c r="C119" s="259"/>
      <c r="D119" s="238" t="s">
        <v>410</v>
      </c>
      <c r="E119" s="260" t="s">
        <v>19</v>
      </c>
      <c r="F119" s="261" t="s">
        <v>414</v>
      </c>
      <c r="G119" s="259"/>
      <c r="H119" s="262">
        <v>637.91200000000003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8" t="s">
        <v>410</v>
      </c>
      <c r="AU119" s="268" t="s">
        <v>87</v>
      </c>
      <c r="AV119" s="15" t="s">
        <v>102</v>
      </c>
      <c r="AW119" s="15" t="s">
        <v>37</v>
      </c>
      <c r="AX119" s="15" t="s">
        <v>78</v>
      </c>
      <c r="AY119" s="268" t="s">
        <v>401</v>
      </c>
    </row>
    <row r="120" s="13" customFormat="1">
      <c r="A120" s="13"/>
      <c r="B120" s="236"/>
      <c r="C120" s="237"/>
      <c r="D120" s="238" t="s">
        <v>410</v>
      </c>
      <c r="E120" s="239" t="s">
        <v>19</v>
      </c>
      <c r="F120" s="240" t="s">
        <v>455</v>
      </c>
      <c r="G120" s="237"/>
      <c r="H120" s="239" t="s">
        <v>19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410</v>
      </c>
      <c r="AU120" s="246" t="s">
        <v>87</v>
      </c>
      <c r="AV120" s="13" t="s">
        <v>85</v>
      </c>
      <c r="AW120" s="13" t="s">
        <v>37</v>
      </c>
      <c r="AX120" s="13" t="s">
        <v>78</v>
      </c>
      <c r="AY120" s="246" t="s">
        <v>401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6859</v>
      </c>
      <c r="G121" s="248"/>
      <c r="H121" s="251">
        <v>318.95600000000002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274</v>
      </c>
      <c r="F122" s="261" t="s">
        <v>414</v>
      </c>
      <c r="G122" s="259"/>
      <c r="H122" s="262">
        <v>318.95600000000002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62.7" customHeight="1">
      <c r="A123" s="40"/>
      <c r="B123" s="41"/>
      <c r="C123" s="218" t="s">
        <v>102</v>
      </c>
      <c r="D123" s="218" t="s">
        <v>403</v>
      </c>
      <c r="E123" s="219" t="s">
        <v>481</v>
      </c>
      <c r="F123" s="220" t="s">
        <v>482</v>
      </c>
      <c r="G123" s="221" t="s">
        <v>219</v>
      </c>
      <c r="H123" s="222">
        <v>1452.104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6871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484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3" customFormat="1">
      <c r="A125" s="13"/>
      <c r="B125" s="236"/>
      <c r="C125" s="237"/>
      <c r="D125" s="238" t="s">
        <v>410</v>
      </c>
      <c r="E125" s="239" t="s">
        <v>19</v>
      </c>
      <c r="F125" s="240" t="s">
        <v>485</v>
      </c>
      <c r="G125" s="237"/>
      <c r="H125" s="239" t="s">
        <v>19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410</v>
      </c>
      <c r="AU125" s="246" t="s">
        <v>87</v>
      </c>
      <c r="AV125" s="13" t="s">
        <v>85</v>
      </c>
      <c r="AW125" s="13" t="s">
        <v>37</v>
      </c>
      <c r="AX125" s="13" t="s">
        <v>78</v>
      </c>
      <c r="AY125" s="246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6845</v>
      </c>
      <c r="G126" s="248"/>
      <c r="H126" s="251">
        <v>318.95600000000002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274</v>
      </c>
      <c r="G127" s="248"/>
      <c r="H127" s="251">
        <v>318.95600000000002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3" customFormat="1">
      <c r="A128" s="13"/>
      <c r="B128" s="236"/>
      <c r="C128" s="237"/>
      <c r="D128" s="238" t="s">
        <v>410</v>
      </c>
      <c r="E128" s="239" t="s">
        <v>19</v>
      </c>
      <c r="F128" s="240" t="s">
        <v>486</v>
      </c>
      <c r="G128" s="237"/>
      <c r="H128" s="239" t="s">
        <v>19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410</v>
      </c>
      <c r="AU128" s="246" t="s">
        <v>87</v>
      </c>
      <c r="AV128" s="13" t="s">
        <v>85</v>
      </c>
      <c r="AW128" s="13" t="s">
        <v>37</v>
      </c>
      <c r="AX128" s="13" t="s">
        <v>78</v>
      </c>
      <c r="AY128" s="246" t="s">
        <v>401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350</v>
      </c>
      <c r="G129" s="248"/>
      <c r="H129" s="251">
        <v>814.19200000000001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5" customFormat="1">
      <c r="A130" s="15"/>
      <c r="B130" s="258"/>
      <c r="C130" s="259"/>
      <c r="D130" s="238" t="s">
        <v>410</v>
      </c>
      <c r="E130" s="260" t="s">
        <v>19</v>
      </c>
      <c r="F130" s="261" t="s">
        <v>414</v>
      </c>
      <c r="G130" s="259"/>
      <c r="H130" s="262">
        <v>1452.104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8" t="s">
        <v>410</v>
      </c>
      <c r="AU130" s="268" t="s">
        <v>87</v>
      </c>
      <c r="AV130" s="15" t="s">
        <v>102</v>
      </c>
      <c r="AW130" s="15" t="s">
        <v>37</v>
      </c>
      <c r="AX130" s="15" t="s">
        <v>85</v>
      </c>
      <c r="AY130" s="268" t="s">
        <v>401</v>
      </c>
    </row>
    <row r="131" s="2" customFormat="1" ht="44.25" customHeight="1">
      <c r="A131" s="40"/>
      <c r="B131" s="41"/>
      <c r="C131" s="218" t="s">
        <v>457</v>
      </c>
      <c r="D131" s="218" t="s">
        <v>403</v>
      </c>
      <c r="E131" s="219" t="s">
        <v>566</v>
      </c>
      <c r="F131" s="220" t="s">
        <v>567</v>
      </c>
      <c r="G131" s="221" t="s">
        <v>219</v>
      </c>
      <c r="H131" s="222">
        <v>814.19200000000001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102</v>
      </c>
      <c r="AT131" s="229" t="s">
        <v>403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102</v>
      </c>
      <c r="BM131" s="229" t="s">
        <v>6872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569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87</v>
      </c>
    </row>
    <row r="133" s="13" customFormat="1">
      <c r="A133" s="13"/>
      <c r="B133" s="236"/>
      <c r="C133" s="237"/>
      <c r="D133" s="238" t="s">
        <v>410</v>
      </c>
      <c r="E133" s="239" t="s">
        <v>19</v>
      </c>
      <c r="F133" s="240" t="s">
        <v>6855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410</v>
      </c>
      <c r="AU133" s="246" t="s">
        <v>87</v>
      </c>
      <c r="AV133" s="13" t="s">
        <v>85</v>
      </c>
      <c r="AW133" s="13" t="s">
        <v>37</v>
      </c>
      <c r="AX133" s="13" t="s">
        <v>78</v>
      </c>
      <c r="AY133" s="246" t="s">
        <v>401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6856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6873</v>
      </c>
      <c r="G135" s="248"/>
      <c r="H135" s="251">
        <v>779.99199999999996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6874</v>
      </c>
      <c r="G136" s="248"/>
      <c r="H136" s="251">
        <v>34.200000000000003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5" customFormat="1">
      <c r="A137" s="15"/>
      <c r="B137" s="258"/>
      <c r="C137" s="259"/>
      <c r="D137" s="238" t="s">
        <v>410</v>
      </c>
      <c r="E137" s="260" t="s">
        <v>350</v>
      </c>
      <c r="F137" s="261" t="s">
        <v>414</v>
      </c>
      <c r="G137" s="259"/>
      <c r="H137" s="262">
        <v>814.19200000000001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410</v>
      </c>
      <c r="AU137" s="268" t="s">
        <v>87</v>
      </c>
      <c r="AV137" s="15" t="s">
        <v>102</v>
      </c>
      <c r="AW137" s="15" t="s">
        <v>37</v>
      </c>
      <c r="AX137" s="15" t="s">
        <v>85</v>
      </c>
      <c r="AY137" s="268" t="s">
        <v>401</v>
      </c>
    </row>
    <row r="138" s="12" customFormat="1" ht="22.8" customHeight="1">
      <c r="A138" s="12"/>
      <c r="B138" s="202"/>
      <c r="C138" s="203"/>
      <c r="D138" s="204" t="s">
        <v>77</v>
      </c>
      <c r="E138" s="216" t="s">
        <v>87</v>
      </c>
      <c r="F138" s="216" t="s">
        <v>598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SUM(P139:P148)</f>
        <v>0</v>
      </c>
      <c r="Q138" s="210"/>
      <c r="R138" s="211">
        <f>SUM(R139:R148)</f>
        <v>136.02679173147999</v>
      </c>
      <c r="S138" s="210"/>
      <c r="T138" s="212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77</v>
      </c>
      <c r="AU138" s="214" t="s">
        <v>85</v>
      </c>
      <c r="AY138" s="213" t="s">
        <v>401</v>
      </c>
      <c r="BK138" s="215">
        <f>SUM(BK139:BK148)</f>
        <v>0</v>
      </c>
    </row>
    <row r="139" s="2" customFormat="1" ht="33" customHeight="1">
      <c r="A139" s="40"/>
      <c r="B139" s="41"/>
      <c r="C139" s="218" t="s">
        <v>474</v>
      </c>
      <c r="D139" s="218" t="s">
        <v>403</v>
      </c>
      <c r="E139" s="219" t="s">
        <v>6875</v>
      </c>
      <c r="F139" s="220" t="s">
        <v>6876</v>
      </c>
      <c r="G139" s="221" t="s">
        <v>219</v>
      </c>
      <c r="H139" s="222">
        <v>54.369999999999997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2.5018722040000001</v>
      </c>
      <c r="R139" s="227">
        <f>Q139*H139</f>
        <v>136.02679173147999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6877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6878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6856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3" customFormat="1">
      <c r="A142" s="13"/>
      <c r="B142" s="236"/>
      <c r="C142" s="237"/>
      <c r="D142" s="238" t="s">
        <v>410</v>
      </c>
      <c r="E142" s="239" t="s">
        <v>19</v>
      </c>
      <c r="F142" s="240" t="s">
        <v>6879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410</v>
      </c>
      <c r="AU142" s="246" t="s">
        <v>87</v>
      </c>
      <c r="AV142" s="13" t="s">
        <v>85</v>
      </c>
      <c r="AW142" s="13" t="s">
        <v>37</v>
      </c>
      <c r="AX142" s="13" t="s">
        <v>78</v>
      </c>
      <c r="AY142" s="246" t="s">
        <v>401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6880</v>
      </c>
      <c r="G143" s="248"/>
      <c r="H143" s="251">
        <v>27.782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6881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6882</v>
      </c>
      <c r="G145" s="248"/>
      <c r="H145" s="251">
        <v>9.5250000000000004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3" customFormat="1">
      <c r="A146" s="13"/>
      <c r="B146" s="236"/>
      <c r="C146" s="237"/>
      <c r="D146" s="238" t="s">
        <v>410</v>
      </c>
      <c r="E146" s="239" t="s">
        <v>19</v>
      </c>
      <c r="F146" s="240" t="s">
        <v>6883</v>
      </c>
      <c r="G146" s="237"/>
      <c r="H146" s="239" t="s">
        <v>19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410</v>
      </c>
      <c r="AU146" s="246" t="s">
        <v>87</v>
      </c>
      <c r="AV146" s="13" t="s">
        <v>85</v>
      </c>
      <c r="AW146" s="13" t="s">
        <v>37</v>
      </c>
      <c r="AX146" s="13" t="s">
        <v>78</v>
      </c>
      <c r="AY146" s="246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6884</v>
      </c>
      <c r="G147" s="248"/>
      <c r="H147" s="251">
        <v>17.062999999999999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54.370000000000005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12" customFormat="1" ht="22.8" customHeight="1">
      <c r="A149" s="12"/>
      <c r="B149" s="202"/>
      <c r="C149" s="203"/>
      <c r="D149" s="204" t="s">
        <v>77</v>
      </c>
      <c r="E149" s="216" t="s">
        <v>95</v>
      </c>
      <c r="F149" s="216" t="s">
        <v>722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SUM(P150:P263)</f>
        <v>0</v>
      </c>
      <c r="Q149" s="210"/>
      <c r="R149" s="211">
        <f>SUM(R150:R263)</f>
        <v>560.96956676314005</v>
      </c>
      <c r="S149" s="210"/>
      <c r="T149" s="212">
        <f>SUM(T150:T263)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85</v>
      </c>
      <c r="AT149" s="214" t="s">
        <v>77</v>
      </c>
      <c r="AU149" s="214" t="s">
        <v>85</v>
      </c>
      <c r="AY149" s="213" t="s">
        <v>401</v>
      </c>
      <c r="BK149" s="215">
        <f>SUM(BK150:BK263)</f>
        <v>0</v>
      </c>
    </row>
    <row r="150" s="2" customFormat="1" ht="44.25" customHeight="1">
      <c r="A150" s="40"/>
      <c r="B150" s="41"/>
      <c r="C150" s="218" t="s">
        <v>480</v>
      </c>
      <c r="D150" s="218" t="s">
        <v>403</v>
      </c>
      <c r="E150" s="219" t="s">
        <v>6885</v>
      </c>
      <c r="F150" s="220" t="s">
        <v>6886</v>
      </c>
      <c r="G150" s="221" t="s">
        <v>178</v>
      </c>
      <c r="H150" s="222">
        <v>124.15000000000001</v>
      </c>
      <c r="I150" s="223"/>
      <c r="J150" s="224">
        <f>ROUND(I150*H150,2)</f>
        <v>0</v>
      </c>
      <c r="K150" s="220" t="s">
        <v>406</v>
      </c>
      <c r="L150" s="46"/>
      <c r="M150" s="225" t="s">
        <v>19</v>
      </c>
      <c r="N150" s="226" t="s">
        <v>49</v>
      </c>
      <c r="O150" s="86"/>
      <c r="P150" s="227">
        <f>O150*H150</f>
        <v>0</v>
      </c>
      <c r="Q150" s="227">
        <v>0.73403773999999999</v>
      </c>
      <c r="R150" s="227">
        <f>Q150*H150</f>
        <v>91.130785420999999</v>
      </c>
      <c r="S150" s="227">
        <v>0</v>
      </c>
      <c r="T150" s="22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9" t="s">
        <v>102</v>
      </c>
      <c r="AT150" s="229" t="s">
        <v>403</v>
      </c>
      <c r="AU150" s="229" t="s">
        <v>87</v>
      </c>
      <c r="AY150" s="19" t="s">
        <v>401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9" t="s">
        <v>85</v>
      </c>
      <c r="BK150" s="230">
        <f>ROUND(I150*H150,2)</f>
        <v>0</v>
      </c>
      <c r="BL150" s="19" t="s">
        <v>102</v>
      </c>
      <c r="BM150" s="229" t="s">
        <v>6887</v>
      </c>
    </row>
    <row r="151" s="2" customFormat="1">
      <c r="A151" s="40"/>
      <c r="B151" s="41"/>
      <c r="C151" s="42"/>
      <c r="D151" s="231" t="s">
        <v>408</v>
      </c>
      <c r="E151" s="42"/>
      <c r="F151" s="232" t="s">
        <v>6888</v>
      </c>
      <c r="G151" s="42"/>
      <c r="H151" s="42"/>
      <c r="I151" s="233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408</v>
      </c>
      <c r="AU151" s="19" t="s">
        <v>87</v>
      </c>
    </row>
    <row r="152" s="13" customFormat="1">
      <c r="A152" s="13"/>
      <c r="B152" s="236"/>
      <c r="C152" s="237"/>
      <c r="D152" s="238" t="s">
        <v>410</v>
      </c>
      <c r="E152" s="239" t="s">
        <v>19</v>
      </c>
      <c r="F152" s="240" t="s">
        <v>6856</v>
      </c>
      <c r="G152" s="237"/>
      <c r="H152" s="239" t="s">
        <v>19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410</v>
      </c>
      <c r="AU152" s="246" t="s">
        <v>87</v>
      </c>
      <c r="AV152" s="13" t="s">
        <v>85</v>
      </c>
      <c r="AW152" s="13" t="s">
        <v>37</v>
      </c>
      <c r="AX152" s="13" t="s">
        <v>78</v>
      </c>
      <c r="AY152" s="246" t="s">
        <v>401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6879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6889</v>
      </c>
      <c r="G154" s="248"/>
      <c r="H154" s="251">
        <v>124.15000000000001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5" customFormat="1">
      <c r="A155" s="15"/>
      <c r="B155" s="258"/>
      <c r="C155" s="259"/>
      <c r="D155" s="238" t="s">
        <v>410</v>
      </c>
      <c r="E155" s="260" t="s">
        <v>19</v>
      </c>
      <c r="F155" s="261" t="s">
        <v>414</v>
      </c>
      <c r="G155" s="259"/>
      <c r="H155" s="262">
        <v>124.15000000000001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410</v>
      </c>
      <c r="AU155" s="268" t="s">
        <v>87</v>
      </c>
      <c r="AV155" s="15" t="s">
        <v>102</v>
      </c>
      <c r="AW155" s="15" t="s">
        <v>37</v>
      </c>
      <c r="AX155" s="15" t="s">
        <v>85</v>
      </c>
      <c r="AY155" s="268" t="s">
        <v>401</v>
      </c>
    </row>
    <row r="156" s="2" customFormat="1" ht="44.25" customHeight="1">
      <c r="A156" s="40"/>
      <c r="B156" s="41"/>
      <c r="C156" s="218" t="s">
        <v>487</v>
      </c>
      <c r="D156" s="218" t="s">
        <v>403</v>
      </c>
      <c r="E156" s="219" t="s">
        <v>6890</v>
      </c>
      <c r="F156" s="220" t="s">
        <v>6891</v>
      </c>
      <c r="G156" s="221" t="s">
        <v>178</v>
      </c>
      <c r="H156" s="222">
        <v>88.650000000000006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1.0203605499999999</v>
      </c>
      <c r="R156" s="227">
        <f>Q156*H156</f>
        <v>90.454962757499999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6892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6893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6856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3" customFormat="1">
      <c r="A159" s="13"/>
      <c r="B159" s="236"/>
      <c r="C159" s="237"/>
      <c r="D159" s="238" t="s">
        <v>410</v>
      </c>
      <c r="E159" s="239" t="s">
        <v>19</v>
      </c>
      <c r="F159" s="240" t="s">
        <v>6879</v>
      </c>
      <c r="G159" s="237"/>
      <c r="H159" s="239" t="s">
        <v>19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410</v>
      </c>
      <c r="AU159" s="246" t="s">
        <v>87</v>
      </c>
      <c r="AV159" s="13" t="s">
        <v>85</v>
      </c>
      <c r="AW159" s="13" t="s">
        <v>37</v>
      </c>
      <c r="AX159" s="13" t="s">
        <v>78</v>
      </c>
      <c r="AY159" s="246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6894</v>
      </c>
      <c r="G160" s="248"/>
      <c r="H160" s="251">
        <v>88.650000000000006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88.650000000000006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33" customHeight="1">
      <c r="A162" s="40"/>
      <c r="B162" s="41"/>
      <c r="C162" s="218" t="s">
        <v>492</v>
      </c>
      <c r="D162" s="218" t="s">
        <v>403</v>
      </c>
      <c r="E162" s="219" t="s">
        <v>6895</v>
      </c>
      <c r="F162" s="220" t="s">
        <v>6896</v>
      </c>
      <c r="G162" s="221" t="s">
        <v>219</v>
      </c>
      <c r="H162" s="222">
        <v>113.26000000000001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2.5018722040000001</v>
      </c>
      <c r="R162" s="227">
        <f>Q162*H162</f>
        <v>283.36204582504001</v>
      </c>
      <c r="S162" s="227">
        <v>0</v>
      </c>
      <c r="T162" s="22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102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102</v>
      </c>
      <c r="BM162" s="229" t="s">
        <v>6897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6898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6856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6879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6899</v>
      </c>
      <c r="G166" s="248"/>
      <c r="H166" s="251">
        <v>63.840000000000003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3" customFormat="1">
      <c r="A167" s="13"/>
      <c r="B167" s="236"/>
      <c r="C167" s="237"/>
      <c r="D167" s="238" t="s">
        <v>410</v>
      </c>
      <c r="E167" s="239" t="s">
        <v>19</v>
      </c>
      <c r="F167" s="240" t="s">
        <v>6881</v>
      </c>
      <c r="G167" s="237"/>
      <c r="H167" s="239" t="s">
        <v>19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410</v>
      </c>
      <c r="AU167" s="246" t="s">
        <v>87</v>
      </c>
      <c r="AV167" s="13" t="s">
        <v>85</v>
      </c>
      <c r="AW167" s="13" t="s">
        <v>37</v>
      </c>
      <c r="AX167" s="13" t="s">
        <v>78</v>
      </c>
      <c r="AY167" s="246" t="s">
        <v>401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6900</v>
      </c>
      <c r="G168" s="248"/>
      <c r="H168" s="251">
        <v>20.32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3" customFormat="1">
      <c r="A169" s="13"/>
      <c r="B169" s="236"/>
      <c r="C169" s="237"/>
      <c r="D169" s="238" t="s">
        <v>410</v>
      </c>
      <c r="E169" s="239" t="s">
        <v>19</v>
      </c>
      <c r="F169" s="240" t="s">
        <v>6883</v>
      </c>
      <c r="G169" s="237"/>
      <c r="H169" s="239" t="s">
        <v>19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410</v>
      </c>
      <c r="AU169" s="246" t="s">
        <v>87</v>
      </c>
      <c r="AV169" s="13" t="s">
        <v>85</v>
      </c>
      <c r="AW169" s="13" t="s">
        <v>37</v>
      </c>
      <c r="AX169" s="13" t="s">
        <v>78</v>
      </c>
      <c r="AY169" s="246" t="s">
        <v>401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6901</v>
      </c>
      <c r="G170" s="248"/>
      <c r="H170" s="251">
        <v>29.100000000000001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78</v>
      </c>
      <c r="AY170" s="257" t="s">
        <v>401</v>
      </c>
    </row>
    <row r="171" s="15" customFormat="1">
      <c r="A171" s="15"/>
      <c r="B171" s="258"/>
      <c r="C171" s="259"/>
      <c r="D171" s="238" t="s">
        <v>410</v>
      </c>
      <c r="E171" s="260" t="s">
        <v>19</v>
      </c>
      <c r="F171" s="261" t="s">
        <v>414</v>
      </c>
      <c r="G171" s="259"/>
      <c r="H171" s="262">
        <v>113.25999999999999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410</v>
      </c>
      <c r="AU171" s="268" t="s">
        <v>87</v>
      </c>
      <c r="AV171" s="15" t="s">
        <v>102</v>
      </c>
      <c r="AW171" s="15" t="s">
        <v>37</v>
      </c>
      <c r="AX171" s="15" t="s">
        <v>85</v>
      </c>
      <c r="AY171" s="268" t="s">
        <v>401</v>
      </c>
    </row>
    <row r="172" s="2" customFormat="1" ht="37.8" customHeight="1">
      <c r="A172" s="40"/>
      <c r="B172" s="41"/>
      <c r="C172" s="218" t="s">
        <v>498</v>
      </c>
      <c r="D172" s="218" t="s">
        <v>403</v>
      </c>
      <c r="E172" s="219" t="s">
        <v>790</v>
      </c>
      <c r="F172" s="220" t="s">
        <v>791</v>
      </c>
      <c r="G172" s="221" t="s">
        <v>548</v>
      </c>
      <c r="H172" s="222">
        <v>23.622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1.0492218</v>
      </c>
      <c r="R172" s="227">
        <f>Q172*H172</f>
        <v>24.784717359599998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102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102</v>
      </c>
      <c r="BM172" s="229" t="s">
        <v>6902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793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13" customFormat="1">
      <c r="A174" s="13"/>
      <c r="B174" s="236"/>
      <c r="C174" s="237"/>
      <c r="D174" s="238" t="s">
        <v>410</v>
      </c>
      <c r="E174" s="239" t="s">
        <v>19</v>
      </c>
      <c r="F174" s="240" t="s">
        <v>6903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410</v>
      </c>
      <c r="AU174" s="246" t="s">
        <v>87</v>
      </c>
      <c r="AV174" s="13" t="s">
        <v>85</v>
      </c>
      <c r="AW174" s="13" t="s">
        <v>37</v>
      </c>
      <c r="AX174" s="13" t="s">
        <v>78</v>
      </c>
      <c r="AY174" s="246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6904</v>
      </c>
      <c r="G175" s="248"/>
      <c r="H175" s="251">
        <v>23.622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23.622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37.8" customHeight="1">
      <c r="A177" s="40"/>
      <c r="B177" s="41"/>
      <c r="C177" s="218" t="s">
        <v>514</v>
      </c>
      <c r="D177" s="218" t="s">
        <v>403</v>
      </c>
      <c r="E177" s="219" t="s">
        <v>6905</v>
      </c>
      <c r="F177" s="220" t="s">
        <v>6906</v>
      </c>
      <c r="G177" s="221" t="s">
        <v>653</v>
      </c>
      <c r="H177" s="222">
        <v>118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6907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6908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6864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3" customFormat="1">
      <c r="A180" s="13"/>
      <c r="B180" s="236"/>
      <c r="C180" s="237"/>
      <c r="D180" s="238" t="s">
        <v>410</v>
      </c>
      <c r="E180" s="239" t="s">
        <v>19</v>
      </c>
      <c r="F180" s="240" t="s">
        <v>1696</v>
      </c>
      <c r="G180" s="237"/>
      <c r="H180" s="239" t="s">
        <v>19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410</v>
      </c>
      <c r="AU180" s="246" t="s">
        <v>87</v>
      </c>
      <c r="AV180" s="13" t="s">
        <v>85</v>
      </c>
      <c r="AW180" s="13" t="s">
        <v>37</v>
      </c>
      <c r="AX180" s="13" t="s">
        <v>78</v>
      </c>
      <c r="AY180" s="246" t="s">
        <v>401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6909</v>
      </c>
      <c r="G181" s="248"/>
      <c r="H181" s="251">
        <v>100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6910</v>
      </c>
      <c r="G182" s="248"/>
      <c r="H182" s="251">
        <v>18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5" customFormat="1">
      <c r="A183" s="15"/>
      <c r="B183" s="258"/>
      <c r="C183" s="259"/>
      <c r="D183" s="238" t="s">
        <v>410</v>
      </c>
      <c r="E183" s="260" t="s">
        <v>19</v>
      </c>
      <c r="F183" s="261" t="s">
        <v>414</v>
      </c>
      <c r="G183" s="259"/>
      <c r="H183" s="262">
        <v>118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410</v>
      </c>
      <c r="AU183" s="268" t="s">
        <v>87</v>
      </c>
      <c r="AV183" s="15" t="s">
        <v>102</v>
      </c>
      <c r="AW183" s="15" t="s">
        <v>37</v>
      </c>
      <c r="AX183" s="15" t="s">
        <v>85</v>
      </c>
      <c r="AY183" s="268" t="s">
        <v>401</v>
      </c>
    </row>
    <row r="184" s="2" customFormat="1" ht="24.15" customHeight="1">
      <c r="A184" s="40"/>
      <c r="B184" s="41"/>
      <c r="C184" s="280" t="s">
        <v>519</v>
      </c>
      <c r="D184" s="280" t="s">
        <v>808</v>
      </c>
      <c r="E184" s="281" t="s">
        <v>6911</v>
      </c>
      <c r="F184" s="282" t="s">
        <v>6912</v>
      </c>
      <c r="G184" s="283" t="s">
        <v>653</v>
      </c>
      <c r="H184" s="284">
        <v>104</v>
      </c>
      <c r="I184" s="285"/>
      <c r="J184" s="286">
        <f>ROUND(I184*H184,2)</f>
        <v>0</v>
      </c>
      <c r="K184" s="282" t="s">
        <v>19</v>
      </c>
      <c r="L184" s="287"/>
      <c r="M184" s="288" t="s">
        <v>19</v>
      </c>
      <c r="N184" s="289" t="s">
        <v>49</v>
      </c>
      <c r="O184" s="86"/>
      <c r="P184" s="227">
        <f>O184*H184</f>
        <v>0</v>
      </c>
      <c r="Q184" s="227">
        <v>0.002</v>
      </c>
      <c r="R184" s="227">
        <f>Q184*H184</f>
        <v>0.20800000000000002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487</v>
      </c>
      <c r="AT184" s="229" t="s">
        <v>808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102</v>
      </c>
      <c r="BM184" s="229" t="s">
        <v>6913</v>
      </c>
    </row>
    <row r="185" s="2" customFormat="1" ht="24.15" customHeight="1">
      <c r="A185" s="40"/>
      <c r="B185" s="41"/>
      <c r="C185" s="280" t="s">
        <v>529</v>
      </c>
      <c r="D185" s="280" t="s">
        <v>808</v>
      </c>
      <c r="E185" s="281" t="s">
        <v>6914</v>
      </c>
      <c r="F185" s="282" t="s">
        <v>6915</v>
      </c>
      <c r="G185" s="283" t="s">
        <v>653</v>
      </c>
      <c r="H185" s="284">
        <v>14</v>
      </c>
      <c r="I185" s="285"/>
      <c r="J185" s="286">
        <f>ROUND(I185*H185,2)</f>
        <v>0</v>
      </c>
      <c r="K185" s="282" t="s">
        <v>19</v>
      </c>
      <c r="L185" s="287"/>
      <c r="M185" s="288" t="s">
        <v>19</v>
      </c>
      <c r="N185" s="289" t="s">
        <v>49</v>
      </c>
      <c r="O185" s="86"/>
      <c r="P185" s="227">
        <f>O185*H185</f>
        <v>0</v>
      </c>
      <c r="Q185" s="227">
        <v>0.002</v>
      </c>
      <c r="R185" s="227">
        <f>Q185*H185</f>
        <v>0.028000000000000001</v>
      </c>
      <c r="S185" s="227">
        <v>0</v>
      </c>
      <c r="T185" s="22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9" t="s">
        <v>487</v>
      </c>
      <c r="AT185" s="229" t="s">
        <v>808</v>
      </c>
      <c r="AU185" s="229" t="s">
        <v>87</v>
      </c>
      <c r="AY185" s="19" t="s">
        <v>401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9" t="s">
        <v>85</v>
      </c>
      <c r="BK185" s="230">
        <f>ROUND(I185*H185,2)</f>
        <v>0</v>
      </c>
      <c r="BL185" s="19" t="s">
        <v>102</v>
      </c>
      <c r="BM185" s="229" t="s">
        <v>6916</v>
      </c>
    </row>
    <row r="186" s="2" customFormat="1" ht="24.15" customHeight="1">
      <c r="A186" s="40"/>
      <c r="B186" s="41"/>
      <c r="C186" s="218" t="s">
        <v>536</v>
      </c>
      <c r="D186" s="218" t="s">
        <v>403</v>
      </c>
      <c r="E186" s="219" t="s">
        <v>6917</v>
      </c>
      <c r="F186" s="220" t="s">
        <v>6918</v>
      </c>
      <c r="G186" s="221" t="s">
        <v>653</v>
      </c>
      <c r="H186" s="222">
        <v>3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6919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6920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3" customFormat="1">
      <c r="A188" s="13"/>
      <c r="B188" s="236"/>
      <c r="C188" s="237"/>
      <c r="D188" s="238" t="s">
        <v>410</v>
      </c>
      <c r="E188" s="239" t="s">
        <v>19</v>
      </c>
      <c r="F188" s="240" t="s">
        <v>6864</v>
      </c>
      <c r="G188" s="237"/>
      <c r="H188" s="239" t="s">
        <v>19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410</v>
      </c>
      <c r="AU188" s="246" t="s">
        <v>87</v>
      </c>
      <c r="AV188" s="13" t="s">
        <v>85</v>
      </c>
      <c r="AW188" s="13" t="s">
        <v>37</v>
      </c>
      <c r="AX188" s="13" t="s">
        <v>78</v>
      </c>
      <c r="AY188" s="246" t="s">
        <v>401</v>
      </c>
    </row>
    <row r="189" s="13" customFormat="1">
      <c r="A189" s="13"/>
      <c r="B189" s="236"/>
      <c r="C189" s="237"/>
      <c r="D189" s="238" t="s">
        <v>410</v>
      </c>
      <c r="E189" s="239" t="s">
        <v>19</v>
      </c>
      <c r="F189" s="240" t="s">
        <v>1696</v>
      </c>
      <c r="G189" s="237"/>
      <c r="H189" s="239" t="s">
        <v>19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410</v>
      </c>
      <c r="AU189" s="246" t="s">
        <v>87</v>
      </c>
      <c r="AV189" s="13" t="s">
        <v>85</v>
      </c>
      <c r="AW189" s="13" t="s">
        <v>37</v>
      </c>
      <c r="AX189" s="13" t="s">
        <v>78</v>
      </c>
      <c r="AY189" s="246" t="s">
        <v>401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6921</v>
      </c>
      <c r="G190" s="248"/>
      <c r="H190" s="251">
        <v>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6922</v>
      </c>
      <c r="G191" s="248"/>
      <c r="H191" s="251">
        <v>1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3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85</v>
      </c>
      <c r="AY192" s="268" t="s">
        <v>401</v>
      </c>
    </row>
    <row r="193" s="2" customFormat="1" ht="24.15" customHeight="1">
      <c r="A193" s="40"/>
      <c r="B193" s="41"/>
      <c r="C193" s="280" t="s">
        <v>8</v>
      </c>
      <c r="D193" s="280" t="s">
        <v>808</v>
      </c>
      <c r="E193" s="281" t="s">
        <v>6923</v>
      </c>
      <c r="F193" s="282" t="s">
        <v>6924</v>
      </c>
      <c r="G193" s="283" t="s">
        <v>653</v>
      </c>
      <c r="H193" s="284">
        <v>1</v>
      </c>
      <c r="I193" s="285"/>
      <c r="J193" s="286">
        <f>ROUND(I193*H193,2)</f>
        <v>0</v>
      </c>
      <c r="K193" s="282" t="s">
        <v>406</v>
      </c>
      <c r="L193" s="287"/>
      <c r="M193" s="288" t="s">
        <v>19</v>
      </c>
      <c r="N193" s="289" t="s">
        <v>49</v>
      </c>
      <c r="O193" s="86"/>
      <c r="P193" s="227">
        <f>O193*H193</f>
        <v>0</v>
      </c>
      <c r="Q193" s="227">
        <v>0.056800000000000003</v>
      </c>
      <c r="R193" s="227">
        <f>Q193*H193</f>
        <v>0.056800000000000003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487</v>
      </c>
      <c r="AT193" s="229" t="s">
        <v>808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102</v>
      </c>
      <c r="BM193" s="229" t="s">
        <v>6925</v>
      </c>
    </row>
    <row r="194" s="13" customFormat="1">
      <c r="A194" s="13"/>
      <c r="B194" s="236"/>
      <c r="C194" s="237"/>
      <c r="D194" s="238" t="s">
        <v>410</v>
      </c>
      <c r="E194" s="239" t="s">
        <v>19</v>
      </c>
      <c r="F194" s="240" t="s">
        <v>6864</v>
      </c>
      <c r="G194" s="237"/>
      <c r="H194" s="239" t="s">
        <v>19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410</v>
      </c>
      <c r="AU194" s="246" t="s">
        <v>87</v>
      </c>
      <c r="AV194" s="13" t="s">
        <v>85</v>
      </c>
      <c r="AW194" s="13" t="s">
        <v>37</v>
      </c>
      <c r="AX194" s="13" t="s">
        <v>78</v>
      </c>
      <c r="AY194" s="246" t="s">
        <v>401</v>
      </c>
    </row>
    <row r="195" s="13" customFormat="1">
      <c r="A195" s="13"/>
      <c r="B195" s="236"/>
      <c r="C195" s="237"/>
      <c r="D195" s="238" t="s">
        <v>410</v>
      </c>
      <c r="E195" s="239" t="s">
        <v>19</v>
      </c>
      <c r="F195" s="240" t="s">
        <v>1696</v>
      </c>
      <c r="G195" s="237"/>
      <c r="H195" s="239" t="s">
        <v>19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410</v>
      </c>
      <c r="AU195" s="246" t="s">
        <v>87</v>
      </c>
      <c r="AV195" s="13" t="s">
        <v>85</v>
      </c>
      <c r="AW195" s="13" t="s">
        <v>37</v>
      </c>
      <c r="AX195" s="13" t="s">
        <v>78</v>
      </c>
      <c r="AY195" s="246" t="s">
        <v>401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6926</v>
      </c>
      <c r="G196" s="248"/>
      <c r="H196" s="251">
        <v>1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5" customFormat="1">
      <c r="A197" s="15"/>
      <c r="B197" s="258"/>
      <c r="C197" s="259"/>
      <c r="D197" s="238" t="s">
        <v>410</v>
      </c>
      <c r="E197" s="260" t="s">
        <v>19</v>
      </c>
      <c r="F197" s="261" t="s">
        <v>414</v>
      </c>
      <c r="G197" s="259"/>
      <c r="H197" s="262">
        <v>1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410</v>
      </c>
      <c r="AU197" s="268" t="s">
        <v>87</v>
      </c>
      <c r="AV197" s="15" t="s">
        <v>102</v>
      </c>
      <c r="AW197" s="15" t="s">
        <v>37</v>
      </c>
      <c r="AX197" s="15" t="s">
        <v>85</v>
      </c>
      <c r="AY197" s="268" t="s">
        <v>401</v>
      </c>
    </row>
    <row r="198" s="2" customFormat="1" ht="24.15" customHeight="1">
      <c r="A198" s="40"/>
      <c r="B198" s="41"/>
      <c r="C198" s="280" t="s">
        <v>545</v>
      </c>
      <c r="D198" s="280" t="s">
        <v>808</v>
      </c>
      <c r="E198" s="281" t="s">
        <v>6927</v>
      </c>
      <c r="F198" s="282" t="s">
        <v>6928</v>
      </c>
      <c r="G198" s="283" t="s">
        <v>653</v>
      </c>
      <c r="H198" s="284">
        <v>1</v>
      </c>
      <c r="I198" s="285"/>
      <c r="J198" s="286">
        <f>ROUND(I198*H198,2)</f>
        <v>0</v>
      </c>
      <c r="K198" s="282" t="s">
        <v>19</v>
      </c>
      <c r="L198" s="287"/>
      <c r="M198" s="288" t="s">
        <v>19</v>
      </c>
      <c r="N198" s="289" t="s">
        <v>49</v>
      </c>
      <c r="O198" s="86"/>
      <c r="P198" s="227">
        <f>O198*H198</f>
        <v>0</v>
      </c>
      <c r="Q198" s="227">
        <v>0.051529999999999999</v>
      </c>
      <c r="R198" s="227">
        <f>Q198*H198</f>
        <v>0.051529999999999999</v>
      </c>
      <c r="S198" s="227">
        <v>0</v>
      </c>
      <c r="T198" s="22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9" t="s">
        <v>487</v>
      </c>
      <c r="AT198" s="229" t="s">
        <v>808</v>
      </c>
      <c r="AU198" s="229" t="s">
        <v>87</v>
      </c>
      <c r="AY198" s="19" t="s">
        <v>401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9" t="s">
        <v>85</v>
      </c>
      <c r="BK198" s="230">
        <f>ROUND(I198*H198,2)</f>
        <v>0</v>
      </c>
      <c r="BL198" s="19" t="s">
        <v>102</v>
      </c>
      <c r="BM198" s="229" t="s">
        <v>6929</v>
      </c>
    </row>
    <row r="199" s="13" customFormat="1">
      <c r="A199" s="13"/>
      <c r="B199" s="236"/>
      <c r="C199" s="237"/>
      <c r="D199" s="238" t="s">
        <v>410</v>
      </c>
      <c r="E199" s="239" t="s">
        <v>19</v>
      </c>
      <c r="F199" s="240" t="s">
        <v>6864</v>
      </c>
      <c r="G199" s="237"/>
      <c r="H199" s="239" t="s">
        <v>19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410</v>
      </c>
      <c r="AU199" s="246" t="s">
        <v>87</v>
      </c>
      <c r="AV199" s="13" t="s">
        <v>85</v>
      </c>
      <c r="AW199" s="13" t="s">
        <v>37</v>
      </c>
      <c r="AX199" s="13" t="s">
        <v>78</v>
      </c>
      <c r="AY199" s="246" t="s">
        <v>401</v>
      </c>
    </row>
    <row r="200" s="13" customFormat="1">
      <c r="A200" s="13"/>
      <c r="B200" s="236"/>
      <c r="C200" s="237"/>
      <c r="D200" s="238" t="s">
        <v>410</v>
      </c>
      <c r="E200" s="239" t="s">
        <v>19</v>
      </c>
      <c r="F200" s="240" t="s">
        <v>1696</v>
      </c>
      <c r="G200" s="237"/>
      <c r="H200" s="239" t="s">
        <v>19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410</v>
      </c>
      <c r="AU200" s="246" t="s">
        <v>87</v>
      </c>
      <c r="AV200" s="13" t="s">
        <v>85</v>
      </c>
      <c r="AW200" s="13" t="s">
        <v>37</v>
      </c>
      <c r="AX200" s="13" t="s">
        <v>78</v>
      </c>
      <c r="AY200" s="246" t="s">
        <v>401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6922</v>
      </c>
      <c r="G201" s="248"/>
      <c r="H201" s="251">
        <v>1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78</v>
      </c>
      <c r="AY201" s="257" t="s">
        <v>401</v>
      </c>
    </row>
    <row r="202" s="15" customFormat="1">
      <c r="A202" s="15"/>
      <c r="B202" s="258"/>
      <c r="C202" s="259"/>
      <c r="D202" s="238" t="s">
        <v>410</v>
      </c>
      <c r="E202" s="260" t="s">
        <v>19</v>
      </c>
      <c r="F202" s="261" t="s">
        <v>414</v>
      </c>
      <c r="G202" s="259"/>
      <c r="H202" s="262">
        <v>1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410</v>
      </c>
      <c r="AU202" s="268" t="s">
        <v>87</v>
      </c>
      <c r="AV202" s="15" t="s">
        <v>102</v>
      </c>
      <c r="AW202" s="15" t="s">
        <v>37</v>
      </c>
      <c r="AX202" s="15" t="s">
        <v>85</v>
      </c>
      <c r="AY202" s="268" t="s">
        <v>401</v>
      </c>
    </row>
    <row r="203" s="2" customFormat="1" ht="33" customHeight="1">
      <c r="A203" s="40"/>
      <c r="B203" s="41"/>
      <c r="C203" s="218" t="s">
        <v>552</v>
      </c>
      <c r="D203" s="218" t="s">
        <v>403</v>
      </c>
      <c r="E203" s="219" t="s">
        <v>6930</v>
      </c>
      <c r="F203" s="220" t="s">
        <v>6931</v>
      </c>
      <c r="G203" s="221" t="s">
        <v>228</v>
      </c>
      <c r="H203" s="222">
        <v>74</v>
      </c>
      <c r="I203" s="223"/>
      <c r="J203" s="224">
        <f>ROUND(I203*H203,2)</f>
        <v>0</v>
      </c>
      <c r="K203" s="220" t="s">
        <v>19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0.036400000000000002</v>
      </c>
      <c r="R203" s="227">
        <f>Q203*H203</f>
        <v>2.6936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102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6932</v>
      </c>
    </row>
    <row r="204" s="13" customFormat="1">
      <c r="A204" s="13"/>
      <c r="B204" s="236"/>
      <c r="C204" s="237"/>
      <c r="D204" s="238" t="s">
        <v>410</v>
      </c>
      <c r="E204" s="239" t="s">
        <v>19</v>
      </c>
      <c r="F204" s="240" t="s">
        <v>6864</v>
      </c>
      <c r="G204" s="237"/>
      <c r="H204" s="239" t="s">
        <v>19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410</v>
      </c>
      <c r="AU204" s="246" t="s">
        <v>87</v>
      </c>
      <c r="AV204" s="13" t="s">
        <v>85</v>
      </c>
      <c r="AW204" s="13" t="s">
        <v>37</v>
      </c>
      <c r="AX204" s="13" t="s">
        <v>78</v>
      </c>
      <c r="AY204" s="246" t="s">
        <v>401</v>
      </c>
    </row>
    <row r="205" s="13" customFormat="1">
      <c r="A205" s="13"/>
      <c r="B205" s="236"/>
      <c r="C205" s="237"/>
      <c r="D205" s="238" t="s">
        <v>410</v>
      </c>
      <c r="E205" s="239" t="s">
        <v>19</v>
      </c>
      <c r="F205" s="240" t="s">
        <v>1696</v>
      </c>
      <c r="G205" s="237"/>
      <c r="H205" s="239" t="s">
        <v>19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410</v>
      </c>
      <c r="AU205" s="246" t="s">
        <v>87</v>
      </c>
      <c r="AV205" s="13" t="s">
        <v>85</v>
      </c>
      <c r="AW205" s="13" t="s">
        <v>37</v>
      </c>
      <c r="AX205" s="13" t="s">
        <v>78</v>
      </c>
      <c r="AY205" s="246" t="s">
        <v>401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6933</v>
      </c>
      <c r="G206" s="248"/>
      <c r="H206" s="251">
        <v>74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5" customFormat="1">
      <c r="A207" s="15"/>
      <c r="B207" s="258"/>
      <c r="C207" s="259"/>
      <c r="D207" s="238" t="s">
        <v>410</v>
      </c>
      <c r="E207" s="260" t="s">
        <v>19</v>
      </c>
      <c r="F207" s="261" t="s">
        <v>414</v>
      </c>
      <c r="G207" s="259"/>
      <c r="H207" s="262">
        <v>74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410</v>
      </c>
      <c r="AU207" s="268" t="s">
        <v>87</v>
      </c>
      <c r="AV207" s="15" t="s">
        <v>102</v>
      </c>
      <c r="AW207" s="15" t="s">
        <v>37</v>
      </c>
      <c r="AX207" s="15" t="s">
        <v>85</v>
      </c>
      <c r="AY207" s="268" t="s">
        <v>401</v>
      </c>
    </row>
    <row r="208" s="2" customFormat="1" ht="24.15" customHeight="1">
      <c r="A208" s="40"/>
      <c r="B208" s="41"/>
      <c r="C208" s="218" t="s">
        <v>560</v>
      </c>
      <c r="D208" s="218" t="s">
        <v>403</v>
      </c>
      <c r="E208" s="219" t="s">
        <v>6934</v>
      </c>
      <c r="F208" s="220" t="s">
        <v>6935</v>
      </c>
      <c r="G208" s="221" t="s">
        <v>219</v>
      </c>
      <c r="H208" s="222">
        <v>24.699999999999999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2.5018699999999998</v>
      </c>
      <c r="R208" s="227">
        <f>Q208*H208</f>
        <v>61.796188999999991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102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102</v>
      </c>
      <c r="BM208" s="229" t="s">
        <v>6936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6937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6864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3" customFormat="1">
      <c r="A211" s="13"/>
      <c r="B211" s="236"/>
      <c r="C211" s="237"/>
      <c r="D211" s="238" t="s">
        <v>410</v>
      </c>
      <c r="E211" s="239" t="s">
        <v>19</v>
      </c>
      <c r="F211" s="240" t="s">
        <v>1696</v>
      </c>
      <c r="G211" s="237"/>
      <c r="H211" s="239" t="s">
        <v>19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410</v>
      </c>
      <c r="AU211" s="246" t="s">
        <v>87</v>
      </c>
      <c r="AV211" s="13" t="s">
        <v>85</v>
      </c>
      <c r="AW211" s="13" t="s">
        <v>37</v>
      </c>
      <c r="AX211" s="13" t="s">
        <v>78</v>
      </c>
      <c r="AY211" s="246" t="s">
        <v>401</v>
      </c>
    </row>
    <row r="212" s="14" customFormat="1">
      <c r="A212" s="14"/>
      <c r="B212" s="247"/>
      <c r="C212" s="248"/>
      <c r="D212" s="238" t="s">
        <v>410</v>
      </c>
      <c r="E212" s="249" t="s">
        <v>19</v>
      </c>
      <c r="F212" s="250" t="s">
        <v>6938</v>
      </c>
      <c r="G212" s="248"/>
      <c r="H212" s="251">
        <v>24.699999999999999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410</v>
      </c>
      <c r="AU212" s="257" t="s">
        <v>87</v>
      </c>
      <c r="AV212" s="14" t="s">
        <v>87</v>
      </c>
      <c r="AW212" s="14" t="s">
        <v>37</v>
      </c>
      <c r="AX212" s="14" t="s">
        <v>78</v>
      </c>
      <c r="AY212" s="257" t="s">
        <v>401</v>
      </c>
    </row>
    <row r="213" s="15" customFormat="1">
      <c r="A213" s="15"/>
      <c r="B213" s="258"/>
      <c r="C213" s="259"/>
      <c r="D213" s="238" t="s">
        <v>410</v>
      </c>
      <c r="E213" s="260" t="s">
        <v>19</v>
      </c>
      <c r="F213" s="261" t="s">
        <v>414</v>
      </c>
      <c r="G213" s="259"/>
      <c r="H213" s="262">
        <v>24.699999999999999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8" t="s">
        <v>410</v>
      </c>
      <c r="AU213" s="268" t="s">
        <v>87</v>
      </c>
      <c r="AV213" s="15" t="s">
        <v>102</v>
      </c>
      <c r="AW213" s="15" t="s">
        <v>37</v>
      </c>
      <c r="AX213" s="15" t="s">
        <v>85</v>
      </c>
      <c r="AY213" s="268" t="s">
        <v>401</v>
      </c>
    </row>
    <row r="214" s="2" customFormat="1" ht="37.8" customHeight="1">
      <c r="A214" s="40"/>
      <c r="B214" s="41"/>
      <c r="C214" s="218" t="s">
        <v>565</v>
      </c>
      <c r="D214" s="218" t="s">
        <v>403</v>
      </c>
      <c r="E214" s="219" t="s">
        <v>6939</v>
      </c>
      <c r="F214" s="220" t="s">
        <v>6940</v>
      </c>
      <c r="G214" s="221" t="s">
        <v>178</v>
      </c>
      <c r="H214" s="222">
        <v>247</v>
      </c>
      <c r="I214" s="223"/>
      <c r="J214" s="224">
        <f>ROUND(I214*H214,2)</f>
        <v>0</v>
      </c>
      <c r="K214" s="220" t="s">
        <v>406</v>
      </c>
      <c r="L214" s="46"/>
      <c r="M214" s="225" t="s">
        <v>19</v>
      </c>
      <c r="N214" s="226" t="s">
        <v>49</v>
      </c>
      <c r="O214" s="86"/>
      <c r="P214" s="227">
        <f>O214*H214</f>
        <v>0</v>
      </c>
      <c r="Q214" s="227">
        <v>0.015891499999999999</v>
      </c>
      <c r="R214" s="227">
        <f>Q214*H214</f>
        <v>3.9252004999999999</v>
      </c>
      <c r="S214" s="227">
        <v>0</v>
      </c>
      <c r="T214" s="22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9" t="s">
        <v>102</v>
      </c>
      <c r="AT214" s="229" t="s">
        <v>403</v>
      </c>
      <c r="AU214" s="229" t="s">
        <v>87</v>
      </c>
      <c r="AY214" s="19" t="s">
        <v>401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9" t="s">
        <v>85</v>
      </c>
      <c r="BK214" s="230">
        <f>ROUND(I214*H214,2)</f>
        <v>0</v>
      </c>
      <c r="BL214" s="19" t="s">
        <v>102</v>
      </c>
      <c r="BM214" s="229" t="s">
        <v>6941</v>
      </c>
    </row>
    <row r="215" s="2" customFormat="1">
      <c r="A215" s="40"/>
      <c r="B215" s="41"/>
      <c r="C215" s="42"/>
      <c r="D215" s="231" t="s">
        <v>408</v>
      </c>
      <c r="E215" s="42"/>
      <c r="F215" s="232" t="s">
        <v>6942</v>
      </c>
      <c r="G215" s="42"/>
      <c r="H215" s="42"/>
      <c r="I215" s="233"/>
      <c r="J215" s="42"/>
      <c r="K215" s="42"/>
      <c r="L215" s="46"/>
      <c r="M215" s="234"/>
      <c r="N215" s="23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408</v>
      </c>
      <c r="AU215" s="19" t="s">
        <v>87</v>
      </c>
    </row>
    <row r="216" s="13" customFormat="1">
      <c r="A216" s="13"/>
      <c r="B216" s="236"/>
      <c r="C216" s="237"/>
      <c r="D216" s="238" t="s">
        <v>410</v>
      </c>
      <c r="E216" s="239" t="s">
        <v>19</v>
      </c>
      <c r="F216" s="240" t="s">
        <v>6864</v>
      </c>
      <c r="G216" s="237"/>
      <c r="H216" s="239" t="s">
        <v>19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410</v>
      </c>
      <c r="AU216" s="246" t="s">
        <v>87</v>
      </c>
      <c r="AV216" s="13" t="s">
        <v>85</v>
      </c>
      <c r="AW216" s="13" t="s">
        <v>37</v>
      </c>
      <c r="AX216" s="13" t="s">
        <v>78</v>
      </c>
      <c r="AY216" s="246" t="s">
        <v>401</v>
      </c>
    </row>
    <row r="217" s="13" customFormat="1">
      <c r="A217" s="13"/>
      <c r="B217" s="236"/>
      <c r="C217" s="237"/>
      <c r="D217" s="238" t="s">
        <v>410</v>
      </c>
      <c r="E217" s="239" t="s">
        <v>19</v>
      </c>
      <c r="F217" s="240" t="s">
        <v>1696</v>
      </c>
      <c r="G217" s="237"/>
      <c r="H217" s="239" t="s">
        <v>19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410</v>
      </c>
      <c r="AU217" s="246" t="s">
        <v>87</v>
      </c>
      <c r="AV217" s="13" t="s">
        <v>85</v>
      </c>
      <c r="AW217" s="13" t="s">
        <v>37</v>
      </c>
      <c r="AX217" s="13" t="s">
        <v>78</v>
      </c>
      <c r="AY217" s="246" t="s">
        <v>401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6943</v>
      </c>
      <c r="G218" s="248"/>
      <c r="H218" s="251">
        <v>247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5" customFormat="1">
      <c r="A219" s="15"/>
      <c r="B219" s="258"/>
      <c r="C219" s="259"/>
      <c r="D219" s="238" t="s">
        <v>410</v>
      </c>
      <c r="E219" s="260" t="s">
        <v>19</v>
      </c>
      <c r="F219" s="261" t="s">
        <v>414</v>
      </c>
      <c r="G219" s="259"/>
      <c r="H219" s="262">
        <v>247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410</v>
      </c>
      <c r="AU219" s="268" t="s">
        <v>87</v>
      </c>
      <c r="AV219" s="15" t="s">
        <v>102</v>
      </c>
      <c r="AW219" s="15" t="s">
        <v>37</v>
      </c>
      <c r="AX219" s="15" t="s">
        <v>85</v>
      </c>
      <c r="AY219" s="268" t="s">
        <v>401</v>
      </c>
    </row>
    <row r="220" s="2" customFormat="1" ht="37.8" customHeight="1">
      <c r="A220" s="40"/>
      <c r="B220" s="41"/>
      <c r="C220" s="218" t="s">
        <v>571</v>
      </c>
      <c r="D220" s="218" t="s">
        <v>403</v>
      </c>
      <c r="E220" s="219" t="s">
        <v>6944</v>
      </c>
      <c r="F220" s="220" t="s">
        <v>6945</v>
      </c>
      <c r="G220" s="221" t="s">
        <v>178</v>
      </c>
      <c r="H220" s="222">
        <v>247</v>
      </c>
      <c r="I220" s="223"/>
      <c r="J220" s="224">
        <f>ROUND(I220*H220,2)</f>
        <v>0</v>
      </c>
      <c r="K220" s="220" t="s">
        <v>406</v>
      </c>
      <c r="L220" s="46"/>
      <c r="M220" s="225" t="s">
        <v>19</v>
      </c>
      <c r="N220" s="226" t="s">
        <v>49</v>
      </c>
      <c r="O220" s="86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102</v>
      </c>
      <c r="AT220" s="229" t="s">
        <v>403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102</v>
      </c>
      <c r="BM220" s="229" t="s">
        <v>6946</v>
      </c>
    </row>
    <row r="221" s="2" customFormat="1">
      <c r="A221" s="40"/>
      <c r="B221" s="41"/>
      <c r="C221" s="42"/>
      <c r="D221" s="231" t="s">
        <v>408</v>
      </c>
      <c r="E221" s="42"/>
      <c r="F221" s="232" t="s">
        <v>6947</v>
      </c>
      <c r="G221" s="42"/>
      <c r="H221" s="42"/>
      <c r="I221" s="233"/>
      <c r="J221" s="42"/>
      <c r="K221" s="42"/>
      <c r="L221" s="46"/>
      <c r="M221" s="234"/>
      <c r="N221" s="23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408</v>
      </c>
      <c r="AU221" s="19" t="s">
        <v>87</v>
      </c>
    </row>
    <row r="222" s="13" customFormat="1">
      <c r="A222" s="13"/>
      <c r="B222" s="236"/>
      <c r="C222" s="237"/>
      <c r="D222" s="238" t="s">
        <v>410</v>
      </c>
      <c r="E222" s="239" t="s">
        <v>19</v>
      </c>
      <c r="F222" s="240" t="s">
        <v>6864</v>
      </c>
      <c r="G222" s="237"/>
      <c r="H222" s="239" t="s">
        <v>19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410</v>
      </c>
      <c r="AU222" s="246" t="s">
        <v>87</v>
      </c>
      <c r="AV222" s="13" t="s">
        <v>85</v>
      </c>
      <c r="AW222" s="13" t="s">
        <v>37</v>
      </c>
      <c r="AX222" s="13" t="s">
        <v>78</v>
      </c>
      <c r="AY222" s="246" t="s">
        <v>401</v>
      </c>
    </row>
    <row r="223" s="13" customFormat="1">
      <c r="A223" s="13"/>
      <c r="B223" s="236"/>
      <c r="C223" s="237"/>
      <c r="D223" s="238" t="s">
        <v>410</v>
      </c>
      <c r="E223" s="239" t="s">
        <v>19</v>
      </c>
      <c r="F223" s="240" t="s">
        <v>1696</v>
      </c>
      <c r="G223" s="237"/>
      <c r="H223" s="239" t="s">
        <v>19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410</v>
      </c>
      <c r="AU223" s="246" t="s">
        <v>87</v>
      </c>
      <c r="AV223" s="13" t="s">
        <v>85</v>
      </c>
      <c r="AW223" s="13" t="s">
        <v>37</v>
      </c>
      <c r="AX223" s="13" t="s">
        <v>78</v>
      </c>
      <c r="AY223" s="246" t="s">
        <v>401</v>
      </c>
    </row>
    <row r="224" s="14" customFormat="1">
      <c r="A224" s="14"/>
      <c r="B224" s="247"/>
      <c r="C224" s="248"/>
      <c r="D224" s="238" t="s">
        <v>410</v>
      </c>
      <c r="E224" s="249" t="s">
        <v>19</v>
      </c>
      <c r="F224" s="250" t="s">
        <v>6943</v>
      </c>
      <c r="G224" s="248"/>
      <c r="H224" s="251">
        <v>247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410</v>
      </c>
      <c r="AU224" s="257" t="s">
        <v>87</v>
      </c>
      <c r="AV224" s="14" t="s">
        <v>87</v>
      </c>
      <c r="AW224" s="14" t="s">
        <v>37</v>
      </c>
      <c r="AX224" s="14" t="s">
        <v>78</v>
      </c>
      <c r="AY224" s="257" t="s">
        <v>401</v>
      </c>
    </row>
    <row r="225" s="15" customFormat="1">
      <c r="A225" s="15"/>
      <c r="B225" s="258"/>
      <c r="C225" s="259"/>
      <c r="D225" s="238" t="s">
        <v>410</v>
      </c>
      <c r="E225" s="260" t="s">
        <v>19</v>
      </c>
      <c r="F225" s="261" t="s">
        <v>414</v>
      </c>
      <c r="G225" s="259"/>
      <c r="H225" s="262">
        <v>247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8" t="s">
        <v>410</v>
      </c>
      <c r="AU225" s="268" t="s">
        <v>87</v>
      </c>
      <c r="AV225" s="15" t="s">
        <v>102</v>
      </c>
      <c r="AW225" s="15" t="s">
        <v>37</v>
      </c>
      <c r="AX225" s="15" t="s">
        <v>85</v>
      </c>
      <c r="AY225" s="268" t="s">
        <v>401</v>
      </c>
    </row>
    <row r="226" s="2" customFormat="1" ht="24.15" customHeight="1">
      <c r="A226" s="40"/>
      <c r="B226" s="41"/>
      <c r="C226" s="218" t="s">
        <v>7</v>
      </c>
      <c r="D226" s="218" t="s">
        <v>403</v>
      </c>
      <c r="E226" s="219" t="s">
        <v>6948</v>
      </c>
      <c r="F226" s="220" t="s">
        <v>6949</v>
      </c>
      <c r="G226" s="221" t="s">
        <v>548</v>
      </c>
      <c r="H226" s="222">
        <v>1.2350000000000001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1.0502400000000001</v>
      </c>
      <c r="R226" s="227">
        <f>Q226*H226</f>
        <v>1.2970464000000002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102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102</v>
      </c>
      <c r="BM226" s="229" t="s">
        <v>6950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6951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6864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3" customFormat="1">
      <c r="A229" s="13"/>
      <c r="B229" s="236"/>
      <c r="C229" s="237"/>
      <c r="D229" s="238" t="s">
        <v>410</v>
      </c>
      <c r="E229" s="239" t="s">
        <v>19</v>
      </c>
      <c r="F229" s="240" t="s">
        <v>1696</v>
      </c>
      <c r="G229" s="237"/>
      <c r="H229" s="239" t="s">
        <v>19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410</v>
      </c>
      <c r="AU229" s="246" t="s">
        <v>87</v>
      </c>
      <c r="AV229" s="13" t="s">
        <v>85</v>
      </c>
      <c r="AW229" s="13" t="s">
        <v>37</v>
      </c>
      <c r="AX229" s="13" t="s">
        <v>78</v>
      </c>
      <c r="AY229" s="246" t="s">
        <v>401</v>
      </c>
    </row>
    <row r="230" s="13" customFormat="1">
      <c r="A230" s="13"/>
      <c r="B230" s="236"/>
      <c r="C230" s="237"/>
      <c r="D230" s="238" t="s">
        <v>410</v>
      </c>
      <c r="E230" s="239" t="s">
        <v>19</v>
      </c>
      <c r="F230" s="240" t="s">
        <v>6952</v>
      </c>
      <c r="G230" s="237"/>
      <c r="H230" s="239" t="s">
        <v>19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410</v>
      </c>
      <c r="AU230" s="246" t="s">
        <v>87</v>
      </c>
      <c r="AV230" s="13" t="s">
        <v>85</v>
      </c>
      <c r="AW230" s="13" t="s">
        <v>37</v>
      </c>
      <c r="AX230" s="13" t="s">
        <v>78</v>
      </c>
      <c r="AY230" s="246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6953</v>
      </c>
      <c r="G231" s="248"/>
      <c r="H231" s="251">
        <v>1.2350000000000001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5" customFormat="1">
      <c r="A232" s="15"/>
      <c r="B232" s="258"/>
      <c r="C232" s="259"/>
      <c r="D232" s="238" t="s">
        <v>410</v>
      </c>
      <c r="E232" s="260" t="s">
        <v>19</v>
      </c>
      <c r="F232" s="261" t="s">
        <v>414</v>
      </c>
      <c r="G232" s="259"/>
      <c r="H232" s="262">
        <v>1.2350000000000001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8" t="s">
        <v>410</v>
      </c>
      <c r="AU232" s="268" t="s">
        <v>87</v>
      </c>
      <c r="AV232" s="15" t="s">
        <v>102</v>
      </c>
      <c r="AW232" s="15" t="s">
        <v>37</v>
      </c>
      <c r="AX232" s="15" t="s">
        <v>85</v>
      </c>
      <c r="AY232" s="268" t="s">
        <v>401</v>
      </c>
    </row>
    <row r="233" s="2" customFormat="1" ht="24.15" customHeight="1">
      <c r="A233" s="40"/>
      <c r="B233" s="41"/>
      <c r="C233" s="218" t="s">
        <v>599</v>
      </c>
      <c r="D233" s="218" t="s">
        <v>403</v>
      </c>
      <c r="E233" s="219" t="s">
        <v>6954</v>
      </c>
      <c r="F233" s="220" t="s">
        <v>6955</v>
      </c>
      <c r="G233" s="221" t="s">
        <v>228</v>
      </c>
      <c r="H233" s="222">
        <v>171.5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6956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6957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3" customFormat="1">
      <c r="A235" s="13"/>
      <c r="B235" s="236"/>
      <c r="C235" s="237"/>
      <c r="D235" s="238" t="s">
        <v>410</v>
      </c>
      <c r="E235" s="239" t="s">
        <v>19</v>
      </c>
      <c r="F235" s="240" t="s">
        <v>6864</v>
      </c>
      <c r="G235" s="237"/>
      <c r="H235" s="239" t="s">
        <v>19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410</v>
      </c>
      <c r="AU235" s="246" t="s">
        <v>87</v>
      </c>
      <c r="AV235" s="13" t="s">
        <v>85</v>
      </c>
      <c r="AW235" s="13" t="s">
        <v>37</v>
      </c>
      <c r="AX235" s="13" t="s">
        <v>78</v>
      </c>
      <c r="AY235" s="246" t="s">
        <v>401</v>
      </c>
    </row>
    <row r="236" s="13" customFormat="1">
      <c r="A236" s="13"/>
      <c r="B236" s="236"/>
      <c r="C236" s="237"/>
      <c r="D236" s="238" t="s">
        <v>410</v>
      </c>
      <c r="E236" s="239" t="s">
        <v>19</v>
      </c>
      <c r="F236" s="240" t="s">
        <v>1696</v>
      </c>
      <c r="G236" s="237"/>
      <c r="H236" s="239" t="s">
        <v>19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410</v>
      </c>
      <c r="AU236" s="246" t="s">
        <v>87</v>
      </c>
      <c r="AV236" s="13" t="s">
        <v>85</v>
      </c>
      <c r="AW236" s="13" t="s">
        <v>37</v>
      </c>
      <c r="AX236" s="13" t="s">
        <v>78</v>
      </c>
      <c r="AY236" s="246" t="s">
        <v>401</v>
      </c>
    </row>
    <row r="237" s="14" customFormat="1">
      <c r="A237" s="14"/>
      <c r="B237" s="247"/>
      <c r="C237" s="248"/>
      <c r="D237" s="238" t="s">
        <v>410</v>
      </c>
      <c r="E237" s="249" t="s">
        <v>19</v>
      </c>
      <c r="F237" s="250" t="s">
        <v>6958</v>
      </c>
      <c r="G237" s="248"/>
      <c r="H237" s="251">
        <v>171.5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410</v>
      </c>
      <c r="AU237" s="257" t="s">
        <v>87</v>
      </c>
      <c r="AV237" s="14" t="s">
        <v>87</v>
      </c>
      <c r="AW237" s="14" t="s">
        <v>37</v>
      </c>
      <c r="AX237" s="14" t="s">
        <v>78</v>
      </c>
      <c r="AY237" s="257" t="s">
        <v>401</v>
      </c>
    </row>
    <row r="238" s="15" customFormat="1">
      <c r="A238" s="15"/>
      <c r="B238" s="258"/>
      <c r="C238" s="259"/>
      <c r="D238" s="238" t="s">
        <v>410</v>
      </c>
      <c r="E238" s="260" t="s">
        <v>19</v>
      </c>
      <c r="F238" s="261" t="s">
        <v>414</v>
      </c>
      <c r="G238" s="259"/>
      <c r="H238" s="262">
        <v>171.5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8" t="s">
        <v>410</v>
      </c>
      <c r="AU238" s="268" t="s">
        <v>87</v>
      </c>
      <c r="AV238" s="15" t="s">
        <v>102</v>
      </c>
      <c r="AW238" s="15" t="s">
        <v>37</v>
      </c>
      <c r="AX238" s="15" t="s">
        <v>85</v>
      </c>
      <c r="AY238" s="268" t="s">
        <v>401</v>
      </c>
    </row>
    <row r="239" s="2" customFormat="1" ht="24.15" customHeight="1">
      <c r="A239" s="40"/>
      <c r="B239" s="41"/>
      <c r="C239" s="280" t="s">
        <v>607</v>
      </c>
      <c r="D239" s="280" t="s">
        <v>808</v>
      </c>
      <c r="E239" s="281" t="s">
        <v>6959</v>
      </c>
      <c r="F239" s="282" t="s">
        <v>6960</v>
      </c>
      <c r="G239" s="283" t="s">
        <v>228</v>
      </c>
      <c r="H239" s="284">
        <v>180.07499999999999</v>
      </c>
      <c r="I239" s="285"/>
      <c r="J239" s="286">
        <f>ROUND(I239*H239,2)</f>
        <v>0</v>
      </c>
      <c r="K239" s="282" t="s">
        <v>19</v>
      </c>
      <c r="L239" s="287"/>
      <c r="M239" s="288" t="s">
        <v>19</v>
      </c>
      <c r="N239" s="289" t="s">
        <v>49</v>
      </c>
      <c r="O239" s="86"/>
      <c r="P239" s="227">
        <f>O239*H239</f>
        <v>0</v>
      </c>
      <c r="Q239" s="227">
        <v>0.0012999999999999999</v>
      </c>
      <c r="R239" s="227">
        <f>Q239*H239</f>
        <v>0.23409749999999999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487</v>
      </c>
      <c r="AT239" s="229" t="s">
        <v>808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6961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6962</v>
      </c>
      <c r="G240" s="248"/>
      <c r="H240" s="251">
        <v>180.07499999999999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85</v>
      </c>
      <c r="AY240" s="257" t="s">
        <v>401</v>
      </c>
    </row>
    <row r="241" s="2" customFormat="1" ht="24.15" customHeight="1">
      <c r="A241" s="40"/>
      <c r="B241" s="41"/>
      <c r="C241" s="218" t="s">
        <v>613</v>
      </c>
      <c r="D241" s="218" t="s">
        <v>403</v>
      </c>
      <c r="E241" s="219" t="s">
        <v>6963</v>
      </c>
      <c r="F241" s="220" t="s">
        <v>6964</v>
      </c>
      <c r="G241" s="221" t="s">
        <v>228</v>
      </c>
      <c r="H241" s="222">
        <v>343</v>
      </c>
      <c r="I241" s="223"/>
      <c r="J241" s="224">
        <f>ROUND(I241*H241,2)</f>
        <v>0</v>
      </c>
      <c r="K241" s="220" t="s">
        <v>406</v>
      </c>
      <c r="L241" s="46"/>
      <c r="M241" s="225" t="s">
        <v>19</v>
      </c>
      <c r="N241" s="226" t="s">
        <v>49</v>
      </c>
      <c r="O241" s="86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102</v>
      </c>
      <c r="AT241" s="229" t="s">
        <v>403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102</v>
      </c>
      <c r="BM241" s="229" t="s">
        <v>6965</v>
      </c>
    </row>
    <row r="242" s="2" customFormat="1">
      <c r="A242" s="40"/>
      <c r="B242" s="41"/>
      <c r="C242" s="42"/>
      <c r="D242" s="231" t="s">
        <v>408</v>
      </c>
      <c r="E242" s="42"/>
      <c r="F242" s="232" t="s">
        <v>6966</v>
      </c>
      <c r="G242" s="42"/>
      <c r="H242" s="42"/>
      <c r="I242" s="233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408</v>
      </c>
      <c r="AU242" s="19" t="s">
        <v>87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6864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3" customFormat="1">
      <c r="A244" s="13"/>
      <c r="B244" s="236"/>
      <c r="C244" s="237"/>
      <c r="D244" s="238" t="s">
        <v>410</v>
      </c>
      <c r="E244" s="239" t="s">
        <v>19</v>
      </c>
      <c r="F244" s="240" t="s">
        <v>1696</v>
      </c>
      <c r="G244" s="237"/>
      <c r="H244" s="239" t="s">
        <v>19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410</v>
      </c>
      <c r="AU244" s="246" t="s">
        <v>87</v>
      </c>
      <c r="AV244" s="13" t="s">
        <v>85</v>
      </c>
      <c r="AW244" s="13" t="s">
        <v>37</v>
      </c>
      <c r="AX244" s="13" t="s">
        <v>78</v>
      </c>
      <c r="AY244" s="246" t="s">
        <v>401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6967</v>
      </c>
      <c r="G245" s="248"/>
      <c r="H245" s="251">
        <v>343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343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16.5" customHeight="1">
      <c r="A247" s="40"/>
      <c r="B247" s="41"/>
      <c r="C247" s="280" t="s">
        <v>619</v>
      </c>
      <c r="D247" s="280" t="s">
        <v>808</v>
      </c>
      <c r="E247" s="281" t="s">
        <v>6968</v>
      </c>
      <c r="F247" s="282" t="s">
        <v>6969</v>
      </c>
      <c r="G247" s="283" t="s">
        <v>228</v>
      </c>
      <c r="H247" s="284">
        <v>377.30000000000001</v>
      </c>
      <c r="I247" s="285"/>
      <c r="J247" s="286">
        <f>ROUND(I247*H247,2)</f>
        <v>0</v>
      </c>
      <c r="K247" s="282" t="s">
        <v>406</v>
      </c>
      <c r="L247" s="287"/>
      <c r="M247" s="288" t="s">
        <v>19</v>
      </c>
      <c r="N247" s="289" t="s">
        <v>49</v>
      </c>
      <c r="O247" s="86"/>
      <c r="P247" s="227">
        <f>O247*H247</f>
        <v>0</v>
      </c>
      <c r="Q247" s="227">
        <v>4.0000000000000003E-05</v>
      </c>
      <c r="R247" s="227">
        <f>Q247*H247</f>
        <v>0.015092000000000001</v>
      </c>
      <c r="S247" s="227">
        <v>0</v>
      </c>
      <c r="T247" s="22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9" t="s">
        <v>487</v>
      </c>
      <c r="AT247" s="229" t="s">
        <v>808</v>
      </c>
      <c r="AU247" s="229" t="s">
        <v>87</v>
      </c>
      <c r="AY247" s="19" t="s">
        <v>401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9" t="s">
        <v>85</v>
      </c>
      <c r="BK247" s="230">
        <f>ROUND(I247*H247,2)</f>
        <v>0</v>
      </c>
      <c r="BL247" s="19" t="s">
        <v>102</v>
      </c>
      <c r="BM247" s="229" t="s">
        <v>6970</v>
      </c>
    </row>
    <row r="248" s="13" customFormat="1">
      <c r="A248" s="13"/>
      <c r="B248" s="236"/>
      <c r="C248" s="237"/>
      <c r="D248" s="238" t="s">
        <v>410</v>
      </c>
      <c r="E248" s="239" t="s">
        <v>19</v>
      </c>
      <c r="F248" s="240" t="s">
        <v>6864</v>
      </c>
      <c r="G248" s="237"/>
      <c r="H248" s="239" t="s">
        <v>19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410</v>
      </c>
      <c r="AU248" s="246" t="s">
        <v>87</v>
      </c>
      <c r="AV248" s="13" t="s">
        <v>85</v>
      </c>
      <c r="AW248" s="13" t="s">
        <v>37</v>
      </c>
      <c r="AX248" s="13" t="s">
        <v>78</v>
      </c>
      <c r="AY248" s="246" t="s">
        <v>401</v>
      </c>
    </row>
    <row r="249" s="13" customFormat="1">
      <c r="A249" s="13"/>
      <c r="B249" s="236"/>
      <c r="C249" s="237"/>
      <c r="D249" s="238" t="s">
        <v>410</v>
      </c>
      <c r="E249" s="239" t="s">
        <v>19</v>
      </c>
      <c r="F249" s="240" t="s">
        <v>1696</v>
      </c>
      <c r="G249" s="237"/>
      <c r="H249" s="239" t="s">
        <v>19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410</v>
      </c>
      <c r="AU249" s="246" t="s">
        <v>87</v>
      </c>
      <c r="AV249" s="13" t="s">
        <v>85</v>
      </c>
      <c r="AW249" s="13" t="s">
        <v>37</v>
      </c>
      <c r="AX249" s="13" t="s">
        <v>78</v>
      </c>
      <c r="AY249" s="246" t="s">
        <v>401</v>
      </c>
    </row>
    <row r="250" s="14" customFormat="1">
      <c r="A250" s="14"/>
      <c r="B250" s="247"/>
      <c r="C250" s="248"/>
      <c r="D250" s="238" t="s">
        <v>410</v>
      </c>
      <c r="E250" s="249" t="s">
        <v>19</v>
      </c>
      <c r="F250" s="250" t="s">
        <v>6967</v>
      </c>
      <c r="G250" s="248"/>
      <c r="H250" s="251">
        <v>343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410</v>
      </c>
      <c r="AU250" s="257" t="s">
        <v>87</v>
      </c>
      <c r="AV250" s="14" t="s">
        <v>87</v>
      </c>
      <c r="AW250" s="14" t="s">
        <v>37</v>
      </c>
      <c r="AX250" s="14" t="s">
        <v>78</v>
      </c>
      <c r="AY250" s="257" t="s">
        <v>401</v>
      </c>
    </row>
    <row r="251" s="15" customFormat="1">
      <c r="A251" s="15"/>
      <c r="B251" s="258"/>
      <c r="C251" s="259"/>
      <c r="D251" s="238" t="s">
        <v>410</v>
      </c>
      <c r="E251" s="260" t="s">
        <v>19</v>
      </c>
      <c r="F251" s="261" t="s">
        <v>414</v>
      </c>
      <c r="G251" s="259"/>
      <c r="H251" s="262">
        <v>343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410</v>
      </c>
      <c r="AU251" s="268" t="s">
        <v>87</v>
      </c>
      <c r="AV251" s="15" t="s">
        <v>102</v>
      </c>
      <c r="AW251" s="15" t="s">
        <v>37</v>
      </c>
      <c r="AX251" s="15" t="s">
        <v>78</v>
      </c>
      <c r="AY251" s="268" t="s">
        <v>401</v>
      </c>
    </row>
    <row r="252" s="14" customFormat="1">
      <c r="A252" s="14"/>
      <c r="B252" s="247"/>
      <c r="C252" s="248"/>
      <c r="D252" s="238" t="s">
        <v>410</v>
      </c>
      <c r="E252" s="249" t="s">
        <v>19</v>
      </c>
      <c r="F252" s="250" t="s">
        <v>6971</v>
      </c>
      <c r="G252" s="248"/>
      <c r="H252" s="251">
        <v>377.30000000000001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37</v>
      </c>
      <c r="AX252" s="14" t="s">
        <v>85</v>
      </c>
      <c r="AY252" s="257" t="s">
        <v>401</v>
      </c>
    </row>
    <row r="253" s="2" customFormat="1" ht="24.15" customHeight="1">
      <c r="A253" s="40"/>
      <c r="B253" s="41"/>
      <c r="C253" s="218" t="s">
        <v>625</v>
      </c>
      <c r="D253" s="218" t="s">
        <v>403</v>
      </c>
      <c r="E253" s="219" t="s">
        <v>6972</v>
      </c>
      <c r="F253" s="220" t="s">
        <v>6973</v>
      </c>
      <c r="G253" s="221" t="s">
        <v>228</v>
      </c>
      <c r="H253" s="222">
        <v>34.5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6974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6975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3" customFormat="1">
      <c r="A255" s="13"/>
      <c r="B255" s="236"/>
      <c r="C255" s="237"/>
      <c r="D255" s="238" t="s">
        <v>410</v>
      </c>
      <c r="E255" s="239" t="s">
        <v>19</v>
      </c>
      <c r="F255" s="240" t="s">
        <v>6864</v>
      </c>
      <c r="G255" s="237"/>
      <c r="H255" s="239" t="s">
        <v>19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410</v>
      </c>
      <c r="AU255" s="246" t="s">
        <v>87</v>
      </c>
      <c r="AV255" s="13" t="s">
        <v>85</v>
      </c>
      <c r="AW255" s="13" t="s">
        <v>37</v>
      </c>
      <c r="AX255" s="13" t="s">
        <v>78</v>
      </c>
      <c r="AY255" s="246" t="s">
        <v>401</v>
      </c>
    </row>
    <row r="256" s="13" customFormat="1">
      <c r="A256" s="13"/>
      <c r="B256" s="236"/>
      <c r="C256" s="237"/>
      <c r="D256" s="238" t="s">
        <v>410</v>
      </c>
      <c r="E256" s="239" t="s">
        <v>19</v>
      </c>
      <c r="F256" s="240" t="s">
        <v>1696</v>
      </c>
      <c r="G256" s="237"/>
      <c r="H256" s="239" t="s">
        <v>19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410</v>
      </c>
      <c r="AU256" s="246" t="s">
        <v>87</v>
      </c>
      <c r="AV256" s="13" t="s">
        <v>85</v>
      </c>
      <c r="AW256" s="13" t="s">
        <v>37</v>
      </c>
      <c r="AX256" s="13" t="s">
        <v>78</v>
      </c>
      <c r="AY256" s="246" t="s">
        <v>401</v>
      </c>
    </row>
    <row r="257" s="14" customFormat="1">
      <c r="A257" s="14"/>
      <c r="B257" s="247"/>
      <c r="C257" s="248"/>
      <c r="D257" s="238" t="s">
        <v>410</v>
      </c>
      <c r="E257" s="249" t="s">
        <v>19</v>
      </c>
      <c r="F257" s="250" t="s">
        <v>6976</v>
      </c>
      <c r="G257" s="248"/>
      <c r="H257" s="251">
        <v>34.5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410</v>
      </c>
      <c r="AU257" s="257" t="s">
        <v>87</v>
      </c>
      <c r="AV257" s="14" t="s">
        <v>87</v>
      </c>
      <c r="AW257" s="14" t="s">
        <v>37</v>
      </c>
      <c r="AX257" s="14" t="s">
        <v>78</v>
      </c>
      <c r="AY257" s="257" t="s">
        <v>401</v>
      </c>
    </row>
    <row r="258" s="15" customFormat="1">
      <c r="A258" s="15"/>
      <c r="B258" s="258"/>
      <c r="C258" s="259"/>
      <c r="D258" s="238" t="s">
        <v>410</v>
      </c>
      <c r="E258" s="260" t="s">
        <v>19</v>
      </c>
      <c r="F258" s="261" t="s">
        <v>414</v>
      </c>
      <c r="G258" s="259"/>
      <c r="H258" s="262">
        <v>34.5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8" t="s">
        <v>410</v>
      </c>
      <c r="AU258" s="268" t="s">
        <v>87</v>
      </c>
      <c r="AV258" s="15" t="s">
        <v>102</v>
      </c>
      <c r="AW258" s="15" t="s">
        <v>37</v>
      </c>
      <c r="AX258" s="15" t="s">
        <v>85</v>
      </c>
      <c r="AY258" s="268" t="s">
        <v>401</v>
      </c>
    </row>
    <row r="259" s="2" customFormat="1" ht="24.15" customHeight="1">
      <c r="A259" s="40"/>
      <c r="B259" s="41"/>
      <c r="C259" s="280" t="s">
        <v>629</v>
      </c>
      <c r="D259" s="280" t="s">
        <v>808</v>
      </c>
      <c r="E259" s="281" t="s">
        <v>6977</v>
      </c>
      <c r="F259" s="282" t="s">
        <v>6978</v>
      </c>
      <c r="G259" s="283" t="s">
        <v>178</v>
      </c>
      <c r="H259" s="284">
        <v>51.75</v>
      </c>
      <c r="I259" s="285"/>
      <c r="J259" s="286">
        <f>ROUND(I259*H259,2)</f>
        <v>0</v>
      </c>
      <c r="K259" s="282" t="s">
        <v>406</v>
      </c>
      <c r="L259" s="287"/>
      <c r="M259" s="288" t="s">
        <v>19</v>
      </c>
      <c r="N259" s="289" t="s">
        <v>49</v>
      </c>
      <c r="O259" s="86"/>
      <c r="P259" s="227">
        <f>O259*H259</f>
        <v>0</v>
      </c>
      <c r="Q259" s="227">
        <v>0.017999999999999999</v>
      </c>
      <c r="R259" s="227">
        <f>Q259*H259</f>
        <v>0.93149999999999988</v>
      </c>
      <c r="S259" s="227">
        <v>0</v>
      </c>
      <c r="T259" s="22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9" t="s">
        <v>487</v>
      </c>
      <c r="AT259" s="229" t="s">
        <v>808</v>
      </c>
      <c r="AU259" s="229" t="s">
        <v>87</v>
      </c>
      <c r="AY259" s="19" t="s">
        <v>401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9" t="s">
        <v>85</v>
      </c>
      <c r="BK259" s="230">
        <f>ROUND(I259*H259,2)</f>
        <v>0</v>
      </c>
      <c r="BL259" s="19" t="s">
        <v>102</v>
      </c>
      <c r="BM259" s="229" t="s">
        <v>6979</v>
      </c>
    </row>
    <row r="260" s="13" customFormat="1">
      <c r="A260" s="13"/>
      <c r="B260" s="236"/>
      <c r="C260" s="237"/>
      <c r="D260" s="238" t="s">
        <v>410</v>
      </c>
      <c r="E260" s="239" t="s">
        <v>19</v>
      </c>
      <c r="F260" s="240" t="s">
        <v>6864</v>
      </c>
      <c r="G260" s="237"/>
      <c r="H260" s="239" t="s">
        <v>19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410</v>
      </c>
      <c r="AU260" s="246" t="s">
        <v>87</v>
      </c>
      <c r="AV260" s="13" t="s">
        <v>85</v>
      </c>
      <c r="AW260" s="13" t="s">
        <v>37</v>
      </c>
      <c r="AX260" s="13" t="s">
        <v>78</v>
      </c>
      <c r="AY260" s="246" t="s">
        <v>401</v>
      </c>
    </row>
    <row r="261" s="13" customFormat="1">
      <c r="A261" s="13"/>
      <c r="B261" s="236"/>
      <c r="C261" s="237"/>
      <c r="D261" s="238" t="s">
        <v>410</v>
      </c>
      <c r="E261" s="239" t="s">
        <v>19</v>
      </c>
      <c r="F261" s="240" t="s">
        <v>1696</v>
      </c>
      <c r="G261" s="237"/>
      <c r="H261" s="239" t="s">
        <v>19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410</v>
      </c>
      <c r="AU261" s="246" t="s">
        <v>87</v>
      </c>
      <c r="AV261" s="13" t="s">
        <v>85</v>
      </c>
      <c r="AW261" s="13" t="s">
        <v>37</v>
      </c>
      <c r="AX261" s="13" t="s">
        <v>78</v>
      </c>
      <c r="AY261" s="246" t="s">
        <v>401</v>
      </c>
    </row>
    <row r="262" s="14" customFormat="1">
      <c r="A262" s="14"/>
      <c r="B262" s="247"/>
      <c r="C262" s="248"/>
      <c r="D262" s="238" t="s">
        <v>410</v>
      </c>
      <c r="E262" s="249" t="s">
        <v>19</v>
      </c>
      <c r="F262" s="250" t="s">
        <v>6980</v>
      </c>
      <c r="G262" s="248"/>
      <c r="H262" s="251">
        <v>51.75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410</v>
      </c>
      <c r="AU262" s="257" t="s">
        <v>87</v>
      </c>
      <c r="AV262" s="14" t="s">
        <v>87</v>
      </c>
      <c r="AW262" s="14" t="s">
        <v>37</v>
      </c>
      <c r="AX262" s="14" t="s">
        <v>78</v>
      </c>
      <c r="AY262" s="257" t="s">
        <v>401</v>
      </c>
    </row>
    <row r="263" s="15" customFormat="1">
      <c r="A263" s="15"/>
      <c r="B263" s="258"/>
      <c r="C263" s="259"/>
      <c r="D263" s="238" t="s">
        <v>410</v>
      </c>
      <c r="E263" s="260" t="s">
        <v>19</v>
      </c>
      <c r="F263" s="261" t="s">
        <v>414</v>
      </c>
      <c r="G263" s="259"/>
      <c r="H263" s="262">
        <v>51.75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410</v>
      </c>
      <c r="AU263" s="268" t="s">
        <v>87</v>
      </c>
      <c r="AV263" s="15" t="s">
        <v>102</v>
      </c>
      <c r="AW263" s="15" t="s">
        <v>37</v>
      </c>
      <c r="AX263" s="15" t="s">
        <v>85</v>
      </c>
      <c r="AY263" s="268" t="s">
        <v>401</v>
      </c>
    </row>
    <row r="264" s="12" customFormat="1" ht="22.8" customHeight="1">
      <c r="A264" s="12"/>
      <c r="B264" s="202"/>
      <c r="C264" s="203"/>
      <c r="D264" s="204" t="s">
        <v>77</v>
      </c>
      <c r="E264" s="216" t="s">
        <v>474</v>
      </c>
      <c r="F264" s="216" t="s">
        <v>1218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SUM(P265:P276)</f>
        <v>0</v>
      </c>
      <c r="Q264" s="210"/>
      <c r="R264" s="211">
        <f>SUM(R265:R276)</f>
        <v>0.76345452000000003</v>
      </c>
      <c r="S264" s="210"/>
      <c r="T264" s="212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85</v>
      </c>
      <c r="AT264" s="214" t="s">
        <v>77</v>
      </c>
      <c r="AU264" s="214" t="s">
        <v>85</v>
      </c>
      <c r="AY264" s="213" t="s">
        <v>401</v>
      </c>
      <c r="BK264" s="215">
        <f>SUM(BK265:BK276)</f>
        <v>0</v>
      </c>
    </row>
    <row r="265" s="2" customFormat="1" ht="24.15" customHeight="1">
      <c r="A265" s="40"/>
      <c r="B265" s="41"/>
      <c r="C265" s="218" t="s">
        <v>638</v>
      </c>
      <c r="D265" s="218" t="s">
        <v>403</v>
      </c>
      <c r="E265" s="219" t="s">
        <v>1380</v>
      </c>
      <c r="F265" s="220" t="s">
        <v>1381</v>
      </c>
      <c r="G265" s="221" t="s">
        <v>178</v>
      </c>
      <c r="H265" s="222">
        <v>101.16</v>
      </c>
      <c r="I265" s="223"/>
      <c r="J265" s="224">
        <f>ROUND(I265*H265,2)</f>
        <v>0</v>
      </c>
      <c r="K265" s="220" t="s">
        <v>406</v>
      </c>
      <c r="L265" s="46"/>
      <c r="M265" s="225" t="s">
        <v>19</v>
      </c>
      <c r="N265" s="226" t="s">
        <v>49</v>
      </c>
      <c r="O265" s="86"/>
      <c r="P265" s="227">
        <f>O265*H265</f>
        <v>0</v>
      </c>
      <c r="Q265" s="227">
        <v>0.000263</v>
      </c>
      <c r="R265" s="227">
        <f>Q265*H265</f>
        <v>0.02660508</v>
      </c>
      <c r="S265" s="227">
        <v>0</v>
      </c>
      <c r="T265" s="22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9" t="s">
        <v>102</v>
      </c>
      <c r="AT265" s="229" t="s">
        <v>403</v>
      </c>
      <c r="AU265" s="229" t="s">
        <v>87</v>
      </c>
      <c r="AY265" s="19" t="s">
        <v>401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9" t="s">
        <v>85</v>
      </c>
      <c r="BK265" s="230">
        <f>ROUND(I265*H265,2)</f>
        <v>0</v>
      </c>
      <c r="BL265" s="19" t="s">
        <v>102</v>
      </c>
      <c r="BM265" s="229" t="s">
        <v>6981</v>
      </c>
    </row>
    <row r="266" s="2" customFormat="1">
      <c r="A266" s="40"/>
      <c r="B266" s="41"/>
      <c r="C266" s="42"/>
      <c r="D266" s="231" t="s">
        <v>408</v>
      </c>
      <c r="E266" s="42"/>
      <c r="F266" s="232" t="s">
        <v>1383</v>
      </c>
      <c r="G266" s="42"/>
      <c r="H266" s="42"/>
      <c r="I266" s="233"/>
      <c r="J266" s="42"/>
      <c r="K266" s="42"/>
      <c r="L266" s="46"/>
      <c r="M266" s="234"/>
      <c r="N266" s="235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408</v>
      </c>
      <c r="AU266" s="19" t="s">
        <v>87</v>
      </c>
    </row>
    <row r="267" s="13" customFormat="1">
      <c r="A267" s="13"/>
      <c r="B267" s="236"/>
      <c r="C267" s="237"/>
      <c r="D267" s="238" t="s">
        <v>410</v>
      </c>
      <c r="E267" s="239" t="s">
        <v>19</v>
      </c>
      <c r="F267" s="240" t="s">
        <v>6856</v>
      </c>
      <c r="G267" s="237"/>
      <c r="H267" s="239" t="s">
        <v>19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410</v>
      </c>
      <c r="AU267" s="246" t="s">
        <v>87</v>
      </c>
      <c r="AV267" s="13" t="s">
        <v>85</v>
      </c>
      <c r="AW267" s="13" t="s">
        <v>37</v>
      </c>
      <c r="AX267" s="13" t="s">
        <v>78</v>
      </c>
      <c r="AY267" s="246" t="s">
        <v>401</v>
      </c>
    </row>
    <row r="268" s="13" customFormat="1">
      <c r="A268" s="13"/>
      <c r="B268" s="236"/>
      <c r="C268" s="237"/>
      <c r="D268" s="238" t="s">
        <v>410</v>
      </c>
      <c r="E268" s="239" t="s">
        <v>19</v>
      </c>
      <c r="F268" s="240" t="s">
        <v>6879</v>
      </c>
      <c r="G268" s="237"/>
      <c r="H268" s="239" t="s">
        <v>19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410</v>
      </c>
      <c r="AU268" s="246" t="s">
        <v>87</v>
      </c>
      <c r="AV268" s="13" t="s">
        <v>85</v>
      </c>
      <c r="AW268" s="13" t="s">
        <v>37</v>
      </c>
      <c r="AX268" s="13" t="s">
        <v>78</v>
      </c>
      <c r="AY268" s="246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6982</v>
      </c>
      <c r="G269" s="248"/>
      <c r="H269" s="251">
        <v>101.16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5" customFormat="1">
      <c r="A270" s="15"/>
      <c r="B270" s="258"/>
      <c r="C270" s="259"/>
      <c r="D270" s="238" t="s">
        <v>410</v>
      </c>
      <c r="E270" s="260" t="s">
        <v>19</v>
      </c>
      <c r="F270" s="261" t="s">
        <v>414</v>
      </c>
      <c r="G270" s="259"/>
      <c r="H270" s="262">
        <v>101.16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410</v>
      </c>
      <c r="AU270" s="268" t="s">
        <v>87</v>
      </c>
      <c r="AV270" s="15" t="s">
        <v>102</v>
      </c>
      <c r="AW270" s="15" t="s">
        <v>37</v>
      </c>
      <c r="AX270" s="15" t="s">
        <v>85</v>
      </c>
      <c r="AY270" s="268" t="s">
        <v>401</v>
      </c>
    </row>
    <row r="271" s="2" customFormat="1" ht="37.8" customHeight="1">
      <c r="A271" s="40"/>
      <c r="B271" s="41"/>
      <c r="C271" s="218" t="s">
        <v>645</v>
      </c>
      <c r="D271" s="218" t="s">
        <v>403</v>
      </c>
      <c r="E271" s="219" t="s">
        <v>1393</v>
      </c>
      <c r="F271" s="220" t="s">
        <v>1394</v>
      </c>
      <c r="G271" s="221" t="s">
        <v>178</v>
      </c>
      <c r="H271" s="222">
        <v>101.16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0.0043839999999999999</v>
      </c>
      <c r="R271" s="227">
        <f>Q271*H271</f>
        <v>0.44348543999999995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102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102</v>
      </c>
      <c r="BM271" s="229" t="s">
        <v>6983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1396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2" customFormat="1" ht="24.15" customHeight="1">
      <c r="A273" s="40"/>
      <c r="B273" s="41"/>
      <c r="C273" s="218" t="s">
        <v>650</v>
      </c>
      <c r="D273" s="218" t="s">
        <v>403</v>
      </c>
      <c r="E273" s="219" t="s">
        <v>6984</v>
      </c>
      <c r="F273" s="220" t="s">
        <v>6985</v>
      </c>
      <c r="G273" s="221" t="s">
        <v>178</v>
      </c>
      <c r="H273" s="222">
        <v>101.16</v>
      </c>
      <c r="I273" s="223"/>
      <c r="J273" s="224">
        <f>ROUND(I273*H273,2)</f>
        <v>0</v>
      </c>
      <c r="K273" s="220" t="s">
        <v>406</v>
      </c>
      <c r="L273" s="46"/>
      <c r="M273" s="225" t="s">
        <v>19</v>
      </c>
      <c r="N273" s="226" t="s">
        <v>49</v>
      </c>
      <c r="O273" s="86"/>
      <c r="P273" s="227">
        <f>O273*H273</f>
        <v>0</v>
      </c>
      <c r="Q273" s="227">
        <v>0.00020000000000000001</v>
      </c>
      <c r="R273" s="227">
        <f>Q273*H273</f>
        <v>0.020232</v>
      </c>
      <c r="S273" s="227">
        <v>0</v>
      </c>
      <c r="T273" s="22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9" t="s">
        <v>102</v>
      </c>
      <c r="AT273" s="229" t="s">
        <v>403</v>
      </c>
      <c r="AU273" s="229" t="s">
        <v>87</v>
      </c>
      <c r="AY273" s="19" t="s">
        <v>401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9" t="s">
        <v>85</v>
      </c>
      <c r="BK273" s="230">
        <f>ROUND(I273*H273,2)</f>
        <v>0</v>
      </c>
      <c r="BL273" s="19" t="s">
        <v>102</v>
      </c>
      <c r="BM273" s="229" t="s">
        <v>6986</v>
      </c>
    </row>
    <row r="274" s="2" customFormat="1">
      <c r="A274" s="40"/>
      <c r="B274" s="41"/>
      <c r="C274" s="42"/>
      <c r="D274" s="231" t="s">
        <v>408</v>
      </c>
      <c r="E274" s="42"/>
      <c r="F274" s="232" t="s">
        <v>6987</v>
      </c>
      <c r="G274" s="42"/>
      <c r="H274" s="42"/>
      <c r="I274" s="233"/>
      <c r="J274" s="42"/>
      <c r="K274" s="42"/>
      <c r="L274" s="46"/>
      <c r="M274" s="234"/>
      <c r="N274" s="235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408</v>
      </c>
      <c r="AU274" s="19" t="s">
        <v>87</v>
      </c>
    </row>
    <row r="275" s="2" customFormat="1" ht="37.8" customHeight="1">
      <c r="A275" s="40"/>
      <c r="B275" s="41"/>
      <c r="C275" s="218" t="s">
        <v>657</v>
      </c>
      <c r="D275" s="218" t="s">
        <v>403</v>
      </c>
      <c r="E275" s="219" t="s">
        <v>6988</v>
      </c>
      <c r="F275" s="220" t="s">
        <v>6989</v>
      </c>
      <c r="G275" s="221" t="s">
        <v>178</v>
      </c>
      <c r="H275" s="222">
        <v>101.16</v>
      </c>
      <c r="I275" s="223"/>
      <c r="J275" s="224">
        <f>ROUND(I275*H275,2)</f>
        <v>0</v>
      </c>
      <c r="K275" s="220" t="s">
        <v>406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0.0027000000000000001</v>
      </c>
      <c r="R275" s="227">
        <f>Q275*H275</f>
        <v>0.27313199999999999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102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102</v>
      </c>
      <c r="BM275" s="229" t="s">
        <v>6990</v>
      </c>
    </row>
    <row r="276" s="2" customFormat="1">
      <c r="A276" s="40"/>
      <c r="B276" s="41"/>
      <c r="C276" s="42"/>
      <c r="D276" s="231" t="s">
        <v>408</v>
      </c>
      <c r="E276" s="42"/>
      <c r="F276" s="232" t="s">
        <v>6991</v>
      </c>
      <c r="G276" s="42"/>
      <c r="H276" s="42"/>
      <c r="I276" s="233"/>
      <c r="J276" s="42"/>
      <c r="K276" s="42"/>
      <c r="L276" s="46"/>
      <c r="M276" s="234"/>
      <c r="N276" s="23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408</v>
      </c>
      <c r="AU276" s="19" t="s">
        <v>87</v>
      </c>
    </row>
    <row r="277" s="12" customFormat="1" ht="22.8" customHeight="1">
      <c r="A277" s="12"/>
      <c r="B277" s="202"/>
      <c r="C277" s="203"/>
      <c r="D277" s="204" t="s">
        <v>77</v>
      </c>
      <c r="E277" s="216" t="s">
        <v>492</v>
      </c>
      <c r="F277" s="216" t="s">
        <v>1702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SUM(P278:P281)</f>
        <v>0</v>
      </c>
      <c r="Q277" s="210"/>
      <c r="R277" s="211">
        <f>SUM(R278:R281)</f>
        <v>0.015077919999999998</v>
      </c>
      <c r="S277" s="210"/>
      <c r="T277" s="212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85</v>
      </c>
      <c r="AT277" s="214" t="s">
        <v>77</v>
      </c>
      <c r="AU277" s="214" t="s">
        <v>85</v>
      </c>
      <c r="AY277" s="213" t="s">
        <v>401</v>
      </c>
      <c r="BK277" s="215">
        <f>SUM(BK278:BK281)</f>
        <v>0</v>
      </c>
    </row>
    <row r="278" s="2" customFormat="1" ht="37.8" customHeight="1">
      <c r="A278" s="40"/>
      <c r="B278" s="41"/>
      <c r="C278" s="218" t="s">
        <v>664</v>
      </c>
      <c r="D278" s="218" t="s">
        <v>403</v>
      </c>
      <c r="E278" s="219" t="s">
        <v>1751</v>
      </c>
      <c r="F278" s="220" t="s">
        <v>1752</v>
      </c>
      <c r="G278" s="221" t="s">
        <v>178</v>
      </c>
      <c r="H278" s="222">
        <v>115.984</v>
      </c>
      <c r="I278" s="223"/>
      <c r="J278" s="224">
        <f>ROUND(I278*H278,2)</f>
        <v>0</v>
      </c>
      <c r="K278" s="220" t="s">
        <v>406</v>
      </c>
      <c r="L278" s="46"/>
      <c r="M278" s="225" t="s">
        <v>19</v>
      </c>
      <c r="N278" s="226" t="s">
        <v>49</v>
      </c>
      <c r="O278" s="86"/>
      <c r="P278" s="227">
        <f>O278*H278</f>
        <v>0</v>
      </c>
      <c r="Q278" s="227">
        <v>0.00012999999999999999</v>
      </c>
      <c r="R278" s="227">
        <f>Q278*H278</f>
        <v>0.015077919999999998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102</v>
      </c>
      <c r="AT278" s="229" t="s">
        <v>403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102</v>
      </c>
      <c r="BM278" s="229" t="s">
        <v>6992</v>
      </c>
    </row>
    <row r="279" s="2" customFormat="1">
      <c r="A279" s="40"/>
      <c r="B279" s="41"/>
      <c r="C279" s="42"/>
      <c r="D279" s="231" t="s">
        <v>408</v>
      </c>
      <c r="E279" s="42"/>
      <c r="F279" s="232" t="s">
        <v>1754</v>
      </c>
      <c r="G279" s="42"/>
      <c r="H279" s="42"/>
      <c r="I279" s="233"/>
      <c r="J279" s="42"/>
      <c r="K279" s="42"/>
      <c r="L279" s="46"/>
      <c r="M279" s="234"/>
      <c r="N279" s="235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408</v>
      </c>
      <c r="AU279" s="19" t="s">
        <v>87</v>
      </c>
    </row>
    <row r="280" s="14" customFormat="1">
      <c r="A280" s="14"/>
      <c r="B280" s="247"/>
      <c r="C280" s="248"/>
      <c r="D280" s="238" t="s">
        <v>410</v>
      </c>
      <c r="E280" s="249" t="s">
        <v>19</v>
      </c>
      <c r="F280" s="250" t="s">
        <v>6993</v>
      </c>
      <c r="G280" s="248"/>
      <c r="H280" s="251">
        <v>115.984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7" t="s">
        <v>410</v>
      </c>
      <c r="AU280" s="257" t="s">
        <v>87</v>
      </c>
      <c r="AV280" s="14" t="s">
        <v>87</v>
      </c>
      <c r="AW280" s="14" t="s">
        <v>37</v>
      </c>
      <c r="AX280" s="14" t="s">
        <v>78</v>
      </c>
      <c r="AY280" s="257" t="s">
        <v>401</v>
      </c>
    </row>
    <row r="281" s="15" customFormat="1">
      <c r="A281" s="15"/>
      <c r="B281" s="258"/>
      <c r="C281" s="259"/>
      <c r="D281" s="238" t="s">
        <v>410</v>
      </c>
      <c r="E281" s="260" t="s">
        <v>19</v>
      </c>
      <c r="F281" s="261" t="s">
        <v>414</v>
      </c>
      <c r="G281" s="259"/>
      <c r="H281" s="262">
        <v>115.984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8" t="s">
        <v>410</v>
      </c>
      <c r="AU281" s="268" t="s">
        <v>87</v>
      </c>
      <c r="AV281" s="15" t="s">
        <v>102</v>
      </c>
      <c r="AW281" s="15" t="s">
        <v>37</v>
      </c>
      <c r="AX281" s="15" t="s">
        <v>85</v>
      </c>
      <c r="AY281" s="268" t="s">
        <v>401</v>
      </c>
    </row>
    <row r="282" s="12" customFormat="1" ht="22.8" customHeight="1">
      <c r="A282" s="12"/>
      <c r="B282" s="202"/>
      <c r="C282" s="203"/>
      <c r="D282" s="204" t="s">
        <v>77</v>
      </c>
      <c r="E282" s="216" t="s">
        <v>1816</v>
      </c>
      <c r="F282" s="216" t="s">
        <v>1817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SUM(P283:P284)</f>
        <v>0</v>
      </c>
      <c r="Q282" s="210"/>
      <c r="R282" s="211">
        <f>SUM(R283:R284)</f>
        <v>0</v>
      </c>
      <c r="S282" s="210"/>
      <c r="T282" s="212">
        <f>SUM(T283:T284)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85</v>
      </c>
      <c r="AT282" s="214" t="s">
        <v>77</v>
      </c>
      <c r="AU282" s="214" t="s">
        <v>85</v>
      </c>
      <c r="AY282" s="213" t="s">
        <v>401</v>
      </c>
      <c r="BK282" s="215">
        <f>SUM(BK283:BK284)</f>
        <v>0</v>
      </c>
    </row>
    <row r="283" s="2" customFormat="1" ht="55.5" customHeight="1">
      <c r="A283" s="40"/>
      <c r="B283" s="41"/>
      <c r="C283" s="218" t="s">
        <v>670</v>
      </c>
      <c r="D283" s="218" t="s">
        <v>403</v>
      </c>
      <c r="E283" s="219" t="s">
        <v>6994</v>
      </c>
      <c r="F283" s="220" t="s">
        <v>6995</v>
      </c>
      <c r="G283" s="221" t="s">
        <v>548</v>
      </c>
      <c r="H283" s="222">
        <v>697.09900000000005</v>
      </c>
      <c r="I283" s="223"/>
      <c r="J283" s="224">
        <f>ROUND(I283*H283,2)</f>
        <v>0</v>
      </c>
      <c r="K283" s="220" t="s">
        <v>406</v>
      </c>
      <c r="L283" s="46"/>
      <c r="M283" s="225" t="s">
        <v>19</v>
      </c>
      <c r="N283" s="226" t="s">
        <v>49</v>
      </c>
      <c r="O283" s="86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9" t="s">
        <v>102</v>
      </c>
      <c r="AT283" s="229" t="s">
        <v>403</v>
      </c>
      <c r="AU283" s="229" t="s">
        <v>87</v>
      </c>
      <c r="AY283" s="19" t="s">
        <v>401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9" t="s">
        <v>85</v>
      </c>
      <c r="BK283" s="230">
        <f>ROUND(I283*H283,2)</f>
        <v>0</v>
      </c>
      <c r="BL283" s="19" t="s">
        <v>102</v>
      </c>
      <c r="BM283" s="229" t="s">
        <v>6996</v>
      </c>
    </row>
    <row r="284" s="2" customFormat="1">
      <c r="A284" s="40"/>
      <c r="B284" s="41"/>
      <c r="C284" s="42"/>
      <c r="D284" s="231" t="s">
        <v>408</v>
      </c>
      <c r="E284" s="42"/>
      <c r="F284" s="232" t="s">
        <v>6997</v>
      </c>
      <c r="G284" s="42"/>
      <c r="H284" s="42"/>
      <c r="I284" s="233"/>
      <c r="J284" s="42"/>
      <c r="K284" s="42"/>
      <c r="L284" s="46"/>
      <c r="M284" s="234"/>
      <c r="N284" s="235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408</v>
      </c>
      <c r="AU284" s="19" t="s">
        <v>87</v>
      </c>
    </row>
    <row r="285" s="12" customFormat="1" ht="25.92" customHeight="1">
      <c r="A285" s="12"/>
      <c r="B285" s="202"/>
      <c r="C285" s="203"/>
      <c r="D285" s="204" t="s">
        <v>77</v>
      </c>
      <c r="E285" s="205" t="s">
        <v>1823</v>
      </c>
      <c r="F285" s="205" t="s">
        <v>1824</v>
      </c>
      <c r="G285" s="203"/>
      <c r="H285" s="203"/>
      <c r="I285" s="206"/>
      <c r="J285" s="207">
        <f>BK285</f>
        <v>0</v>
      </c>
      <c r="K285" s="203"/>
      <c r="L285" s="208"/>
      <c r="M285" s="209"/>
      <c r="N285" s="210"/>
      <c r="O285" s="210"/>
      <c r="P285" s="211">
        <f>P286+P295+P302</f>
        <v>0</v>
      </c>
      <c r="Q285" s="210"/>
      <c r="R285" s="211">
        <f>R286+R295+R302</f>
        <v>0.97457172999999997</v>
      </c>
      <c r="S285" s="210"/>
      <c r="T285" s="212">
        <f>T286+T295+T302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87</v>
      </c>
      <c r="AT285" s="214" t="s">
        <v>77</v>
      </c>
      <c r="AU285" s="214" t="s">
        <v>78</v>
      </c>
      <c r="AY285" s="213" t="s">
        <v>401</v>
      </c>
      <c r="BK285" s="215">
        <f>BK286+BK295+BK302</f>
        <v>0</v>
      </c>
    </row>
    <row r="286" s="12" customFormat="1" ht="22.8" customHeight="1">
      <c r="A286" s="12"/>
      <c r="B286" s="202"/>
      <c r="C286" s="203"/>
      <c r="D286" s="204" t="s">
        <v>77</v>
      </c>
      <c r="E286" s="216" t="s">
        <v>1825</v>
      </c>
      <c r="F286" s="216" t="s">
        <v>1826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SUM(P287:P294)</f>
        <v>0</v>
      </c>
      <c r="Q286" s="210"/>
      <c r="R286" s="211">
        <f>SUM(R287:R294)</f>
        <v>0.24624852999999999</v>
      </c>
      <c r="S286" s="210"/>
      <c r="T286" s="212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87</v>
      </c>
      <c r="AT286" s="214" t="s">
        <v>77</v>
      </c>
      <c r="AU286" s="214" t="s">
        <v>85</v>
      </c>
      <c r="AY286" s="213" t="s">
        <v>401</v>
      </c>
      <c r="BK286" s="215">
        <f>SUM(BK287:BK294)</f>
        <v>0</v>
      </c>
    </row>
    <row r="287" s="2" customFormat="1" ht="44.25" customHeight="1">
      <c r="A287" s="40"/>
      <c r="B287" s="41"/>
      <c r="C287" s="218" t="s">
        <v>676</v>
      </c>
      <c r="D287" s="218" t="s">
        <v>403</v>
      </c>
      <c r="E287" s="219" t="s">
        <v>1868</v>
      </c>
      <c r="F287" s="220" t="s">
        <v>1869</v>
      </c>
      <c r="G287" s="221" t="s">
        <v>178</v>
      </c>
      <c r="H287" s="222">
        <v>623.41399999999999</v>
      </c>
      <c r="I287" s="223"/>
      <c r="J287" s="224">
        <f>ROUND(I287*H287,2)</f>
        <v>0</v>
      </c>
      <c r="K287" s="220" t="s">
        <v>406</v>
      </c>
      <c r="L287" s="46"/>
      <c r="M287" s="225" t="s">
        <v>19</v>
      </c>
      <c r="N287" s="226" t="s">
        <v>49</v>
      </c>
      <c r="O287" s="86"/>
      <c r="P287" s="227">
        <f>O287*H287</f>
        <v>0</v>
      </c>
      <c r="Q287" s="227">
        <v>0.00039500000000000001</v>
      </c>
      <c r="R287" s="227">
        <f>Q287*H287</f>
        <v>0.24624852999999999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545</v>
      </c>
      <c r="AT287" s="229" t="s">
        <v>403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545</v>
      </c>
      <c r="BM287" s="229" t="s">
        <v>6998</v>
      </c>
    </row>
    <row r="288" s="2" customFormat="1">
      <c r="A288" s="40"/>
      <c r="B288" s="41"/>
      <c r="C288" s="42"/>
      <c r="D288" s="231" t="s">
        <v>408</v>
      </c>
      <c r="E288" s="42"/>
      <c r="F288" s="232" t="s">
        <v>1871</v>
      </c>
      <c r="G288" s="42"/>
      <c r="H288" s="42"/>
      <c r="I288" s="233"/>
      <c r="J288" s="42"/>
      <c r="K288" s="42"/>
      <c r="L288" s="46"/>
      <c r="M288" s="234"/>
      <c r="N288" s="235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408</v>
      </c>
      <c r="AU288" s="19" t="s">
        <v>87</v>
      </c>
    </row>
    <row r="289" s="13" customFormat="1">
      <c r="A289" s="13"/>
      <c r="B289" s="236"/>
      <c r="C289" s="237"/>
      <c r="D289" s="238" t="s">
        <v>410</v>
      </c>
      <c r="E289" s="239" t="s">
        <v>19</v>
      </c>
      <c r="F289" s="240" t="s">
        <v>6855</v>
      </c>
      <c r="G289" s="237"/>
      <c r="H289" s="239" t="s">
        <v>19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410</v>
      </c>
      <c r="AU289" s="246" t="s">
        <v>87</v>
      </c>
      <c r="AV289" s="13" t="s">
        <v>85</v>
      </c>
      <c r="AW289" s="13" t="s">
        <v>37</v>
      </c>
      <c r="AX289" s="13" t="s">
        <v>78</v>
      </c>
      <c r="AY289" s="246" t="s">
        <v>401</v>
      </c>
    </row>
    <row r="290" s="13" customFormat="1">
      <c r="A290" s="13"/>
      <c r="B290" s="236"/>
      <c r="C290" s="237"/>
      <c r="D290" s="238" t="s">
        <v>410</v>
      </c>
      <c r="E290" s="239" t="s">
        <v>19</v>
      </c>
      <c r="F290" s="240" t="s">
        <v>6856</v>
      </c>
      <c r="G290" s="237"/>
      <c r="H290" s="239" t="s">
        <v>19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410</v>
      </c>
      <c r="AU290" s="246" t="s">
        <v>87</v>
      </c>
      <c r="AV290" s="13" t="s">
        <v>85</v>
      </c>
      <c r="AW290" s="13" t="s">
        <v>37</v>
      </c>
      <c r="AX290" s="13" t="s">
        <v>78</v>
      </c>
      <c r="AY290" s="246" t="s">
        <v>401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6999</v>
      </c>
      <c r="G291" s="248"/>
      <c r="H291" s="251">
        <v>623.41399999999999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5" customFormat="1">
      <c r="A292" s="15"/>
      <c r="B292" s="258"/>
      <c r="C292" s="259"/>
      <c r="D292" s="238" t="s">
        <v>410</v>
      </c>
      <c r="E292" s="260" t="s">
        <v>19</v>
      </c>
      <c r="F292" s="261" t="s">
        <v>414</v>
      </c>
      <c r="G292" s="259"/>
      <c r="H292" s="262">
        <v>623.41399999999999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410</v>
      </c>
      <c r="AU292" s="268" t="s">
        <v>87</v>
      </c>
      <c r="AV292" s="15" t="s">
        <v>102</v>
      </c>
      <c r="AW292" s="15" t="s">
        <v>37</v>
      </c>
      <c r="AX292" s="15" t="s">
        <v>85</v>
      </c>
      <c r="AY292" s="268" t="s">
        <v>401</v>
      </c>
    </row>
    <row r="293" s="2" customFormat="1" ht="44.25" customHeight="1">
      <c r="A293" s="40"/>
      <c r="B293" s="41"/>
      <c r="C293" s="218" t="s">
        <v>682</v>
      </c>
      <c r="D293" s="218" t="s">
        <v>403</v>
      </c>
      <c r="E293" s="219" t="s">
        <v>7000</v>
      </c>
      <c r="F293" s="220" t="s">
        <v>7001</v>
      </c>
      <c r="G293" s="221" t="s">
        <v>1909</v>
      </c>
      <c r="H293" s="290"/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545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545</v>
      </c>
      <c r="BM293" s="229" t="s">
        <v>7002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7003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2" customFormat="1" ht="22.8" customHeight="1">
      <c r="A295" s="12"/>
      <c r="B295" s="202"/>
      <c r="C295" s="203"/>
      <c r="D295" s="204" t="s">
        <v>77</v>
      </c>
      <c r="E295" s="216" t="s">
        <v>2118</v>
      </c>
      <c r="F295" s="216" t="s">
        <v>2119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SUM(P296:P301)</f>
        <v>0</v>
      </c>
      <c r="Q295" s="210"/>
      <c r="R295" s="211">
        <f>SUM(R296:R301)</f>
        <v>0.68485319999999994</v>
      </c>
      <c r="S295" s="210"/>
      <c r="T295" s="212">
        <f>SUM(T296:T301)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87</v>
      </c>
      <c r="AT295" s="214" t="s">
        <v>77</v>
      </c>
      <c r="AU295" s="214" t="s">
        <v>85</v>
      </c>
      <c r="AY295" s="213" t="s">
        <v>401</v>
      </c>
      <c r="BK295" s="215">
        <f>SUM(BK296:BK301)</f>
        <v>0</v>
      </c>
    </row>
    <row r="296" s="2" customFormat="1" ht="44.25" customHeight="1">
      <c r="A296" s="40"/>
      <c r="B296" s="41"/>
      <c r="C296" s="218" t="s">
        <v>687</v>
      </c>
      <c r="D296" s="218" t="s">
        <v>403</v>
      </c>
      <c r="E296" s="219" t="s">
        <v>7004</v>
      </c>
      <c r="F296" s="220" t="s">
        <v>7005</v>
      </c>
      <c r="G296" s="221" t="s">
        <v>178</v>
      </c>
      <c r="H296" s="222">
        <v>101.16</v>
      </c>
      <c r="I296" s="223"/>
      <c r="J296" s="224">
        <f>ROUND(I296*H296,2)</f>
        <v>0</v>
      </c>
      <c r="K296" s="220" t="s">
        <v>406</v>
      </c>
      <c r="L296" s="46"/>
      <c r="M296" s="225" t="s">
        <v>19</v>
      </c>
      <c r="N296" s="226" t="s">
        <v>49</v>
      </c>
      <c r="O296" s="86"/>
      <c r="P296" s="227">
        <f>O296*H296</f>
        <v>0</v>
      </c>
      <c r="Q296" s="227">
        <v>0.0060000000000000001</v>
      </c>
      <c r="R296" s="227">
        <f>Q296*H296</f>
        <v>0.60695999999999994</v>
      </c>
      <c r="S296" s="227">
        <v>0</v>
      </c>
      <c r="T296" s="22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9" t="s">
        <v>545</v>
      </c>
      <c r="AT296" s="229" t="s">
        <v>403</v>
      </c>
      <c r="AU296" s="229" t="s">
        <v>87</v>
      </c>
      <c r="AY296" s="19" t="s">
        <v>401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9" t="s">
        <v>85</v>
      </c>
      <c r="BK296" s="230">
        <f>ROUND(I296*H296,2)</f>
        <v>0</v>
      </c>
      <c r="BL296" s="19" t="s">
        <v>545</v>
      </c>
      <c r="BM296" s="229" t="s">
        <v>7006</v>
      </c>
    </row>
    <row r="297" s="2" customFormat="1">
      <c r="A297" s="40"/>
      <c r="B297" s="41"/>
      <c r="C297" s="42"/>
      <c r="D297" s="231" t="s">
        <v>408</v>
      </c>
      <c r="E297" s="42"/>
      <c r="F297" s="232" t="s">
        <v>7007</v>
      </c>
      <c r="G297" s="42"/>
      <c r="H297" s="42"/>
      <c r="I297" s="233"/>
      <c r="J297" s="42"/>
      <c r="K297" s="42"/>
      <c r="L297" s="46"/>
      <c r="M297" s="234"/>
      <c r="N297" s="235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408</v>
      </c>
      <c r="AU297" s="19" t="s">
        <v>87</v>
      </c>
    </row>
    <row r="298" s="2" customFormat="1" ht="24.15" customHeight="1">
      <c r="A298" s="40"/>
      <c r="B298" s="41"/>
      <c r="C298" s="280" t="s">
        <v>703</v>
      </c>
      <c r="D298" s="280" t="s">
        <v>808</v>
      </c>
      <c r="E298" s="281" t="s">
        <v>7008</v>
      </c>
      <c r="F298" s="282" t="s">
        <v>7009</v>
      </c>
      <c r="G298" s="283" t="s">
        <v>178</v>
      </c>
      <c r="H298" s="284">
        <v>111.276</v>
      </c>
      <c r="I298" s="285"/>
      <c r="J298" s="286">
        <f>ROUND(I298*H298,2)</f>
        <v>0</v>
      </c>
      <c r="K298" s="282" t="s">
        <v>406</v>
      </c>
      <c r="L298" s="287"/>
      <c r="M298" s="288" t="s">
        <v>19</v>
      </c>
      <c r="N298" s="289" t="s">
        <v>49</v>
      </c>
      <c r="O298" s="86"/>
      <c r="P298" s="227">
        <f>O298*H298</f>
        <v>0</v>
      </c>
      <c r="Q298" s="227">
        <v>0.00069999999999999999</v>
      </c>
      <c r="R298" s="227">
        <f>Q298*H298</f>
        <v>0.077893199999999996</v>
      </c>
      <c r="S298" s="227">
        <v>0</v>
      </c>
      <c r="T298" s="22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9" t="s">
        <v>664</v>
      </c>
      <c r="AT298" s="229" t="s">
        <v>808</v>
      </c>
      <c r="AU298" s="229" t="s">
        <v>87</v>
      </c>
      <c r="AY298" s="19" t="s">
        <v>401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9" t="s">
        <v>85</v>
      </c>
      <c r="BK298" s="230">
        <f>ROUND(I298*H298,2)</f>
        <v>0</v>
      </c>
      <c r="BL298" s="19" t="s">
        <v>545</v>
      </c>
      <c r="BM298" s="229" t="s">
        <v>7010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7011</v>
      </c>
      <c r="G299" s="248"/>
      <c r="H299" s="251">
        <v>111.276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85</v>
      </c>
      <c r="AY299" s="257" t="s">
        <v>401</v>
      </c>
    </row>
    <row r="300" s="2" customFormat="1" ht="37.8" customHeight="1">
      <c r="A300" s="40"/>
      <c r="B300" s="41"/>
      <c r="C300" s="218" t="s">
        <v>710</v>
      </c>
      <c r="D300" s="218" t="s">
        <v>403</v>
      </c>
      <c r="E300" s="219" t="s">
        <v>6772</v>
      </c>
      <c r="F300" s="220" t="s">
        <v>6773</v>
      </c>
      <c r="G300" s="221" t="s">
        <v>1909</v>
      </c>
      <c r="H300" s="290"/>
      <c r="I300" s="223"/>
      <c r="J300" s="224">
        <f>ROUND(I300*H300,2)</f>
        <v>0</v>
      </c>
      <c r="K300" s="220" t="s">
        <v>406</v>
      </c>
      <c r="L300" s="46"/>
      <c r="M300" s="225" t="s">
        <v>19</v>
      </c>
      <c r="N300" s="226" t="s">
        <v>49</v>
      </c>
      <c r="O300" s="86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9" t="s">
        <v>545</v>
      </c>
      <c r="AT300" s="229" t="s">
        <v>403</v>
      </c>
      <c r="AU300" s="229" t="s">
        <v>87</v>
      </c>
      <c r="AY300" s="19" t="s">
        <v>401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9" t="s">
        <v>85</v>
      </c>
      <c r="BK300" s="230">
        <f>ROUND(I300*H300,2)</f>
        <v>0</v>
      </c>
      <c r="BL300" s="19" t="s">
        <v>545</v>
      </c>
      <c r="BM300" s="229" t="s">
        <v>7012</v>
      </c>
    </row>
    <row r="301" s="2" customFormat="1">
      <c r="A301" s="40"/>
      <c r="B301" s="41"/>
      <c r="C301" s="42"/>
      <c r="D301" s="231" t="s">
        <v>408</v>
      </c>
      <c r="E301" s="42"/>
      <c r="F301" s="232" t="s">
        <v>6775</v>
      </c>
      <c r="G301" s="42"/>
      <c r="H301" s="42"/>
      <c r="I301" s="233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408</v>
      </c>
      <c r="AU301" s="19" t="s">
        <v>87</v>
      </c>
    </row>
    <row r="302" s="12" customFormat="1" ht="22.8" customHeight="1">
      <c r="A302" s="12"/>
      <c r="B302" s="202"/>
      <c r="C302" s="203"/>
      <c r="D302" s="204" t="s">
        <v>77</v>
      </c>
      <c r="E302" s="216" t="s">
        <v>3685</v>
      </c>
      <c r="F302" s="216" t="s">
        <v>3686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SUM(P303:P314)</f>
        <v>0</v>
      </c>
      <c r="Q302" s="210"/>
      <c r="R302" s="211">
        <f>SUM(R303:R314)</f>
        <v>0.043469999999999995</v>
      </c>
      <c r="S302" s="210"/>
      <c r="T302" s="212">
        <f>SUM(T303:T314)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87</v>
      </c>
      <c r="AT302" s="214" t="s">
        <v>77</v>
      </c>
      <c r="AU302" s="214" t="s">
        <v>85</v>
      </c>
      <c r="AY302" s="213" t="s">
        <v>401</v>
      </c>
      <c r="BK302" s="215">
        <f>SUM(BK303:BK314)</f>
        <v>0</v>
      </c>
    </row>
    <row r="303" s="2" customFormat="1" ht="24.15" customHeight="1">
      <c r="A303" s="40"/>
      <c r="B303" s="41"/>
      <c r="C303" s="218" t="s">
        <v>717</v>
      </c>
      <c r="D303" s="218" t="s">
        <v>403</v>
      </c>
      <c r="E303" s="219" t="s">
        <v>7013</v>
      </c>
      <c r="F303" s="220" t="s">
        <v>7014</v>
      </c>
      <c r="G303" s="221" t="s">
        <v>178</v>
      </c>
      <c r="H303" s="222">
        <v>103.5</v>
      </c>
      <c r="I303" s="223"/>
      <c r="J303" s="224">
        <f>ROUND(I303*H303,2)</f>
        <v>0</v>
      </c>
      <c r="K303" s="220" t="s">
        <v>406</v>
      </c>
      <c r="L303" s="46"/>
      <c r="M303" s="225" t="s">
        <v>19</v>
      </c>
      <c r="N303" s="226" t="s">
        <v>49</v>
      </c>
      <c r="O303" s="86"/>
      <c r="P303" s="227">
        <f>O303*H303</f>
        <v>0</v>
      </c>
      <c r="Q303" s="227">
        <v>0.00017249999999999999</v>
      </c>
      <c r="R303" s="227">
        <f>Q303*H303</f>
        <v>0.017853749999999998</v>
      </c>
      <c r="S303" s="227">
        <v>0</v>
      </c>
      <c r="T303" s="22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9" t="s">
        <v>545</v>
      </c>
      <c r="AT303" s="229" t="s">
        <v>403</v>
      </c>
      <c r="AU303" s="229" t="s">
        <v>87</v>
      </c>
      <c r="AY303" s="19" t="s">
        <v>401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9" t="s">
        <v>85</v>
      </c>
      <c r="BK303" s="230">
        <f>ROUND(I303*H303,2)</f>
        <v>0</v>
      </c>
      <c r="BL303" s="19" t="s">
        <v>545</v>
      </c>
      <c r="BM303" s="229" t="s">
        <v>7015</v>
      </c>
    </row>
    <row r="304" s="2" customFormat="1">
      <c r="A304" s="40"/>
      <c r="B304" s="41"/>
      <c r="C304" s="42"/>
      <c r="D304" s="231" t="s">
        <v>408</v>
      </c>
      <c r="E304" s="42"/>
      <c r="F304" s="232" t="s">
        <v>7016</v>
      </c>
      <c r="G304" s="42"/>
      <c r="H304" s="42"/>
      <c r="I304" s="233"/>
      <c r="J304" s="42"/>
      <c r="K304" s="42"/>
      <c r="L304" s="46"/>
      <c r="M304" s="234"/>
      <c r="N304" s="235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408</v>
      </c>
      <c r="AU304" s="19" t="s">
        <v>87</v>
      </c>
    </row>
    <row r="305" s="13" customFormat="1">
      <c r="A305" s="13"/>
      <c r="B305" s="236"/>
      <c r="C305" s="237"/>
      <c r="D305" s="238" t="s">
        <v>410</v>
      </c>
      <c r="E305" s="239" t="s">
        <v>19</v>
      </c>
      <c r="F305" s="240" t="s">
        <v>6864</v>
      </c>
      <c r="G305" s="237"/>
      <c r="H305" s="239" t="s">
        <v>19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410</v>
      </c>
      <c r="AU305" s="246" t="s">
        <v>87</v>
      </c>
      <c r="AV305" s="13" t="s">
        <v>85</v>
      </c>
      <c r="AW305" s="13" t="s">
        <v>37</v>
      </c>
      <c r="AX305" s="13" t="s">
        <v>78</v>
      </c>
      <c r="AY305" s="246" t="s">
        <v>401</v>
      </c>
    </row>
    <row r="306" s="13" customFormat="1">
      <c r="A306" s="13"/>
      <c r="B306" s="236"/>
      <c r="C306" s="237"/>
      <c r="D306" s="238" t="s">
        <v>410</v>
      </c>
      <c r="E306" s="239" t="s">
        <v>19</v>
      </c>
      <c r="F306" s="240" t="s">
        <v>1696</v>
      </c>
      <c r="G306" s="237"/>
      <c r="H306" s="239" t="s">
        <v>19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410</v>
      </c>
      <c r="AU306" s="246" t="s">
        <v>87</v>
      </c>
      <c r="AV306" s="13" t="s">
        <v>85</v>
      </c>
      <c r="AW306" s="13" t="s">
        <v>37</v>
      </c>
      <c r="AX306" s="13" t="s">
        <v>78</v>
      </c>
      <c r="AY306" s="246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7017</v>
      </c>
      <c r="G307" s="248"/>
      <c r="H307" s="251">
        <v>103.5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103.5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24.15" customHeight="1">
      <c r="A309" s="40"/>
      <c r="B309" s="41"/>
      <c r="C309" s="218" t="s">
        <v>723</v>
      </c>
      <c r="D309" s="218" t="s">
        <v>403</v>
      </c>
      <c r="E309" s="219" t="s">
        <v>3700</v>
      </c>
      <c r="F309" s="220" t="s">
        <v>3701</v>
      </c>
      <c r="G309" s="221" t="s">
        <v>178</v>
      </c>
      <c r="H309" s="222">
        <v>207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0.00012375</v>
      </c>
      <c r="R309" s="227">
        <f>Q309*H309</f>
        <v>0.02561625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545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545</v>
      </c>
      <c r="BM309" s="229" t="s">
        <v>7018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3703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13" customFormat="1">
      <c r="A311" s="13"/>
      <c r="B311" s="236"/>
      <c r="C311" s="237"/>
      <c r="D311" s="238" t="s">
        <v>410</v>
      </c>
      <c r="E311" s="239" t="s">
        <v>19</v>
      </c>
      <c r="F311" s="240" t="s">
        <v>6864</v>
      </c>
      <c r="G311" s="237"/>
      <c r="H311" s="239" t="s">
        <v>19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410</v>
      </c>
      <c r="AU311" s="246" t="s">
        <v>87</v>
      </c>
      <c r="AV311" s="13" t="s">
        <v>85</v>
      </c>
      <c r="AW311" s="13" t="s">
        <v>37</v>
      </c>
      <c r="AX311" s="13" t="s">
        <v>78</v>
      </c>
      <c r="AY311" s="246" t="s">
        <v>401</v>
      </c>
    </row>
    <row r="312" s="13" customFormat="1">
      <c r="A312" s="13"/>
      <c r="B312" s="236"/>
      <c r="C312" s="237"/>
      <c r="D312" s="238" t="s">
        <v>410</v>
      </c>
      <c r="E312" s="239" t="s">
        <v>19</v>
      </c>
      <c r="F312" s="240" t="s">
        <v>1696</v>
      </c>
      <c r="G312" s="237"/>
      <c r="H312" s="239" t="s">
        <v>19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410</v>
      </c>
      <c r="AU312" s="246" t="s">
        <v>87</v>
      </c>
      <c r="AV312" s="13" t="s">
        <v>85</v>
      </c>
      <c r="AW312" s="13" t="s">
        <v>37</v>
      </c>
      <c r="AX312" s="13" t="s">
        <v>78</v>
      </c>
      <c r="AY312" s="246" t="s">
        <v>401</v>
      </c>
    </row>
    <row r="313" s="14" customFormat="1">
      <c r="A313" s="14"/>
      <c r="B313" s="247"/>
      <c r="C313" s="248"/>
      <c r="D313" s="238" t="s">
        <v>410</v>
      </c>
      <c r="E313" s="249" t="s">
        <v>19</v>
      </c>
      <c r="F313" s="250" t="s">
        <v>7019</v>
      </c>
      <c r="G313" s="248"/>
      <c r="H313" s="251">
        <v>207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7" t="s">
        <v>410</v>
      </c>
      <c r="AU313" s="257" t="s">
        <v>87</v>
      </c>
      <c r="AV313" s="14" t="s">
        <v>87</v>
      </c>
      <c r="AW313" s="14" t="s">
        <v>37</v>
      </c>
      <c r="AX313" s="14" t="s">
        <v>78</v>
      </c>
      <c r="AY313" s="257" t="s">
        <v>401</v>
      </c>
    </row>
    <row r="314" s="15" customFormat="1">
      <c r="A314" s="15"/>
      <c r="B314" s="258"/>
      <c r="C314" s="259"/>
      <c r="D314" s="238" t="s">
        <v>410</v>
      </c>
      <c r="E314" s="260" t="s">
        <v>19</v>
      </c>
      <c r="F314" s="261" t="s">
        <v>414</v>
      </c>
      <c r="G314" s="259"/>
      <c r="H314" s="262">
        <v>207</v>
      </c>
      <c r="I314" s="263"/>
      <c r="J314" s="259"/>
      <c r="K314" s="259"/>
      <c r="L314" s="264"/>
      <c r="M314" s="291"/>
      <c r="N314" s="292"/>
      <c r="O314" s="292"/>
      <c r="P314" s="292"/>
      <c r="Q314" s="292"/>
      <c r="R314" s="292"/>
      <c r="S314" s="292"/>
      <c r="T314" s="29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8" t="s">
        <v>410</v>
      </c>
      <c r="AU314" s="268" t="s">
        <v>87</v>
      </c>
      <c r="AV314" s="15" t="s">
        <v>102</v>
      </c>
      <c r="AW314" s="15" t="s">
        <v>37</v>
      </c>
      <c r="AX314" s="15" t="s">
        <v>85</v>
      </c>
      <c r="AY314" s="268" t="s">
        <v>401</v>
      </c>
    </row>
    <row r="315" s="2" customFormat="1" ht="6.96" customHeight="1">
      <c r="A315" s="40"/>
      <c r="B315" s="61"/>
      <c r="C315" s="62"/>
      <c r="D315" s="62"/>
      <c r="E315" s="62"/>
      <c r="F315" s="62"/>
      <c r="G315" s="62"/>
      <c r="H315" s="62"/>
      <c r="I315" s="62"/>
      <c r="J315" s="62"/>
      <c r="K315" s="62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3tQybFRU6X0/u3CoTWwREP8vryDMRspplf8KFI2dUv3CiXs6IFJEAZvZURqBoR82vvmcU5SSyB/m4jD9yQbS4g==" hashValue="dvSvp5oPgY2fvwdym0Wtzo4AkFPtf7g6zQRaIWl9yGGDp0mS9s4dmUJz3eyU275Dzwl54oDrjRQxaKOz+Ovonw==" algorithmName="SHA-512" password="CC35"/>
  <autoFilter ref="C95:K3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2/132154204"/>
    <hyperlink ref="F109" r:id="rId2" display="https://podminky.urs.cz/item/CS_URS_2023_02/132251102"/>
    <hyperlink ref="F115" r:id="rId3" display="https://podminky.urs.cz/item/CS_URS_2023_02/132254204"/>
    <hyperlink ref="F124" r:id="rId4" display="https://podminky.urs.cz/item/CS_URS_2023_02/162251102"/>
    <hyperlink ref="F132" r:id="rId5" display="https://podminky.urs.cz/item/CS_URS_2023_02/174151101"/>
    <hyperlink ref="F140" r:id="rId6" display="https://podminky.urs.cz/item/CS_URS_2023_02/274322611"/>
    <hyperlink ref="F151" r:id="rId7" display="https://podminky.urs.cz/item/CS_URS_2023_02/311113154"/>
    <hyperlink ref="F157" r:id="rId8" display="https://podminky.urs.cz/item/CS_URS_2023_02/311113155"/>
    <hyperlink ref="F163" r:id="rId9" display="https://podminky.urs.cz/item/CS_URS_2023_02/311322611"/>
    <hyperlink ref="F173" r:id="rId10" display="https://podminky.urs.cz/item/CS_URS_2023_02/311361821"/>
    <hyperlink ref="F178" r:id="rId11" display="https://podminky.urs.cz/item/CS_URS_2023_02/338171115"/>
    <hyperlink ref="F187" r:id="rId12" display="https://podminky.urs.cz/item/CS_URS_2023_02/348101220"/>
    <hyperlink ref="F209" r:id="rId13" display="https://podminky.urs.cz/item/CS_URS_2023_02/348321218"/>
    <hyperlink ref="F215" r:id="rId14" display="https://podminky.urs.cz/item/CS_URS_2023_02/348351211"/>
    <hyperlink ref="F221" r:id="rId15" display="https://podminky.urs.cz/item/CS_URS_2023_02/348351212"/>
    <hyperlink ref="F227" r:id="rId16" display="https://podminky.urs.cz/item/CS_URS_2023_02/348361216"/>
    <hyperlink ref="F234" r:id="rId17" display="https://podminky.urs.cz/item/CS_URS_2023_02/348401120"/>
    <hyperlink ref="F242" r:id="rId18" display="https://podminky.urs.cz/item/CS_URS_2023_02/348401350"/>
    <hyperlink ref="F254" r:id="rId19" display="https://podminky.urs.cz/item/CS_URS_2023_02/348501211"/>
    <hyperlink ref="F266" r:id="rId20" display="https://podminky.urs.cz/item/CS_URS_2023_02/622131121"/>
    <hyperlink ref="F272" r:id="rId21" display="https://podminky.urs.cz/item/CS_URS_2023_02/622142001"/>
    <hyperlink ref="F274" r:id="rId22" display="https://podminky.urs.cz/item/CS_URS_2023_02/622151011"/>
    <hyperlink ref="F276" r:id="rId23" display="https://podminky.urs.cz/item/CS_URS_2023_02/622521012"/>
    <hyperlink ref="F279" r:id="rId24" display="https://podminky.urs.cz/item/CS_URS_2023_02/949101111"/>
    <hyperlink ref="F284" r:id="rId25" display="https://podminky.urs.cz/item/CS_URS_2023_02/998153131"/>
    <hyperlink ref="F288" r:id="rId26" display="https://podminky.urs.cz/item/CS_URS_2023_02/711161212"/>
    <hyperlink ref="F294" r:id="rId27" display="https://podminky.urs.cz/item/CS_URS_2023_02/998711201"/>
    <hyperlink ref="F297" r:id="rId28" display="https://podminky.urs.cz/item/CS_URS_2023_02/713131141"/>
    <hyperlink ref="F301" r:id="rId29" display="https://podminky.urs.cz/item/CS_URS_2023_02/998713201"/>
    <hyperlink ref="F304" r:id="rId30" display="https://podminky.urs.cz/item/CS_URS_2023_02/783113111"/>
    <hyperlink ref="F310" r:id="rId31" display="https://podminky.urs.cz/item/CS_URS_2023_02/7831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139</v>
      </c>
      <c r="AZ2" s="141" t="s">
        <v>7020</v>
      </c>
      <c r="BA2" s="141" t="s">
        <v>7021</v>
      </c>
      <c r="BB2" s="141" t="s">
        <v>219</v>
      </c>
      <c r="BC2" s="141" t="s">
        <v>7022</v>
      </c>
      <c r="BD2" s="141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  <c r="AZ3" s="141" t="s">
        <v>6866</v>
      </c>
      <c r="BA3" s="141" t="s">
        <v>7023</v>
      </c>
      <c r="BB3" s="141" t="s">
        <v>219</v>
      </c>
      <c r="BC3" s="141" t="s">
        <v>7024</v>
      </c>
      <c r="BD3" s="141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  <c r="AZ4" s="141" t="s">
        <v>7025</v>
      </c>
      <c r="BA4" s="141" t="s">
        <v>7026</v>
      </c>
      <c r="BB4" s="141" t="s">
        <v>178</v>
      </c>
      <c r="BC4" s="141" t="s">
        <v>7027</v>
      </c>
      <c r="BD4" s="141" t="s">
        <v>87</v>
      </c>
    </row>
    <row r="5" s="1" customFormat="1" ht="6.96" customHeight="1">
      <c r="B5" s="22"/>
      <c r="L5" s="22"/>
      <c r="AZ5" s="141" t="s">
        <v>7028</v>
      </c>
      <c r="BA5" s="141" t="s">
        <v>7029</v>
      </c>
      <c r="BB5" s="141" t="s">
        <v>178</v>
      </c>
      <c r="BC5" s="141" t="s">
        <v>7030</v>
      </c>
      <c r="BD5" s="141" t="s">
        <v>87</v>
      </c>
    </row>
    <row r="6" s="1" customFormat="1" ht="12" customHeight="1">
      <c r="B6" s="22"/>
      <c r="D6" s="146" t="s">
        <v>16</v>
      </c>
      <c r="L6" s="22"/>
      <c r="AZ6" s="141" t="s">
        <v>7031</v>
      </c>
      <c r="BA6" s="141" t="s">
        <v>7032</v>
      </c>
      <c r="BB6" s="141" t="s">
        <v>178</v>
      </c>
      <c r="BC6" s="141" t="s">
        <v>7033</v>
      </c>
      <c r="BD6" s="141" t="s">
        <v>87</v>
      </c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  <c r="AZ7" s="141" t="s">
        <v>7034</v>
      </c>
      <c r="BA7" s="141" t="s">
        <v>7035</v>
      </c>
      <c r="BB7" s="141" t="s">
        <v>178</v>
      </c>
      <c r="BC7" s="141" t="s">
        <v>2712</v>
      </c>
      <c r="BD7" s="141" t="s">
        <v>87</v>
      </c>
    </row>
    <row r="8" s="1" customFormat="1" ht="12" customHeight="1">
      <c r="B8" s="22"/>
      <c r="D8" s="146" t="s">
        <v>196</v>
      </c>
      <c r="L8" s="22"/>
      <c r="AZ8" s="141" t="s">
        <v>7036</v>
      </c>
      <c r="BA8" s="141" t="s">
        <v>7036</v>
      </c>
      <c r="BB8" s="141" t="s">
        <v>178</v>
      </c>
      <c r="BC8" s="141" t="s">
        <v>7037</v>
      </c>
      <c r="BD8" s="141" t="s">
        <v>87</v>
      </c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350</v>
      </c>
      <c r="BA9" s="141" t="s">
        <v>7038</v>
      </c>
      <c r="BB9" s="141" t="s">
        <v>219</v>
      </c>
      <c r="BC9" s="141" t="s">
        <v>7039</v>
      </c>
      <c r="BD9" s="141" t="s">
        <v>87</v>
      </c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7040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ROUND(J91,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ROUND((SUM(BE91:BE514)),  2)</f>
        <v>0</v>
      </c>
      <c r="G35" s="40"/>
      <c r="H35" s="40"/>
      <c r="I35" s="162">
        <v>0.20999999999999999</v>
      </c>
      <c r="J35" s="161">
        <f>ROUND(((SUM(BE91:BE514))*I35),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ROUND((SUM(BF91:BF514)),  2)</f>
        <v>0</v>
      </c>
      <c r="G36" s="40"/>
      <c r="H36" s="40"/>
      <c r="I36" s="162">
        <v>0.14999999999999999</v>
      </c>
      <c r="J36" s="161">
        <f>ROUND(((SUM(BF91:BF514))*I36),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ROUND((SUM(BG91:BG514)),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ROUND((SUM(BH91:BH514)),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ROUND((SUM(BI91:BI514)),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SO04 - Zpevněné plochy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J92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J93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7041</v>
      </c>
      <c r="E66" s="188"/>
      <c r="F66" s="188"/>
      <c r="G66" s="188"/>
      <c r="H66" s="188"/>
      <c r="I66" s="188"/>
      <c r="J66" s="189">
        <f>J366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365</v>
      </c>
      <c r="E67" s="188"/>
      <c r="F67" s="188"/>
      <c r="G67" s="188"/>
      <c r="H67" s="188"/>
      <c r="I67" s="188"/>
      <c r="J67" s="189">
        <f>J414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7042</v>
      </c>
      <c r="E68" s="188"/>
      <c r="F68" s="188"/>
      <c r="G68" s="188"/>
      <c r="H68" s="188"/>
      <c r="I68" s="188"/>
      <c r="J68" s="189">
        <f>J497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366</v>
      </c>
      <c r="E69" s="188"/>
      <c r="F69" s="188"/>
      <c r="G69" s="188"/>
      <c r="H69" s="188"/>
      <c r="I69" s="188"/>
      <c r="J69" s="189">
        <f>J512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386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4" t="str">
        <f>E7</f>
        <v>Výstavba DOZP v Novém Městě nad Metují rev.3</v>
      </c>
      <c r="F79" s="34"/>
      <c r="G79" s="34"/>
      <c r="H79" s="34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196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4" t="s">
        <v>6427</v>
      </c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204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SO04 - Zpevněné plochy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Nové Město nad Metují</v>
      </c>
      <c r="G85" s="42"/>
      <c r="H85" s="42"/>
      <c r="I85" s="34" t="s">
        <v>23</v>
      </c>
      <c r="J85" s="74" t="str">
        <f>IF(J14="","",J14)</f>
        <v>8. 12. 2023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>Královéhradecký kraj</v>
      </c>
      <c r="G87" s="42"/>
      <c r="H87" s="42"/>
      <c r="I87" s="34" t="s">
        <v>33</v>
      </c>
      <c r="J87" s="38" t="str">
        <f>E23</f>
        <v>Řezanina &amp; Bartoň, s.r.o.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38</v>
      </c>
      <c r="J88" s="38" t="str">
        <f>E26</f>
        <v>BACing s.r.o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91"/>
      <c r="B90" s="192"/>
      <c r="C90" s="193" t="s">
        <v>387</v>
      </c>
      <c r="D90" s="194" t="s">
        <v>63</v>
      </c>
      <c r="E90" s="194" t="s">
        <v>59</v>
      </c>
      <c r="F90" s="194" t="s">
        <v>60</v>
      </c>
      <c r="G90" s="194" t="s">
        <v>388</v>
      </c>
      <c r="H90" s="194" t="s">
        <v>389</v>
      </c>
      <c r="I90" s="194" t="s">
        <v>390</v>
      </c>
      <c r="J90" s="194" t="s">
        <v>357</v>
      </c>
      <c r="K90" s="195" t="s">
        <v>391</v>
      </c>
      <c r="L90" s="196"/>
      <c r="M90" s="94" t="s">
        <v>19</v>
      </c>
      <c r="N90" s="95" t="s">
        <v>48</v>
      </c>
      <c r="O90" s="95" t="s">
        <v>392</v>
      </c>
      <c r="P90" s="95" t="s">
        <v>393</v>
      </c>
      <c r="Q90" s="95" t="s">
        <v>394</v>
      </c>
      <c r="R90" s="95" t="s">
        <v>395</v>
      </c>
      <c r="S90" s="95" t="s">
        <v>396</v>
      </c>
      <c r="T90" s="96" t="s">
        <v>397</v>
      </c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</row>
    <row r="91" s="2" customFormat="1" ht="22.8" customHeight="1">
      <c r="A91" s="40"/>
      <c r="B91" s="41"/>
      <c r="C91" s="101" t="s">
        <v>398</v>
      </c>
      <c r="D91" s="42"/>
      <c r="E91" s="42"/>
      <c r="F91" s="42"/>
      <c r="G91" s="42"/>
      <c r="H91" s="42"/>
      <c r="I91" s="42"/>
      <c r="J91" s="197">
        <f>BK91</f>
        <v>0</v>
      </c>
      <c r="K91" s="42"/>
      <c r="L91" s="46"/>
      <c r="M91" s="97"/>
      <c r="N91" s="198"/>
      <c r="O91" s="98"/>
      <c r="P91" s="199">
        <f>P92</f>
        <v>0</v>
      </c>
      <c r="Q91" s="98"/>
      <c r="R91" s="199">
        <f>R92</f>
        <v>1211.277697495</v>
      </c>
      <c r="S91" s="98"/>
      <c r="T91" s="200">
        <f>T92</f>
        <v>15.158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77</v>
      </c>
      <c r="AU91" s="19" t="s">
        <v>358</v>
      </c>
      <c r="BK91" s="201">
        <f>BK92</f>
        <v>0</v>
      </c>
    </row>
    <row r="92" s="12" customFormat="1" ht="25.92" customHeight="1">
      <c r="A92" s="12"/>
      <c r="B92" s="202"/>
      <c r="C92" s="203"/>
      <c r="D92" s="204" t="s">
        <v>77</v>
      </c>
      <c r="E92" s="205" t="s">
        <v>399</v>
      </c>
      <c r="F92" s="205" t="s">
        <v>400</v>
      </c>
      <c r="G92" s="203"/>
      <c r="H92" s="203"/>
      <c r="I92" s="206"/>
      <c r="J92" s="207">
        <f>BK92</f>
        <v>0</v>
      </c>
      <c r="K92" s="203"/>
      <c r="L92" s="208"/>
      <c r="M92" s="209"/>
      <c r="N92" s="210"/>
      <c r="O92" s="210"/>
      <c r="P92" s="211">
        <f>P93+P366+P414+P497+P512</f>
        <v>0</v>
      </c>
      <c r="Q92" s="210"/>
      <c r="R92" s="211">
        <f>R93+R366+R414+R497+R512</f>
        <v>1211.277697495</v>
      </c>
      <c r="S92" s="210"/>
      <c r="T92" s="212">
        <f>T93+T366+T414+T497+T512</f>
        <v>15.158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78</v>
      </c>
      <c r="AY92" s="213" t="s">
        <v>401</v>
      </c>
      <c r="BK92" s="215">
        <f>BK93+BK366+BK414+BK497+BK512</f>
        <v>0</v>
      </c>
    </row>
    <row r="93" s="12" customFormat="1" ht="22.8" customHeight="1">
      <c r="A93" s="12"/>
      <c r="B93" s="202"/>
      <c r="C93" s="203"/>
      <c r="D93" s="204" t="s">
        <v>77</v>
      </c>
      <c r="E93" s="216" t="s">
        <v>85</v>
      </c>
      <c r="F93" s="216" t="s">
        <v>402</v>
      </c>
      <c r="G93" s="203"/>
      <c r="H93" s="203"/>
      <c r="I93" s="206"/>
      <c r="J93" s="217">
        <f>BK93</f>
        <v>0</v>
      </c>
      <c r="K93" s="203"/>
      <c r="L93" s="208"/>
      <c r="M93" s="209"/>
      <c r="N93" s="210"/>
      <c r="O93" s="210"/>
      <c r="P93" s="211">
        <f>SUM(P94:P365)</f>
        <v>0</v>
      </c>
      <c r="Q93" s="210"/>
      <c r="R93" s="211">
        <f>SUM(R94:R365)</f>
        <v>509.72001650899995</v>
      </c>
      <c r="S93" s="210"/>
      <c r="T93" s="212">
        <f>SUM(T94:T365)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85</v>
      </c>
      <c r="AY93" s="213" t="s">
        <v>401</v>
      </c>
      <c r="BK93" s="215">
        <f>SUM(BK94:BK365)</f>
        <v>0</v>
      </c>
    </row>
    <row r="94" s="2" customFormat="1" ht="49.05" customHeight="1">
      <c r="A94" s="40"/>
      <c r="B94" s="41"/>
      <c r="C94" s="218" t="s">
        <v>85</v>
      </c>
      <c r="D94" s="218" t="s">
        <v>403</v>
      </c>
      <c r="E94" s="219" t="s">
        <v>7043</v>
      </c>
      <c r="F94" s="220" t="s">
        <v>7044</v>
      </c>
      <c r="G94" s="221" t="s">
        <v>178</v>
      </c>
      <c r="H94" s="222">
        <v>1870</v>
      </c>
      <c r="I94" s="223"/>
      <c r="J94" s="224">
        <f>ROUND(I94*H94,2)</f>
        <v>0</v>
      </c>
      <c r="K94" s="220" t="s">
        <v>406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102</v>
      </c>
      <c r="AT94" s="229" t="s">
        <v>403</v>
      </c>
      <c r="AU94" s="229" t="s">
        <v>87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102</v>
      </c>
      <c r="BM94" s="229" t="s">
        <v>7045</v>
      </c>
    </row>
    <row r="95" s="2" customFormat="1">
      <c r="A95" s="40"/>
      <c r="B95" s="41"/>
      <c r="C95" s="42"/>
      <c r="D95" s="231" t="s">
        <v>408</v>
      </c>
      <c r="E95" s="42"/>
      <c r="F95" s="232" t="s">
        <v>7046</v>
      </c>
      <c r="G95" s="42"/>
      <c r="H95" s="42"/>
      <c r="I95" s="233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408</v>
      </c>
      <c r="AU95" s="19" t="s">
        <v>87</v>
      </c>
    </row>
    <row r="96" s="13" customFormat="1">
      <c r="A96" s="13"/>
      <c r="B96" s="236"/>
      <c r="C96" s="237"/>
      <c r="D96" s="238" t="s">
        <v>410</v>
      </c>
      <c r="E96" s="239" t="s">
        <v>19</v>
      </c>
      <c r="F96" s="240" t="s">
        <v>7047</v>
      </c>
      <c r="G96" s="237"/>
      <c r="H96" s="239" t="s">
        <v>19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410</v>
      </c>
      <c r="AU96" s="246" t="s">
        <v>87</v>
      </c>
      <c r="AV96" s="13" t="s">
        <v>85</v>
      </c>
      <c r="AW96" s="13" t="s">
        <v>37</v>
      </c>
      <c r="AX96" s="13" t="s">
        <v>78</v>
      </c>
      <c r="AY96" s="246" t="s">
        <v>401</v>
      </c>
    </row>
    <row r="97" s="14" customFormat="1">
      <c r="A97" s="14"/>
      <c r="B97" s="247"/>
      <c r="C97" s="248"/>
      <c r="D97" s="238" t="s">
        <v>410</v>
      </c>
      <c r="E97" s="249" t="s">
        <v>19</v>
      </c>
      <c r="F97" s="250" t="s">
        <v>7048</v>
      </c>
      <c r="G97" s="248"/>
      <c r="H97" s="251">
        <v>1870</v>
      </c>
      <c r="I97" s="252"/>
      <c r="J97" s="248"/>
      <c r="K97" s="248"/>
      <c r="L97" s="253"/>
      <c r="M97" s="254"/>
      <c r="N97" s="255"/>
      <c r="O97" s="255"/>
      <c r="P97" s="255"/>
      <c r="Q97" s="255"/>
      <c r="R97" s="255"/>
      <c r="S97" s="255"/>
      <c r="T97" s="25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7" t="s">
        <v>410</v>
      </c>
      <c r="AU97" s="257" t="s">
        <v>87</v>
      </c>
      <c r="AV97" s="14" t="s">
        <v>87</v>
      </c>
      <c r="AW97" s="14" t="s">
        <v>37</v>
      </c>
      <c r="AX97" s="14" t="s">
        <v>78</v>
      </c>
      <c r="AY97" s="257" t="s">
        <v>401</v>
      </c>
    </row>
    <row r="98" s="15" customFormat="1">
      <c r="A98" s="15"/>
      <c r="B98" s="258"/>
      <c r="C98" s="259"/>
      <c r="D98" s="238" t="s">
        <v>410</v>
      </c>
      <c r="E98" s="260" t="s">
        <v>19</v>
      </c>
      <c r="F98" s="261" t="s">
        <v>414</v>
      </c>
      <c r="G98" s="259"/>
      <c r="H98" s="262">
        <v>1870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8" t="s">
        <v>410</v>
      </c>
      <c r="AU98" s="268" t="s">
        <v>87</v>
      </c>
      <c r="AV98" s="15" t="s">
        <v>102</v>
      </c>
      <c r="AW98" s="15" t="s">
        <v>37</v>
      </c>
      <c r="AX98" s="15" t="s">
        <v>85</v>
      </c>
      <c r="AY98" s="268" t="s">
        <v>401</v>
      </c>
    </row>
    <row r="99" s="2" customFormat="1" ht="33" customHeight="1">
      <c r="A99" s="40"/>
      <c r="B99" s="41"/>
      <c r="C99" s="218" t="s">
        <v>87</v>
      </c>
      <c r="D99" s="218" t="s">
        <v>403</v>
      </c>
      <c r="E99" s="219" t="s">
        <v>7049</v>
      </c>
      <c r="F99" s="220" t="s">
        <v>7050</v>
      </c>
      <c r="G99" s="221" t="s">
        <v>653</v>
      </c>
      <c r="H99" s="222">
        <v>6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7051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7052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7047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7053</v>
      </c>
      <c r="G102" s="248"/>
      <c r="H102" s="251">
        <v>1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7054</v>
      </c>
      <c r="G103" s="248"/>
      <c r="H103" s="251">
        <v>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7055</v>
      </c>
      <c r="G104" s="248"/>
      <c r="H104" s="251">
        <v>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7056</v>
      </c>
      <c r="G105" s="248"/>
      <c r="H105" s="251">
        <v>1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7057</v>
      </c>
      <c r="G106" s="248"/>
      <c r="H106" s="251">
        <v>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7058</v>
      </c>
      <c r="G107" s="248"/>
      <c r="H107" s="251">
        <v>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6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33" customHeight="1">
      <c r="A109" s="40"/>
      <c r="B109" s="41"/>
      <c r="C109" s="218" t="s">
        <v>95</v>
      </c>
      <c r="D109" s="218" t="s">
        <v>403</v>
      </c>
      <c r="E109" s="219" t="s">
        <v>7059</v>
      </c>
      <c r="F109" s="220" t="s">
        <v>7060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7061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7062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7047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7063</v>
      </c>
      <c r="G112" s="248"/>
      <c r="H112" s="251">
        <v>1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19</v>
      </c>
      <c r="F113" s="261" t="s">
        <v>414</v>
      </c>
      <c r="G113" s="259"/>
      <c r="H113" s="262">
        <v>1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24.15" customHeight="1">
      <c r="A114" s="40"/>
      <c r="B114" s="41"/>
      <c r="C114" s="218" t="s">
        <v>102</v>
      </c>
      <c r="D114" s="218" t="s">
        <v>403</v>
      </c>
      <c r="E114" s="219" t="s">
        <v>7064</v>
      </c>
      <c r="F114" s="220" t="s">
        <v>7065</v>
      </c>
      <c r="G114" s="221" t="s">
        <v>653</v>
      </c>
      <c r="H114" s="222">
        <v>6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7066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7067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7047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7053</v>
      </c>
      <c r="G117" s="248"/>
      <c r="H117" s="251">
        <v>1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7054</v>
      </c>
      <c r="G118" s="248"/>
      <c r="H118" s="251">
        <v>1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78</v>
      </c>
      <c r="AY118" s="257" t="s">
        <v>401</v>
      </c>
    </row>
    <row r="119" s="14" customFormat="1">
      <c r="A119" s="14"/>
      <c r="B119" s="247"/>
      <c r="C119" s="248"/>
      <c r="D119" s="238" t="s">
        <v>410</v>
      </c>
      <c r="E119" s="249" t="s">
        <v>19</v>
      </c>
      <c r="F119" s="250" t="s">
        <v>7055</v>
      </c>
      <c r="G119" s="248"/>
      <c r="H119" s="251">
        <v>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410</v>
      </c>
      <c r="AU119" s="257" t="s">
        <v>87</v>
      </c>
      <c r="AV119" s="14" t="s">
        <v>87</v>
      </c>
      <c r="AW119" s="14" t="s">
        <v>37</v>
      </c>
      <c r="AX119" s="14" t="s">
        <v>78</v>
      </c>
      <c r="AY119" s="257" t="s">
        <v>401</v>
      </c>
    </row>
    <row r="120" s="14" customFormat="1">
      <c r="A120" s="14"/>
      <c r="B120" s="247"/>
      <c r="C120" s="248"/>
      <c r="D120" s="238" t="s">
        <v>410</v>
      </c>
      <c r="E120" s="249" t="s">
        <v>19</v>
      </c>
      <c r="F120" s="250" t="s">
        <v>7056</v>
      </c>
      <c r="G120" s="248"/>
      <c r="H120" s="251">
        <v>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410</v>
      </c>
      <c r="AU120" s="257" t="s">
        <v>87</v>
      </c>
      <c r="AV120" s="14" t="s">
        <v>87</v>
      </c>
      <c r="AW120" s="14" t="s">
        <v>37</v>
      </c>
      <c r="AX120" s="14" t="s">
        <v>78</v>
      </c>
      <c r="AY120" s="257" t="s">
        <v>401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7057</v>
      </c>
      <c r="G121" s="248"/>
      <c r="H121" s="251">
        <v>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7058</v>
      </c>
      <c r="G122" s="248"/>
      <c r="H122" s="251">
        <v>1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5" customFormat="1">
      <c r="A123" s="15"/>
      <c r="B123" s="258"/>
      <c r="C123" s="259"/>
      <c r="D123" s="238" t="s">
        <v>410</v>
      </c>
      <c r="E123" s="260" t="s">
        <v>19</v>
      </c>
      <c r="F123" s="261" t="s">
        <v>414</v>
      </c>
      <c r="G123" s="259"/>
      <c r="H123" s="262">
        <v>6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8" t="s">
        <v>410</v>
      </c>
      <c r="AU123" s="268" t="s">
        <v>87</v>
      </c>
      <c r="AV123" s="15" t="s">
        <v>102</v>
      </c>
      <c r="AW123" s="15" t="s">
        <v>37</v>
      </c>
      <c r="AX123" s="15" t="s">
        <v>85</v>
      </c>
      <c r="AY123" s="268" t="s">
        <v>401</v>
      </c>
    </row>
    <row r="124" s="2" customFormat="1" ht="33" customHeight="1">
      <c r="A124" s="40"/>
      <c r="B124" s="41"/>
      <c r="C124" s="218" t="s">
        <v>457</v>
      </c>
      <c r="D124" s="218" t="s">
        <v>403</v>
      </c>
      <c r="E124" s="219" t="s">
        <v>7068</v>
      </c>
      <c r="F124" s="220" t="s">
        <v>7069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7070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7071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13" customFormat="1">
      <c r="A126" s="13"/>
      <c r="B126" s="236"/>
      <c r="C126" s="237"/>
      <c r="D126" s="238" t="s">
        <v>410</v>
      </c>
      <c r="E126" s="239" t="s">
        <v>19</v>
      </c>
      <c r="F126" s="240" t="s">
        <v>7047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410</v>
      </c>
      <c r="AU126" s="246" t="s">
        <v>87</v>
      </c>
      <c r="AV126" s="13" t="s">
        <v>85</v>
      </c>
      <c r="AW126" s="13" t="s">
        <v>37</v>
      </c>
      <c r="AX126" s="13" t="s">
        <v>78</v>
      </c>
      <c r="AY126" s="246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7063</v>
      </c>
      <c r="G127" s="248"/>
      <c r="H127" s="251">
        <v>1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1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37.8" customHeight="1">
      <c r="A129" s="40"/>
      <c r="B129" s="41"/>
      <c r="C129" s="218" t="s">
        <v>474</v>
      </c>
      <c r="D129" s="218" t="s">
        <v>403</v>
      </c>
      <c r="E129" s="219" t="s">
        <v>7072</v>
      </c>
      <c r="F129" s="220" t="s">
        <v>7073</v>
      </c>
      <c r="G129" s="221" t="s">
        <v>219</v>
      </c>
      <c r="H129" s="222">
        <v>609.63499999999999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7074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7075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7076</v>
      </c>
      <c r="G131" s="248"/>
      <c r="H131" s="251">
        <v>342.18799999999999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7077</v>
      </c>
      <c r="G132" s="248"/>
      <c r="H132" s="251">
        <v>154.84700000000001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7078</v>
      </c>
      <c r="G133" s="248"/>
      <c r="H133" s="251">
        <v>28.100000000000001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4" customFormat="1">
      <c r="A134" s="14"/>
      <c r="B134" s="247"/>
      <c r="C134" s="248"/>
      <c r="D134" s="238" t="s">
        <v>410</v>
      </c>
      <c r="E134" s="249" t="s">
        <v>19</v>
      </c>
      <c r="F134" s="250" t="s">
        <v>7079</v>
      </c>
      <c r="G134" s="248"/>
      <c r="H134" s="251">
        <v>84.5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410</v>
      </c>
      <c r="AU134" s="257" t="s">
        <v>87</v>
      </c>
      <c r="AV134" s="14" t="s">
        <v>87</v>
      </c>
      <c r="AW134" s="14" t="s">
        <v>37</v>
      </c>
      <c r="AX134" s="14" t="s">
        <v>78</v>
      </c>
      <c r="AY134" s="257" t="s">
        <v>401</v>
      </c>
    </row>
    <row r="135" s="15" customFormat="1">
      <c r="A135" s="15"/>
      <c r="B135" s="258"/>
      <c r="C135" s="259"/>
      <c r="D135" s="238" t="s">
        <v>410</v>
      </c>
      <c r="E135" s="260" t="s">
        <v>7020</v>
      </c>
      <c r="F135" s="261" t="s">
        <v>414</v>
      </c>
      <c r="G135" s="259"/>
      <c r="H135" s="262">
        <v>609.63499999999999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410</v>
      </c>
      <c r="AU135" s="268" t="s">
        <v>87</v>
      </c>
      <c r="AV135" s="15" t="s">
        <v>102</v>
      </c>
      <c r="AW135" s="15" t="s">
        <v>37</v>
      </c>
      <c r="AX135" s="15" t="s">
        <v>85</v>
      </c>
      <c r="AY135" s="268" t="s">
        <v>401</v>
      </c>
    </row>
    <row r="136" s="2" customFormat="1" ht="44.25" customHeight="1">
      <c r="A136" s="40"/>
      <c r="B136" s="41"/>
      <c r="C136" s="218" t="s">
        <v>480</v>
      </c>
      <c r="D136" s="218" t="s">
        <v>403</v>
      </c>
      <c r="E136" s="219" t="s">
        <v>6860</v>
      </c>
      <c r="F136" s="220" t="s">
        <v>6861</v>
      </c>
      <c r="G136" s="221" t="s">
        <v>219</v>
      </c>
      <c r="H136" s="222">
        <v>42.293999999999997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7080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6863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7081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7082</v>
      </c>
      <c r="G139" s="248"/>
      <c r="H139" s="251">
        <v>42.293999999999997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6866</v>
      </c>
      <c r="F140" s="261" t="s">
        <v>414</v>
      </c>
      <c r="G140" s="259"/>
      <c r="H140" s="262">
        <v>42.293999999999997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44.25" customHeight="1">
      <c r="A141" s="40"/>
      <c r="B141" s="41"/>
      <c r="C141" s="218" t="s">
        <v>487</v>
      </c>
      <c r="D141" s="218" t="s">
        <v>403</v>
      </c>
      <c r="E141" s="219" t="s">
        <v>7083</v>
      </c>
      <c r="F141" s="220" t="s">
        <v>7084</v>
      </c>
      <c r="G141" s="221" t="s">
        <v>653</v>
      </c>
      <c r="H141" s="222">
        <v>6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7085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7086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3" customFormat="1">
      <c r="A143" s="13"/>
      <c r="B143" s="236"/>
      <c r="C143" s="237"/>
      <c r="D143" s="238" t="s">
        <v>410</v>
      </c>
      <c r="E143" s="239" t="s">
        <v>19</v>
      </c>
      <c r="F143" s="240" t="s">
        <v>7047</v>
      </c>
      <c r="G143" s="237"/>
      <c r="H143" s="239" t="s">
        <v>19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410</v>
      </c>
      <c r="AU143" s="246" t="s">
        <v>87</v>
      </c>
      <c r="AV143" s="13" t="s">
        <v>85</v>
      </c>
      <c r="AW143" s="13" t="s">
        <v>37</v>
      </c>
      <c r="AX143" s="13" t="s">
        <v>78</v>
      </c>
      <c r="AY143" s="246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7053</v>
      </c>
      <c r="G144" s="248"/>
      <c r="H144" s="251">
        <v>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7054</v>
      </c>
      <c r="G145" s="248"/>
      <c r="H145" s="251">
        <v>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7055</v>
      </c>
      <c r="G146" s="248"/>
      <c r="H146" s="251">
        <v>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7056</v>
      </c>
      <c r="G147" s="248"/>
      <c r="H147" s="251">
        <v>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4" customFormat="1">
      <c r="A148" s="14"/>
      <c r="B148" s="247"/>
      <c r="C148" s="248"/>
      <c r="D148" s="238" t="s">
        <v>410</v>
      </c>
      <c r="E148" s="249" t="s">
        <v>19</v>
      </c>
      <c r="F148" s="250" t="s">
        <v>7057</v>
      </c>
      <c r="G148" s="248"/>
      <c r="H148" s="251">
        <v>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410</v>
      </c>
      <c r="AU148" s="257" t="s">
        <v>87</v>
      </c>
      <c r="AV148" s="14" t="s">
        <v>87</v>
      </c>
      <c r="AW148" s="14" t="s">
        <v>37</v>
      </c>
      <c r="AX148" s="14" t="s">
        <v>78</v>
      </c>
      <c r="AY148" s="257" t="s">
        <v>401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7058</v>
      </c>
      <c r="G149" s="248"/>
      <c r="H149" s="251">
        <v>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5" customFormat="1">
      <c r="A150" s="15"/>
      <c r="B150" s="258"/>
      <c r="C150" s="259"/>
      <c r="D150" s="238" t="s">
        <v>410</v>
      </c>
      <c r="E150" s="260" t="s">
        <v>19</v>
      </c>
      <c r="F150" s="261" t="s">
        <v>414</v>
      </c>
      <c r="G150" s="259"/>
      <c r="H150" s="262">
        <v>6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410</v>
      </c>
      <c r="AU150" s="268" t="s">
        <v>87</v>
      </c>
      <c r="AV150" s="15" t="s">
        <v>102</v>
      </c>
      <c r="AW150" s="15" t="s">
        <v>37</v>
      </c>
      <c r="AX150" s="15" t="s">
        <v>85</v>
      </c>
      <c r="AY150" s="268" t="s">
        <v>401</v>
      </c>
    </row>
    <row r="151" s="2" customFormat="1" ht="44.25" customHeight="1">
      <c r="A151" s="40"/>
      <c r="B151" s="41"/>
      <c r="C151" s="218" t="s">
        <v>492</v>
      </c>
      <c r="D151" s="218" t="s">
        <v>403</v>
      </c>
      <c r="E151" s="219" t="s">
        <v>7087</v>
      </c>
      <c r="F151" s="220" t="s">
        <v>7088</v>
      </c>
      <c r="G151" s="221" t="s">
        <v>653</v>
      </c>
      <c r="H151" s="222">
        <v>1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7089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7090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7047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4" customFormat="1">
      <c r="A154" s="14"/>
      <c r="B154" s="247"/>
      <c r="C154" s="248"/>
      <c r="D154" s="238" t="s">
        <v>410</v>
      </c>
      <c r="E154" s="249" t="s">
        <v>19</v>
      </c>
      <c r="F154" s="250" t="s">
        <v>7063</v>
      </c>
      <c r="G154" s="248"/>
      <c r="H154" s="251">
        <v>1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410</v>
      </c>
      <c r="AU154" s="257" t="s">
        <v>87</v>
      </c>
      <c r="AV154" s="14" t="s">
        <v>87</v>
      </c>
      <c r="AW154" s="14" t="s">
        <v>37</v>
      </c>
      <c r="AX154" s="14" t="s">
        <v>78</v>
      </c>
      <c r="AY154" s="257" t="s">
        <v>401</v>
      </c>
    </row>
    <row r="155" s="15" customFormat="1">
      <c r="A155" s="15"/>
      <c r="B155" s="258"/>
      <c r="C155" s="259"/>
      <c r="D155" s="238" t="s">
        <v>410</v>
      </c>
      <c r="E155" s="260" t="s">
        <v>19</v>
      </c>
      <c r="F155" s="261" t="s">
        <v>414</v>
      </c>
      <c r="G155" s="259"/>
      <c r="H155" s="262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8" t="s">
        <v>410</v>
      </c>
      <c r="AU155" s="268" t="s">
        <v>87</v>
      </c>
      <c r="AV155" s="15" t="s">
        <v>102</v>
      </c>
      <c r="AW155" s="15" t="s">
        <v>37</v>
      </c>
      <c r="AX155" s="15" t="s">
        <v>85</v>
      </c>
      <c r="AY155" s="268" t="s">
        <v>401</v>
      </c>
    </row>
    <row r="156" s="2" customFormat="1" ht="62.7" customHeight="1">
      <c r="A156" s="40"/>
      <c r="B156" s="41"/>
      <c r="C156" s="218" t="s">
        <v>498</v>
      </c>
      <c r="D156" s="218" t="s">
        <v>403</v>
      </c>
      <c r="E156" s="219" t="s">
        <v>481</v>
      </c>
      <c r="F156" s="220" t="s">
        <v>482</v>
      </c>
      <c r="G156" s="221" t="s">
        <v>219</v>
      </c>
      <c r="H156" s="222">
        <v>666.02700000000004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7091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484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7092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7020</v>
      </c>
      <c r="G159" s="248"/>
      <c r="H159" s="251">
        <v>609.63499999999999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6866</v>
      </c>
      <c r="G160" s="248"/>
      <c r="H160" s="251">
        <v>42.293999999999997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6" customFormat="1">
      <c r="A161" s="16"/>
      <c r="B161" s="269"/>
      <c r="C161" s="270"/>
      <c r="D161" s="238" t="s">
        <v>410</v>
      </c>
      <c r="E161" s="271" t="s">
        <v>19</v>
      </c>
      <c r="F161" s="272" t="s">
        <v>440</v>
      </c>
      <c r="G161" s="270"/>
      <c r="H161" s="273">
        <v>651.92899999999997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9" t="s">
        <v>410</v>
      </c>
      <c r="AU161" s="279" t="s">
        <v>87</v>
      </c>
      <c r="AV161" s="16" t="s">
        <v>95</v>
      </c>
      <c r="AW161" s="16" t="s">
        <v>37</v>
      </c>
      <c r="AX161" s="16" t="s">
        <v>78</v>
      </c>
      <c r="AY161" s="279" t="s">
        <v>401</v>
      </c>
    </row>
    <row r="162" s="13" customFormat="1">
      <c r="A162" s="13"/>
      <c r="B162" s="236"/>
      <c r="C162" s="237"/>
      <c r="D162" s="238" t="s">
        <v>410</v>
      </c>
      <c r="E162" s="239" t="s">
        <v>19</v>
      </c>
      <c r="F162" s="240" t="s">
        <v>7093</v>
      </c>
      <c r="G162" s="237"/>
      <c r="H162" s="239" t="s">
        <v>19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410</v>
      </c>
      <c r="AU162" s="246" t="s">
        <v>87</v>
      </c>
      <c r="AV162" s="13" t="s">
        <v>85</v>
      </c>
      <c r="AW162" s="13" t="s">
        <v>37</v>
      </c>
      <c r="AX162" s="13" t="s">
        <v>78</v>
      </c>
      <c r="AY162" s="246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350</v>
      </c>
      <c r="G163" s="248"/>
      <c r="H163" s="251">
        <v>14.098000000000001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6" customFormat="1">
      <c r="A164" s="16"/>
      <c r="B164" s="269"/>
      <c r="C164" s="270"/>
      <c r="D164" s="238" t="s">
        <v>410</v>
      </c>
      <c r="E164" s="271" t="s">
        <v>19</v>
      </c>
      <c r="F164" s="272" t="s">
        <v>440</v>
      </c>
      <c r="G164" s="270"/>
      <c r="H164" s="273">
        <v>14.098000000000001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9" t="s">
        <v>410</v>
      </c>
      <c r="AU164" s="279" t="s">
        <v>87</v>
      </c>
      <c r="AV164" s="16" t="s">
        <v>95</v>
      </c>
      <c r="AW164" s="16" t="s">
        <v>37</v>
      </c>
      <c r="AX164" s="16" t="s">
        <v>78</v>
      </c>
      <c r="AY164" s="279" t="s">
        <v>401</v>
      </c>
    </row>
    <row r="165" s="15" customFormat="1">
      <c r="A165" s="15"/>
      <c r="B165" s="258"/>
      <c r="C165" s="259"/>
      <c r="D165" s="238" t="s">
        <v>410</v>
      </c>
      <c r="E165" s="260" t="s">
        <v>19</v>
      </c>
      <c r="F165" s="261" t="s">
        <v>414</v>
      </c>
      <c r="G165" s="259"/>
      <c r="H165" s="262">
        <v>666.02699999999993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8" t="s">
        <v>410</v>
      </c>
      <c r="AU165" s="268" t="s">
        <v>87</v>
      </c>
      <c r="AV165" s="15" t="s">
        <v>102</v>
      </c>
      <c r="AW165" s="15" t="s">
        <v>37</v>
      </c>
      <c r="AX165" s="15" t="s">
        <v>85</v>
      </c>
      <c r="AY165" s="268" t="s">
        <v>401</v>
      </c>
    </row>
    <row r="166" s="2" customFormat="1" ht="33" customHeight="1">
      <c r="A166" s="40"/>
      <c r="B166" s="41"/>
      <c r="C166" s="218" t="s">
        <v>514</v>
      </c>
      <c r="D166" s="218" t="s">
        <v>403</v>
      </c>
      <c r="E166" s="219" t="s">
        <v>7094</v>
      </c>
      <c r="F166" s="220" t="s">
        <v>7095</v>
      </c>
      <c r="G166" s="221" t="s">
        <v>178</v>
      </c>
      <c r="H166" s="222">
        <v>1870</v>
      </c>
      <c r="I166" s="223"/>
      <c r="J166" s="224">
        <f>ROUND(I166*H166,2)</f>
        <v>0</v>
      </c>
      <c r="K166" s="220" t="s">
        <v>406</v>
      </c>
      <c r="L166" s="46"/>
      <c r="M166" s="225" t="s">
        <v>19</v>
      </c>
      <c r="N166" s="226" t="s">
        <v>49</v>
      </c>
      <c r="O166" s="86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9" t="s">
        <v>102</v>
      </c>
      <c r="AT166" s="229" t="s">
        <v>403</v>
      </c>
      <c r="AU166" s="229" t="s">
        <v>87</v>
      </c>
      <c r="AY166" s="19" t="s">
        <v>401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9" t="s">
        <v>85</v>
      </c>
      <c r="BK166" s="230">
        <f>ROUND(I166*H166,2)</f>
        <v>0</v>
      </c>
      <c r="BL166" s="19" t="s">
        <v>102</v>
      </c>
      <c r="BM166" s="229" t="s">
        <v>7096</v>
      </c>
    </row>
    <row r="167" s="2" customFormat="1">
      <c r="A167" s="40"/>
      <c r="B167" s="41"/>
      <c r="C167" s="42"/>
      <c r="D167" s="231" t="s">
        <v>408</v>
      </c>
      <c r="E167" s="42"/>
      <c r="F167" s="232" t="s">
        <v>7097</v>
      </c>
      <c r="G167" s="42"/>
      <c r="H167" s="42"/>
      <c r="I167" s="233"/>
      <c r="J167" s="42"/>
      <c r="K167" s="42"/>
      <c r="L167" s="46"/>
      <c r="M167" s="234"/>
      <c r="N167" s="235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408</v>
      </c>
      <c r="AU167" s="19" t="s">
        <v>87</v>
      </c>
    </row>
    <row r="168" s="13" customFormat="1">
      <c r="A168" s="13"/>
      <c r="B168" s="236"/>
      <c r="C168" s="237"/>
      <c r="D168" s="238" t="s">
        <v>410</v>
      </c>
      <c r="E168" s="239" t="s">
        <v>19</v>
      </c>
      <c r="F168" s="240" t="s">
        <v>7047</v>
      </c>
      <c r="G168" s="237"/>
      <c r="H168" s="239" t="s">
        <v>19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410</v>
      </c>
      <c r="AU168" s="246" t="s">
        <v>87</v>
      </c>
      <c r="AV168" s="13" t="s">
        <v>85</v>
      </c>
      <c r="AW168" s="13" t="s">
        <v>37</v>
      </c>
      <c r="AX168" s="13" t="s">
        <v>78</v>
      </c>
      <c r="AY168" s="246" t="s">
        <v>401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7048</v>
      </c>
      <c r="G169" s="248"/>
      <c r="H169" s="251">
        <v>1870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5" customFormat="1">
      <c r="A170" s="15"/>
      <c r="B170" s="258"/>
      <c r="C170" s="259"/>
      <c r="D170" s="238" t="s">
        <v>410</v>
      </c>
      <c r="E170" s="260" t="s">
        <v>19</v>
      </c>
      <c r="F170" s="261" t="s">
        <v>414</v>
      </c>
      <c r="G170" s="259"/>
      <c r="H170" s="262">
        <v>1870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8" t="s">
        <v>410</v>
      </c>
      <c r="AU170" s="268" t="s">
        <v>87</v>
      </c>
      <c r="AV170" s="15" t="s">
        <v>102</v>
      </c>
      <c r="AW170" s="15" t="s">
        <v>37</v>
      </c>
      <c r="AX170" s="15" t="s">
        <v>85</v>
      </c>
      <c r="AY170" s="268" t="s">
        <v>401</v>
      </c>
    </row>
    <row r="171" s="2" customFormat="1" ht="62.7" customHeight="1">
      <c r="A171" s="40"/>
      <c r="B171" s="41"/>
      <c r="C171" s="218" t="s">
        <v>519</v>
      </c>
      <c r="D171" s="218" t="s">
        <v>403</v>
      </c>
      <c r="E171" s="219" t="s">
        <v>7098</v>
      </c>
      <c r="F171" s="220" t="s">
        <v>7099</v>
      </c>
      <c r="G171" s="221" t="s">
        <v>653</v>
      </c>
      <c r="H171" s="222">
        <v>144</v>
      </c>
      <c r="I171" s="223"/>
      <c r="J171" s="224">
        <f>ROUND(I171*H171,2)</f>
        <v>0</v>
      </c>
      <c r="K171" s="220" t="s">
        <v>406</v>
      </c>
      <c r="L171" s="46"/>
      <c r="M171" s="225" t="s">
        <v>19</v>
      </c>
      <c r="N171" s="226" t="s">
        <v>49</v>
      </c>
      <c r="O171" s="86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9" t="s">
        <v>102</v>
      </c>
      <c r="AT171" s="229" t="s">
        <v>403</v>
      </c>
      <c r="AU171" s="229" t="s">
        <v>87</v>
      </c>
      <c r="AY171" s="19" t="s">
        <v>401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9" t="s">
        <v>85</v>
      </c>
      <c r="BK171" s="230">
        <f>ROUND(I171*H171,2)</f>
        <v>0</v>
      </c>
      <c r="BL171" s="19" t="s">
        <v>102</v>
      </c>
      <c r="BM171" s="229" t="s">
        <v>7100</v>
      </c>
    </row>
    <row r="172" s="2" customFormat="1">
      <c r="A172" s="40"/>
      <c r="B172" s="41"/>
      <c r="C172" s="42"/>
      <c r="D172" s="231" t="s">
        <v>408</v>
      </c>
      <c r="E172" s="42"/>
      <c r="F172" s="232" t="s">
        <v>7101</v>
      </c>
      <c r="G172" s="42"/>
      <c r="H172" s="42"/>
      <c r="I172" s="233"/>
      <c r="J172" s="42"/>
      <c r="K172" s="42"/>
      <c r="L172" s="46"/>
      <c r="M172" s="234"/>
      <c r="N172" s="235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408</v>
      </c>
      <c r="AU172" s="19" t="s">
        <v>87</v>
      </c>
    </row>
    <row r="173" s="13" customFormat="1">
      <c r="A173" s="13"/>
      <c r="B173" s="236"/>
      <c r="C173" s="237"/>
      <c r="D173" s="238" t="s">
        <v>410</v>
      </c>
      <c r="E173" s="239" t="s">
        <v>19</v>
      </c>
      <c r="F173" s="240" t="s">
        <v>7047</v>
      </c>
      <c r="G173" s="237"/>
      <c r="H173" s="239" t="s">
        <v>19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410</v>
      </c>
      <c r="AU173" s="246" t="s">
        <v>87</v>
      </c>
      <c r="AV173" s="13" t="s">
        <v>85</v>
      </c>
      <c r="AW173" s="13" t="s">
        <v>37</v>
      </c>
      <c r="AX173" s="13" t="s">
        <v>78</v>
      </c>
      <c r="AY173" s="246" t="s">
        <v>401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7053</v>
      </c>
      <c r="G174" s="248"/>
      <c r="H174" s="251">
        <v>1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7054</v>
      </c>
      <c r="G175" s="248"/>
      <c r="H175" s="251">
        <v>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7055</v>
      </c>
      <c r="G176" s="248"/>
      <c r="H176" s="251">
        <v>1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7056</v>
      </c>
      <c r="G177" s="248"/>
      <c r="H177" s="251">
        <v>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4" customFormat="1">
      <c r="A178" s="14"/>
      <c r="B178" s="247"/>
      <c r="C178" s="248"/>
      <c r="D178" s="238" t="s">
        <v>410</v>
      </c>
      <c r="E178" s="249" t="s">
        <v>19</v>
      </c>
      <c r="F178" s="250" t="s">
        <v>7057</v>
      </c>
      <c r="G178" s="248"/>
      <c r="H178" s="251">
        <v>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410</v>
      </c>
      <c r="AU178" s="257" t="s">
        <v>87</v>
      </c>
      <c r="AV178" s="14" t="s">
        <v>87</v>
      </c>
      <c r="AW178" s="14" t="s">
        <v>37</v>
      </c>
      <c r="AX178" s="14" t="s">
        <v>78</v>
      </c>
      <c r="AY178" s="257" t="s">
        <v>401</v>
      </c>
    </row>
    <row r="179" s="14" customFormat="1">
      <c r="A179" s="14"/>
      <c r="B179" s="247"/>
      <c r="C179" s="248"/>
      <c r="D179" s="238" t="s">
        <v>410</v>
      </c>
      <c r="E179" s="249" t="s">
        <v>19</v>
      </c>
      <c r="F179" s="250" t="s">
        <v>7058</v>
      </c>
      <c r="G179" s="248"/>
      <c r="H179" s="251">
        <v>1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410</v>
      </c>
      <c r="AU179" s="257" t="s">
        <v>87</v>
      </c>
      <c r="AV179" s="14" t="s">
        <v>87</v>
      </c>
      <c r="AW179" s="14" t="s">
        <v>37</v>
      </c>
      <c r="AX179" s="14" t="s">
        <v>78</v>
      </c>
      <c r="AY179" s="257" t="s">
        <v>401</v>
      </c>
    </row>
    <row r="180" s="15" customFormat="1">
      <c r="A180" s="15"/>
      <c r="B180" s="258"/>
      <c r="C180" s="259"/>
      <c r="D180" s="238" t="s">
        <v>410</v>
      </c>
      <c r="E180" s="260" t="s">
        <v>19</v>
      </c>
      <c r="F180" s="261" t="s">
        <v>414</v>
      </c>
      <c r="G180" s="259"/>
      <c r="H180" s="262">
        <v>6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410</v>
      </c>
      <c r="AU180" s="268" t="s">
        <v>87</v>
      </c>
      <c r="AV180" s="15" t="s">
        <v>102</v>
      </c>
      <c r="AW180" s="15" t="s">
        <v>37</v>
      </c>
      <c r="AX180" s="15" t="s">
        <v>78</v>
      </c>
      <c r="AY180" s="268" t="s">
        <v>401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7102</v>
      </c>
      <c r="G181" s="248"/>
      <c r="H181" s="251">
        <v>144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85</v>
      </c>
      <c r="AY181" s="257" t="s">
        <v>401</v>
      </c>
    </row>
    <row r="182" s="2" customFormat="1" ht="62.7" customHeight="1">
      <c r="A182" s="40"/>
      <c r="B182" s="41"/>
      <c r="C182" s="218" t="s">
        <v>529</v>
      </c>
      <c r="D182" s="218" t="s">
        <v>403</v>
      </c>
      <c r="E182" s="219" t="s">
        <v>7103</v>
      </c>
      <c r="F182" s="220" t="s">
        <v>7104</v>
      </c>
      <c r="G182" s="221" t="s">
        <v>653</v>
      </c>
      <c r="H182" s="222">
        <v>24</v>
      </c>
      <c r="I182" s="223"/>
      <c r="J182" s="224">
        <f>ROUND(I182*H182,2)</f>
        <v>0</v>
      </c>
      <c r="K182" s="220" t="s">
        <v>406</v>
      </c>
      <c r="L182" s="46"/>
      <c r="M182" s="225" t="s">
        <v>19</v>
      </c>
      <c r="N182" s="226" t="s">
        <v>49</v>
      </c>
      <c r="O182" s="86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9" t="s">
        <v>102</v>
      </c>
      <c r="AT182" s="229" t="s">
        <v>403</v>
      </c>
      <c r="AU182" s="229" t="s">
        <v>87</v>
      </c>
      <c r="AY182" s="19" t="s">
        <v>401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9" t="s">
        <v>85</v>
      </c>
      <c r="BK182" s="230">
        <f>ROUND(I182*H182,2)</f>
        <v>0</v>
      </c>
      <c r="BL182" s="19" t="s">
        <v>102</v>
      </c>
      <c r="BM182" s="229" t="s">
        <v>7105</v>
      </c>
    </row>
    <row r="183" s="2" customFormat="1">
      <c r="A183" s="40"/>
      <c r="B183" s="41"/>
      <c r="C183" s="42"/>
      <c r="D183" s="231" t="s">
        <v>408</v>
      </c>
      <c r="E183" s="42"/>
      <c r="F183" s="232" t="s">
        <v>7106</v>
      </c>
      <c r="G183" s="42"/>
      <c r="H183" s="42"/>
      <c r="I183" s="233"/>
      <c r="J183" s="42"/>
      <c r="K183" s="42"/>
      <c r="L183" s="46"/>
      <c r="M183" s="234"/>
      <c r="N183" s="235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408</v>
      </c>
      <c r="AU183" s="19" t="s">
        <v>87</v>
      </c>
    </row>
    <row r="184" s="13" customFormat="1">
      <c r="A184" s="13"/>
      <c r="B184" s="236"/>
      <c r="C184" s="237"/>
      <c r="D184" s="238" t="s">
        <v>410</v>
      </c>
      <c r="E184" s="239" t="s">
        <v>19</v>
      </c>
      <c r="F184" s="240" t="s">
        <v>7047</v>
      </c>
      <c r="G184" s="237"/>
      <c r="H184" s="239" t="s">
        <v>19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410</v>
      </c>
      <c r="AU184" s="246" t="s">
        <v>87</v>
      </c>
      <c r="AV184" s="13" t="s">
        <v>85</v>
      </c>
      <c r="AW184" s="13" t="s">
        <v>37</v>
      </c>
      <c r="AX184" s="13" t="s">
        <v>78</v>
      </c>
      <c r="AY184" s="246" t="s">
        <v>401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7063</v>
      </c>
      <c r="G185" s="248"/>
      <c r="H185" s="251">
        <v>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5" customFormat="1">
      <c r="A186" s="15"/>
      <c r="B186" s="258"/>
      <c r="C186" s="259"/>
      <c r="D186" s="238" t="s">
        <v>410</v>
      </c>
      <c r="E186" s="260" t="s">
        <v>19</v>
      </c>
      <c r="F186" s="261" t="s">
        <v>414</v>
      </c>
      <c r="G186" s="259"/>
      <c r="H186" s="262">
        <v>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410</v>
      </c>
      <c r="AU186" s="268" t="s">
        <v>87</v>
      </c>
      <c r="AV186" s="15" t="s">
        <v>102</v>
      </c>
      <c r="AW186" s="15" t="s">
        <v>37</v>
      </c>
      <c r="AX186" s="15" t="s">
        <v>78</v>
      </c>
      <c r="AY186" s="268" t="s">
        <v>401</v>
      </c>
    </row>
    <row r="187" s="14" customFormat="1">
      <c r="A187" s="14"/>
      <c r="B187" s="247"/>
      <c r="C187" s="248"/>
      <c r="D187" s="238" t="s">
        <v>410</v>
      </c>
      <c r="E187" s="249" t="s">
        <v>19</v>
      </c>
      <c r="F187" s="250" t="s">
        <v>7107</v>
      </c>
      <c r="G187" s="248"/>
      <c r="H187" s="251">
        <v>24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410</v>
      </c>
      <c r="AU187" s="257" t="s">
        <v>87</v>
      </c>
      <c r="AV187" s="14" t="s">
        <v>87</v>
      </c>
      <c r="AW187" s="14" t="s">
        <v>37</v>
      </c>
      <c r="AX187" s="14" t="s">
        <v>85</v>
      </c>
      <c r="AY187" s="257" t="s">
        <v>401</v>
      </c>
    </row>
    <row r="188" s="2" customFormat="1" ht="33" customHeight="1">
      <c r="A188" s="40"/>
      <c r="B188" s="41"/>
      <c r="C188" s="218" t="s">
        <v>536</v>
      </c>
      <c r="D188" s="218" t="s">
        <v>403</v>
      </c>
      <c r="E188" s="219" t="s">
        <v>7108</v>
      </c>
      <c r="F188" s="220" t="s">
        <v>7109</v>
      </c>
      <c r="G188" s="221" t="s">
        <v>178</v>
      </c>
      <c r="H188" s="222">
        <v>9350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7110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7111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3" customFormat="1">
      <c r="A190" s="13"/>
      <c r="B190" s="236"/>
      <c r="C190" s="237"/>
      <c r="D190" s="238" t="s">
        <v>410</v>
      </c>
      <c r="E190" s="239" t="s">
        <v>19</v>
      </c>
      <c r="F190" s="240" t="s">
        <v>7047</v>
      </c>
      <c r="G190" s="237"/>
      <c r="H190" s="239" t="s">
        <v>19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410</v>
      </c>
      <c r="AU190" s="246" t="s">
        <v>87</v>
      </c>
      <c r="AV190" s="13" t="s">
        <v>85</v>
      </c>
      <c r="AW190" s="13" t="s">
        <v>37</v>
      </c>
      <c r="AX190" s="13" t="s">
        <v>78</v>
      </c>
      <c r="AY190" s="246" t="s">
        <v>401</v>
      </c>
    </row>
    <row r="191" s="14" customFormat="1">
      <c r="A191" s="14"/>
      <c r="B191" s="247"/>
      <c r="C191" s="248"/>
      <c r="D191" s="238" t="s">
        <v>410</v>
      </c>
      <c r="E191" s="249" t="s">
        <v>19</v>
      </c>
      <c r="F191" s="250" t="s">
        <v>7048</v>
      </c>
      <c r="G191" s="248"/>
      <c r="H191" s="251">
        <v>1870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410</v>
      </c>
      <c r="AU191" s="257" t="s">
        <v>87</v>
      </c>
      <c r="AV191" s="14" t="s">
        <v>87</v>
      </c>
      <c r="AW191" s="14" t="s">
        <v>37</v>
      </c>
      <c r="AX191" s="14" t="s">
        <v>78</v>
      </c>
      <c r="AY191" s="257" t="s">
        <v>401</v>
      </c>
    </row>
    <row r="192" s="15" customFormat="1">
      <c r="A192" s="15"/>
      <c r="B192" s="258"/>
      <c r="C192" s="259"/>
      <c r="D192" s="238" t="s">
        <v>410</v>
      </c>
      <c r="E192" s="260" t="s">
        <v>19</v>
      </c>
      <c r="F192" s="261" t="s">
        <v>414</v>
      </c>
      <c r="G192" s="259"/>
      <c r="H192" s="262">
        <v>1870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410</v>
      </c>
      <c r="AU192" s="268" t="s">
        <v>87</v>
      </c>
      <c r="AV192" s="15" t="s">
        <v>102</v>
      </c>
      <c r="AW192" s="15" t="s">
        <v>37</v>
      </c>
      <c r="AX192" s="15" t="s">
        <v>78</v>
      </c>
      <c r="AY192" s="268" t="s">
        <v>401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7112</v>
      </c>
      <c r="G193" s="248"/>
      <c r="H193" s="251">
        <v>9350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85</v>
      </c>
      <c r="AY193" s="257" t="s">
        <v>401</v>
      </c>
    </row>
    <row r="194" s="2" customFormat="1" ht="62.7" customHeight="1">
      <c r="A194" s="40"/>
      <c r="B194" s="41"/>
      <c r="C194" s="218" t="s">
        <v>8</v>
      </c>
      <c r="D194" s="218" t="s">
        <v>403</v>
      </c>
      <c r="E194" s="219" t="s">
        <v>493</v>
      </c>
      <c r="F194" s="220" t="s">
        <v>494</v>
      </c>
      <c r="G194" s="221" t="s">
        <v>219</v>
      </c>
      <c r="H194" s="222">
        <v>637.83100000000002</v>
      </c>
      <c r="I194" s="223"/>
      <c r="J194" s="224">
        <f>ROUND(I194*H194,2)</f>
        <v>0</v>
      </c>
      <c r="K194" s="220" t="s">
        <v>406</v>
      </c>
      <c r="L194" s="46"/>
      <c r="M194" s="225" t="s">
        <v>19</v>
      </c>
      <c r="N194" s="226" t="s">
        <v>49</v>
      </c>
      <c r="O194" s="86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9" t="s">
        <v>102</v>
      </c>
      <c r="AT194" s="229" t="s">
        <v>403</v>
      </c>
      <c r="AU194" s="229" t="s">
        <v>87</v>
      </c>
      <c r="AY194" s="19" t="s">
        <v>401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9" t="s">
        <v>85</v>
      </c>
      <c r="BK194" s="230">
        <f>ROUND(I194*H194,2)</f>
        <v>0</v>
      </c>
      <c r="BL194" s="19" t="s">
        <v>102</v>
      </c>
      <c r="BM194" s="229" t="s">
        <v>7113</v>
      </c>
    </row>
    <row r="195" s="2" customFormat="1">
      <c r="A195" s="40"/>
      <c r="B195" s="41"/>
      <c r="C195" s="42"/>
      <c r="D195" s="231" t="s">
        <v>408</v>
      </c>
      <c r="E195" s="42"/>
      <c r="F195" s="232" t="s">
        <v>496</v>
      </c>
      <c r="G195" s="42"/>
      <c r="H195" s="42"/>
      <c r="I195" s="233"/>
      <c r="J195" s="42"/>
      <c r="K195" s="42"/>
      <c r="L195" s="46"/>
      <c r="M195" s="234"/>
      <c r="N195" s="235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408</v>
      </c>
      <c r="AU195" s="19" t="s">
        <v>87</v>
      </c>
    </row>
    <row r="196" s="14" customFormat="1">
      <c r="A196" s="14"/>
      <c r="B196" s="247"/>
      <c r="C196" s="248"/>
      <c r="D196" s="238" t="s">
        <v>410</v>
      </c>
      <c r="E196" s="249" t="s">
        <v>19</v>
      </c>
      <c r="F196" s="250" t="s">
        <v>7020</v>
      </c>
      <c r="G196" s="248"/>
      <c r="H196" s="251">
        <v>609.63499999999999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410</v>
      </c>
      <c r="AU196" s="257" t="s">
        <v>87</v>
      </c>
      <c r="AV196" s="14" t="s">
        <v>87</v>
      </c>
      <c r="AW196" s="14" t="s">
        <v>37</v>
      </c>
      <c r="AX196" s="14" t="s">
        <v>78</v>
      </c>
      <c r="AY196" s="257" t="s">
        <v>401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6866</v>
      </c>
      <c r="G197" s="248"/>
      <c r="H197" s="251">
        <v>42.293999999999997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497</v>
      </c>
      <c r="G198" s="248"/>
      <c r="H198" s="251">
        <v>-14.098000000000001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637.83100000000002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66.75" customHeight="1">
      <c r="A200" s="40"/>
      <c r="B200" s="41"/>
      <c r="C200" s="218" t="s">
        <v>545</v>
      </c>
      <c r="D200" s="218" t="s">
        <v>403</v>
      </c>
      <c r="E200" s="219" t="s">
        <v>499</v>
      </c>
      <c r="F200" s="220" t="s">
        <v>500</v>
      </c>
      <c r="G200" s="221" t="s">
        <v>219</v>
      </c>
      <c r="H200" s="222">
        <v>9567.4650000000001</v>
      </c>
      <c r="I200" s="223"/>
      <c r="J200" s="224">
        <f>ROUND(I200*H200,2)</f>
        <v>0</v>
      </c>
      <c r="K200" s="220" t="s">
        <v>406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102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102</v>
      </c>
      <c r="BM200" s="229" t="s">
        <v>7114</v>
      </c>
    </row>
    <row r="201" s="2" customFormat="1">
      <c r="A201" s="40"/>
      <c r="B201" s="41"/>
      <c r="C201" s="42"/>
      <c r="D201" s="231" t="s">
        <v>408</v>
      </c>
      <c r="E201" s="42"/>
      <c r="F201" s="232" t="s">
        <v>502</v>
      </c>
      <c r="G201" s="42"/>
      <c r="H201" s="42"/>
      <c r="I201" s="233"/>
      <c r="J201" s="42"/>
      <c r="K201" s="42"/>
      <c r="L201" s="46"/>
      <c r="M201" s="234"/>
      <c r="N201" s="235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408</v>
      </c>
      <c r="AU201" s="19" t="s">
        <v>87</v>
      </c>
    </row>
    <row r="202" s="14" customFormat="1">
      <c r="A202" s="14"/>
      <c r="B202" s="247"/>
      <c r="C202" s="248"/>
      <c r="D202" s="238" t="s">
        <v>410</v>
      </c>
      <c r="E202" s="249" t="s">
        <v>19</v>
      </c>
      <c r="F202" s="250" t="s">
        <v>7020</v>
      </c>
      <c r="G202" s="248"/>
      <c r="H202" s="251">
        <v>609.63499999999999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410</v>
      </c>
      <c r="AU202" s="257" t="s">
        <v>87</v>
      </c>
      <c r="AV202" s="14" t="s">
        <v>87</v>
      </c>
      <c r="AW202" s="14" t="s">
        <v>37</v>
      </c>
      <c r="AX202" s="14" t="s">
        <v>78</v>
      </c>
      <c r="AY202" s="257" t="s">
        <v>401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6866</v>
      </c>
      <c r="G203" s="248"/>
      <c r="H203" s="251">
        <v>42.293999999999997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497</v>
      </c>
      <c r="G204" s="248"/>
      <c r="H204" s="251">
        <v>-14.098000000000001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637.83100000000002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78</v>
      </c>
      <c r="AY205" s="268" t="s">
        <v>401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7115</v>
      </c>
      <c r="G206" s="248"/>
      <c r="H206" s="251">
        <v>9567.4650000000001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85</v>
      </c>
      <c r="AY206" s="257" t="s">
        <v>401</v>
      </c>
    </row>
    <row r="207" s="2" customFormat="1" ht="44.25" customHeight="1">
      <c r="A207" s="40"/>
      <c r="B207" s="41"/>
      <c r="C207" s="218" t="s">
        <v>552</v>
      </c>
      <c r="D207" s="218" t="s">
        <v>403</v>
      </c>
      <c r="E207" s="219" t="s">
        <v>537</v>
      </c>
      <c r="F207" s="220" t="s">
        <v>538</v>
      </c>
      <c r="G207" s="221" t="s">
        <v>219</v>
      </c>
      <c r="H207" s="222">
        <v>14.098000000000001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7116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540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3" customFormat="1">
      <c r="A209" s="13"/>
      <c r="B209" s="236"/>
      <c r="C209" s="237"/>
      <c r="D209" s="238" t="s">
        <v>410</v>
      </c>
      <c r="E209" s="239" t="s">
        <v>19</v>
      </c>
      <c r="F209" s="240" t="s">
        <v>7081</v>
      </c>
      <c r="G209" s="237"/>
      <c r="H209" s="239" t="s">
        <v>19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410</v>
      </c>
      <c r="AU209" s="246" t="s">
        <v>87</v>
      </c>
      <c r="AV209" s="13" t="s">
        <v>85</v>
      </c>
      <c r="AW209" s="13" t="s">
        <v>37</v>
      </c>
      <c r="AX209" s="13" t="s">
        <v>78</v>
      </c>
      <c r="AY209" s="246" t="s">
        <v>401</v>
      </c>
    </row>
    <row r="210" s="13" customFormat="1">
      <c r="A210" s="13"/>
      <c r="B210" s="236"/>
      <c r="C210" s="237"/>
      <c r="D210" s="238" t="s">
        <v>410</v>
      </c>
      <c r="E210" s="239" t="s">
        <v>19</v>
      </c>
      <c r="F210" s="240" t="s">
        <v>7117</v>
      </c>
      <c r="G210" s="237"/>
      <c r="H210" s="239" t="s">
        <v>19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410</v>
      </c>
      <c r="AU210" s="246" t="s">
        <v>87</v>
      </c>
      <c r="AV210" s="13" t="s">
        <v>85</v>
      </c>
      <c r="AW210" s="13" t="s">
        <v>37</v>
      </c>
      <c r="AX210" s="13" t="s">
        <v>78</v>
      </c>
      <c r="AY210" s="246" t="s">
        <v>401</v>
      </c>
    </row>
    <row r="211" s="14" customFormat="1">
      <c r="A211" s="14"/>
      <c r="B211" s="247"/>
      <c r="C211" s="248"/>
      <c r="D211" s="238" t="s">
        <v>410</v>
      </c>
      <c r="E211" s="249" t="s">
        <v>19</v>
      </c>
      <c r="F211" s="250" t="s">
        <v>7118</v>
      </c>
      <c r="G211" s="248"/>
      <c r="H211" s="251">
        <v>14.098000000000001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410</v>
      </c>
      <c r="AU211" s="257" t="s">
        <v>87</v>
      </c>
      <c r="AV211" s="14" t="s">
        <v>87</v>
      </c>
      <c r="AW211" s="14" t="s">
        <v>37</v>
      </c>
      <c r="AX211" s="14" t="s">
        <v>78</v>
      </c>
      <c r="AY211" s="257" t="s">
        <v>401</v>
      </c>
    </row>
    <row r="212" s="15" customFormat="1">
      <c r="A212" s="15"/>
      <c r="B212" s="258"/>
      <c r="C212" s="259"/>
      <c r="D212" s="238" t="s">
        <v>410</v>
      </c>
      <c r="E212" s="260" t="s">
        <v>350</v>
      </c>
      <c r="F212" s="261" t="s">
        <v>414</v>
      </c>
      <c r="G212" s="259"/>
      <c r="H212" s="262">
        <v>14.098000000000001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8" t="s">
        <v>410</v>
      </c>
      <c r="AU212" s="268" t="s">
        <v>87</v>
      </c>
      <c r="AV212" s="15" t="s">
        <v>102</v>
      </c>
      <c r="AW212" s="15" t="s">
        <v>37</v>
      </c>
      <c r="AX212" s="15" t="s">
        <v>85</v>
      </c>
      <c r="AY212" s="268" t="s">
        <v>401</v>
      </c>
    </row>
    <row r="213" s="2" customFormat="1" ht="55.5" customHeight="1">
      <c r="A213" s="40"/>
      <c r="B213" s="41"/>
      <c r="C213" s="218" t="s">
        <v>560</v>
      </c>
      <c r="D213" s="218" t="s">
        <v>403</v>
      </c>
      <c r="E213" s="219" t="s">
        <v>7119</v>
      </c>
      <c r="F213" s="220" t="s">
        <v>7120</v>
      </c>
      <c r="G213" s="221" t="s">
        <v>219</v>
      </c>
      <c r="H213" s="222">
        <v>14.098000000000001</v>
      </c>
      <c r="I213" s="223"/>
      <c r="J213" s="224">
        <f>ROUND(I213*H213,2)</f>
        <v>0</v>
      </c>
      <c r="K213" s="220" t="s">
        <v>406</v>
      </c>
      <c r="L213" s="46"/>
      <c r="M213" s="225" t="s">
        <v>19</v>
      </c>
      <c r="N213" s="226" t="s">
        <v>49</v>
      </c>
      <c r="O213" s="86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9" t="s">
        <v>102</v>
      </c>
      <c r="AT213" s="229" t="s">
        <v>403</v>
      </c>
      <c r="AU213" s="229" t="s">
        <v>87</v>
      </c>
      <c r="AY213" s="19" t="s">
        <v>401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9" t="s">
        <v>85</v>
      </c>
      <c r="BK213" s="230">
        <f>ROUND(I213*H213,2)</f>
        <v>0</v>
      </c>
      <c r="BL213" s="19" t="s">
        <v>102</v>
      </c>
      <c r="BM213" s="229" t="s">
        <v>7121</v>
      </c>
    </row>
    <row r="214" s="2" customFormat="1">
      <c r="A214" s="40"/>
      <c r="B214" s="41"/>
      <c r="C214" s="42"/>
      <c r="D214" s="231" t="s">
        <v>408</v>
      </c>
      <c r="E214" s="42"/>
      <c r="F214" s="232" t="s">
        <v>7122</v>
      </c>
      <c r="G214" s="42"/>
      <c r="H214" s="42"/>
      <c r="I214" s="233"/>
      <c r="J214" s="42"/>
      <c r="K214" s="42"/>
      <c r="L214" s="46"/>
      <c r="M214" s="234"/>
      <c r="N214" s="235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408</v>
      </c>
      <c r="AU214" s="19" t="s">
        <v>87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7118</v>
      </c>
      <c r="G215" s="248"/>
      <c r="H215" s="251">
        <v>14.098000000000001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78</v>
      </c>
      <c r="AY215" s="257" t="s">
        <v>401</v>
      </c>
    </row>
    <row r="216" s="15" customFormat="1">
      <c r="A216" s="15"/>
      <c r="B216" s="258"/>
      <c r="C216" s="259"/>
      <c r="D216" s="238" t="s">
        <v>410</v>
      </c>
      <c r="E216" s="260" t="s">
        <v>19</v>
      </c>
      <c r="F216" s="261" t="s">
        <v>414</v>
      </c>
      <c r="G216" s="259"/>
      <c r="H216" s="262">
        <v>14.098000000000001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410</v>
      </c>
      <c r="AU216" s="268" t="s">
        <v>87</v>
      </c>
      <c r="AV216" s="15" t="s">
        <v>102</v>
      </c>
      <c r="AW216" s="15" t="s">
        <v>37</v>
      </c>
      <c r="AX216" s="15" t="s">
        <v>85</v>
      </c>
      <c r="AY216" s="268" t="s">
        <v>401</v>
      </c>
    </row>
    <row r="217" s="2" customFormat="1" ht="44.25" customHeight="1">
      <c r="A217" s="40"/>
      <c r="B217" s="41"/>
      <c r="C217" s="218" t="s">
        <v>565</v>
      </c>
      <c r="D217" s="218" t="s">
        <v>403</v>
      </c>
      <c r="E217" s="219" t="s">
        <v>553</v>
      </c>
      <c r="F217" s="220" t="s">
        <v>554</v>
      </c>
      <c r="G217" s="221" t="s">
        <v>548</v>
      </c>
      <c r="H217" s="222">
        <v>1148.096</v>
      </c>
      <c r="I217" s="223"/>
      <c r="J217" s="224">
        <f>ROUND(I217*H217,2)</f>
        <v>0</v>
      </c>
      <c r="K217" s="220" t="s">
        <v>406</v>
      </c>
      <c r="L217" s="46"/>
      <c r="M217" s="225" t="s">
        <v>19</v>
      </c>
      <c r="N217" s="226" t="s">
        <v>49</v>
      </c>
      <c r="O217" s="86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9" t="s">
        <v>102</v>
      </c>
      <c r="AT217" s="229" t="s">
        <v>403</v>
      </c>
      <c r="AU217" s="229" t="s">
        <v>87</v>
      </c>
      <c r="AY217" s="19" t="s">
        <v>401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9" t="s">
        <v>85</v>
      </c>
      <c r="BK217" s="230">
        <f>ROUND(I217*H217,2)</f>
        <v>0</v>
      </c>
      <c r="BL217" s="19" t="s">
        <v>102</v>
      </c>
      <c r="BM217" s="229" t="s">
        <v>7123</v>
      </c>
    </row>
    <row r="218" s="2" customFormat="1">
      <c r="A218" s="40"/>
      <c r="B218" s="41"/>
      <c r="C218" s="42"/>
      <c r="D218" s="231" t="s">
        <v>408</v>
      </c>
      <c r="E218" s="42"/>
      <c r="F218" s="232" t="s">
        <v>556</v>
      </c>
      <c r="G218" s="42"/>
      <c r="H218" s="42"/>
      <c r="I218" s="233"/>
      <c r="J218" s="42"/>
      <c r="K218" s="42"/>
      <c r="L218" s="46"/>
      <c r="M218" s="234"/>
      <c r="N218" s="235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408</v>
      </c>
      <c r="AU218" s="19" t="s">
        <v>87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7020</v>
      </c>
      <c r="G219" s="248"/>
      <c r="H219" s="251">
        <v>609.63499999999999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4" customFormat="1">
      <c r="A220" s="14"/>
      <c r="B220" s="247"/>
      <c r="C220" s="248"/>
      <c r="D220" s="238" t="s">
        <v>410</v>
      </c>
      <c r="E220" s="249" t="s">
        <v>19</v>
      </c>
      <c r="F220" s="250" t="s">
        <v>6866</v>
      </c>
      <c r="G220" s="248"/>
      <c r="H220" s="251">
        <v>42.293999999999997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410</v>
      </c>
      <c r="AU220" s="257" t="s">
        <v>87</v>
      </c>
      <c r="AV220" s="14" t="s">
        <v>87</v>
      </c>
      <c r="AW220" s="14" t="s">
        <v>37</v>
      </c>
      <c r="AX220" s="14" t="s">
        <v>78</v>
      </c>
      <c r="AY220" s="257" t="s">
        <v>401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497</v>
      </c>
      <c r="G221" s="248"/>
      <c r="H221" s="251">
        <v>-14.098000000000001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637.83100000000002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78</v>
      </c>
      <c r="AY222" s="268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7124</v>
      </c>
      <c r="G223" s="248"/>
      <c r="H223" s="251">
        <v>1148.096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21.75" customHeight="1">
      <c r="A224" s="40"/>
      <c r="B224" s="41"/>
      <c r="C224" s="218" t="s">
        <v>571</v>
      </c>
      <c r="D224" s="218" t="s">
        <v>403</v>
      </c>
      <c r="E224" s="219" t="s">
        <v>7125</v>
      </c>
      <c r="F224" s="220" t="s">
        <v>7126</v>
      </c>
      <c r="G224" s="221" t="s">
        <v>548</v>
      </c>
      <c r="H224" s="222">
        <v>216</v>
      </c>
      <c r="I224" s="223"/>
      <c r="J224" s="224">
        <f>ROUND(I224*H224,2)</f>
        <v>0</v>
      </c>
      <c r="K224" s="220" t="s">
        <v>19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7127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7128</v>
      </c>
      <c r="G225" s="248"/>
      <c r="H225" s="251">
        <v>216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85</v>
      </c>
      <c r="AY225" s="257" t="s">
        <v>401</v>
      </c>
    </row>
    <row r="226" s="2" customFormat="1" ht="24.15" customHeight="1">
      <c r="A226" s="40"/>
      <c r="B226" s="41"/>
      <c r="C226" s="218" t="s">
        <v>7</v>
      </c>
      <c r="D226" s="218" t="s">
        <v>403</v>
      </c>
      <c r="E226" s="219" t="s">
        <v>7129</v>
      </c>
      <c r="F226" s="220" t="s">
        <v>7130</v>
      </c>
      <c r="G226" s="221" t="s">
        <v>178</v>
      </c>
      <c r="H226" s="222">
        <v>1095.9000000000001</v>
      </c>
      <c r="I226" s="223"/>
      <c r="J226" s="224">
        <f>ROUND(I226*H226,2)</f>
        <v>0</v>
      </c>
      <c r="K226" s="220" t="s">
        <v>406</v>
      </c>
      <c r="L226" s="46"/>
      <c r="M226" s="225" t="s">
        <v>19</v>
      </c>
      <c r="N226" s="226" t="s">
        <v>49</v>
      </c>
      <c r="O226" s="86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9" t="s">
        <v>102</v>
      </c>
      <c r="AT226" s="229" t="s">
        <v>403</v>
      </c>
      <c r="AU226" s="229" t="s">
        <v>87</v>
      </c>
      <c r="AY226" s="19" t="s">
        <v>401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9" t="s">
        <v>85</v>
      </c>
      <c r="BK226" s="230">
        <f>ROUND(I226*H226,2)</f>
        <v>0</v>
      </c>
      <c r="BL226" s="19" t="s">
        <v>102</v>
      </c>
      <c r="BM226" s="229" t="s">
        <v>7131</v>
      </c>
    </row>
    <row r="227" s="2" customFormat="1">
      <c r="A227" s="40"/>
      <c r="B227" s="41"/>
      <c r="C227" s="42"/>
      <c r="D227" s="231" t="s">
        <v>408</v>
      </c>
      <c r="E227" s="42"/>
      <c r="F227" s="232" t="s">
        <v>7132</v>
      </c>
      <c r="G227" s="42"/>
      <c r="H227" s="42"/>
      <c r="I227" s="233"/>
      <c r="J227" s="42"/>
      <c r="K227" s="42"/>
      <c r="L227" s="46"/>
      <c r="M227" s="234"/>
      <c r="N227" s="235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408</v>
      </c>
      <c r="AU227" s="19" t="s">
        <v>87</v>
      </c>
    </row>
    <row r="228" s="13" customFormat="1">
      <c r="A228" s="13"/>
      <c r="B228" s="236"/>
      <c r="C228" s="237"/>
      <c r="D228" s="238" t="s">
        <v>410</v>
      </c>
      <c r="E228" s="239" t="s">
        <v>19</v>
      </c>
      <c r="F228" s="240" t="s">
        <v>7081</v>
      </c>
      <c r="G228" s="237"/>
      <c r="H228" s="239" t="s">
        <v>19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410</v>
      </c>
      <c r="AU228" s="246" t="s">
        <v>87</v>
      </c>
      <c r="AV228" s="13" t="s">
        <v>85</v>
      </c>
      <c r="AW228" s="13" t="s">
        <v>37</v>
      </c>
      <c r="AX228" s="13" t="s">
        <v>78</v>
      </c>
      <c r="AY228" s="246" t="s">
        <v>401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7133</v>
      </c>
      <c r="G229" s="248"/>
      <c r="H229" s="251">
        <v>444.39999999999998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7134</v>
      </c>
      <c r="G230" s="248"/>
      <c r="H230" s="251">
        <v>201.09999999999999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4" customFormat="1">
      <c r="A231" s="14"/>
      <c r="B231" s="247"/>
      <c r="C231" s="248"/>
      <c r="D231" s="238" t="s">
        <v>410</v>
      </c>
      <c r="E231" s="249" t="s">
        <v>19</v>
      </c>
      <c r="F231" s="250" t="s">
        <v>7135</v>
      </c>
      <c r="G231" s="248"/>
      <c r="H231" s="251">
        <v>112.40000000000001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410</v>
      </c>
      <c r="AU231" s="257" t="s">
        <v>87</v>
      </c>
      <c r="AV231" s="14" t="s">
        <v>87</v>
      </c>
      <c r="AW231" s="14" t="s">
        <v>37</v>
      </c>
      <c r="AX231" s="14" t="s">
        <v>78</v>
      </c>
      <c r="AY231" s="257" t="s">
        <v>401</v>
      </c>
    </row>
    <row r="232" s="14" customFormat="1">
      <c r="A232" s="14"/>
      <c r="B232" s="247"/>
      <c r="C232" s="248"/>
      <c r="D232" s="238" t="s">
        <v>410</v>
      </c>
      <c r="E232" s="249" t="s">
        <v>19</v>
      </c>
      <c r="F232" s="250" t="s">
        <v>7136</v>
      </c>
      <c r="G232" s="248"/>
      <c r="H232" s="251">
        <v>338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410</v>
      </c>
      <c r="AU232" s="257" t="s">
        <v>87</v>
      </c>
      <c r="AV232" s="14" t="s">
        <v>87</v>
      </c>
      <c r="AW232" s="14" t="s">
        <v>37</v>
      </c>
      <c r="AX232" s="14" t="s">
        <v>78</v>
      </c>
      <c r="AY232" s="257" t="s">
        <v>401</v>
      </c>
    </row>
    <row r="233" s="15" customFormat="1">
      <c r="A233" s="15"/>
      <c r="B233" s="258"/>
      <c r="C233" s="259"/>
      <c r="D233" s="238" t="s">
        <v>410</v>
      </c>
      <c r="E233" s="260" t="s">
        <v>19</v>
      </c>
      <c r="F233" s="261" t="s">
        <v>414</v>
      </c>
      <c r="G233" s="259"/>
      <c r="H233" s="262">
        <v>1095.9000000000001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410</v>
      </c>
      <c r="AU233" s="268" t="s">
        <v>87</v>
      </c>
      <c r="AV233" s="15" t="s">
        <v>102</v>
      </c>
      <c r="AW233" s="15" t="s">
        <v>37</v>
      </c>
      <c r="AX233" s="15" t="s">
        <v>85</v>
      </c>
      <c r="AY233" s="268" t="s">
        <v>401</v>
      </c>
    </row>
    <row r="234" s="2" customFormat="1" ht="37.8" customHeight="1">
      <c r="A234" s="40"/>
      <c r="B234" s="41"/>
      <c r="C234" s="218" t="s">
        <v>599</v>
      </c>
      <c r="D234" s="218" t="s">
        <v>403</v>
      </c>
      <c r="E234" s="219" t="s">
        <v>7137</v>
      </c>
      <c r="F234" s="220" t="s">
        <v>7138</v>
      </c>
      <c r="G234" s="221" t="s">
        <v>178</v>
      </c>
      <c r="H234" s="222">
        <v>28</v>
      </c>
      <c r="I234" s="223"/>
      <c r="J234" s="224">
        <f>ROUND(I234*H234,2)</f>
        <v>0</v>
      </c>
      <c r="K234" s="220" t="s">
        <v>406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7139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7140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7141</v>
      </c>
      <c r="G236" s="248"/>
      <c r="H236" s="251">
        <v>28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28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2" customFormat="1" ht="16.5" customHeight="1">
      <c r="A238" s="40"/>
      <c r="B238" s="41"/>
      <c r="C238" s="280" t="s">
        <v>607</v>
      </c>
      <c r="D238" s="280" t="s">
        <v>808</v>
      </c>
      <c r="E238" s="281" t="s">
        <v>7142</v>
      </c>
      <c r="F238" s="282" t="s">
        <v>7143</v>
      </c>
      <c r="G238" s="283" t="s">
        <v>219</v>
      </c>
      <c r="H238" s="284">
        <v>11.199999999999999</v>
      </c>
      <c r="I238" s="285"/>
      <c r="J238" s="286">
        <f>ROUND(I238*H238,2)</f>
        <v>0</v>
      </c>
      <c r="K238" s="282" t="s">
        <v>19</v>
      </c>
      <c r="L238" s="287"/>
      <c r="M238" s="288" t="s">
        <v>19</v>
      </c>
      <c r="N238" s="289" t="s">
        <v>49</v>
      </c>
      <c r="O238" s="86"/>
      <c r="P238" s="227">
        <f>O238*H238</f>
        <v>0</v>
      </c>
      <c r="Q238" s="227">
        <v>0.22</v>
      </c>
      <c r="R238" s="227">
        <f>Q238*H238</f>
        <v>2.464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487</v>
      </c>
      <c r="AT238" s="229" t="s">
        <v>808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7144</v>
      </c>
    </row>
    <row r="239" s="14" customFormat="1">
      <c r="A239" s="14"/>
      <c r="B239" s="247"/>
      <c r="C239" s="248"/>
      <c r="D239" s="238" t="s">
        <v>410</v>
      </c>
      <c r="E239" s="249" t="s">
        <v>19</v>
      </c>
      <c r="F239" s="250" t="s">
        <v>7145</v>
      </c>
      <c r="G239" s="248"/>
      <c r="H239" s="251">
        <v>11.199999999999999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410</v>
      </c>
      <c r="AU239" s="257" t="s">
        <v>87</v>
      </c>
      <c r="AV239" s="14" t="s">
        <v>87</v>
      </c>
      <c r="AW239" s="14" t="s">
        <v>37</v>
      </c>
      <c r="AX239" s="14" t="s">
        <v>78</v>
      </c>
      <c r="AY239" s="257" t="s">
        <v>401</v>
      </c>
    </row>
    <row r="240" s="15" customFormat="1">
      <c r="A240" s="15"/>
      <c r="B240" s="258"/>
      <c r="C240" s="259"/>
      <c r="D240" s="238" t="s">
        <v>410</v>
      </c>
      <c r="E240" s="260" t="s">
        <v>19</v>
      </c>
      <c r="F240" s="261" t="s">
        <v>414</v>
      </c>
      <c r="G240" s="259"/>
      <c r="H240" s="262">
        <v>11.199999999999999</v>
      </c>
      <c r="I240" s="263"/>
      <c r="J240" s="259"/>
      <c r="K240" s="259"/>
      <c r="L240" s="264"/>
      <c r="M240" s="265"/>
      <c r="N240" s="266"/>
      <c r="O240" s="266"/>
      <c r="P240" s="266"/>
      <c r="Q240" s="266"/>
      <c r="R240" s="266"/>
      <c r="S240" s="266"/>
      <c r="T240" s="26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8" t="s">
        <v>410</v>
      </c>
      <c r="AU240" s="268" t="s">
        <v>87</v>
      </c>
      <c r="AV240" s="15" t="s">
        <v>102</v>
      </c>
      <c r="AW240" s="15" t="s">
        <v>37</v>
      </c>
      <c r="AX240" s="15" t="s">
        <v>85</v>
      </c>
      <c r="AY240" s="268" t="s">
        <v>401</v>
      </c>
    </row>
    <row r="241" s="2" customFormat="1" ht="37.8" customHeight="1">
      <c r="A241" s="40"/>
      <c r="B241" s="41"/>
      <c r="C241" s="218" t="s">
        <v>613</v>
      </c>
      <c r="D241" s="218" t="s">
        <v>403</v>
      </c>
      <c r="E241" s="219" t="s">
        <v>7146</v>
      </c>
      <c r="F241" s="220" t="s">
        <v>7147</v>
      </c>
      <c r="G241" s="221" t="s">
        <v>178</v>
      </c>
      <c r="H241" s="222">
        <v>1867.73</v>
      </c>
      <c r="I241" s="223"/>
      <c r="J241" s="224">
        <f>ROUND(I241*H241,2)</f>
        <v>0</v>
      </c>
      <c r="K241" s="220" t="s">
        <v>406</v>
      </c>
      <c r="L241" s="46"/>
      <c r="M241" s="225" t="s">
        <v>19</v>
      </c>
      <c r="N241" s="226" t="s">
        <v>49</v>
      </c>
      <c r="O241" s="86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9" t="s">
        <v>102</v>
      </c>
      <c r="AT241" s="229" t="s">
        <v>403</v>
      </c>
      <c r="AU241" s="229" t="s">
        <v>87</v>
      </c>
      <c r="AY241" s="19" t="s">
        <v>401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9" t="s">
        <v>85</v>
      </c>
      <c r="BK241" s="230">
        <f>ROUND(I241*H241,2)</f>
        <v>0</v>
      </c>
      <c r="BL241" s="19" t="s">
        <v>102</v>
      </c>
      <c r="BM241" s="229" t="s">
        <v>7148</v>
      </c>
    </row>
    <row r="242" s="2" customFormat="1">
      <c r="A242" s="40"/>
      <c r="B242" s="41"/>
      <c r="C242" s="42"/>
      <c r="D242" s="231" t="s">
        <v>408</v>
      </c>
      <c r="E242" s="42"/>
      <c r="F242" s="232" t="s">
        <v>7149</v>
      </c>
      <c r="G242" s="42"/>
      <c r="H242" s="42"/>
      <c r="I242" s="233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408</v>
      </c>
      <c r="AU242" s="19" t="s">
        <v>87</v>
      </c>
    </row>
    <row r="243" s="13" customFormat="1">
      <c r="A243" s="13"/>
      <c r="B243" s="236"/>
      <c r="C243" s="237"/>
      <c r="D243" s="238" t="s">
        <v>410</v>
      </c>
      <c r="E243" s="239" t="s">
        <v>19</v>
      </c>
      <c r="F243" s="240" t="s">
        <v>7047</v>
      </c>
      <c r="G243" s="237"/>
      <c r="H243" s="239" t="s">
        <v>19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410</v>
      </c>
      <c r="AU243" s="246" t="s">
        <v>87</v>
      </c>
      <c r="AV243" s="13" t="s">
        <v>85</v>
      </c>
      <c r="AW243" s="13" t="s">
        <v>37</v>
      </c>
      <c r="AX243" s="13" t="s">
        <v>78</v>
      </c>
      <c r="AY243" s="246" t="s">
        <v>401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7037</v>
      </c>
      <c r="G244" s="248"/>
      <c r="H244" s="251">
        <v>1867.73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7036</v>
      </c>
      <c r="F245" s="261" t="s">
        <v>414</v>
      </c>
      <c r="G245" s="259"/>
      <c r="H245" s="262">
        <v>1867.73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16.5" customHeight="1">
      <c r="A246" s="40"/>
      <c r="B246" s="41"/>
      <c r="C246" s="280" t="s">
        <v>619</v>
      </c>
      <c r="D246" s="280" t="s">
        <v>808</v>
      </c>
      <c r="E246" s="281" t="s">
        <v>7150</v>
      </c>
      <c r="F246" s="282" t="s">
        <v>7151</v>
      </c>
      <c r="G246" s="283" t="s">
        <v>548</v>
      </c>
      <c r="H246" s="284">
        <v>504.28699999999998</v>
      </c>
      <c r="I246" s="285"/>
      <c r="J246" s="286">
        <f>ROUND(I246*H246,2)</f>
        <v>0</v>
      </c>
      <c r="K246" s="282" t="s">
        <v>406</v>
      </c>
      <c r="L246" s="287"/>
      <c r="M246" s="288" t="s">
        <v>19</v>
      </c>
      <c r="N246" s="289" t="s">
        <v>49</v>
      </c>
      <c r="O246" s="86"/>
      <c r="P246" s="227">
        <f>O246*H246</f>
        <v>0</v>
      </c>
      <c r="Q246" s="227">
        <v>1</v>
      </c>
      <c r="R246" s="227">
        <f>Q246*H246</f>
        <v>504.28699999999998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487</v>
      </c>
      <c r="AT246" s="229" t="s">
        <v>808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102</v>
      </c>
      <c r="BM246" s="229" t="s">
        <v>7152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7153</v>
      </c>
      <c r="G247" s="248"/>
      <c r="H247" s="251">
        <v>504.28699999999998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504.28699999999998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37.8" customHeight="1">
      <c r="A249" s="40"/>
      <c r="B249" s="41"/>
      <c r="C249" s="218" t="s">
        <v>625</v>
      </c>
      <c r="D249" s="218" t="s">
        <v>403</v>
      </c>
      <c r="E249" s="219" t="s">
        <v>7154</v>
      </c>
      <c r="F249" s="220" t="s">
        <v>7155</v>
      </c>
      <c r="G249" s="221" t="s">
        <v>178</v>
      </c>
      <c r="H249" s="222">
        <v>1867.73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7156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7157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7158</v>
      </c>
      <c r="G251" s="248"/>
      <c r="H251" s="251">
        <v>1867.73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1867.73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80" t="s">
        <v>629</v>
      </c>
      <c r="D253" s="280" t="s">
        <v>808</v>
      </c>
      <c r="E253" s="281" t="s">
        <v>7159</v>
      </c>
      <c r="F253" s="282" t="s">
        <v>7160</v>
      </c>
      <c r="G253" s="283" t="s">
        <v>1714</v>
      </c>
      <c r="H253" s="284">
        <v>46.692999999999998</v>
      </c>
      <c r="I253" s="285"/>
      <c r="J253" s="286">
        <f>ROUND(I253*H253,2)</f>
        <v>0</v>
      </c>
      <c r="K253" s="282" t="s">
        <v>406</v>
      </c>
      <c r="L253" s="287"/>
      <c r="M253" s="288" t="s">
        <v>19</v>
      </c>
      <c r="N253" s="289" t="s">
        <v>49</v>
      </c>
      <c r="O253" s="86"/>
      <c r="P253" s="227">
        <f>O253*H253</f>
        <v>0</v>
      </c>
      <c r="Q253" s="227">
        <v>0.001</v>
      </c>
      <c r="R253" s="227">
        <f>Q253*H253</f>
        <v>0.046692999999999998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487</v>
      </c>
      <c r="AT253" s="229" t="s">
        <v>808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7161</v>
      </c>
    </row>
    <row r="254" s="14" customFormat="1">
      <c r="A254" s="14"/>
      <c r="B254" s="247"/>
      <c r="C254" s="248"/>
      <c r="D254" s="238" t="s">
        <v>410</v>
      </c>
      <c r="E254" s="249" t="s">
        <v>19</v>
      </c>
      <c r="F254" s="250" t="s">
        <v>7162</v>
      </c>
      <c r="G254" s="248"/>
      <c r="H254" s="251">
        <v>46.692999999999998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410</v>
      </c>
      <c r="AU254" s="257" t="s">
        <v>87</v>
      </c>
      <c r="AV254" s="14" t="s">
        <v>87</v>
      </c>
      <c r="AW254" s="14" t="s">
        <v>37</v>
      </c>
      <c r="AX254" s="14" t="s">
        <v>78</v>
      </c>
      <c r="AY254" s="257" t="s">
        <v>401</v>
      </c>
    </row>
    <row r="255" s="15" customFormat="1">
      <c r="A255" s="15"/>
      <c r="B255" s="258"/>
      <c r="C255" s="259"/>
      <c r="D255" s="238" t="s">
        <v>410</v>
      </c>
      <c r="E255" s="260" t="s">
        <v>19</v>
      </c>
      <c r="F255" s="261" t="s">
        <v>414</v>
      </c>
      <c r="G255" s="259"/>
      <c r="H255" s="262">
        <v>46.692999999999998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8" t="s">
        <v>410</v>
      </c>
      <c r="AU255" s="268" t="s">
        <v>87</v>
      </c>
      <c r="AV255" s="15" t="s">
        <v>102</v>
      </c>
      <c r="AW255" s="15" t="s">
        <v>37</v>
      </c>
      <c r="AX255" s="15" t="s">
        <v>85</v>
      </c>
      <c r="AY255" s="268" t="s">
        <v>401</v>
      </c>
    </row>
    <row r="256" s="2" customFormat="1" ht="33" customHeight="1">
      <c r="A256" s="40"/>
      <c r="B256" s="41"/>
      <c r="C256" s="218" t="s">
        <v>638</v>
      </c>
      <c r="D256" s="218" t="s">
        <v>403</v>
      </c>
      <c r="E256" s="219" t="s">
        <v>590</v>
      </c>
      <c r="F256" s="220" t="s">
        <v>591</v>
      </c>
      <c r="G256" s="221" t="s">
        <v>178</v>
      </c>
      <c r="H256" s="222">
        <v>1867.73</v>
      </c>
      <c r="I256" s="223"/>
      <c r="J256" s="224">
        <f>ROUND(I256*H256,2)</f>
        <v>0</v>
      </c>
      <c r="K256" s="220" t="s">
        <v>406</v>
      </c>
      <c r="L256" s="46"/>
      <c r="M256" s="225" t="s">
        <v>19</v>
      </c>
      <c r="N256" s="226" t="s">
        <v>49</v>
      </c>
      <c r="O256" s="86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9" t="s">
        <v>102</v>
      </c>
      <c r="AT256" s="229" t="s">
        <v>403</v>
      </c>
      <c r="AU256" s="229" t="s">
        <v>87</v>
      </c>
      <c r="AY256" s="19" t="s">
        <v>401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9" t="s">
        <v>85</v>
      </c>
      <c r="BK256" s="230">
        <f>ROUND(I256*H256,2)</f>
        <v>0</v>
      </c>
      <c r="BL256" s="19" t="s">
        <v>102</v>
      </c>
      <c r="BM256" s="229" t="s">
        <v>7163</v>
      </c>
    </row>
    <row r="257" s="2" customFormat="1">
      <c r="A257" s="40"/>
      <c r="B257" s="41"/>
      <c r="C257" s="42"/>
      <c r="D257" s="231" t="s">
        <v>408</v>
      </c>
      <c r="E257" s="42"/>
      <c r="F257" s="232" t="s">
        <v>593</v>
      </c>
      <c r="G257" s="42"/>
      <c r="H257" s="42"/>
      <c r="I257" s="233"/>
      <c r="J257" s="42"/>
      <c r="K257" s="42"/>
      <c r="L257" s="46"/>
      <c r="M257" s="234"/>
      <c r="N257" s="235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408</v>
      </c>
      <c r="AU257" s="19" t="s">
        <v>87</v>
      </c>
    </row>
    <row r="258" s="14" customFormat="1">
      <c r="A258" s="14"/>
      <c r="B258" s="247"/>
      <c r="C258" s="248"/>
      <c r="D258" s="238" t="s">
        <v>410</v>
      </c>
      <c r="E258" s="249" t="s">
        <v>19</v>
      </c>
      <c r="F258" s="250" t="s">
        <v>7036</v>
      </c>
      <c r="G258" s="248"/>
      <c r="H258" s="251">
        <v>1867.73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7" t="s">
        <v>410</v>
      </c>
      <c r="AU258" s="257" t="s">
        <v>87</v>
      </c>
      <c r="AV258" s="14" t="s">
        <v>87</v>
      </c>
      <c r="AW258" s="14" t="s">
        <v>37</v>
      </c>
      <c r="AX258" s="14" t="s">
        <v>78</v>
      </c>
      <c r="AY258" s="257" t="s">
        <v>401</v>
      </c>
    </row>
    <row r="259" s="15" customFormat="1">
      <c r="A259" s="15"/>
      <c r="B259" s="258"/>
      <c r="C259" s="259"/>
      <c r="D259" s="238" t="s">
        <v>410</v>
      </c>
      <c r="E259" s="260" t="s">
        <v>19</v>
      </c>
      <c r="F259" s="261" t="s">
        <v>414</v>
      </c>
      <c r="G259" s="259"/>
      <c r="H259" s="262">
        <v>1867.73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410</v>
      </c>
      <c r="AU259" s="268" t="s">
        <v>87</v>
      </c>
      <c r="AV259" s="15" t="s">
        <v>102</v>
      </c>
      <c r="AW259" s="15" t="s">
        <v>37</v>
      </c>
      <c r="AX259" s="15" t="s">
        <v>85</v>
      </c>
      <c r="AY259" s="268" t="s">
        <v>401</v>
      </c>
    </row>
    <row r="260" s="2" customFormat="1" ht="33" customHeight="1">
      <c r="A260" s="40"/>
      <c r="B260" s="41"/>
      <c r="C260" s="218" t="s">
        <v>645</v>
      </c>
      <c r="D260" s="218" t="s">
        <v>403</v>
      </c>
      <c r="E260" s="219" t="s">
        <v>7164</v>
      </c>
      <c r="F260" s="220" t="s">
        <v>7165</v>
      </c>
      <c r="G260" s="221" t="s">
        <v>653</v>
      </c>
      <c r="H260" s="222">
        <v>8</v>
      </c>
      <c r="I260" s="223"/>
      <c r="J260" s="224">
        <f>ROUND(I260*H260,2)</f>
        <v>0</v>
      </c>
      <c r="K260" s="220" t="s">
        <v>406</v>
      </c>
      <c r="L260" s="46"/>
      <c r="M260" s="225" t="s">
        <v>19</v>
      </c>
      <c r="N260" s="226" t="s">
        <v>49</v>
      </c>
      <c r="O260" s="86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9" t="s">
        <v>102</v>
      </c>
      <c r="AT260" s="229" t="s">
        <v>403</v>
      </c>
      <c r="AU260" s="229" t="s">
        <v>87</v>
      </c>
      <c r="AY260" s="19" t="s">
        <v>401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9" t="s">
        <v>85</v>
      </c>
      <c r="BK260" s="230">
        <f>ROUND(I260*H260,2)</f>
        <v>0</v>
      </c>
      <c r="BL260" s="19" t="s">
        <v>102</v>
      </c>
      <c r="BM260" s="229" t="s">
        <v>7166</v>
      </c>
    </row>
    <row r="261" s="2" customFormat="1">
      <c r="A261" s="40"/>
      <c r="B261" s="41"/>
      <c r="C261" s="42"/>
      <c r="D261" s="231" t="s">
        <v>408</v>
      </c>
      <c r="E261" s="42"/>
      <c r="F261" s="232" t="s">
        <v>7167</v>
      </c>
      <c r="G261" s="42"/>
      <c r="H261" s="42"/>
      <c r="I261" s="233"/>
      <c r="J261" s="42"/>
      <c r="K261" s="42"/>
      <c r="L261" s="46"/>
      <c r="M261" s="234"/>
      <c r="N261" s="23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408</v>
      </c>
      <c r="AU261" s="19" t="s">
        <v>87</v>
      </c>
    </row>
    <row r="262" s="13" customFormat="1">
      <c r="A262" s="13"/>
      <c r="B262" s="236"/>
      <c r="C262" s="237"/>
      <c r="D262" s="238" t="s">
        <v>410</v>
      </c>
      <c r="E262" s="239" t="s">
        <v>19</v>
      </c>
      <c r="F262" s="240" t="s">
        <v>7047</v>
      </c>
      <c r="G262" s="237"/>
      <c r="H262" s="239" t="s">
        <v>19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410</v>
      </c>
      <c r="AU262" s="246" t="s">
        <v>87</v>
      </c>
      <c r="AV262" s="13" t="s">
        <v>85</v>
      </c>
      <c r="AW262" s="13" t="s">
        <v>37</v>
      </c>
      <c r="AX262" s="13" t="s">
        <v>78</v>
      </c>
      <c r="AY262" s="246" t="s">
        <v>401</v>
      </c>
    </row>
    <row r="263" s="14" customFormat="1">
      <c r="A263" s="14"/>
      <c r="B263" s="247"/>
      <c r="C263" s="248"/>
      <c r="D263" s="238" t="s">
        <v>410</v>
      </c>
      <c r="E263" s="249" t="s">
        <v>19</v>
      </c>
      <c r="F263" s="250" t="s">
        <v>7168</v>
      </c>
      <c r="G263" s="248"/>
      <c r="H263" s="251">
        <v>1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7" t="s">
        <v>410</v>
      </c>
      <c r="AU263" s="257" t="s">
        <v>87</v>
      </c>
      <c r="AV263" s="14" t="s">
        <v>87</v>
      </c>
      <c r="AW263" s="14" t="s">
        <v>37</v>
      </c>
      <c r="AX263" s="14" t="s">
        <v>78</v>
      </c>
      <c r="AY263" s="257" t="s">
        <v>401</v>
      </c>
    </row>
    <row r="264" s="14" customFormat="1">
      <c r="A264" s="14"/>
      <c r="B264" s="247"/>
      <c r="C264" s="248"/>
      <c r="D264" s="238" t="s">
        <v>410</v>
      </c>
      <c r="E264" s="249" t="s">
        <v>19</v>
      </c>
      <c r="F264" s="250" t="s">
        <v>7169</v>
      </c>
      <c r="G264" s="248"/>
      <c r="H264" s="251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410</v>
      </c>
      <c r="AU264" s="257" t="s">
        <v>87</v>
      </c>
      <c r="AV264" s="14" t="s">
        <v>87</v>
      </c>
      <c r="AW264" s="14" t="s">
        <v>37</v>
      </c>
      <c r="AX264" s="14" t="s">
        <v>78</v>
      </c>
      <c r="AY264" s="257" t="s">
        <v>401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7170</v>
      </c>
      <c r="G265" s="248"/>
      <c r="H265" s="251">
        <v>1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78</v>
      </c>
      <c r="AY265" s="257" t="s">
        <v>401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7171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4" customFormat="1">
      <c r="A267" s="14"/>
      <c r="B267" s="247"/>
      <c r="C267" s="248"/>
      <c r="D267" s="238" t="s">
        <v>410</v>
      </c>
      <c r="E267" s="249" t="s">
        <v>19</v>
      </c>
      <c r="F267" s="250" t="s">
        <v>7172</v>
      </c>
      <c r="G267" s="248"/>
      <c r="H267" s="251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7" t="s">
        <v>410</v>
      </c>
      <c r="AU267" s="257" t="s">
        <v>87</v>
      </c>
      <c r="AV267" s="14" t="s">
        <v>87</v>
      </c>
      <c r="AW267" s="14" t="s">
        <v>37</v>
      </c>
      <c r="AX267" s="14" t="s">
        <v>78</v>
      </c>
      <c r="AY267" s="257" t="s">
        <v>401</v>
      </c>
    </row>
    <row r="268" s="14" customFormat="1">
      <c r="A268" s="14"/>
      <c r="B268" s="247"/>
      <c r="C268" s="248"/>
      <c r="D268" s="238" t="s">
        <v>410</v>
      </c>
      <c r="E268" s="249" t="s">
        <v>19</v>
      </c>
      <c r="F268" s="250" t="s">
        <v>7173</v>
      </c>
      <c r="G268" s="248"/>
      <c r="H268" s="251">
        <v>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7" t="s">
        <v>410</v>
      </c>
      <c r="AU268" s="257" t="s">
        <v>87</v>
      </c>
      <c r="AV268" s="14" t="s">
        <v>87</v>
      </c>
      <c r="AW268" s="14" t="s">
        <v>37</v>
      </c>
      <c r="AX268" s="14" t="s">
        <v>78</v>
      </c>
      <c r="AY268" s="257" t="s">
        <v>401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7174</v>
      </c>
      <c r="G269" s="248"/>
      <c r="H269" s="251">
        <v>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7175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24.15" customHeight="1">
      <c r="A272" s="40"/>
      <c r="B272" s="41"/>
      <c r="C272" s="218" t="s">
        <v>650</v>
      </c>
      <c r="D272" s="218" t="s">
        <v>403</v>
      </c>
      <c r="E272" s="219" t="s">
        <v>7176</v>
      </c>
      <c r="F272" s="220" t="s">
        <v>7177</v>
      </c>
      <c r="G272" s="221" t="s">
        <v>178</v>
      </c>
      <c r="H272" s="222">
        <v>1867.73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102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102</v>
      </c>
      <c r="BM272" s="229" t="s">
        <v>7178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7179</v>
      </c>
      <c r="G273" s="42"/>
      <c r="H273" s="42"/>
      <c r="I273" s="233"/>
      <c r="J273" s="42"/>
      <c r="K273" s="42"/>
      <c r="L273" s="46"/>
      <c r="M273" s="234"/>
      <c r="N273" s="235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14" customFormat="1">
      <c r="A274" s="14"/>
      <c r="B274" s="247"/>
      <c r="C274" s="248"/>
      <c r="D274" s="238" t="s">
        <v>410</v>
      </c>
      <c r="E274" s="249" t="s">
        <v>19</v>
      </c>
      <c r="F274" s="250" t="s">
        <v>7036</v>
      </c>
      <c r="G274" s="248"/>
      <c r="H274" s="251">
        <v>1867.73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7" t="s">
        <v>410</v>
      </c>
      <c r="AU274" s="257" t="s">
        <v>87</v>
      </c>
      <c r="AV274" s="14" t="s">
        <v>87</v>
      </c>
      <c r="AW274" s="14" t="s">
        <v>37</v>
      </c>
      <c r="AX274" s="14" t="s">
        <v>78</v>
      </c>
      <c r="AY274" s="257" t="s">
        <v>401</v>
      </c>
    </row>
    <row r="275" s="15" customFormat="1">
      <c r="A275" s="15"/>
      <c r="B275" s="258"/>
      <c r="C275" s="259"/>
      <c r="D275" s="238" t="s">
        <v>410</v>
      </c>
      <c r="E275" s="260" t="s">
        <v>19</v>
      </c>
      <c r="F275" s="261" t="s">
        <v>414</v>
      </c>
      <c r="G275" s="259"/>
      <c r="H275" s="262">
        <v>1867.73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410</v>
      </c>
      <c r="AU275" s="268" t="s">
        <v>87</v>
      </c>
      <c r="AV275" s="15" t="s">
        <v>102</v>
      </c>
      <c r="AW275" s="15" t="s">
        <v>37</v>
      </c>
      <c r="AX275" s="15" t="s">
        <v>85</v>
      </c>
      <c r="AY275" s="268" t="s">
        <v>401</v>
      </c>
    </row>
    <row r="276" s="2" customFormat="1" ht="24.15" customHeight="1">
      <c r="A276" s="40"/>
      <c r="B276" s="41"/>
      <c r="C276" s="218" t="s">
        <v>657</v>
      </c>
      <c r="D276" s="218" t="s">
        <v>403</v>
      </c>
      <c r="E276" s="219" t="s">
        <v>7180</v>
      </c>
      <c r="F276" s="220" t="s">
        <v>7181</v>
      </c>
      <c r="G276" s="221" t="s">
        <v>178</v>
      </c>
      <c r="H276" s="222">
        <v>1867.73</v>
      </c>
      <c r="I276" s="223"/>
      <c r="J276" s="224">
        <f>ROUND(I276*H276,2)</f>
        <v>0</v>
      </c>
      <c r="K276" s="220" t="s">
        <v>406</v>
      </c>
      <c r="L276" s="46"/>
      <c r="M276" s="225" t="s">
        <v>19</v>
      </c>
      <c r="N276" s="226" t="s">
        <v>49</v>
      </c>
      <c r="O276" s="86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9" t="s">
        <v>102</v>
      </c>
      <c r="AT276" s="229" t="s">
        <v>403</v>
      </c>
      <c r="AU276" s="229" t="s">
        <v>87</v>
      </c>
      <c r="AY276" s="19" t="s">
        <v>401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9" t="s">
        <v>85</v>
      </c>
      <c r="BK276" s="230">
        <f>ROUND(I276*H276,2)</f>
        <v>0</v>
      </c>
      <c r="BL276" s="19" t="s">
        <v>102</v>
      </c>
      <c r="BM276" s="229" t="s">
        <v>7182</v>
      </c>
    </row>
    <row r="277" s="2" customFormat="1">
      <c r="A277" s="40"/>
      <c r="B277" s="41"/>
      <c r="C277" s="42"/>
      <c r="D277" s="231" t="s">
        <v>408</v>
      </c>
      <c r="E277" s="42"/>
      <c r="F277" s="232" t="s">
        <v>7183</v>
      </c>
      <c r="G277" s="42"/>
      <c r="H277" s="42"/>
      <c r="I277" s="233"/>
      <c r="J277" s="42"/>
      <c r="K277" s="42"/>
      <c r="L277" s="46"/>
      <c r="M277" s="234"/>
      <c r="N277" s="235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408</v>
      </c>
      <c r="AU277" s="19" t="s">
        <v>87</v>
      </c>
    </row>
    <row r="278" s="14" customFormat="1">
      <c r="A278" s="14"/>
      <c r="B278" s="247"/>
      <c r="C278" s="248"/>
      <c r="D278" s="238" t="s">
        <v>410</v>
      </c>
      <c r="E278" s="249" t="s">
        <v>19</v>
      </c>
      <c r="F278" s="250" t="s">
        <v>7036</v>
      </c>
      <c r="G278" s="248"/>
      <c r="H278" s="251">
        <v>1867.73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410</v>
      </c>
      <c r="AU278" s="257" t="s">
        <v>87</v>
      </c>
      <c r="AV278" s="14" t="s">
        <v>87</v>
      </c>
      <c r="AW278" s="14" t="s">
        <v>37</v>
      </c>
      <c r="AX278" s="14" t="s">
        <v>78</v>
      </c>
      <c r="AY278" s="257" t="s">
        <v>401</v>
      </c>
    </row>
    <row r="279" s="15" customFormat="1">
      <c r="A279" s="15"/>
      <c r="B279" s="258"/>
      <c r="C279" s="259"/>
      <c r="D279" s="238" t="s">
        <v>410</v>
      </c>
      <c r="E279" s="260" t="s">
        <v>19</v>
      </c>
      <c r="F279" s="261" t="s">
        <v>414</v>
      </c>
      <c r="G279" s="259"/>
      <c r="H279" s="262">
        <v>1867.73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410</v>
      </c>
      <c r="AU279" s="268" t="s">
        <v>87</v>
      </c>
      <c r="AV279" s="15" t="s">
        <v>102</v>
      </c>
      <c r="AW279" s="15" t="s">
        <v>37</v>
      </c>
      <c r="AX279" s="15" t="s">
        <v>85</v>
      </c>
      <c r="AY279" s="268" t="s">
        <v>401</v>
      </c>
    </row>
    <row r="280" s="2" customFormat="1" ht="24.15" customHeight="1">
      <c r="A280" s="40"/>
      <c r="B280" s="41"/>
      <c r="C280" s="218" t="s">
        <v>664</v>
      </c>
      <c r="D280" s="218" t="s">
        <v>403</v>
      </c>
      <c r="E280" s="219" t="s">
        <v>7184</v>
      </c>
      <c r="F280" s="220" t="s">
        <v>7185</v>
      </c>
      <c r="G280" s="221" t="s">
        <v>178</v>
      </c>
      <c r="H280" s="222">
        <v>1867.73</v>
      </c>
      <c r="I280" s="223"/>
      <c r="J280" s="224">
        <f>ROUND(I280*H280,2)</f>
        <v>0</v>
      </c>
      <c r="K280" s="220" t="s">
        <v>406</v>
      </c>
      <c r="L280" s="46"/>
      <c r="M280" s="225" t="s">
        <v>19</v>
      </c>
      <c r="N280" s="226" t="s">
        <v>49</v>
      </c>
      <c r="O280" s="86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9" t="s">
        <v>102</v>
      </c>
      <c r="AT280" s="229" t="s">
        <v>403</v>
      </c>
      <c r="AU280" s="229" t="s">
        <v>87</v>
      </c>
      <c r="AY280" s="19" t="s">
        <v>401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9" t="s">
        <v>85</v>
      </c>
      <c r="BK280" s="230">
        <f>ROUND(I280*H280,2)</f>
        <v>0</v>
      </c>
      <c r="BL280" s="19" t="s">
        <v>102</v>
      </c>
      <c r="BM280" s="229" t="s">
        <v>7186</v>
      </c>
    </row>
    <row r="281" s="2" customFormat="1">
      <c r="A281" s="40"/>
      <c r="B281" s="41"/>
      <c r="C281" s="42"/>
      <c r="D281" s="231" t="s">
        <v>408</v>
      </c>
      <c r="E281" s="42"/>
      <c r="F281" s="232" t="s">
        <v>7187</v>
      </c>
      <c r="G281" s="42"/>
      <c r="H281" s="42"/>
      <c r="I281" s="233"/>
      <c r="J281" s="42"/>
      <c r="K281" s="42"/>
      <c r="L281" s="46"/>
      <c r="M281" s="234"/>
      <c r="N281" s="235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408</v>
      </c>
      <c r="AU281" s="19" t="s">
        <v>87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7036</v>
      </c>
      <c r="G282" s="248"/>
      <c r="H282" s="251">
        <v>1867.73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1867.73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1.75" customHeight="1">
      <c r="A284" s="40"/>
      <c r="B284" s="41"/>
      <c r="C284" s="218" t="s">
        <v>670</v>
      </c>
      <c r="D284" s="218" t="s">
        <v>403</v>
      </c>
      <c r="E284" s="219" t="s">
        <v>7188</v>
      </c>
      <c r="F284" s="220" t="s">
        <v>7189</v>
      </c>
      <c r="G284" s="221" t="s">
        <v>178</v>
      </c>
      <c r="H284" s="222">
        <v>1867.73</v>
      </c>
      <c r="I284" s="223"/>
      <c r="J284" s="224">
        <f>ROUND(I284*H284,2)</f>
        <v>0</v>
      </c>
      <c r="K284" s="220" t="s">
        <v>406</v>
      </c>
      <c r="L284" s="46"/>
      <c r="M284" s="225" t="s">
        <v>19</v>
      </c>
      <c r="N284" s="226" t="s">
        <v>49</v>
      </c>
      <c r="O284" s="86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102</v>
      </c>
      <c r="AT284" s="229" t="s">
        <v>403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7190</v>
      </c>
    </row>
    <row r="285" s="2" customFormat="1">
      <c r="A285" s="40"/>
      <c r="B285" s="41"/>
      <c r="C285" s="42"/>
      <c r="D285" s="231" t="s">
        <v>408</v>
      </c>
      <c r="E285" s="42"/>
      <c r="F285" s="232" t="s">
        <v>7191</v>
      </c>
      <c r="G285" s="42"/>
      <c r="H285" s="42"/>
      <c r="I285" s="233"/>
      <c r="J285" s="42"/>
      <c r="K285" s="42"/>
      <c r="L285" s="46"/>
      <c r="M285" s="234"/>
      <c r="N285" s="235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408</v>
      </c>
      <c r="AU285" s="19" t="s">
        <v>87</v>
      </c>
    </row>
    <row r="286" s="14" customFormat="1">
      <c r="A286" s="14"/>
      <c r="B286" s="247"/>
      <c r="C286" s="248"/>
      <c r="D286" s="238" t="s">
        <v>410</v>
      </c>
      <c r="E286" s="249" t="s">
        <v>19</v>
      </c>
      <c r="F286" s="250" t="s">
        <v>7036</v>
      </c>
      <c r="G286" s="248"/>
      <c r="H286" s="251">
        <v>1867.73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410</v>
      </c>
      <c r="AU286" s="257" t="s">
        <v>87</v>
      </c>
      <c r="AV286" s="14" t="s">
        <v>87</v>
      </c>
      <c r="AW286" s="14" t="s">
        <v>37</v>
      </c>
      <c r="AX286" s="14" t="s">
        <v>78</v>
      </c>
      <c r="AY286" s="257" t="s">
        <v>401</v>
      </c>
    </row>
    <row r="287" s="15" customFormat="1">
      <c r="A287" s="15"/>
      <c r="B287" s="258"/>
      <c r="C287" s="259"/>
      <c r="D287" s="238" t="s">
        <v>410</v>
      </c>
      <c r="E287" s="260" t="s">
        <v>19</v>
      </c>
      <c r="F287" s="261" t="s">
        <v>414</v>
      </c>
      <c r="G287" s="259"/>
      <c r="H287" s="262">
        <v>1867.73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8" t="s">
        <v>410</v>
      </c>
      <c r="AU287" s="268" t="s">
        <v>87</v>
      </c>
      <c r="AV287" s="15" t="s">
        <v>102</v>
      </c>
      <c r="AW287" s="15" t="s">
        <v>37</v>
      </c>
      <c r="AX287" s="15" t="s">
        <v>85</v>
      </c>
      <c r="AY287" s="268" t="s">
        <v>401</v>
      </c>
    </row>
    <row r="288" s="2" customFormat="1" ht="21.75" customHeight="1">
      <c r="A288" s="40"/>
      <c r="B288" s="41"/>
      <c r="C288" s="218" t="s">
        <v>676</v>
      </c>
      <c r="D288" s="218" t="s">
        <v>403</v>
      </c>
      <c r="E288" s="219" t="s">
        <v>7192</v>
      </c>
      <c r="F288" s="220" t="s">
        <v>7193</v>
      </c>
      <c r="G288" s="221" t="s">
        <v>178</v>
      </c>
      <c r="H288" s="222">
        <v>1867.73</v>
      </c>
      <c r="I288" s="223"/>
      <c r="J288" s="224">
        <f>ROUND(I288*H288,2)</f>
        <v>0</v>
      </c>
      <c r="K288" s="220" t="s">
        <v>406</v>
      </c>
      <c r="L288" s="46"/>
      <c r="M288" s="225" t="s">
        <v>19</v>
      </c>
      <c r="N288" s="226" t="s">
        <v>49</v>
      </c>
      <c r="O288" s="86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9" t="s">
        <v>102</v>
      </c>
      <c r="AT288" s="229" t="s">
        <v>403</v>
      </c>
      <c r="AU288" s="229" t="s">
        <v>87</v>
      </c>
      <c r="AY288" s="19" t="s">
        <v>401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9" t="s">
        <v>85</v>
      </c>
      <c r="BK288" s="230">
        <f>ROUND(I288*H288,2)</f>
        <v>0</v>
      </c>
      <c r="BL288" s="19" t="s">
        <v>102</v>
      </c>
      <c r="BM288" s="229" t="s">
        <v>7194</v>
      </c>
    </row>
    <row r="289" s="2" customFormat="1">
      <c r="A289" s="40"/>
      <c r="B289" s="41"/>
      <c r="C289" s="42"/>
      <c r="D289" s="231" t="s">
        <v>408</v>
      </c>
      <c r="E289" s="42"/>
      <c r="F289" s="232" t="s">
        <v>7195</v>
      </c>
      <c r="G289" s="42"/>
      <c r="H289" s="42"/>
      <c r="I289" s="233"/>
      <c r="J289" s="42"/>
      <c r="K289" s="42"/>
      <c r="L289" s="46"/>
      <c r="M289" s="234"/>
      <c r="N289" s="23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408</v>
      </c>
      <c r="AU289" s="19" t="s">
        <v>87</v>
      </c>
    </row>
    <row r="290" s="14" customFormat="1">
      <c r="A290" s="14"/>
      <c r="B290" s="247"/>
      <c r="C290" s="248"/>
      <c r="D290" s="238" t="s">
        <v>410</v>
      </c>
      <c r="E290" s="249" t="s">
        <v>19</v>
      </c>
      <c r="F290" s="250" t="s">
        <v>7036</v>
      </c>
      <c r="G290" s="248"/>
      <c r="H290" s="251">
        <v>1867.73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7" t="s">
        <v>410</v>
      </c>
      <c r="AU290" s="257" t="s">
        <v>87</v>
      </c>
      <c r="AV290" s="14" t="s">
        <v>87</v>
      </c>
      <c r="AW290" s="14" t="s">
        <v>37</v>
      </c>
      <c r="AX290" s="14" t="s">
        <v>78</v>
      </c>
      <c r="AY290" s="257" t="s">
        <v>401</v>
      </c>
    </row>
    <row r="291" s="15" customFormat="1">
      <c r="A291" s="15"/>
      <c r="B291" s="258"/>
      <c r="C291" s="259"/>
      <c r="D291" s="238" t="s">
        <v>410</v>
      </c>
      <c r="E291" s="260" t="s">
        <v>19</v>
      </c>
      <c r="F291" s="261" t="s">
        <v>414</v>
      </c>
      <c r="G291" s="259"/>
      <c r="H291" s="262">
        <v>1867.73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410</v>
      </c>
      <c r="AU291" s="268" t="s">
        <v>87</v>
      </c>
      <c r="AV291" s="15" t="s">
        <v>102</v>
      </c>
      <c r="AW291" s="15" t="s">
        <v>37</v>
      </c>
      <c r="AX291" s="15" t="s">
        <v>85</v>
      </c>
      <c r="AY291" s="268" t="s">
        <v>401</v>
      </c>
    </row>
    <row r="292" s="2" customFormat="1" ht="37.8" customHeight="1">
      <c r="A292" s="40"/>
      <c r="B292" s="41"/>
      <c r="C292" s="218" t="s">
        <v>682</v>
      </c>
      <c r="D292" s="218" t="s">
        <v>403</v>
      </c>
      <c r="E292" s="219" t="s">
        <v>7196</v>
      </c>
      <c r="F292" s="220" t="s">
        <v>7197</v>
      </c>
      <c r="G292" s="221" t="s">
        <v>653</v>
      </c>
      <c r="H292" s="222">
        <v>132</v>
      </c>
      <c r="I292" s="223"/>
      <c r="J292" s="224">
        <f>ROUND(I292*H292,2)</f>
        <v>0</v>
      </c>
      <c r="K292" s="220" t="s">
        <v>406</v>
      </c>
      <c r="L292" s="46"/>
      <c r="M292" s="225" t="s">
        <v>19</v>
      </c>
      <c r="N292" s="226" t="s">
        <v>49</v>
      </c>
      <c r="O292" s="86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9" t="s">
        <v>102</v>
      </c>
      <c r="AT292" s="229" t="s">
        <v>403</v>
      </c>
      <c r="AU292" s="229" t="s">
        <v>87</v>
      </c>
      <c r="AY292" s="19" t="s">
        <v>401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9" t="s">
        <v>85</v>
      </c>
      <c r="BK292" s="230">
        <f>ROUND(I292*H292,2)</f>
        <v>0</v>
      </c>
      <c r="BL292" s="19" t="s">
        <v>102</v>
      </c>
      <c r="BM292" s="229" t="s">
        <v>7198</v>
      </c>
    </row>
    <row r="293" s="2" customFormat="1">
      <c r="A293" s="40"/>
      <c r="B293" s="41"/>
      <c r="C293" s="42"/>
      <c r="D293" s="231" t="s">
        <v>408</v>
      </c>
      <c r="E293" s="42"/>
      <c r="F293" s="232" t="s">
        <v>7199</v>
      </c>
      <c r="G293" s="42"/>
      <c r="H293" s="42"/>
      <c r="I293" s="233"/>
      <c r="J293" s="42"/>
      <c r="K293" s="42"/>
      <c r="L293" s="46"/>
      <c r="M293" s="234"/>
      <c r="N293" s="23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408</v>
      </c>
      <c r="AU293" s="19" t="s">
        <v>87</v>
      </c>
    </row>
    <row r="294" s="13" customFormat="1">
      <c r="A294" s="13"/>
      <c r="B294" s="236"/>
      <c r="C294" s="237"/>
      <c r="D294" s="238" t="s">
        <v>410</v>
      </c>
      <c r="E294" s="239" t="s">
        <v>19</v>
      </c>
      <c r="F294" s="240" t="s">
        <v>7047</v>
      </c>
      <c r="G294" s="237"/>
      <c r="H294" s="239" t="s">
        <v>19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410</v>
      </c>
      <c r="AU294" s="246" t="s">
        <v>87</v>
      </c>
      <c r="AV294" s="13" t="s">
        <v>85</v>
      </c>
      <c r="AW294" s="13" t="s">
        <v>37</v>
      </c>
      <c r="AX294" s="13" t="s">
        <v>78</v>
      </c>
      <c r="AY294" s="246" t="s">
        <v>401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7200</v>
      </c>
      <c r="G295" s="248"/>
      <c r="H295" s="251">
        <v>132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132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16.5" customHeight="1">
      <c r="A297" s="40"/>
      <c r="B297" s="41"/>
      <c r="C297" s="280" t="s">
        <v>687</v>
      </c>
      <c r="D297" s="280" t="s">
        <v>808</v>
      </c>
      <c r="E297" s="281" t="s">
        <v>7201</v>
      </c>
      <c r="F297" s="282" t="s">
        <v>7202</v>
      </c>
      <c r="G297" s="283" t="s">
        <v>653</v>
      </c>
      <c r="H297" s="284">
        <v>132</v>
      </c>
      <c r="I297" s="285"/>
      <c r="J297" s="286">
        <f>ROUND(I297*H297,2)</f>
        <v>0</v>
      </c>
      <c r="K297" s="282" t="s">
        <v>406</v>
      </c>
      <c r="L297" s="287"/>
      <c r="M297" s="288" t="s">
        <v>19</v>
      </c>
      <c r="N297" s="289" t="s">
        <v>49</v>
      </c>
      <c r="O297" s="86"/>
      <c r="P297" s="227">
        <f>O297*H297</f>
        <v>0</v>
      </c>
      <c r="Q297" s="227">
        <v>0.017999999999999999</v>
      </c>
      <c r="R297" s="227">
        <f>Q297*H297</f>
        <v>2.3759999999999999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487</v>
      </c>
      <c r="AT297" s="229" t="s">
        <v>808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7203</v>
      </c>
    </row>
    <row r="298" s="13" customFormat="1">
      <c r="A298" s="13"/>
      <c r="B298" s="236"/>
      <c r="C298" s="237"/>
      <c r="D298" s="238" t="s">
        <v>410</v>
      </c>
      <c r="E298" s="239" t="s">
        <v>19</v>
      </c>
      <c r="F298" s="240" t="s">
        <v>7047</v>
      </c>
      <c r="G298" s="237"/>
      <c r="H298" s="239" t="s">
        <v>19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410</v>
      </c>
      <c r="AU298" s="246" t="s">
        <v>87</v>
      </c>
      <c r="AV298" s="13" t="s">
        <v>85</v>
      </c>
      <c r="AW298" s="13" t="s">
        <v>37</v>
      </c>
      <c r="AX298" s="13" t="s">
        <v>78</v>
      </c>
      <c r="AY298" s="246" t="s">
        <v>401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7200</v>
      </c>
      <c r="G299" s="248"/>
      <c r="H299" s="251">
        <v>132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5" customFormat="1">
      <c r="A300" s="15"/>
      <c r="B300" s="258"/>
      <c r="C300" s="259"/>
      <c r="D300" s="238" t="s">
        <v>410</v>
      </c>
      <c r="E300" s="260" t="s">
        <v>19</v>
      </c>
      <c r="F300" s="261" t="s">
        <v>414</v>
      </c>
      <c r="G300" s="259"/>
      <c r="H300" s="262">
        <v>132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410</v>
      </c>
      <c r="AU300" s="268" t="s">
        <v>87</v>
      </c>
      <c r="AV300" s="15" t="s">
        <v>102</v>
      </c>
      <c r="AW300" s="15" t="s">
        <v>37</v>
      </c>
      <c r="AX300" s="15" t="s">
        <v>85</v>
      </c>
      <c r="AY300" s="268" t="s">
        <v>401</v>
      </c>
    </row>
    <row r="301" s="2" customFormat="1" ht="37.8" customHeight="1">
      <c r="A301" s="40"/>
      <c r="B301" s="41"/>
      <c r="C301" s="218" t="s">
        <v>703</v>
      </c>
      <c r="D301" s="218" t="s">
        <v>403</v>
      </c>
      <c r="E301" s="219" t="s">
        <v>7204</v>
      </c>
      <c r="F301" s="220" t="s">
        <v>7205</v>
      </c>
      <c r="G301" s="221" t="s">
        <v>653</v>
      </c>
      <c r="H301" s="222">
        <v>8</v>
      </c>
      <c r="I301" s="223"/>
      <c r="J301" s="224">
        <f>ROUND(I301*H301,2)</f>
        <v>0</v>
      </c>
      <c r="K301" s="220" t="s">
        <v>406</v>
      </c>
      <c r="L301" s="46"/>
      <c r="M301" s="225" t="s">
        <v>19</v>
      </c>
      <c r="N301" s="226" t="s">
        <v>49</v>
      </c>
      <c r="O301" s="86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102</v>
      </c>
      <c r="AT301" s="229" t="s">
        <v>403</v>
      </c>
      <c r="AU301" s="229" t="s">
        <v>87</v>
      </c>
      <c r="AY301" s="19" t="s">
        <v>401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85</v>
      </c>
      <c r="BK301" s="230">
        <f>ROUND(I301*H301,2)</f>
        <v>0</v>
      </c>
      <c r="BL301" s="19" t="s">
        <v>102</v>
      </c>
      <c r="BM301" s="229" t="s">
        <v>7206</v>
      </c>
    </row>
    <row r="302" s="2" customFormat="1">
      <c r="A302" s="40"/>
      <c r="B302" s="41"/>
      <c r="C302" s="42"/>
      <c r="D302" s="231" t="s">
        <v>408</v>
      </c>
      <c r="E302" s="42"/>
      <c r="F302" s="232" t="s">
        <v>7207</v>
      </c>
      <c r="G302" s="42"/>
      <c r="H302" s="42"/>
      <c r="I302" s="233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408</v>
      </c>
      <c r="AU302" s="19" t="s">
        <v>87</v>
      </c>
    </row>
    <row r="303" s="13" customFormat="1">
      <c r="A303" s="13"/>
      <c r="B303" s="236"/>
      <c r="C303" s="237"/>
      <c r="D303" s="238" t="s">
        <v>410</v>
      </c>
      <c r="E303" s="239" t="s">
        <v>19</v>
      </c>
      <c r="F303" s="240" t="s">
        <v>7047</v>
      </c>
      <c r="G303" s="237"/>
      <c r="H303" s="239" t="s">
        <v>19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410</v>
      </c>
      <c r="AU303" s="246" t="s">
        <v>87</v>
      </c>
      <c r="AV303" s="13" t="s">
        <v>85</v>
      </c>
      <c r="AW303" s="13" t="s">
        <v>37</v>
      </c>
      <c r="AX303" s="13" t="s">
        <v>78</v>
      </c>
      <c r="AY303" s="246" t="s">
        <v>401</v>
      </c>
    </row>
    <row r="304" s="14" customFormat="1">
      <c r="A304" s="14"/>
      <c r="B304" s="247"/>
      <c r="C304" s="248"/>
      <c r="D304" s="238" t="s">
        <v>410</v>
      </c>
      <c r="E304" s="249" t="s">
        <v>19</v>
      </c>
      <c r="F304" s="250" t="s">
        <v>7168</v>
      </c>
      <c r="G304" s="248"/>
      <c r="H304" s="251">
        <v>1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7" t="s">
        <v>410</v>
      </c>
      <c r="AU304" s="257" t="s">
        <v>87</v>
      </c>
      <c r="AV304" s="14" t="s">
        <v>87</v>
      </c>
      <c r="AW304" s="14" t="s">
        <v>37</v>
      </c>
      <c r="AX304" s="14" t="s">
        <v>78</v>
      </c>
      <c r="AY304" s="257" t="s">
        <v>401</v>
      </c>
    </row>
    <row r="305" s="14" customFormat="1">
      <c r="A305" s="14"/>
      <c r="B305" s="247"/>
      <c r="C305" s="248"/>
      <c r="D305" s="238" t="s">
        <v>410</v>
      </c>
      <c r="E305" s="249" t="s">
        <v>19</v>
      </c>
      <c r="F305" s="250" t="s">
        <v>7169</v>
      </c>
      <c r="G305" s="248"/>
      <c r="H305" s="251">
        <v>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7" t="s">
        <v>410</v>
      </c>
      <c r="AU305" s="257" t="s">
        <v>87</v>
      </c>
      <c r="AV305" s="14" t="s">
        <v>87</v>
      </c>
      <c r="AW305" s="14" t="s">
        <v>37</v>
      </c>
      <c r="AX305" s="14" t="s">
        <v>78</v>
      </c>
      <c r="AY305" s="257" t="s">
        <v>401</v>
      </c>
    </row>
    <row r="306" s="14" customFormat="1">
      <c r="A306" s="14"/>
      <c r="B306" s="247"/>
      <c r="C306" s="248"/>
      <c r="D306" s="238" t="s">
        <v>410</v>
      </c>
      <c r="E306" s="249" t="s">
        <v>19</v>
      </c>
      <c r="F306" s="250" t="s">
        <v>7170</v>
      </c>
      <c r="G306" s="248"/>
      <c r="H306" s="251">
        <v>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410</v>
      </c>
      <c r="AU306" s="257" t="s">
        <v>87</v>
      </c>
      <c r="AV306" s="14" t="s">
        <v>87</v>
      </c>
      <c r="AW306" s="14" t="s">
        <v>37</v>
      </c>
      <c r="AX306" s="14" t="s">
        <v>78</v>
      </c>
      <c r="AY306" s="257" t="s">
        <v>401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7171</v>
      </c>
      <c r="G307" s="248"/>
      <c r="H307" s="251">
        <v>1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4" customFormat="1">
      <c r="A308" s="14"/>
      <c r="B308" s="247"/>
      <c r="C308" s="248"/>
      <c r="D308" s="238" t="s">
        <v>410</v>
      </c>
      <c r="E308" s="249" t="s">
        <v>19</v>
      </c>
      <c r="F308" s="250" t="s">
        <v>7172</v>
      </c>
      <c r="G308" s="248"/>
      <c r="H308" s="251">
        <v>1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7" t="s">
        <v>410</v>
      </c>
      <c r="AU308" s="257" t="s">
        <v>87</v>
      </c>
      <c r="AV308" s="14" t="s">
        <v>87</v>
      </c>
      <c r="AW308" s="14" t="s">
        <v>37</v>
      </c>
      <c r="AX308" s="14" t="s">
        <v>78</v>
      </c>
      <c r="AY308" s="257" t="s">
        <v>401</v>
      </c>
    </row>
    <row r="309" s="14" customFormat="1">
      <c r="A309" s="14"/>
      <c r="B309" s="247"/>
      <c r="C309" s="248"/>
      <c r="D309" s="238" t="s">
        <v>410</v>
      </c>
      <c r="E309" s="249" t="s">
        <v>19</v>
      </c>
      <c r="F309" s="250" t="s">
        <v>7173</v>
      </c>
      <c r="G309" s="248"/>
      <c r="H309" s="251">
        <v>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410</v>
      </c>
      <c r="AU309" s="257" t="s">
        <v>87</v>
      </c>
      <c r="AV309" s="14" t="s">
        <v>87</v>
      </c>
      <c r="AW309" s="14" t="s">
        <v>37</v>
      </c>
      <c r="AX309" s="14" t="s">
        <v>78</v>
      </c>
      <c r="AY309" s="257" t="s">
        <v>401</v>
      </c>
    </row>
    <row r="310" s="14" customFormat="1">
      <c r="A310" s="14"/>
      <c r="B310" s="247"/>
      <c r="C310" s="248"/>
      <c r="D310" s="238" t="s">
        <v>410</v>
      </c>
      <c r="E310" s="249" t="s">
        <v>19</v>
      </c>
      <c r="F310" s="250" t="s">
        <v>7174</v>
      </c>
      <c r="G310" s="248"/>
      <c r="H310" s="251">
        <v>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410</v>
      </c>
      <c r="AU310" s="257" t="s">
        <v>87</v>
      </c>
      <c r="AV310" s="14" t="s">
        <v>87</v>
      </c>
      <c r="AW310" s="14" t="s">
        <v>37</v>
      </c>
      <c r="AX310" s="14" t="s">
        <v>78</v>
      </c>
      <c r="AY310" s="257" t="s">
        <v>401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7175</v>
      </c>
      <c r="G311" s="248"/>
      <c r="H311" s="251">
        <v>1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5" customFormat="1">
      <c r="A312" s="15"/>
      <c r="B312" s="258"/>
      <c r="C312" s="259"/>
      <c r="D312" s="238" t="s">
        <v>410</v>
      </c>
      <c r="E312" s="260" t="s">
        <v>19</v>
      </c>
      <c r="F312" s="261" t="s">
        <v>414</v>
      </c>
      <c r="G312" s="259"/>
      <c r="H312" s="262">
        <v>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410</v>
      </c>
      <c r="AU312" s="268" t="s">
        <v>87</v>
      </c>
      <c r="AV312" s="15" t="s">
        <v>102</v>
      </c>
      <c r="AW312" s="15" t="s">
        <v>37</v>
      </c>
      <c r="AX312" s="15" t="s">
        <v>85</v>
      </c>
      <c r="AY312" s="268" t="s">
        <v>401</v>
      </c>
    </row>
    <row r="313" s="2" customFormat="1" ht="16.5" customHeight="1">
      <c r="A313" s="40"/>
      <c r="B313" s="41"/>
      <c r="C313" s="280" t="s">
        <v>710</v>
      </c>
      <c r="D313" s="280" t="s">
        <v>808</v>
      </c>
      <c r="E313" s="281" t="s">
        <v>7208</v>
      </c>
      <c r="F313" s="282" t="s">
        <v>7209</v>
      </c>
      <c r="G313" s="283" t="s">
        <v>653</v>
      </c>
      <c r="H313" s="284">
        <v>8</v>
      </c>
      <c r="I313" s="285"/>
      <c r="J313" s="286">
        <f>ROUND(I313*H313,2)</f>
        <v>0</v>
      </c>
      <c r="K313" s="282" t="s">
        <v>19</v>
      </c>
      <c r="L313" s="287"/>
      <c r="M313" s="288" t="s">
        <v>19</v>
      </c>
      <c r="N313" s="289" t="s">
        <v>49</v>
      </c>
      <c r="O313" s="86"/>
      <c r="P313" s="227">
        <f>O313*H313</f>
        <v>0</v>
      </c>
      <c r="Q313" s="227">
        <v>0.040000000000000001</v>
      </c>
      <c r="R313" s="227">
        <f>Q313*H313</f>
        <v>0.32000000000000001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487</v>
      </c>
      <c r="AT313" s="229" t="s">
        <v>808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102</v>
      </c>
      <c r="BM313" s="229" t="s">
        <v>7210</v>
      </c>
    </row>
    <row r="314" s="13" customFormat="1">
      <c r="A314" s="13"/>
      <c r="B314" s="236"/>
      <c r="C314" s="237"/>
      <c r="D314" s="238" t="s">
        <v>410</v>
      </c>
      <c r="E314" s="239" t="s">
        <v>19</v>
      </c>
      <c r="F314" s="240" t="s">
        <v>7047</v>
      </c>
      <c r="G314" s="237"/>
      <c r="H314" s="239" t="s">
        <v>19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410</v>
      </c>
      <c r="AU314" s="246" t="s">
        <v>87</v>
      </c>
      <c r="AV314" s="13" t="s">
        <v>85</v>
      </c>
      <c r="AW314" s="13" t="s">
        <v>37</v>
      </c>
      <c r="AX314" s="13" t="s">
        <v>78</v>
      </c>
      <c r="AY314" s="246" t="s">
        <v>401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7168</v>
      </c>
      <c r="G315" s="248"/>
      <c r="H315" s="251">
        <v>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78</v>
      </c>
      <c r="AY315" s="257" t="s">
        <v>401</v>
      </c>
    </row>
    <row r="316" s="14" customFormat="1">
      <c r="A316" s="14"/>
      <c r="B316" s="247"/>
      <c r="C316" s="248"/>
      <c r="D316" s="238" t="s">
        <v>410</v>
      </c>
      <c r="E316" s="249" t="s">
        <v>19</v>
      </c>
      <c r="F316" s="250" t="s">
        <v>7169</v>
      </c>
      <c r="G316" s="248"/>
      <c r="H316" s="251">
        <v>1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410</v>
      </c>
      <c r="AU316" s="257" t="s">
        <v>87</v>
      </c>
      <c r="AV316" s="14" t="s">
        <v>87</v>
      </c>
      <c r="AW316" s="14" t="s">
        <v>37</v>
      </c>
      <c r="AX316" s="14" t="s">
        <v>78</v>
      </c>
      <c r="AY316" s="257" t="s">
        <v>401</v>
      </c>
    </row>
    <row r="317" s="14" customFormat="1">
      <c r="A317" s="14"/>
      <c r="B317" s="247"/>
      <c r="C317" s="248"/>
      <c r="D317" s="238" t="s">
        <v>410</v>
      </c>
      <c r="E317" s="249" t="s">
        <v>19</v>
      </c>
      <c r="F317" s="250" t="s">
        <v>7170</v>
      </c>
      <c r="G317" s="248"/>
      <c r="H317" s="251">
        <v>1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7" t="s">
        <v>410</v>
      </c>
      <c r="AU317" s="257" t="s">
        <v>87</v>
      </c>
      <c r="AV317" s="14" t="s">
        <v>87</v>
      </c>
      <c r="AW317" s="14" t="s">
        <v>37</v>
      </c>
      <c r="AX317" s="14" t="s">
        <v>78</v>
      </c>
      <c r="AY317" s="257" t="s">
        <v>401</v>
      </c>
    </row>
    <row r="318" s="14" customFormat="1">
      <c r="A318" s="14"/>
      <c r="B318" s="247"/>
      <c r="C318" s="248"/>
      <c r="D318" s="238" t="s">
        <v>410</v>
      </c>
      <c r="E318" s="249" t="s">
        <v>19</v>
      </c>
      <c r="F318" s="250" t="s">
        <v>7171</v>
      </c>
      <c r="G318" s="248"/>
      <c r="H318" s="251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410</v>
      </c>
      <c r="AU318" s="257" t="s">
        <v>87</v>
      </c>
      <c r="AV318" s="14" t="s">
        <v>87</v>
      </c>
      <c r="AW318" s="14" t="s">
        <v>37</v>
      </c>
      <c r="AX318" s="14" t="s">
        <v>78</v>
      </c>
      <c r="AY318" s="257" t="s">
        <v>401</v>
      </c>
    </row>
    <row r="319" s="14" customFormat="1">
      <c r="A319" s="14"/>
      <c r="B319" s="247"/>
      <c r="C319" s="248"/>
      <c r="D319" s="238" t="s">
        <v>410</v>
      </c>
      <c r="E319" s="249" t="s">
        <v>19</v>
      </c>
      <c r="F319" s="250" t="s">
        <v>7172</v>
      </c>
      <c r="G319" s="248"/>
      <c r="H319" s="251">
        <v>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7" t="s">
        <v>410</v>
      </c>
      <c r="AU319" s="257" t="s">
        <v>87</v>
      </c>
      <c r="AV319" s="14" t="s">
        <v>87</v>
      </c>
      <c r="AW319" s="14" t="s">
        <v>37</v>
      </c>
      <c r="AX319" s="14" t="s">
        <v>78</v>
      </c>
      <c r="AY319" s="257" t="s">
        <v>401</v>
      </c>
    </row>
    <row r="320" s="14" customFormat="1">
      <c r="A320" s="14"/>
      <c r="B320" s="247"/>
      <c r="C320" s="248"/>
      <c r="D320" s="238" t="s">
        <v>410</v>
      </c>
      <c r="E320" s="249" t="s">
        <v>19</v>
      </c>
      <c r="F320" s="250" t="s">
        <v>7173</v>
      </c>
      <c r="G320" s="248"/>
      <c r="H320" s="251">
        <v>1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410</v>
      </c>
      <c r="AU320" s="257" t="s">
        <v>87</v>
      </c>
      <c r="AV320" s="14" t="s">
        <v>87</v>
      </c>
      <c r="AW320" s="14" t="s">
        <v>37</v>
      </c>
      <c r="AX320" s="14" t="s">
        <v>78</v>
      </c>
      <c r="AY320" s="257" t="s">
        <v>401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7174</v>
      </c>
      <c r="G321" s="248"/>
      <c r="H321" s="251">
        <v>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4" customFormat="1">
      <c r="A322" s="14"/>
      <c r="B322" s="247"/>
      <c r="C322" s="248"/>
      <c r="D322" s="238" t="s">
        <v>410</v>
      </c>
      <c r="E322" s="249" t="s">
        <v>19</v>
      </c>
      <c r="F322" s="250" t="s">
        <v>7175</v>
      </c>
      <c r="G322" s="248"/>
      <c r="H322" s="251">
        <v>1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7" t="s">
        <v>410</v>
      </c>
      <c r="AU322" s="257" t="s">
        <v>87</v>
      </c>
      <c r="AV322" s="14" t="s">
        <v>87</v>
      </c>
      <c r="AW322" s="14" t="s">
        <v>37</v>
      </c>
      <c r="AX322" s="14" t="s">
        <v>78</v>
      </c>
      <c r="AY322" s="257" t="s">
        <v>401</v>
      </c>
    </row>
    <row r="323" s="15" customFormat="1">
      <c r="A323" s="15"/>
      <c r="B323" s="258"/>
      <c r="C323" s="259"/>
      <c r="D323" s="238" t="s">
        <v>410</v>
      </c>
      <c r="E323" s="260" t="s">
        <v>19</v>
      </c>
      <c r="F323" s="261" t="s">
        <v>414</v>
      </c>
      <c r="G323" s="259"/>
      <c r="H323" s="262">
        <v>8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8" t="s">
        <v>410</v>
      </c>
      <c r="AU323" s="268" t="s">
        <v>87</v>
      </c>
      <c r="AV323" s="15" t="s">
        <v>102</v>
      </c>
      <c r="AW323" s="15" t="s">
        <v>37</v>
      </c>
      <c r="AX323" s="15" t="s">
        <v>85</v>
      </c>
      <c r="AY323" s="268" t="s">
        <v>401</v>
      </c>
    </row>
    <row r="324" s="2" customFormat="1" ht="24.15" customHeight="1">
      <c r="A324" s="40"/>
      <c r="B324" s="41"/>
      <c r="C324" s="218" t="s">
        <v>717</v>
      </c>
      <c r="D324" s="218" t="s">
        <v>403</v>
      </c>
      <c r="E324" s="219" t="s">
        <v>7211</v>
      </c>
      <c r="F324" s="220" t="s">
        <v>7212</v>
      </c>
      <c r="G324" s="221" t="s">
        <v>653</v>
      </c>
      <c r="H324" s="222">
        <v>8</v>
      </c>
      <c r="I324" s="223"/>
      <c r="J324" s="224">
        <f>ROUND(I324*H324,2)</f>
        <v>0</v>
      </c>
      <c r="K324" s="220" t="s">
        <v>406</v>
      </c>
      <c r="L324" s="46"/>
      <c r="M324" s="225" t="s">
        <v>19</v>
      </c>
      <c r="N324" s="226" t="s">
        <v>49</v>
      </c>
      <c r="O324" s="86"/>
      <c r="P324" s="227">
        <f>O324*H324</f>
        <v>0</v>
      </c>
      <c r="Q324" s="227">
        <v>5.8E-05</v>
      </c>
      <c r="R324" s="227">
        <f>Q324*H324</f>
        <v>0.000464</v>
      </c>
      <c r="S324" s="227">
        <v>0</v>
      </c>
      <c r="T324" s="22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9" t="s">
        <v>102</v>
      </c>
      <c r="AT324" s="229" t="s">
        <v>403</v>
      </c>
      <c r="AU324" s="229" t="s">
        <v>87</v>
      </c>
      <c r="AY324" s="19" t="s">
        <v>401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9" t="s">
        <v>85</v>
      </c>
      <c r="BK324" s="230">
        <f>ROUND(I324*H324,2)</f>
        <v>0</v>
      </c>
      <c r="BL324" s="19" t="s">
        <v>102</v>
      </c>
      <c r="BM324" s="229" t="s">
        <v>7213</v>
      </c>
    </row>
    <row r="325" s="2" customFormat="1">
      <c r="A325" s="40"/>
      <c r="B325" s="41"/>
      <c r="C325" s="42"/>
      <c r="D325" s="231" t="s">
        <v>408</v>
      </c>
      <c r="E325" s="42"/>
      <c r="F325" s="232" t="s">
        <v>7214</v>
      </c>
      <c r="G325" s="42"/>
      <c r="H325" s="42"/>
      <c r="I325" s="233"/>
      <c r="J325" s="42"/>
      <c r="K325" s="42"/>
      <c r="L325" s="46"/>
      <c r="M325" s="234"/>
      <c r="N325" s="235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408</v>
      </c>
      <c r="AU325" s="19" t="s">
        <v>87</v>
      </c>
    </row>
    <row r="326" s="13" customFormat="1">
      <c r="A326" s="13"/>
      <c r="B326" s="236"/>
      <c r="C326" s="237"/>
      <c r="D326" s="238" t="s">
        <v>410</v>
      </c>
      <c r="E326" s="239" t="s">
        <v>19</v>
      </c>
      <c r="F326" s="240" t="s">
        <v>7047</v>
      </c>
      <c r="G326" s="237"/>
      <c r="H326" s="239" t="s">
        <v>19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410</v>
      </c>
      <c r="AU326" s="246" t="s">
        <v>87</v>
      </c>
      <c r="AV326" s="13" t="s">
        <v>85</v>
      </c>
      <c r="AW326" s="13" t="s">
        <v>37</v>
      </c>
      <c r="AX326" s="13" t="s">
        <v>78</v>
      </c>
      <c r="AY326" s="246" t="s">
        <v>401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7168</v>
      </c>
      <c r="G327" s="248"/>
      <c r="H327" s="251">
        <v>1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4" customFormat="1">
      <c r="A328" s="14"/>
      <c r="B328" s="247"/>
      <c r="C328" s="248"/>
      <c r="D328" s="238" t="s">
        <v>410</v>
      </c>
      <c r="E328" s="249" t="s">
        <v>19</v>
      </c>
      <c r="F328" s="250" t="s">
        <v>7169</v>
      </c>
      <c r="G328" s="248"/>
      <c r="H328" s="251">
        <v>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7" t="s">
        <v>410</v>
      </c>
      <c r="AU328" s="257" t="s">
        <v>87</v>
      </c>
      <c r="AV328" s="14" t="s">
        <v>87</v>
      </c>
      <c r="AW328" s="14" t="s">
        <v>37</v>
      </c>
      <c r="AX328" s="14" t="s">
        <v>78</v>
      </c>
      <c r="AY328" s="257" t="s">
        <v>401</v>
      </c>
    </row>
    <row r="329" s="14" customFormat="1">
      <c r="A329" s="14"/>
      <c r="B329" s="247"/>
      <c r="C329" s="248"/>
      <c r="D329" s="238" t="s">
        <v>410</v>
      </c>
      <c r="E329" s="249" t="s">
        <v>19</v>
      </c>
      <c r="F329" s="250" t="s">
        <v>7170</v>
      </c>
      <c r="G329" s="248"/>
      <c r="H329" s="251">
        <v>1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7" t="s">
        <v>410</v>
      </c>
      <c r="AU329" s="257" t="s">
        <v>87</v>
      </c>
      <c r="AV329" s="14" t="s">
        <v>87</v>
      </c>
      <c r="AW329" s="14" t="s">
        <v>37</v>
      </c>
      <c r="AX329" s="14" t="s">
        <v>78</v>
      </c>
      <c r="AY329" s="257" t="s">
        <v>401</v>
      </c>
    </row>
    <row r="330" s="14" customFormat="1">
      <c r="A330" s="14"/>
      <c r="B330" s="247"/>
      <c r="C330" s="248"/>
      <c r="D330" s="238" t="s">
        <v>410</v>
      </c>
      <c r="E330" s="249" t="s">
        <v>19</v>
      </c>
      <c r="F330" s="250" t="s">
        <v>7171</v>
      </c>
      <c r="G330" s="248"/>
      <c r="H330" s="251">
        <v>1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410</v>
      </c>
      <c r="AU330" s="257" t="s">
        <v>87</v>
      </c>
      <c r="AV330" s="14" t="s">
        <v>87</v>
      </c>
      <c r="AW330" s="14" t="s">
        <v>37</v>
      </c>
      <c r="AX330" s="14" t="s">
        <v>78</v>
      </c>
      <c r="AY330" s="257" t="s">
        <v>401</v>
      </c>
    </row>
    <row r="331" s="14" customFormat="1">
      <c r="A331" s="14"/>
      <c r="B331" s="247"/>
      <c r="C331" s="248"/>
      <c r="D331" s="238" t="s">
        <v>410</v>
      </c>
      <c r="E331" s="249" t="s">
        <v>19</v>
      </c>
      <c r="F331" s="250" t="s">
        <v>7172</v>
      </c>
      <c r="G331" s="248"/>
      <c r="H331" s="251">
        <v>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410</v>
      </c>
      <c r="AU331" s="257" t="s">
        <v>87</v>
      </c>
      <c r="AV331" s="14" t="s">
        <v>87</v>
      </c>
      <c r="AW331" s="14" t="s">
        <v>37</v>
      </c>
      <c r="AX331" s="14" t="s">
        <v>78</v>
      </c>
      <c r="AY331" s="257" t="s">
        <v>401</v>
      </c>
    </row>
    <row r="332" s="14" customFormat="1">
      <c r="A332" s="14"/>
      <c r="B332" s="247"/>
      <c r="C332" s="248"/>
      <c r="D332" s="238" t="s">
        <v>410</v>
      </c>
      <c r="E332" s="249" t="s">
        <v>19</v>
      </c>
      <c r="F332" s="250" t="s">
        <v>7173</v>
      </c>
      <c r="G332" s="248"/>
      <c r="H332" s="251">
        <v>1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410</v>
      </c>
      <c r="AU332" s="257" t="s">
        <v>87</v>
      </c>
      <c r="AV332" s="14" t="s">
        <v>87</v>
      </c>
      <c r="AW332" s="14" t="s">
        <v>37</v>
      </c>
      <c r="AX332" s="14" t="s">
        <v>78</v>
      </c>
      <c r="AY332" s="257" t="s">
        <v>401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7174</v>
      </c>
      <c r="G333" s="248"/>
      <c r="H333" s="251">
        <v>1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4" customFormat="1">
      <c r="A334" s="14"/>
      <c r="B334" s="247"/>
      <c r="C334" s="248"/>
      <c r="D334" s="238" t="s">
        <v>410</v>
      </c>
      <c r="E334" s="249" t="s">
        <v>19</v>
      </c>
      <c r="F334" s="250" t="s">
        <v>7175</v>
      </c>
      <c r="G334" s="248"/>
      <c r="H334" s="251">
        <v>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410</v>
      </c>
      <c r="AU334" s="257" t="s">
        <v>87</v>
      </c>
      <c r="AV334" s="14" t="s">
        <v>87</v>
      </c>
      <c r="AW334" s="14" t="s">
        <v>37</v>
      </c>
      <c r="AX334" s="14" t="s">
        <v>78</v>
      </c>
      <c r="AY334" s="257" t="s">
        <v>401</v>
      </c>
    </row>
    <row r="335" s="15" customFormat="1">
      <c r="A335" s="15"/>
      <c r="B335" s="258"/>
      <c r="C335" s="259"/>
      <c r="D335" s="238" t="s">
        <v>410</v>
      </c>
      <c r="E335" s="260" t="s">
        <v>19</v>
      </c>
      <c r="F335" s="261" t="s">
        <v>414</v>
      </c>
      <c r="G335" s="259"/>
      <c r="H335" s="262">
        <v>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8" t="s">
        <v>410</v>
      </c>
      <c r="AU335" s="268" t="s">
        <v>87</v>
      </c>
      <c r="AV335" s="15" t="s">
        <v>102</v>
      </c>
      <c r="AW335" s="15" t="s">
        <v>37</v>
      </c>
      <c r="AX335" s="15" t="s">
        <v>85</v>
      </c>
      <c r="AY335" s="268" t="s">
        <v>401</v>
      </c>
    </row>
    <row r="336" s="2" customFormat="1" ht="21.75" customHeight="1">
      <c r="A336" s="40"/>
      <c r="B336" s="41"/>
      <c r="C336" s="280" t="s">
        <v>723</v>
      </c>
      <c r="D336" s="280" t="s">
        <v>808</v>
      </c>
      <c r="E336" s="281" t="s">
        <v>7215</v>
      </c>
      <c r="F336" s="282" t="s">
        <v>7216</v>
      </c>
      <c r="G336" s="283" t="s">
        <v>653</v>
      </c>
      <c r="H336" s="284">
        <v>24</v>
      </c>
      <c r="I336" s="285"/>
      <c r="J336" s="286">
        <f>ROUND(I336*H336,2)</f>
        <v>0</v>
      </c>
      <c r="K336" s="282" t="s">
        <v>406</v>
      </c>
      <c r="L336" s="287"/>
      <c r="M336" s="288" t="s">
        <v>19</v>
      </c>
      <c r="N336" s="289" t="s">
        <v>49</v>
      </c>
      <c r="O336" s="86"/>
      <c r="P336" s="227">
        <f>O336*H336</f>
        <v>0</v>
      </c>
      <c r="Q336" s="227">
        <v>0.0058999999999999999</v>
      </c>
      <c r="R336" s="227">
        <f>Q336*H336</f>
        <v>0.1416</v>
      </c>
      <c r="S336" s="227">
        <v>0</v>
      </c>
      <c r="T336" s="228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9" t="s">
        <v>487</v>
      </c>
      <c r="AT336" s="229" t="s">
        <v>808</v>
      </c>
      <c r="AU336" s="229" t="s">
        <v>87</v>
      </c>
      <c r="AY336" s="19" t="s">
        <v>401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9" t="s">
        <v>85</v>
      </c>
      <c r="BK336" s="230">
        <f>ROUND(I336*H336,2)</f>
        <v>0</v>
      </c>
      <c r="BL336" s="19" t="s">
        <v>102</v>
      </c>
      <c r="BM336" s="229" t="s">
        <v>7217</v>
      </c>
    </row>
    <row r="337" s="14" customFormat="1">
      <c r="A337" s="14"/>
      <c r="B337" s="247"/>
      <c r="C337" s="248"/>
      <c r="D337" s="238" t="s">
        <v>410</v>
      </c>
      <c r="E337" s="249" t="s">
        <v>19</v>
      </c>
      <c r="F337" s="250" t="s">
        <v>7218</v>
      </c>
      <c r="G337" s="248"/>
      <c r="H337" s="251">
        <v>24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7" t="s">
        <v>410</v>
      </c>
      <c r="AU337" s="257" t="s">
        <v>87</v>
      </c>
      <c r="AV337" s="14" t="s">
        <v>87</v>
      </c>
      <c r="AW337" s="14" t="s">
        <v>37</v>
      </c>
      <c r="AX337" s="14" t="s">
        <v>78</v>
      </c>
      <c r="AY337" s="257" t="s">
        <v>401</v>
      </c>
    </row>
    <row r="338" s="15" customFormat="1">
      <c r="A338" s="15"/>
      <c r="B338" s="258"/>
      <c r="C338" s="259"/>
      <c r="D338" s="238" t="s">
        <v>410</v>
      </c>
      <c r="E338" s="260" t="s">
        <v>19</v>
      </c>
      <c r="F338" s="261" t="s">
        <v>414</v>
      </c>
      <c r="G338" s="259"/>
      <c r="H338" s="262">
        <v>24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8" t="s">
        <v>410</v>
      </c>
      <c r="AU338" s="268" t="s">
        <v>87</v>
      </c>
      <c r="AV338" s="15" t="s">
        <v>102</v>
      </c>
      <c r="AW338" s="15" t="s">
        <v>37</v>
      </c>
      <c r="AX338" s="15" t="s">
        <v>85</v>
      </c>
      <c r="AY338" s="268" t="s">
        <v>401</v>
      </c>
    </row>
    <row r="339" s="2" customFormat="1" ht="33" customHeight="1">
      <c r="A339" s="40"/>
      <c r="B339" s="41"/>
      <c r="C339" s="218" t="s">
        <v>736</v>
      </c>
      <c r="D339" s="218" t="s">
        <v>403</v>
      </c>
      <c r="E339" s="219" t="s">
        <v>7219</v>
      </c>
      <c r="F339" s="220" t="s">
        <v>7220</v>
      </c>
      <c r="G339" s="221" t="s">
        <v>178</v>
      </c>
      <c r="H339" s="222">
        <v>3.2000000000000002</v>
      </c>
      <c r="I339" s="223"/>
      <c r="J339" s="224">
        <f>ROUND(I339*H339,2)</f>
        <v>0</v>
      </c>
      <c r="K339" s="220" t="s">
        <v>406</v>
      </c>
      <c r="L339" s="46"/>
      <c r="M339" s="225" t="s">
        <v>19</v>
      </c>
      <c r="N339" s="226" t="s">
        <v>49</v>
      </c>
      <c r="O339" s="86"/>
      <c r="P339" s="227">
        <f>O339*H339</f>
        <v>0</v>
      </c>
      <c r="Q339" s="227">
        <v>3.0000000000000001E-05</v>
      </c>
      <c r="R339" s="227">
        <f>Q339*H339</f>
        <v>9.6000000000000002E-05</v>
      </c>
      <c r="S339" s="227">
        <v>0</v>
      </c>
      <c r="T339" s="22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9" t="s">
        <v>102</v>
      </c>
      <c r="AT339" s="229" t="s">
        <v>403</v>
      </c>
      <c r="AU339" s="229" t="s">
        <v>87</v>
      </c>
      <c r="AY339" s="19" t="s">
        <v>401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9" t="s">
        <v>85</v>
      </c>
      <c r="BK339" s="230">
        <f>ROUND(I339*H339,2)</f>
        <v>0</v>
      </c>
      <c r="BL339" s="19" t="s">
        <v>102</v>
      </c>
      <c r="BM339" s="229" t="s">
        <v>7221</v>
      </c>
    </row>
    <row r="340" s="2" customFormat="1">
      <c r="A340" s="40"/>
      <c r="B340" s="41"/>
      <c r="C340" s="42"/>
      <c r="D340" s="231" t="s">
        <v>408</v>
      </c>
      <c r="E340" s="42"/>
      <c r="F340" s="232" t="s">
        <v>7222</v>
      </c>
      <c r="G340" s="42"/>
      <c r="H340" s="42"/>
      <c r="I340" s="233"/>
      <c r="J340" s="42"/>
      <c r="K340" s="42"/>
      <c r="L340" s="46"/>
      <c r="M340" s="234"/>
      <c r="N340" s="235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408</v>
      </c>
      <c r="AU340" s="19" t="s">
        <v>87</v>
      </c>
    </row>
    <row r="341" s="14" customFormat="1">
      <c r="A341" s="14"/>
      <c r="B341" s="247"/>
      <c r="C341" s="248"/>
      <c r="D341" s="238" t="s">
        <v>410</v>
      </c>
      <c r="E341" s="249" t="s">
        <v>19</v>
      </c>
      <c r="F341" s="250" t="s">
        <v>7223</v>
      </c>
      <c r="G341" s="248"/>
      <c r="H341" s="251">
        <v>3.2000000000000002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410</v>
      </c>
      <c r="AU341" s="257" t="s">
        <v>87</v>
      </c>
      <c r="AV341" s="14" t="s">
        <v>87</v>
      </c>
      <c r="AW341" s="14" t="s">
        <v>37</v>
      </c>
      <c r="AX341" s="14" t="s">
        <v>78</v>
      </c>
      <c r="AY341" s="257" t="s">
        <v>401</v>
      </c>
    </row>
    <row r="342" s="15" customFormat="1">
      <c r="A342" s="15"/>
      <c r="B342" s="258"/>
      <c r="C342" s="259"/>
      <c r="D342" s="238" t="s">
        <v>410</v>
      </c>
      <c r="E342" s="260" t="s">
        <v>19</v>
      </c>
      <c r="F342" s="261" t="s">
        <v>414</v>
      </c>
      <c r="G342" s="259"/>
      <c r="H342" s="262">
        <v>3.2000000000000002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8" t="s">
        <v>410</v>
      </c>
      <c r="AU342" s="268" t="s">
        <v>87</v>
      </c>
      <c r="AV342" s="15" t="s">
        <v>102</v>
      </c>
      <c r="AW342" s="15" t="s">
        <v>37</v>
      </c>
      <c r="AX342" s="15" t="s">
        <v>85</v>
      </c>
      <c r="AY342" s="268" t="s">
        <v>401</v>
      </c>
    </row>
    <row r="343" s="2" customFormat="1" ht="49.05" customHeight="1">
      <c r="A343" s="40"/>
      <c r="B343" s="41"/>
      <c r="C343" s="218" t="s">
        <v>747</v>
      </c>
      <c r="D343" s="218" t="s">
        <v>403</v>
      </c>
      <c r="E343" s="219" t="s">
        <v>7224</v>
      </c>
      <c r="F343" s="220" t="s">
        <v>7225</v>
      </c>
      <c r="G343" s="221" t="s">
        <v>178</v>
      </c>
      <c r="H343" s="222">
        <v>1867.73</v>
      </c>
      <c r="I343" s="223"/>
      <c r="J343" s="224">
        <f>ROUND(I343*H343,2)</f>
        <v>0</v>
      </c>
      <c r="K343" s="220" t="s">
        <v>406</v>
      </c>
      <c r="L343" s="46"/>
      <c r="M343" s="225" t="s">
        <v>19</v>
      </c>
      <c r="N343" s="226" t="s">
        <v>49</v>
      </c>
      <c r="O343" s="86"/>
      <c r="P343" s="227">
        <f>O343*H343</f>
        <v>0</v>
      </c>
      <c r="Q343" s="227">
        <v>3.3000000000000002E-06</v>
      </c>
      <c r="R343" s="227">
        <f>Q343*H343</f>
        <v>0.0061635090000000002</v>
      </c>
      <c r="S343" s="227">
        <v>0</v>
      </c>
      <c r="T343" s="22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9" t="s">
        <v>102</v>
      </c>
      <c r="AT343" s="229" t="s">
        <v>403</v>
      </c>
      <c r="AU343" s="229" t="s">
        <v>87</v>
      </c>
      <c r="AY343" s="19" t="s">
        <v>401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9" t="s">
        <v>85</v>
      </c>
      <c r="BK343" s="230">
        <f>ROUND(I343*H343,2)</f>
        <v>0</v>
      </c>
      <c r="BL343" s="19" t="s">
        <v>102</v>
      </c>
      <c r="BM343" s="229" t="s">
        <v>7226</v>
      </c>
    </row>
    <row r="344" s="2" customFormat="1">
      <c r="A344" s="40"/>
      <c r="B344" s="41"/>
      <c r="C344" s="42"/>
      <c r="D344" s="231" t="s">
        <v>408</v>
      </c>
      <c r="E344" s="42"/>
      <c r="F344" s="232" t="s">
        <v>7227</v>
      </c>
      <c r="G344" s="42"/>
      <c r="H344" s="42"/>
      <c r="I344" s="233"/>
      <c r="J344" s="42"/>
      <c r="K344" s="42"/>
      <c r="L344" s="46"/>
      <c r="M344" s="234"/>
      <c r="N344" s="235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408</v>
      </c>
      <c r="AU344" s="19" t="s">
        <v>87</v>
      </c>
    </row>
    <row r="345" s="14" customFormat="1">
      <c r="A345" s="14"/>
      <c r="B345" s="247"/>
      <c r="C345" s="248"/>
      <c r="D345" s="238" t="s">
        <v>410</v>
      </c>
      <c r="E345" s="249" t="s">
        <v>19</v>
      </c>
      <c r="F345" s="250" t="s">
        <v>7036</v>
      </c>
      <c r="G345" s="248"/>
      <c r="H345" s="251">
        <v>1867.73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7" t="s">
        <v>410</v>
      </c>
      <c r="AU345" s="257" t="s">
        <v>87</v>
      </c>
      <c r="AV345" s="14" t="s">
        <v>87</v>
      </c>
      <c r="AW345" s="14" t="s">
        <v>37</v>
      </c>
      <c r="AX345" s="14" t="s">
        <v>78</v>
      </c>
      <c r="AY345" s="257" t="s">
        <v>401</v>
      </c>
    </row>
    <row r="346" s="15" customFormat="1">
      <c r="A346" s="15"/>
      <c r="B346" s="258"/>
      <c r="C346" s="259"/>
      <c r="D346" s="238" t="s">
        <v>410</v>
      </c>
      <c r="E346" s="260" t="s">
        <v>19</v>
      </c>
      <c r="F346" s="261" t="s">
        <v>414</v>
      </c>
      <c r="G346" s="259"/>
      <c r="H346" s="262">
        <v>1867.73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8" t="s">
        <v>410</v>
      </c>
      <c r="AU346" s="268" t="s">
        <v>87</v>
      </c>
      <c r="AV346" s="15" t="s">
        <v>102</v>
      </c>
      <c r="AW346" s="15" t="s">
        <v>37</v>
      </c>
      <c r="AX346" s="15" t="s">
        <v>85</v>
      </c>
      <c r="AY346" s="268" t="s">
        <v>401</v>
      </c>
    </row>
    <row r="347" s="2" customFormat="1" ht="24.15" customHeight="1">
      <c r="A347" s="40"/>
      <c r="B347" s="41"/>
      <c r="C347" s="218" t="s">
        <v>756</v>
      </c>
      <c r="D347" s="218" t="s">
        <v>403</v>
      </c>
      <c r="E347" s="219" t="s">
        <v>7228</v>
      </c>
      <c r="F347" s="220" t="s">
        <v>7229</v>
      </c>
      <c r="G347" s="221" t="s">
        <v>653</v>
      </c>
      <c r="H347" s="222">
        <v>312</v>
      </c>
      <c r="I347" s="223"/>
      <c r="J347" s="224">
        <f>ROUND(I347*H347,2)</f>
        <v>0</v>
      </c>
      <c r="K347" s="220" t="s">
        <v>406</v>
      </c>
      <c r="L347" s="46"/>
      <c r="M347" s="225" t="s">
        <v>19</v>
      </c>
      <c r="N347" s="226" t="s">
        <v>49</v>
      </c>
      <c r="O347" s="86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9" t="s">
        <v>102</v>
      </c>
      <c r="AT347" s="229" t="s">
        <v>403</v>
      </c>
      <c r="AU347" s="229" t="s">
        <v>87</v>
      </c>
      <c r="AY347" s="19" t="s">
        <v>401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9" t="s">
        <v>85</v>
      </c>
      <c r="BK347" s="230">
        <f>ROUND(I347*H347,2)</f>
        <v>0</v>
      </c>
      <c r="BL347" s="19" t="s">
        <v>102</v>
      </c>
      <c r="BM347" s="229" t="s">
        <v>7230</v>
      </c>
    </row>
    <row r="348" s="2" customFormat="1">
      <c r="A348" s="40"/>
      <c r="B348" s="41"/>
      <c r="C348" s="42"/>
      <c r="D348" s="231" t="s">
        <v>408</v>
      </c>
      <c r="E348" s="42"/>
      <c r="F348" s="232" t="s">
        <v>7231</v>
      </c>
      <c r="G348" s="42"/>
      <c r="H348" s="42"/>
      <c r="I348" s="233"/>
      <c r="J348" s="42"/>
      <c r="K348" s="42"/>
      <c r="L348" s="46"/>
      <c r="M348" s="234"/>
      <c r="N348" s="23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408</v>
      </c>
      <c r="AU348" s="19" t="s">
        <v>87</v>
      </c>
    </row>
    <row r="349" s="13" customFormat="1">
      <c r="A349" s="13"/>
      <c r="B349" s="236"/>
      <c r="C349" s="237"/>
      <c r="D349" s="238" t="s">
        <v>410</v>
      </c>
      <c r="E349" s="239" t="s">
        <v>19</v>
      </c>
      <c r="F349" s="240" t="s">
        <v>7047</v>
      </c>
      <c r="G349" s="237"/>
      <c r="H349" s="239" t="s">
        <v>19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410</v>
      </c>
      <c r="AU349" s="246" t="s">
        <v>87</v>
      </c>
      <c r="AV349" s="13" t="s">
        <v>85</v>
      </c>
      <c r="AW349" s="13" t="s">
        <v>37</v>
      </c>
      <c r="AX349" s="13" t="s">
        <v>78</v>
      </c>
      <c r="AY349" s="246" t="s">
        <v>401</v>
      </c>
    </row>
    <row r="350" s="14" customFormat="1">
      <c r="A350" s="14"/>
      <c r="B350" s="247"/>
      <c r="C350" s="248"/>
      <c r="D350" s="238" t="s">
        <v>410</v>
      </c>
      <c r="E350" s="249" t="s">
        <v>19</v>
      </c>
      <c r="F350" s="250" t="s">
        <v>7232</v>
      </c>
      <c r="G350" s="248"/>
      <c r="H350" s="251">
        <v>264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7" t="s">
        <v>410</v>
      </c>
      <c r="AU350" s="257" t="s">
        <v>87</v>
      </c>
      <c r="AV350" s="14" t="s">
        <v>87</v>
      </c>
      <c r="AW350" s="14" t="s">
        <v>37</v>
      </c>
      <c r="AX350" s="14" t="s">
        <v>78</v>
      </c>
      <c r="AY350" s="257" t="s">
        <v>401</v>
      </c>
    </row>
    <row r="351" s="14" customFormat="1">
      <c r="A351" s="14"/>
      <c r="B351" s="247"/>
      <c r="C351" s="248"/>
      <c r="D351" s="238" t="s">
        <v>410</v>
      </c>
      <c r="E351" s="249" t="s">
        <v>19</v>
      </c>
      <c r="F351" s="250" t="s">
        <v>7233</v>
      </c>
      <c r="G351" s="248"/>
      <c r="H351" s="251">
        <v>48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7" t="s">
        <v>410</v>
      </c>
      <c r="AU351" s="257" t="s">
        <v>87</v>
      </c>
      <c r="AV351" s="14" t="s">
        <v>87</v>
      </c>
      <c r="AW351" s="14" t="s">
        <v>37</v>
      </c>
      <c r="AX351" s="14" t="s">
        <v>78</v>
      </c>
      <c r="AY351" s="257" t="s">
        <v>401</v>
      </c>
    </row>
    <row r="352" s="15" customFormat="1">
      <c r="A352" s="15"/>
      <c r="B352" s="258"/>
      <c r="C352" s="259"/>
      <c r="D352" s="238" t="s">
        <v>410</v>
      </c>
      <c r="E352" s="260" t="s">
        <v>19</v>
      </c>
      <c r="F352" s="261" t="s">
        <v>414</v>
      </c>
      <c r="G352" s="259"/>
      <c r="H352" s="262">
        <v>312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8" t="s">
        <v>410</v>
      </c>
      <c r="AU352" s="268" t="s">
        <v>87</v>
      </c>
      <c r="AV352" s="15" t="s">
        <v>102</v>
      </c>
      <c r="AW352" s="15" t="s">
        <v>37</v>
      </c>
      <c r="AX352" s="15" t="s">
        <v>85</v>
      </c>
      <c r="AY352" s="268" t="s">
        <v>401</v>
      </c>
    </row>
    <row r="353" s="2" customFormat="1" ht="16.5" customHeight="1">
      <c r="A353" s="40"/>
      <c r="B353" s="41"/>
      <c r="C353" s="280" t="s">
        <v>762</v>
      </c>
      <c r="D353" s="280" t="s">
        <v>808</v>
      </c>
      <c r="E353" s="281" t="s">
        <v>7234</v>
      </c>
      <c r="F353" s="282" t="s">
        <v>7235</v>
      </c>
      <c r="G353" s="283" t="s">
        <v>1714</v>
      </c>
      <c r="H353" s="284">
        <v>78</v>
      </c>
      <c r="I353" s="285"/>
      <c r="J353" s="286">
        <f>ROUND(I353*H353,2)</f>
        <v>0</v>
      </c>
      <c r="K353" s="282" t="s">
        <v>406</v>
      </c>
      <c r="L353" s="287"/>
      <c r="M353" s="288" t="s">
        <v>19</v>
      </c>
      <c r="N353" s="289" t="s">
        <v>49</v>
      </c>
      <c r="O353" s="86"/>
      <c r="P353" s="227">
        <f>O353*H353</f>
        <v>0</v>
      </c>
      <c r="Q353" s="227">
        <v>0.001</v>
      </c>
      <c r="R353" s="227">
        <f>Q353*H353</f>
        <v>0.078</v>
      </c>
      <c r="S353" s="227">
        <v>0</v>
      </c>
      <c r="T353" s="22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9" t="s">
        <v>487</v>
      </c>
      <c r="AT353" s="229" t="s">
        <v>808</v>
      </c>
      <c r="AU353" s="229" t="s">
        <v>87</v>
      </c>
      <c r="AY353" s="19" t="s">
        <v>401</v>
      </c>
      <c r="BE353" s="230">
        <f>IF(N353="základní",J353,0)</f>
        <v>0</v>
      </c>
      <c r="BF353" s="230">
        <f>IF(N353="snížená",J353,0)</f>
        <v>0</v>
      </c>
      <c r="BG353" s="230">
        <f>IF(N353="zákl. přenesená",J353,0)</f>
        <v>0</v>
      </c>
      <c r="BH353" s="230">
        <f>IF(N353="sníž. přenesená",J353,0)</f>
        <v>0</v>
      </c>
      <c r="BI353" s="230">
        <f>IF(N353="nulová",J353,0)</f>
        <v>0</v>
      </c>
      <c r="BJ353" s="19" t="s">
        <v>85</v>
      </c>
      <c r="BK353" s="230">
        <f>ROUND(I353*H353,2)</f>
        <v>0</v>
      </c>
      <c r="BL353" s="19" t="s">
        <v>102</v>
      </c>
      <c r="BM353" s="229" t="s">
        <v>7236</v>
      </c>
    </row>
    <row r="354" s="14" customFormat="1">
      <c r="A354" s="14"/>
      <c r="B354" s="247"/>
      <c r="C354" s="248"/>
      <c r="D354" s="238" t="s">
        <v>410</v>
      </c>
      <c r="E354" s="249" t="s">
        <v>19</v>
      </c>
      <c r="F354" s="250" t="s">
        <v>7237</v>
      </c>
      <c r="G354" s="248"/>
      <c r="H354" s="251">
        <v>78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410</v>
      </c>
      <c r="AU354" s="257" t="s">
        <v>87</v>
      </c>
      <c r="AV354" s="14" t="s">
        <v>87</v>
      </c>
      <c r="AW354" s="14" t="s">
        <v>37</v>
      </c>
      <c r="AX354" s="14" t="s">
        <v>78</v>
      </c>
      <c r="AY354" s="257" t="s">
        <v>401</v>
      </c>
    </row>
    <row r="355" s="15" customFormat="1">
      <c r="A355" s="15"/>
      <c r="B355" s="258"/>
      <c r="C355" s="259"/>
      <c r="D355" s="238" t="s">
        <v>410</v>
      </c>
      <c r="E355" s="260" t="s">
        <v>19</v>
      </c>
      <c r="F355" s="261" t="s">
        <v>414</v>
      </c>
      <c r="G355" s="259"/>
      <c r="H355" s="262">
        <v>78</v>
      </c>
      <c r="I355" s="263"/>
      <c r="J355" s="259"/>
      <c r="K355" s="259"/>
      <c r="L355" s="264"/>
      <c r="M355" s="265"/>
      <c r="N355" s="266"/>
      <c r="O355" s="266"/>
      <c r="P355" s="266"/>
      <c r="Q355" s="266"/>
      <c r="R355" s="266"/>
      <c r="S355" s="266"/>
      <c r="T355" s="26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8" t="s">
        <v>410</v>
      </c>
      <c r="AU355" s="268" t="s">
        <v>87</v>
      </c>
      <c r="AV355" s="15" t="s">
        <v>102</v>
      </c>
      <c r="AW355" s="15" t="s">
        <v>37</v>
      </c>
      <c r="AX355" s="15" t="s">
        <v>85</v>
      </c>
      <c r="AY355" s="268" t="s">
        <v>401</v>
      </c>
    </row>
    <row r="356" s="2" customFormat="1" ht="24.15" customHeight="1">
      <c r="A356" s="40"/>
      <c r="B356" s="41"/>
      <c r="C356" s="218" t="s">
        <v>769</v>
      </c>
      <c r="D356" s="218" t="s">
        <v>403</v>
      </c>
      <c r="E356" s="219" t="s">
        <v>7238</v>
      </c>
      <c r="F356" s="220" t="s">
        <v>7239</v>
      </c>
      <c r="G356" s="221" t="s">
        <v>178</v>
      </c>
      <c r="H356" s="222">
        <v>14</v>
      </c>
      <c r="I356" s="223"/>
      <c r="J356" s="224">
        <f>ROUND(I356*H356,2)</f>
        <v>0</v>
      </c>
      <c r="K356" s="220" t="s">
        <v>406</v>
      </c>
      <c r="L356" s="46"/>
      <c r="M356" s="225" t="s">
        <v>19</v>
      </c>
      <c r="N356" s="226" t="s">
        <v>49</v>
      </c>
      <c r="O356" s="86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9" t="s">
        <v>102</v>
      </c>
      <c r="AT356" s="229" t="s">
        <v>403</v>
      </c>
      <c r="AU356" s="229" t="s">
        <v>87</v>
      </c>
      <c r="AY356" s="19" t="s">
        <v>401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9" t="s">
        <v>85</v>
      </c>
      <c r="BK356" s="230">
        <f>ROUND(I356*H356,2)</f>
        <v>0</v>
      </c>
      <c r="BL356" s="19" t="s">
        <v>102</v>
      </c>
      <c r="BM356" s="229" t="s">
        <v>7240</v>
      </c>
    </row>
    <row r="357" s="2" customFormat="1">
      <c r="A357" s="40"/>
      <c r="B357" s="41"/>
      <c r="C357" s="42"/>
      <c r="D357" s="231" t="s">
        <v>408</v>
      </c>
      <c r="E357" s="42"/>
      <c r="F357" s="232" t="s">
        <v>7241</v>
      </c>
      <c r="G357" s="42"/>
      <c r="H357" s="42"/>
      <c r="I357" s="233"/>
      <c r="J357" s="42"/>
      <c r="K357" s="42"/>
      <c r="L357" s="46"/>
      <c r="M357" s="234"/>
      <c r="N357" s="235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408</v>
      </c>
      <c r="AU357" s="19" t="s">
        <v>87</v>
      </c>
    </row>
    <row r="358" s="14" customFormat="1">
      <c r="A358" s="14"/>
      <c r="B358" s="247"/>
      <c r="C358" s="248"/>
      <c r="D358" s="238" t="s">
        <v>410</v>
      </c>
      <c r="E358" s="249" t="s">
        <v>19</v>
      </c>
      <c r="F358" s="250" t="s">
        <v>7242</v>
      </c>
      <c r="G358" s="248"/>
      <c r="H358" s="251">
        <v>14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410</v>
      </c>
      <c r="AU358" s="257" t="s">
        <v>87</v>
      </c>
      <c r="AV358" s="14" t="s">
        <v>87</v>
      </c>
      <c r="AW358" s="14" t="s">
        <v>37</v>
      </c>
      <c r="AX358" s="14" t="s">
        <v>78</v>
      </c>
      <c r="AY358" s="257" t="s">
        <v>401</v>
      </c>
    </row>
    <row r="359" s="15" customFormat="1">
      <c r="A359" s="15"/>
      <c r="B359" s="258"/>
      <c r="C359" s="259"/>
      <c r="D359" s="238" t="s">
        <v>410</v>
      </c>
      <c r="E359" s="260" t="s">
        <v>19</v>
      </c>
      <c r="F359" s="261" t="s">
        <v>414</v>
      </c>
      <c r="G359" s="259"/>
      <c r="H359" s="262">
        <v>14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8" t="s">
        <v>410</v>
      </c>
      <c r="AU359" s="268" t="s">
        <v>87</v>
      </c>
      <c r="AV359" s="15" t="s">
        <v>102</v>
      </c>
      <c r="AW359" s="15" t="s">
        <v>37</v>
      </c>
      <c r="AX359" s="15" t="s">
        <v>85</v>
      </c>
      <c r="AY359" s="268" t="s">
        <v>401</v>
      </c>
    </row>
    <row r="360" s="2" customFormat="1" ht="24.15" customHeight="1">
      <c r="A360" s="40"/>
      <c r="B360" s="41"/>
      <c r="C360" s="218" t="s">
        <v>778</v>
      </c>
      <c r="D360" s="218" t="s">
        <v>403</v>
      </c>
      <c r="E360" s="219" t="s">
        <v>7243</v>
      </c>
      <c r="F360" s="220" t="s">
        <v>7244</v>
      </c>
      <c r="G360" s="221" t="s">
        <v>178</v>
      </c>
      <c r="H360" s="222">
        <v>1867.73</v>
      </c>
      <c r="I360" s="223"/>
      <c r="J360" s="224">
        <f>ROUND(I360*H360,2)</f>
        <v>0</v>
      </c>
      <c r="K360" s="220" t="s">
        <v>406</v>
      </c>
      <c r="L360" s="46"/>
      <c r="M360" s="225" t="s">
        <v>19</v>
      </c>
      <c r="N360" s="226" t="s">
        <v>49</v>
      </c>
      <c r="O360" s="86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9" t="s">
        <v>102</v>
      </c>
      <c r="AT360" s="229" t="s">
        <v>403</v>
      </c>
      <c r="AU360" s="229" t="s">
        <v>87</v>
      </c>
      <c r="AY360" s="19" t="s">
        <v>401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9" t="s">
        <v>85</v>
      </c>
      <c r="BK360" s="230">
        <f>ROUND(I360*H360,2)</f>
        <v>0</v>
      </c>
      <c r="BL360" s="19" t="s">
        <v>102</v>
      </c>
      <c r="BM360" s="229" t="s">
        <v>7245</v>
      </c>
    </row>
    <row r="361" s="2" customFormat="1">
      <c r="A361" s="40"/>
      <c r="B361" s="41"/>
      <c r="C361" s="42"/>
      <c r="D361" s="231" t="s">
        <v>408</v>
      </c>
      <c r="E361" s="42"/>
      <c r="F361" s="232" t="s">
        <v>7246</v>
      </c>
      <c r="G361" s="42"/>
      <c r="H361" s="42"/>
      <c r="I361" s="233"/>
      <c r="J361" s="42"/>
      <c r="K361" s="42"/>
      <c r="L361" s="46"/>
      <c r="M361" s="234"/>
      <c r="N361" s="235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408</v>
      </c>
      <c r="AU361" s="19" t="s">
        <v>87</v>
      </c>
    </row>
    <row r="362" s="14" customFormat="1">
      <c r="A362" s="14"/>
      <c r="B362" s="247"/>
      <c r="C362" s="248"/>
      <c r="D362" s="238" t="s">
        <v>410</v>
      </c>
      <c r="E362" s="249" t="s">
        <v>19</v>
      </c>
      <c r="F362" s="250" t="s">
        <v>7036</v>
      </c>
      <c r="G362" s="248"/>
      <c r="H362" s="251">
        <v>1867.73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410</v>
      </c>
      <c r="AU362" s="257" t="s">
        <v>87</v>
      </c>
      <c r="AV362" s="14" t="s">
        <v>87</v>
      </c>
      <c r="AW362" s="14" t="s">
        <v>37</v>
      </c>
      <c r="AX362" s="14" t="s">
        <v>78</v>
      </c>
      <c r="AY362" s="257" t="s">
        <v>401</v>
      </c>
    </row>
    <row r="363" s="15" customFormat="1">
      <c r="A363" s="15"/>
      <c r="B363" s="258"/>
      <c r="C363" s="259"/>
      <c r="D363" s="238" t="s">
        <v>410</v>
      </c>
      <c r="E363" s="260" t="s">
        <v>19</v>
      </c>
      <c r="F363" s="261" t="s">
        <v>414</v>
      </c>
      <c r="G363" s="259"/>
      <c r="H363" s="262">
        <v>1867.73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8" t="s">
        <v>410</v>
      </c>
      <c r="AU363" s="268" t="s">
        <v>87</v>
      </c>
      <c r="AV363" s="15" t="s">
        <v>102</v>
      </c>
      <c r="AW363" s="15" t="s">
        <v>37</v>
      </c>
      <c r="AX363" s="15" t="s">
        <v>85</v>
      </c>
      <c r="AY363" s="268" t="s">
        <v>401</v>
      </c>
    </row>
    <row r="364" s="2" customFormat="1" ht="21.75" customHeight="1">
      <c r="A364" s="40"/>
      <c r="B364" s="41"/>
      <c r="C364" s="218" t="s">
        <v>784</v>
      </c>
      <c r="D364" s="218" t="s">
        <v>403</v>
      </c>
      <c r="E364" s="219" t="s">
        <v>7247</v>
      </c>
      <c r="F364" s="220" t="s">
        <v>7248</v>
      </c>
      <c r="G364" s="221" t="s">
        <v>219</v>
      </c>
      <c r="H364" s="222">
        <v>16.5</v>
      </c>
      <c r="I364" s="223"/>
      <c r="J364" s="224">
        <f>ROUND(I364*H364,2)</f>
        <v>0</v>
      </c>
      <c r="K364" s="220" t="s">
        <v>406</v>
      </c>
      <c r="L364" s="46"/>
      <c r="M364" s="225" t="s">
        <v>19</v>
      </c>
      <c r="N364" s="226" t="s">
        <v>49</v>
      </c>
      <c r="O364" s="86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9" t="s">
        <v>102</v>
      </c>
      <c r="AT364" s="229" t="s">
        <v>403</v>
      </c>
      <c r="AU364" s="229" t="s">
        <v>87</v>
      </c>
      <c r="AY364" s="19" t="s">
        <v>401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9" t="s">
        <v>85</v>
      </c>
      <c r="BK364" s="230">
        <f>ROUND(I364*H364,2)</f>
        <v>0</v>
      </c>
      <c r="BL364" s="19" t="s">
        <v>102</v>
      </c>
      <c r="BM364" s="229" t="s">
        <v>7249</v>
      </c>
    </row>
    <row r="365" s="2" customFormat="1">
      <c r="A365" s="40"/>
      <c r="B365" s="41"/>
      <c r="C365" s="42"/>
      <c r="D365" s="231" t="s">
        <v>408</v>
      </c>
      <c r="E365" s="42"/>
      <c r="F365" s="232" t="s">
        <v>7250</v>
      </c>
      <c r="G365" s="42"/>
      <c r="H365" s="42"/>
      <c r="I365" s="233"/>
      <c r="J365" s="42"/>
      <c r="K365" s="42"/>
      <c r="L365" s="46"/>
      <c r="M365" s="234"/>
      <c r="N365" s="235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408</v>
      </c>
      <c r="AU365" s="19" t="s">
        <v>87</v>
      </c>
    </row>
    <row r="366" s="12" customFormat="1" ht="22.8" customHeight="1">
      <c r="A366" s="12"/>
      <c r="B366" s="202"/>
      <c r="C366" s="203"/>
      <c r="D366" s="204" t="s">
        <v>77</v>
      </c>
      <c r="E366" s="216" t="s">
        <v>457</v>
      </c>
      <c r="F366" s="216" t="s">
        <v>7251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SUM(P367:P413)</f>
        <v>0</v>
      </c>
      <c r="Q366" s="210"/>
      <c r="R366" s="211">
        <f>SUM(R367:R413)</f>
        <v>635.47423400000002</v>
      </c>
      <c r="S366" s="210"/>
      <c r="T366" s="212">
        <f>SUM(T367:T413)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85</v>
      </c>
      <c r="AT366" s="214" t="s">
        <v>77</v>
      </c>
      <c r="AU366" s="214" t="s">
        <v>85</v>
      </c>
      <c r="AY366" s="213" t="s">
        <v>401</v>
      </c>
      <c r="BK366" s="215">
        <f>SUM(BK367:BK413)</f>
        <v>0</v>
      </c>
    </row>
    <row r="367" s="2" customFormat="1" ht="55.5" customHeight="1">
      <c r="A367" s="40"/>
      <c r="B367" s="41"/>
      <c r="C367" s="218" t="s">
        <v>789</v>
      </c>
      <c r="D367" s="218" t="s">
        <v>403</v>
      </c>
      <c r="E367" s="219" t="s">
        <v>7252</v>
      </c>
      <c r="F367" s="220" t="s">
        <v>7253</v>
      </c>
      <c r="G367" s="221" t="s">
        <v>178</v>
      </c>
      <c r="H367" s="222">
        <v>645.5</v>
      </c>
      <c r="I367" s="223"/>
      <c r="J367" s="224">
        <f>ROUND(I367*H367,2)</f>
        <v>0</v>
      </c>
      <c r="K367" s="220" t="s">
        <v>19</v>
      </c>
      <c r="L367" s="46"/>
      <c r="M367" s="225" t="s">
        <v>19</v>
      </c>
      <c r="N367" s="226" t="s">
        <v>49</v>
      </c>
      <c r="O367" s="86"/>
      <c r="P367" s="227">
        <f>O367*H367</f>
        <v>0</v>
      </c>
      <c r="Q367" s="227">
        <v>0</v>
      </c>
      <c r="R367" s="227">
        <f>Q367*H367</f>
        <v>0</v>
      </c>
      <c r="S367" s="227">
        <v>0</v>
      </c>
      <c r="T367" s="22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9" t="s">
        <v>102</v>
      </c>
      <c r="AT367" s="229" t="s">
        <v>403</v>
      </c>
      <c r="AU367" s="229" t="s">
        <v>87</v>
      </c>
      <c r="AY367" s="19" t="s">
        <v>401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9" t="s">
        <v>85</v>
      </c>
      <c r="BK367" s="230">
        <f>ROUND(I367*H367,2)</f>
        <v>0</v>
      </c>
      <c r="BL367" s="19" t="s">
        <v>102</v>
      </c>
      <c r="BM367" s="229" t="s">
        <v>7254</v>
      </c>
    </row>
    <row r="368" s="14" customFormat="1">
      <c r="A368" s="14"/>
      <c r="B368" s="247"/>
      <c r="C368" s="248"/>
      <c r="D368" s="238" t="s">
        <v>410</v>
      </c>
      <c r="E368" s="249" t="s">
        <v>19</v>
      </c>
      <c r="F368" s="250" t="s">
        <v>7025</v>
      </c>
      <c r="G368" s="248"/>
      <c r="H368" s="251">
        <v>444.39999999999998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7" t="s">
        <v>410</v>
      </c>
      <c r="AU368" s="257" t="s">
        <v>87</v>
      </c>
      <c r="AV368" s="14" t="s">
        <v>87</v>
      </c>
      <c r="AW368" s="14" t="s">
        <v>37</v>
      </c>
      <c r="AX368" s="14" t="s">
        <v>78</v>
      </c>
      <c r="AY368" s="257" t="s">
        <v>401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7028</v>
      </c>
      <c r="G369" s="248"/>
      <c r="H369" s="251">
        <v>201.09999999999999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5" customFormat="1">
      <c r="A370" s="15"/>
      <c r="B370" s="258"/>
      <c r="C370" s="259"/>
      <c r="D370" s="238" t="s">
        <v>410</v>
      </c>
      <c r="E370" s="260" t="s">
        <v>19</v>
      </c>
      <c r="F370" s="261" t="s">
        <v>414</v>
      </c>
      <c r="G370" s="259"/>
      <c r="H370" s="262">
        <v>645.5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410</v>
      </c>
      <c r="AU370" s="268" t="s">
        <v>87</v>
      </c>
      <c r="AV370" s="15" t="s">
        <v>102</v>
      </c>
      <c r="AW370" s="15" t="s">
        <v>37</v>
      </c>
      <c r="AX370" s="15" t="s">
        <v>85</v>
      </c>
      <c r="AY370" s="268" t="s">
        <v>401</v>
      </c>
    </row>
    <row r="371" s="2" customFormat="1" ht="44.25" customHeight="1">
      <c r="A371" s="40"/>
      <c r="B371" s="41"/>
      <c r="C371" s="218" t="s">
        <v>800</v>
      </c>
      <c r="D371" s="218" t="s">
        <v>403</v>
      </c>
      <c r="E371" s="219" t="s">
        <v>7255</v>
      </c>
      <c r="F371" s="220" t="s">
        <v>7256</v>
      </c>
      <c r="G371" s="221" t="s">
        <v>178</v>
      </c>
      <c r="H371" s="222">
        <v>338</v>
      </c>
      <c r="I371" s="223"/>
      <c r="J371" s="224">
        <f>ROUND(I371*H371,2)</f>
        <v>0</v>
      </c>
      <c r="K371" s="220" t="s">
        <v>406</v>
      </c>
      <c r="L371" s="46"/>
      <c r="M371" s="225" t="s">
        <v>19</v>
      </c>
      <c r="N371" s="226" t="s">
        <v>49</v>
      </c>
      <c r="O371" s="86"/>
      <c r="P371" s="227">
        <f>O371*H371</f>
        <v>0</v>
      </c>
      <c r="Q371" s="227">
        <v>0.29160000000000003</v>
      </c>
      <c r="R371" s="227">
        <f>Q371*H371</f>
        <v>98.560800000000015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102</v>
      </c>
      <c r="AT371" s="229" t="s">
        <v>403</v>
      </c>
      <c r="AU371" s="229" t="s">
        <v>87</v>
      </c>
      <c r="AY371" s="19" t="s">
        <v>401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85</v>
      </c>
      <c r="BK371" s="230">
        <f>ROUND(I371*H371,2)</f>
        <v>0</v>
      </c>
      <c r="BL371" s="19" t="s">
        <v>102</v>
      </c>
      <c r="BM371" s="229" t="s">
        <v>7257</v>
      </c>
    </row>
    <row r="372" s="2" customFormat="1">
      <c r="A372" s="40"/>
      <c r="B372" s="41"/>
      <c r="C372" s="42"/>
      <c r="D372" s="231" t="s">
        <v>408</v>
      </c>
      <c r="E372" s="42"/>
      <c r="F372" s="232" t="s">
        <v>7258</v>
      </c>
      <c r="G372" s="42"/>
      <c r="H372" s="42"/>
      <c r="I372" s="233"/>
      <c r="J372" s="42"/>
      <c r="K372" s="42"/>
      <c r="L372" s="46"/>
      <c r="M372" s="234"/>
      <c r="N372" s="23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408</v>
      </c>
      <c r="AU372" s="19" t="s">
        <v>87</v>
      </c>
    </row>
    <row r="373" s="14" customFormat="1">
      <c r="A373" s="14"/>
      <c r="B373" s="247"/>
      <c r="C373" s="248"/>
      <c r="D373" s="238" t="s">
        <v>410</v>
      </c>
      <c r="E373" s="249" t="s">
        <v>19</v>
      </c>
      <c r="F373" s="250" t="s">
        <v>7034</v>
      </c>
      <c r="G373" s="248"/>
      <c r="H373" s="251">
        <v>338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410</v>
      </c>
      <c r="AU373" s="257" t="s">
        <v>87</v>
      </c>
      <c r="AV373" s="14" t="s">
        <v>87</v>
      </c>
      <c r="AW373" s="14" t="s">
        <v>37</v>
      </c>
      <c r="AX373" s="14" t="s">
        <v>78</v>
      </c>
      <c r="AY373" s="257" t="s">
        <v>401</v>
      </c>
    </row>
    <row r="374" s="15" customFormat="1">
      <c r="A374" s="15"/>
      <c r="B374" s="258"/>
      <c r="C374" s="259"/>
      <c r="D374" s="238" t="s">
        <v>410</v>
      </c>
      <c r="E374" s="260" t="s">
        <v>19</v>
      </c>
      <c r="F374" s="261" t="s">
        <v>414</v>
      </c>
      <c r="G374" s="259"/>
      <c r="H374" s="262">
        <v>338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8" t="s">
        <v>410</v>
      </c>
      <c r="AU374" s="268" t="s">
        <v>87</v>
      </c>
      <c r="AV374" s="15" t="s">
        <v>102</v>
      </c>
      <c r="AW374" s="15" t="s">
        <v>37</v>
      </c>
      <c r="AX374" s="15" t="s">
        <v>85</v>
      </c>
      <c r="AY374" s="268" t="s">
        <v>401</v>
      </c>
    </row>
    <row r="375" s="2" customFormat="1" ht="37.8" customHeight="1">
      <c r="A375" s="40"/>
      <c r="B375" s="41"/>
      <c r="C375" s="218" t="s">
        <v>807</v>
      </c>
      <c r="D375" s="218" t="s">
        <v>403</v>
      </c>
      <c r="E375" s="219" t="s">
        <v>7259</v>
      </c>
      <c r="F375" s="220" t="s">
        <v>7260</v>
      </c>
      <c r="G375" s="221" t="s">
        <v>178</v>
      </c>
      <c r="H375" s="222">
        <v>338</v>
      </c>
      <c r="I375" s="223"/>
      <c r="J375" s="224">
        <f>ROUND(I375*H375,2)</f>
        <v>0</v>
      </c>
      <c r="K375" s="220" t="s">
        <v>19</v>
      </c>
      <c r="L375" s="46"/>
      <c r="M375" s="225" t="s">
        <v>19</v>
      </c>
      <c r="N375" s="226" t="s">
        <v>49</v>
      </c>
      <c r="O375" s="86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9" t="s">
        <v>102</v>
      </c>
      <c r="AT375" s="229" t="s">
        <v>403</v>
      </c>
      <c r="AU375" s="229" t="s">
        <v>87</v>
      </c>
      <c r="AY375" s="19" t="s">
        <v>401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9" t="s">
        <v>85</v>
      </c>
      <c r="BK375" s="230">
        <f>ROUND(I375*H375,2)</f>
        <v>0</v>
      </c>
      <c r="BL375" s="19" t="s">
        <v>102</v>
      </c>
      <c r="BM375" s="229" t="s">
        <v>7261</v>
      </c>
    </row>
    <row r="376" s="14" customFormat="1">
      <c r="A376" s="14"/>
      <c r="B376" s="247"/>
      <c r="C376" s="248"/>
      <c r="D376" s="238" t="s">
        <v>410</v>
      </c>
      <c r="E376" s="249" t="s">
        <v>19</v>
      </c>
      <c r="F376" s="250" t="s">
        <v>7034</v>
      </c>
      <c r="G376" s="248"/>
      <c r="H376" s="251">
        <v>338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410</v>
      </c>
      <c r="AU376" s="257" t="s">
        <v>87</v>
      </c>
      <c r="AV376" s="14" t="s">
        <v>87</v>
      </c>
      <c r="AW376" s="14" t="s">
        <v>37</v>
      </c>
      <c r="AX376" s="14" t="s">
        <v>78</v>
      </c>
      <c r="AY376" s="257" t="s">
        <v>401</v>
      </c>
    </row>
    <row r="377" s="15" customFormat="1">
      <c r="A377" s="15"/>
      <c r="B377" s="258"/>
      <c r="C377" s="259"/>
      <c r="D377" s="238" t="s">
        <v>410</v>
      </c>
      <c r="E377" s="260" t="s">
        <v>19</v>
      </c>
      <c r="F377" s="261" t="s">
        <v>414</v>
      </c>
      <c r="G377" s="259"/>
      <c r="H377" s="262">
        <v>338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8" t="s">
        <v>410</v>
      </c>
      <c r="AU377" s="268" t="s">
        <v>87</v>
      </c>
      <c r="AV377" s="15" t="s">
        <v>102</v>
      </c>
      <c r="AW377" s="15" t="s">
        <v>37</v>
      </c>
      <c r="AX377" s="15" t="s">
        <v>85</v>
      </c>
      <c r="AY377" s="268" t="s">
        <v>401</v>
      </c>
    </row>
    <row r="378" s="2" customFormat="1" ht="37.8" customHeight="1">
      <c r="A378" s="40"/>
      <c r="B378" s="41"/>
      <c r="C378" s="218" t="s">
        <v>812</v>
      </c>
      <c r="D378" s="218" t="s">
        <v>403</v>
      </c>
      <c r="E378" s="219" t="s">
        <v>7262</v>
      </c>
      <c r="F378" s="220" t="s">
        <v>7263</v>
      </c>
      <c r="G378" s="221" t="s">
        <v>178</v>
      </c>
      <c r="H378" s="222">
        <v>112.40000000000001</v>
      </c>
      <c r="I378" s="223"/>
      <c r="J378" s="224">
        <f>ROUND(I378*H378,2)</f>
        <v>0</v>
      </c>
      <c r="K378" s="220" t="s">
        <v>19</v>
      </c>
      <c r="L378" s="46"/>
      <c r="M378" s="225" t="s">
        <v>19</v>
      </c>
      <c r="N378" s="226" t="s">
        <v>49</v>
      </c>
      <c r="O378" s="86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9" t="s">
        <v>102</v>
      </c>
      <c r="AT378" s="229" t="s">
        <v>403</v>
      </c>
      <c r="AU378" s="229" t="s">
        <v>87</v>
      </c>
      <c r="AY378" s="19" t="s">
        <v>401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9" t="s">
        <v>85</v>
      </c>
      <c r="BK378" s="230">
        <f>ROUND(I378*H378,2)</f>
        <v>0</v>
      </c>
      <c r="BL378" s="19" t="s">
        <v>102</v>
      </c>
      <c r="BM378" s="229" t="s">
        <v>7264</v>
      </c>
    </row>
    <row r="379" s="14" customFormat="1">
      <c r="A379" s="14"/>
      <c r="B379" s="247"/>
      <c r="C379" s="248"/>
      <c r="D379" s="238" t="s">
        <v>410</v>
      </c>
      <c r="E379" s="249" t="s">
        <v>19</v>
      </c>
      <c r="F379" s="250" t="s">
        <v>7031</v>
      </c>
      <c r="G379" s="248"/>
      <c r="H379" s="251">
        <v>112.40000000000001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410</v>
      </c>
      <c r="AU379" s="257" t="s">
        <v>87</v>
      </c>
      <c r="AV379" s="14" t="s">
        <v>87</v>
      </c>
      <c r="AW379" s="14" t="s">
        <v>37</v>
      </c>
      <c r="AX379" s="14" t="s">
        <v>78</v>
      </c>
      <c r="AY379" s="257" t="s">
        <v>401</v>
      </c>
    </row>
    <row r="380" s="15" customFormat="1">
      <c r="A380" s="15"/>
      <c r="B380" s="258"/>
      <c r="C380" s="259"/>
      <c r="D380" s="238" t="s">
        <v>410</v>
      </c>
      <c r="E380" s="260" t="s">
        <v>19</v>
      </c>
      <c r="F380" s="261" t="s">
        <v>414</v>
      </c>
      <c r="G380" s="259"/>
      <c r="H380" s="262">
        <v>112.40000000000001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410</v>
      </c>
      <c r="AU380" s="268" t="s">
        <v>87</v>
      </c>
      <c r="AV380" s="15" t="s">
        <v>102</v>
      </c>
      <c r="AW380" s="15" t="s">
        <v>37</v>
      </c>
      <c r="AX380" s="15" t="s">
        <v>85</v>
      </c>
      <c r="AY380" s="268" t="s">
        <v>401</v>
      </c>
    </row>
    <row r="381" s="2" customFormat="1" ht="37.8" customHeight="1">
      <c r="A381" s="40"/>
      <c r="B381" s="41"/>
      <c r="C381" s="218" t="s">
        <v>818</v>
      </c>
      <c r="D381" s="218" t="s">
        <v>403</v>
      </c>
      <c r="E381" s="219" t="s">
        <v>7265</v>
      </c>
      <c r="F381" s="220" t="s">
        <v>7266</v>
      </c>
      <c r="G381" s="221" t="s">
        <v>178</v>
      </c>
      <c r="H381" s="222">
        <v>645.5</v>
      </c>
      <c r="I381" s="223"/>
      <c r="J381" s="224">
        <f>ROUND(I381*H381,2)</f>
        <v>0</v>
      </c>
      <c r="K381" s="220" t="s">
        <v>19</v>
      </c>
      <c r="L381" s="46"/>
      <c r="M381" s="225" t="s">
        <v>19</v>
      </c>
      <c r="N381" s="226" t="s">
        <v>49</v>
      </c>
      <c r="O381" s="86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9" t="s">
        <v>102</v>
      </c>
      <c r="AT381" s="229" t="s">
        <v>403</v>
      </c>
      <c r="AU381" s="229" t="s">
        <v>87</v>
      </c>
      <c r="AY381" s="19" t="s">
        <v>401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9" t="s">
        <v>85</v>
      </c>
      <c r="BK381" s="230">
        <f>ROUND(I381*H381,2)</f>
        <v>0</v>
      </c>
      <c r="BL381" s="19" t="s">
        <v>102</v>
      </c>
      <c r="BM381" s="229" t="s">
        <v>7267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7025</v>
      </c>
      <c r="G382" s="248"/>
      <c r="H382" s="251">
        <v>444.39999999999998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4" customFormat="1">
      <c r="A383" s="14"/>
      <c r="B383" s="247"/>
      <c r="C383" s="248"/>
      <c r="D383" s="238" t="s">
        <v>410</v>
      </c>
      <c r="E383" s="249" t="s">
        <v>19</v>
      </c>
      <c r="F383" s="250" t="s">
        <v>7028</v>
      </c>
      <c r="G383" s="248"/>
      <c r="H383" s="251">
        <v>201.09999999999999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7" t="s">
        <v>410</v>
      </c>
      <c r="AU383" s="257" t="s">
        <v>87</v>
      </c>
      <c r="AV383" s="14" t="s">
        <v>87</v>
      </c>
      <c r="AW383" s="14" t="s">
        <v>37</v>
      </c>
      <c r="AX383" s="14" t="s">
        <v>78</v>
      </c>
      <c r="AY383" s="257" t="s">
        <v>401</v>
      </c>
    </row>
    <row r="384" s="15" customFormat="1">
      <c r="A384" s="15"/>
      <c r="B384" s="258"/>
      <c r="C384" s="259"/>
      <c r="D384" s="238" t="s">
        <v>410</v>
      </c>
      <c r="E384" s="260" t="s">
        <v>19</v>
      </c>
      <c r="F384" s="261" t="s">
        <v>414</v>
      </c>
      <c r="G384" s="259"/>
      <c r="H384" s="262">
        <v>645.5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8" t="s">
        <v>410</v>
      </c>
      <c r="AU384" s="268" t="s">
        <v>87</v>
      </c>
      <c r="AV384" s="15" t="s">
        <v>102</v>
      </c>
      <c r="AW384" s="15" t="s">
        <v>37</v>
      </c>
      <c r="AX384" s="15" t="s">
        <v>85</v>
      </c>
      <c r="AY384" s="268" t="s">
        <v>401</v>
      </c>
    </row>
    <row r="385" s="2" customFormat="1" ht="24.15" customHeight="1">
      <c r="A385" s="40"/>
      <c r="B385" s="41"/>
      <c r="C385" s="218" t="s">
        <v>824</v>
      </c>
      <c r="D385" s="218" t="s">
        <v>403</v>
      </c>
      <c r="E385" s="219" t="s">
        <v>7268</v>
      </c>
      <c r="F385" s="220" t="s">
        <v>7269</v>
      </c>
      <c r="G385" s="221" t="s">
        <v>178</v>
      </c>
      <c r="H385" s="222">
        <v>338</v>
      </c>
      <c r="I385" s="223"/>
      <c r="J385" s="224">
        <f>ROUND(I385*H385,2)</f>
        <v>0</v>
      </c>
      <c r="K385" s="220" t="s">
        <v>19</v>
      </c>
      <c r="L385" s="46"/>
      <c r="M385" s="225" t="s">
        <v>19</v>
      </c>
      <c r="N385" s="226" t="s">
        <v>49</v>
      </c>
      <c r="O385" s="86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9" t="s">
        <v>102</v>
      </c>
      <c r="AT385" s="229" t="s">
        <v>403</v>
      </c>
      <c r="AU385" s="229" t="s">
        <v>87</v>
      </c>
      <c r="AY385" s="19" t="s">
        <v>401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9" t="s">
        <v>85</v>
      </c>
      <c r="BK385" s="230">
        <f>ROUND(I385*H385,2)</f>
        <v>0</v>
      </c>
      <c r="BL385" s="19" t="s">
        <v>102</v>
      </c>
      <c r="BM385" s="229" t="s">
        <v>7270</v>
      </c>
    </row>
    <row r="386" s="14" customFormat="1">
      <c r="A386" s="14"/>
      <c r="B386" s="247"/>
      <c r="C386" s="248"/>
      <c r="D386" s="238" t="s">
        <v>410</v>
      </c>
      <c r="E386" s="249" t="s">
        <v>19</v>
      </c>
      <c r="F386" s="250" t="s">
        <v>7034</v>
      </c>
      <c r="G386" s="248"/>
      <c r="H386" s="251">
        <v>338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7" t="s">
        <v>410</v>
      </c>
      <c r="AU386" s="257" t="s">
        <v>87</v>
      </c>
      <c r="AV386" s="14" t="s">
        <v>87</v>
      </c>
      <c r="AW386" s="14" t="s">
        <v>37</v>
      </c>
      <c r="AX386" s="14" t="s">
        <v>78</v>
      </c>
      <c r="AY386" s="257" t="s">
        <v>401</v>
      </c>
    </row>
    <row r="387" s="15" customFormat="1">
      <c r="A387" s="15"/>
      <c r="B387" s="258"/>
      <c r="C387" s="259"/>
      <c r="D387" s="238" t="s">
        <v>410</v>
      </c>
      <c r="E387" s="260" t="s">
        <v>19</v>
      </c>
      <c r="F387" s="261" t="s">
        <v>414</v>
      </c>
      <c r="G387" s="259"/>
      <c r="H387" s="262">
        <v>338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8" t="s">
        <v>410</v>
      </c>
      <c r="AU387" s="268" t="s">
        <v>87</v>
      </c>
      <c r="AV387" s="15" t="s">
        <v>102</v>
      </c>
      <c r="AW387" s="15" t="s">
        <v>37</v>
      </c>
      <c r="AX387" s="15" t="s">
        <v>85</v>
      </c>
      <c r="AY387" s="268" t="s">
        <v>401</v>
      </c>
    </row>
    <row r="388" s="2" customFormat="1" ht="37.8" customHeight="1">
      <c r="A388" s="40"/>
      <c r="B388" s="41"/>
      <c r="C388" s="218" t="s">
        <v>830</v>
      </c>
      <c r="D388" s="218" t="s">
        <v>403</v>
      </c>
      <c r="E388" s="219" t="s">
        <v>7271</v>
      </c>
      <c r="F388" s="220" t="s">
        <v>7272</v>
      </c>
      <c r="G388" s="221" t="s">
        <v>178</v>
      </c>
      <c r="H388" s="222">
        <v>645.5</v>
      </c>
      <c r="I388" s="223"/>
      <c r="J388" s="224">
        <f>ROUND(I388*H388,2)</f>
        <v>0</v>
      </c>
      <c r="K388" s="220" t="s">
        <v>406</v>
      </c>
      <c r="L388" s="46"/>
      <c r="M388" s="225" t="s">
        <v>19</v>
      </c>
      <c r="N388" s="226" t="s">
        <v>49</v>
      </c>
      <c r="O388" s="86"/>
      <c r="P388" s="227">
        <f>O388*H388</f>
        <v>0</v>
      </c>
      <c r="Q388" s="227">
        <v>0.49587199999999998</v>
      </c>
      <c r="R388" s="227">
        <f>Q388*H388</f>
        <v>320.085376</v>
      </c>
      <c r="S388" s="227">
        <v>0</v>
      </c>
      <c r="T388" s="22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9" t="s">
        <v>102</v>
      </c>
      <c r="AT388" s="229" t="s">
        <v>403</v>
      </c>
      <c r="AU388" s="229" t="s">
        <v>87</v>
      </c>
      <c r="AY388" s="19" t="s">
        <v>401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9" t="s">
        <v>85</v>
      </c>
      <c r="BK388" s="230">
        <f>ROUND(I388*H388,2)</f>
        <v>0</v>
      </c>
      <c r="BL388" s="19" t="s">
        <v>102</v>
      </c>
      <c r="BM388" s="229" t="s">
        <v>7273</v>
      </c>
    </row>
    <row r="389" s="2" customFormat="1">
      <c r="A389" s="40"/>
      <c r="B389" s="41"/>
      <c r="C389" s="42"/>
      <c r="D389" s="231" t="s">
        <v>408</v>
      </c>
      <c r="E389" s="42"/>
      <c r="F389" s="232" t="s">
        <v>7274</v>
      </c>
      <c r="G389" s="42"/>
      <c r="H389" s="42"/>
      <c r="I389" s="233"/>
      <c r="J389" s="42"/>
      <c r="K389" s="42"/>
      <c r="L389" s="46"/>
      <c r="M389" s="234"/>
      <c r="N389" s="235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408</v>
      </c>
      <c r="AU389" s="19" t="s">
        <v>87</v>
      </c>
    </row>
    <row r="390" s="14" customFormat="1">
      <c r="A390" s="14"/>
      <c r="B390" s="247"/>
      <c r="C390" s="248"/>
      <c r="D390" s="238" t="s">
        <v>410</v>
      </c>
      <c r="E390" s="249" t="s">
        <v>19</v>
      </c>
      <c r="F390" s="250" t="s">
        <v>7025</v>
      </c>
      <c r="G390" s="248"/>
      <c r="H390" s="251">
        <v>444.39999999999998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7" t="s">
        <v>410</v>
      </c>
      <c r="AU390" s="257" t="s">
        <v>87</v>
      </c>
      <c r="AV390" s="14" t="s">
        <v>87</v>
      </c>
      <c r="AW390" s="14" t="s">
        <v>37</v>
      </c>
      <c r="AX390" s="14" t="s">
        <v>78</v>
      </c>
      <c r="AY390" s="257" t="s">
        <v>401</v>
      </c>
    </row>
    <row r="391" s="14" customFormat="1">
      <c r="A391" s="14"/>
      <c r="B391" s="247"/>
      <c r="C391" s="248"/>
      <c r="D391" s="238" t="s">
        <v>410</v>
      </c>
      <c r="E391" s="249" t="s">
        <v>19</v>
      </c>
      <c r="F391" s="250" t="s">
        <v>7028</v>
      </c>
      <c r="G391" s="248"/>
      <c r="H391" s="251">
        <v>201.09999999999999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410</v>
      </c>
      <c r="AU391" s="257" t="s">
        <v>87</v>
      </c>
      <c r="AV391" s="14" t="s">
        <v>87</v>
      </c>
      <c r="AW391" s="14" t="s">
        <v>37</v>
      </c>
      <c r="AX391" s="14" t="s">
        <v>78</v>
      </c>
      <c r="AY391" s="257" t="s">
        <v>401</v>
      </c>
    </row>
    <row r="392" s="15" customFormat="1">
      <c r="A392" s="15"/>
      <c r="B392" s="258"/>
      <c r="C392" s="259"/>
      <c r="D392" s="238" t="s">
        <v>410</v>
      </c>
      <c r="E392" s="260" t="s">
        <v>19</v>
      </c>
      <c r="F392" s="261" t="s">
        <v>414</v>
      </c>
      <c r="G392" s="259"/>
      <c r="H392" s="262">
        <v>645.5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8" t="s">
        <v>410</v>
      </c>
      <c r="AU392" s="268" t="s">
        <v>87</v>
      </c>
      <c r="AV392" s="15" t="s">
        <v>102</v>
      </c>
      <c r="AW392" s="15" t="s">
        <v>37</v>
      </c>
      <c r="AX392" s="15" t="s">
        <v>85</v>
      </c>
      <c r="AY392" s="268" t="s">
        <v>401</v>
      </c>
    </row>
    <row r="393" s="2" customFormat="1" ht="78" customHeight="1">
      <c r="A393" s="40"/>
      <c r="B393" s="41"/>
      <c r="C393" s="218" t="s">
        <v>836</v>
      </c>
      <c r="D393" s="218" t="s">
        <v>403</v>
      </c>
      <c r="E393" s="219" t="s">
        <v>7275</v>
      </c>
      <c r="F393" s="220" t="s">
        <v>7276</v>
      </c>
      <c r="G393" s="221" t="s">
        <v>178</v>
      </c>
      <c r="H393" s="222">
        <v>112.40000000000001</v>
      </c>
      <c r="I393" s="223"/>
      <c r="J393" s="224">
        <f>ROUND(I393*H393,2)</f>
        <v>0</v>
      </c>
      <c r="K393" s="220" t="s">
        <v>406</v>
      </c>
      <c r="L393" s="46"/>
      <c r="M393" s="225" t="s">
        <v>19</v>
      </c>
      <c r="N393" s="226" t="s">
        <v>49</v>
      </c>
      <c r="O393" s="86"/>
      <c r="P393" s="227">
        <f>O393*H393</f>
        <v>0</v>
      </c>
      <c r="Q393" s="227">
        <v>0.089219999999999994</v>
      </c>
      <c r="R393" s="227">
        <f>Q393*H393</f>
        <v>10.028328</v>
      </c>
      <c r="S393" s="227">
        <v>0</v>
      </c>
      <c r="T393" s="22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9" t="s">
        <v>102</v>
      </c>
      <c r="AT393" s="229" t="s">
        <v>403</v>
      </c>
      <c r="AU393" s="229" t="s">
        <v>87</v>
      </c>
      <c r="AY393" s="19" t="s">
        <v>401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9" t="s">
        <v>85</v>
      </c>
      <c r="BK393" s="230">
        <f>ROUND(I393*H393,2)</f>
        <v>0</v>
      </c>
      <c r="BL393" s="19" t="s">
        <v>102</v>
      </c>
      <c r="BM393" s="229" t="s">
        <v>7277</v>
      </c>
    </row>
    <row r="394" s="2" customFormat="1">
      <c r="A394" s="40"/>
      <c r="B394" s="41"/>
      <c r="C394" s="42"/>
      <c r="D394" s="231" t="s">
        <v>408</v>
      </c>
      <c r="E394" s="42"/>
      <c r="F394" s="232" t="s">
        <v>7278</v>
      </c>
      <c r="G394" s="42"/>
      <c r="H394" s="42"/>
      <c r="I394" s="233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408</v>
      </c>
      <c r="AU394" s="19" t="s">
        <v>87</v>
      </c>
    </row>
    <row r="395" s="14" customFormat="1">
      <c r="A395" s="14"/>
      <c r="B395" s="247"/>
      <c r="C395" s="248"/>
      <c r="D395" s="238" t="s">
        <v>410</v>
      </c>
      <c r="E395" s="249" t="s">
        <v>19</v>
      </c>
      <c r="F395" s="250" t="s">
        <v>7031</v>
      </c>
      <c r="G395" s="248"/>
      <c r="H395" s="251">
        <v>112.40000000000001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7" t="s">
        <v>410</v>
      </c>
      <c r="AU395" s="257" t="s">
        <v>87</v>
      </c>
      <c r="AV395" s="14" t="s">
        <v>87</v>
      </c>
      <c r="AW395" s="14" t="s">
        <v>37</v>
      </c>
      <c r="AX395" s="14" t="s">
        <v>78</v>
      </c>
      <c r="AY395" s="257" t="s">
        <v>401</v>
      </c>
    </row>
    <row r="396" s="15" customFormat="1">
      <c r="A396" s="15"/>
      <c r="B396" s="258"/>
      <c r="C396" s="259"/>
      <c r="D396" s="238" t="s">
        <v>410</v>
      </c>
      <c r="E396" s="260" t="s">
        <v>19</v>
      </c>
      <c r="F396" s="261" t="s">
        <v>414</v>
      </c>
      <c r="G396" s="259"/>
      <c r="H396" s="262">
        <v>112.40000000000001</v>
      </c>
      <c r="I396" s="263"/>
      <c r="J396" s="259"/>
      <c r="K396" s="259"/>
      <c r="L396" s="264"/>
      <c r="M396" s="265"/>
      <c r="N396" s="266"/>
      <c r="O396" s="266"/>
      <c r="P396" s="266"/>
      <c r="Q396" s="266"/>
      <c r="R396" s="266"/>
      <c r="S396" s="266"/>
      <c r="T396" s="26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8" t="s">
        <v>410</v>
      </c>
      <c r="AU396" s="268" t="s">
        <v>87</v>
      </c>
      <c r="AV396" s="15" t="s">
        <v>102</v>
      </c>
      <c r="AW396" s="15" t="s">
        <v>37</v>
      </c>
      <c r="AX396" s="15" t="s">
        <v>85</v>
      </c>
      <c r="AY396" s="268" t="s">
        <v>401</v>
      </c>
    </row>
    <row r="397" s="2" customFormat="1" ht="21.75" customHeight="1">
      <c r="A397" s="40"/>
      <c r="B397" s="41"/>
      <c r="C397" s="280" t="s">
        <v>656</v>
      </c>
      <c r="D397" s="280" t="s">
        <v>808</v>
      </c>
      <c r="E397" s="281" t="s">
        <v>7279</v>
      </c>
      <c r="F397" s="282" t="s">
        <v>7280</v>
      </c>
      <c r="G397" s="283" t="s">
        <v>178</v>
      </c>
      <c r="H397" s="284">
        <v>118.02</v>
      </c>
      <c r="I397" s="285"/>
      <c r="J397" s="286">
        <f>ROUND(I397*H397,2)</f>
        <v>0</v>
      </c>
      <c r="K397" s="282" t="s">
        <v>406</v>
      </c>
      <c r="L397" s="287"/>
      <c r="M397" s="288" t="s">
        <v>19</v>
      </c>
      <c r="N397" s="289" t="s">
        <v>49</v>
      </c>
      <c r="O397" s="86"/>
      <c r="P397" s="227">
        <f>O397*H397</f>
        <v>0</v>
      </c>
      <c r="Q397" s="227">
        <v>0.13100000000000001</v>
      </c>
      <c r="R397" s="227">
        <f>Q397*H397</f>
        <v>15.460620000000001</v>
      </c>
      <c r="S397" s="227">
        <v>0</v>
      </c>
      <c r="T397" s="22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9" t="s">
        <v>487</v>
      </c>
      <c r="AT397" s="229" t="s">
        <v>808</v>
      </c>
      <c r="AU397" s="229" t="s">
        <v>87</v>
      </c>
      <c r="AY397" s="19" t="s">
        <v>401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9" t="s">
        <v>85</v>
      </c>
      <c r="BK397" s="230">
        <f>ROUND(I397*H397,2)</f>
        <v>0</v>
      </c>
      <c r="BL397" s="19" t="s">
        <v>102</v>
      </c>
      <c r="BM397" s="229" t="s">
        <v>7281</v>
      </c>
    </row>
    <row r="398" s="14" customFormat="1">
      <c r="A398" s="14"/>
      <c r="B398" s="247"/>
      <c r="C398" s="248"/>
      <c r="D398" s="238" t="s">
        <v>410</v>
      </c>
      <c r="E398" s="249" t="s">
        <v>19</v>
      </c>
      <c r="F398" s="250" t="s">
        <v>7031</v>
      </c>
      <c r="G398" s="248"/>
      <c r="H398" s="251">
        <v>112.40000000000001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7" t="s">
        <v>410</v>
      </c>
      <c r="AU398" s="257" t="s">
        <v>87</v>
      </c>
      <c r="AV398" s="14" t="s">
        <v>87</v>
      </c>
      <c r="AW398" s="14" t="s">
        <v>37</v>
      </c>
      <c r="AX398" s="14" t="s">
        <v>78</v>
      </c>
      <c r="AY398" s="257" t="s">
        <v>401</v>
      </c>
    </row>
    <row r="399" s="15" customFormat="1">
      <c r="A399" s="15"/>
      <c r="B399" s="258"/>
      <c r="C399" s="259"/>
      <c r="D399" s="238" t="s">
        <v>410</v>
      </c>
      <c r="E399" s="260" t="s">
        <v>19</v>
      </c>
      <c r="F399" s="261" t="s">
        <v>414</v>
      </c>
      <c r="G399" s="259"/>
      <c r="H399" s="262">
        <v>112.40000000000001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8" t="s">
        <v>410</v>
      </c>
      <c r="AU399" s="268" t="s">
        <v>87</v>
      </c>
      <c r="AV399" s="15" t="s">
        <v>102</v>
      </c>
      <c r="AW399" s="15" t="s">
        <v>37</v>
      </c>
      <c r="AX399" s="15" t="s">
        <v>78</v>
      </c>
      <c r="AY399" s="268" t="s">
        <v>401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7282</v>
      </c>
      <c r="G400" s="248"/>
      <c r="H400" s="251">
        <v>118.02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85</v>
      </c>
      <c r="AY400" s="257" t="s">
        <v>401</v>
      </c>
    </row>
    <row r="401" s="2" customFormat="1" ht="78" customHeight="1">
      <c r="A401" s="40"/>
      <c r="B401" s="41"/>
      <c r="C401" s="218" t="s">
        <v>847</v>
      </c>
      <c r="D401" s="218" t="s">
        <v>403</v>
      </c>
      <c r="E401" s="219" t="s">
        <v>7283</v>
      </c>
      <c r="F401" s="220" t="s">
        <v>7284</v>
      </c>
      <c r="G401" s="221" t="s">
        <v>178</v>
      </c>
      <c r="H401" s="222">
        <v>201.09999999999999</v>
      </c>
      <c r="I401" s="223"/>
      <c r="J401" s="224">
        <f>ROUND(I401*H401,2)</f>
        <v>0</v>
      </c>
      <c r="K401" s="220" t="s">
        <v>406</v>
      </c>
      <c r="L401" s="46"/>
      <c r="M401" s="225" t="s">
        <v>19</v>
      </c>
      <c r="N401" s="226" t="s">
        <v>49</v>
      </c>
      <c r="O401" s="86"/>
      <c r="P401" s="227">
        <f>O401*H401</f>
        <v>0</v>
      </c>
      <c r="Q401" s="227">
        <v>0.11162</v>
      </c>
      <c r="R401" s="227">
        <f>Q401*H401</f>
        <v>22.446781999999999</v>
      </c>
      <c r="S401" s="227">
        <v>0</v>
      </c>
      <c r="T401" s="22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9" t="s">
        <v>102</v>
      </c>
      <c r="AT401" s="229" t="s">
        <v>403</v>
      </c>
      <c r="AU401" s="229" t="s">
        <v>87</v>
      </c>
      <c r="AY401" s="19" t="s">
        <v>401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9" t="s">
        <v>85</v>
      </c>
      <c r="BK401" s="230">
        <f>ROUND(I401*H401,2)</f>
        <v>0</v>
      </c>
      <c r="BL401" s="19" t="s">
        <v>102</v>
      </c>
      <c r="BM401" s="229" t="s">
        <v>7285</v>
      </c>
    </row>
    <row r="402" s="2" customFormat="1">
      <c r="A402" s="40"/>
      <c r="B402" s="41"/>
      <c r="C402" s="42"/>
      <c r="D402" s="231" t="s">
        <v>408</v>
      </c>
      <c r="E402" s="42"/>
      <c r="F402" s="232" t="s">
        <v>7286</v>
      </c>
      <c r="G402" s="42"/>
      <c r="H402" s="42"/>
      <c r="I402" s="233"/>
      <c r="J402" s="42"/>
      <c r="K402" s="42"/>
      <c r="L402" s="46"/>
      <c r="M402" s="234"/>
      <c r="N402" s="235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408</v>
      </c>
      <c r="AU402" s="19" t="s">
        <v>87</v>
      </c>
    </row>
    <row r="403" s="14" customFormat="1">
      <c r="A403" s="14"/>
      <c r="B403" s="247"/>
      <c r="C403" s="248"/>
      <c r="D403" s="238" t="s">
        <v>410</v>
      </c>
      <c r="E403" s="249" t="s">
        <v>19</v>
      </c>
      <c r="F403" s="250" t="s">
        <v>7028</v>
      </c>
      <c r="G403" s="248"/>
      <c r="H403" s="251">
        <v>201.09999999999999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7" t="s">
        <v>410</v>
      </c>
      <c r="AU403" s="257" t="s">
        <v>87</v>
      </c>
      <c r="AV403" s="14" t="s">
        <v>87</v>
      </c>
      <c r="AW403" s="14" t="s">
        <v>37</v>
      </c>
      <c r="AX403" s="14" t="s">
        <v>78</v>
      </c>
      <c r="AY403" s="257" t="s">
        <v>401</v>
      </c>
    </row>
    <row r="404" s="15" customFormat="1">
      <c r="A404" s="15"/>
      <c r="B404" s="258"/>
      <c r="C404" s="259"/>
      <c r="D404" s="238" t="s">
        <v>410</v>
      </c>
      <c r="E404" s="260" t="s">
        <v>19</v>
      </c>
      <c r="F404" s="261" t="s">
        <v>414</v>
      </c>
      <c r="G404" s="259"/>
      <c r="H404" s="262">
        <v>201.09999999999999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8" t="s">
        <v>410</v>
      </c>
      <c r="AU404" s="268" t="s">
        <v>87</v>
      </c>
      <c r="AV404" s="15" t="s">
        <v>102</v>
      </c>
      <c r="AW404" s="15" t="s">
        <v>37</v>
      </c>
      <c r="AX404" s="15" t="s">
        <v>85</v>
      </c>
      <c r="AY404" s="268" t="s">
        <v>401</v>
      </c>
    </row>
    <row r="405" s="2" customFormat="1" ht="78" customHeight="1">
      <c r="A405" s="40"/>
      <c r="B405" s="41"/>
      <c r="C405" s="218" t="s">
        <v>853</v>
      </c>
      <c r="D405" s="218" t="s">
        <v>403</v>
      </c>
      <c r="E405" s="219" t="s">
        <v>7287</v>
      </c>
      <c r="F405" s="220" t="s">
        <v>7288</v>
      </c>
      <c r="G405" s="221" t="s">
        <v>178</v>
      </c>
      <c r="H405" s="222">
        <v>444.39999999999998</v>
      </c>
      <c r="I405" s="223"/>
      <c r="J405" s="224">
        <f>ROUND(I405*H405,2)</f>
        <v>0</v>
      </c>
      <c r="K405" s="220" t="s">
        <v>406</v>
      </c>
      <c r="L405" s="46"/>
      <c r="M405" s="225" t="s">
        <v>19</v>
      </c>
      <c r="N405" s="226" t="s">
        <v>49</v>
      </c>
      <c r="O405" s="86"/>
      <c r="P405" s="227">
        <f>O405*H405</f>
        <v>0</v>
      </c>
      <c r="Q405" s="227">
        <v>0.11162</v>
      </c>
      <c r="R405" s="227">
        <f>Q405*H405</f>
        <v>49.603927999999996</v>
      </c>
      <c r="S405" s="227">
        <v>0</v>
      </c>
      <c r="T405" s="22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9" t="s">
        <v>102</v>
      </c>
      <c r="AT405" s="229" t="s">
        <v>403</v>
      </c>
      <c r="AU405" s="229" t="s">
        <v>87</v>
      </c>
      <c r="AY405" s="19" t="s">
        <v>401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19" t="s">
        <v>85</v>
      </c>
      <c r="BK405" s="230">
        <f>ROUND(I405*H405,2)</f>
        <v>0</v>
      </c>
      <c r="BL405" s="19" t="s">
        <v>102</v>
      </c>
      <c r="BM405" s="229" t="s">
        <v>7289</v>
      </c>
    </row>
    <row r="406" s="2" customFormat="1">
      <c r="A406" s="40"/>
      <c r="B406" s="41"/>
      <c r="C406" s="42"/>
      <c r="D406" s="231" t="s">
        <v>408</v>
      </c>
      <c r="E406" s="42"/>
      <c r="F406" s="232" t="s">
        <v>7290</v>
      </c>
      <c r="G406" s="42"/>
      <c r="H406" s="42"/>
      <c r="I406" s="233"/>
      <c r="J406" s="42"/>
      <c r="K406" s="42"/>
      <c r="L406" s="46"/>
      <c r="M406" s="234"/>
      <c r="N406" s="235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408</v>
      </c>
      <c r="AU406" s="19" t="s">
        <v>87</v>
      </c>
    </row>
    <row r="407" s="14" customFormat="1">
      <c r="A407" s="14"/>
      <c r="B407" s="247"/>
      <c r="C407" s="248"/>
      <c r="D407" s="238" t="s">
        <v>410</v>
      </c>
      <c r="E407" s="249" t="s">
        <v>19</v>
      </c>
      <c r="F407" s="250" t="s">
        <v>7025</v>
      </c>
      <c r="G407" s="248"/>
      <c r="H407" s="251">
        <v>444.39999999999998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7" t="s">
        <v>410</v>
      </c>
      <c r="AU407" s="257" t="s">
        <v>87</v>
      </c>
      <c r="AV407" s="14" t="s">
        <v>87</v>
      </c>
      <c r="AW407" s="14" t="s">
        <v>37</v>
      </c>
      <c r="AX407" s="14" t="s">
        <v>78</v>
      </c>
      <c r="AY407" s="257" t="s">
        <v>401</v>
      </c>
    </row>
    <row r="408" s="15" customFormat="1">
      <c r="A408" s="15"/>
      <c r="B408" s="258"/>
      <c r="C408" s="259"/>
      <c r="D408" s="238" t="s">
        <v>410</v>
      </c>
      <c r="E408" s="260" t="s">
        <v>19</v>
      </c>
      <c r="F408" s="261" t="s">
        <v>414</v>
      </c>
      <c r="G408" s="259"/>
      <c r="H408" s="262">
        <v>444.39999999999998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8" t="s">
        <v>410</v>
      </c>
      <c r="AU408" s="268" t="s">
        <v>87</v>
      </c>
      <c r="AV408" s="15" t="s">
        <v>102</v>
      </c>
      <c r="AW408" s="15" t="s">
        <v>37</v>
      </c>
      <c r="AX408" s="15" t="s">
        <v>85</v>
      </c>
      <c r="AY408" s="268" t="s">
        <v>401</v>
      </c>
    </row>
    <row r="409" s="2" customFormat="1" ht="21.75" customHeight="1">
      <c r="A409" s="40"/>
      <c r="B409" s="41"/>
      <c r="C409" s="280" t="s">
        <v>860</v>
      </c>
      <c r="D409" s="280" t="s">
        <v>808</v>
      </c>
      <c r="E409" s="281" t="s">
        <v>7291</v>
      </c>
      <c r="F409" s="282" t="s">
        <v>7292</v>
      </c>
      <c r="G409" s="283" t="s">
        <v>178</v>
      </c>
      <c r="H409" s="284">
        <v>677.77499999999998</v>
      </c>
      <c r="I409" s="285"/>
      <c r="J409" s="286">
        <f>ROUND(I409*H409,2)</f>
        <v>0</v>
      </c>
      <c r="K409" s="282" t="s">
        <v>406</v>
      </c>
      <c r="L409" s="287"/>
      <c r="M409" s="288" t="s">
        <v>19</v>
      </c>
      <c r="N409" s="289" t="s">
        <v>49</v>
      </c>
      <c r="O409" s="86"/>
      <c r="P409" s="227">
        <f>O409*H409</f>
        <v>0</v>
      </c>
      <c r="Q409" s="227">
        <v>0.17599999999999999</v>
      </c>
      <c r="R409" s="227">
        <f>Q409*H409</f>
        <v>119.2884</v>
      </c>
      <c r="S409" s="227">
        <v>0</v>
      </c>
      <c r="T409" s="22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9" t="s">
        <v>487</v>
      </c>
      <c r="AT409" s="229" t="s">
        <v>808</v>
      </c>
      <c r="AU409" s="229" t="s">
        <v>87</v>
      </c>
      <c r="AY409" s="19" t="s">
        <v>401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19" t="s">
        <v>85</v>
      </c>
      <c r="BK409" s="230">
        <f>ROUND(I409*H409,2)</f>
        <v>0</v>
      </c>
      <c r="BL409" s="19" t="s">
        <v>102</v>
      </c>
      <c r="BM409" s="229" t="s">
        <v>7293</v>
      </c>
    </row>
    <row r="410" s="14" customFormat="1">
      <c r="A410" s="14"/>
      <c r="B410" s="247"/>
      <c r="C410" s="248"/>
      <c r="D410" s="238" t="s">
        <v>410</v>
      </c>
      <c r="E410" s="249" t="s">
        <v>19</v>
      </c>
      <c r="F410" s="250" t="s">
        <v>7025</v>
      </c>
      <c r="G410" s="248"/>
      <c r="H410" s="251">
        <v>444.39999999999998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410</v>
      </c>
      <c r="AU410" s="257" t="s">
        <v>87</v>
      </c>
      <c r="AV410" s="14" t="s">
        <v>87</v>
      </c>
      <c r="AW410" s="14" t="s">
        <v>37</v>
      </c>
      <c r="AX410" s="14" t="s">
        <v>78</v>
      </c>
      <c r="AY410" s="257" t="s">
        <v>401</v>
      </c>
    </row>
    <row r="411" s="14" customFormat="1">
      <c r="A411" s="14"/>
      <c r="B411" s="247"/>
      <c r="C411" s="248"/>
      <c r="D411" s="238" t="s">
        <v>410</v>
      </c>
      <c r="E411" s="249" t="s">
        <v>19</v>
      </c>
      <c r="F411" s="250" t="s">
        <v>7028</v>
      </c>
      <c r="G411" s="248"/>
      <c r="H411" s="251">
        <v>201.09999999999999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7" t="s">
        <v>410</v>
      </c>
      <c r="AU411" s="257" t="s">
        <v>87</v>
      </c>
      <c r="AV411" s="14" t="s">
        <v>87</v>
      </c>
      <c r="AW411" s="14" t="s">
        <v>37</v>
      </c>
      <c r="AX411" s="14" t="s">
        <v>78</v>
      </c>
      <c r="AY411" s="257" t="s">
        <v>401</v>
      </c>
    </row>
    <row r="412" s="15" customFormat="1">
      <c r="A412" s="15"/>
      <c r="B412" s="258"/>
      <c r="C412" s="259"/>
      <c r="D412" s="238" t="s">
        <v>410</v>
      </c>
      <c r="E412" s="260" t="s">
        <v>19</v>
      </c>
      <c r="F412" s="261" t="s">
        <v>414</v>
      </c>
      <c r="G412" s="259"/>
      <c r="H412" s="262">
        <v>645.5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8" t="s">
        <v>410</v>
      </c>
      <c r="AU412" s="268" t="s">
        <v>87</v>
      </c>
      <c r="AV412" s="15" t="s">
        <v>102</v>
      </c>
      <c r="AW412" s="15" t="s">
        <v>37</v>
      </c>
      <c r="AX412" s="15" t="s">
        <v>78</v>
      </c>
      <c r="AY412" s="268" t="s">
        <v>401</v>
      </c>
    </row>
    <row r="413" s="14" customFormat="1">
      <c r="A413" s="14"/>
      <c r="B413" s="247"/>
      <c r="C413" s="248"/>
      <c r="D413" s="238" t="s">
        <v>410</v>
      </c>
      <c r="E413" s="249" t="s">
        <v>19</v>
      </c>
      <c r="F413" s="250" t="s">
        <v>7294</v>
      </c>
      <c r="G413" s="248"/>
      <c r="H413" s="251">
        <v>677.77499999999998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7" t="s">
        <v>410</v>
      </c>
      <c r="AU413" s="257" t="s">
        <v>87</v>
      </c>
      <c r="AV413" s="14" t="s">
        <v>87</v>
      </c>
      <c r="AW413" s="14" t="s">
        <v>37</v>
      </c>
      <c r="AX413" s="14" t="s">
        <v>85</v>
      </c>
      <c r="AY413" s="257" t="s">
        <v>401</v>
      </c>
    </row>
    <row r="414" s="12" customFormat="1" ht="22.8" customHeight="1">
      <c r="A414" s="12"/>
      <c r="B414" s="202"/>
      <c r="C414" s="203"/>
      <c r="D414" s="204" t="s">
        <v>77</v>
      </c>
      <c r="E414" s="216" t="s">
        <v>492</v>
      </c>
      <c r="F414" s="216" t="s">
        <v>1702</v>
      </c>
      <c r="G414" s="203"/>
      <c r="H414" s="203"/>
      <c r="I414" s="206"/>
      <c r="J414" s="217">
        <f>BK414</f>
        <v>0</v>
      </c>
      <c r="K414" s="203"/>
      <c r="L414" s="208"/>
      <c r="M414" s="209"/>
      <c r="N414" s="210"/>
      <c r="O414" s="210"/>
      <c r="P414" s="211">
        <f>SUM(P415:P496)</f>
        <v>0</v>
      </c>
      <c r="Q414" s="210"/>
      <c r="R414" s="211">
        <f>SUM(R415:R496)</f>
        <v>66.083446985999998</v>
      </c>
      <c r="S414" s="210"/>
      <c r="T414" s="212">
        <f>SUM(T415:T496)</f>
        <v>15.158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3" t="s">
        <v>85</v>
      </c>
      <c r="AT414" s="214" t="s">
        <v>77</v>
      </c>
      <c r="AU414" s="214" t="s">
        <v>85</v>
      </c>
      <c r="AY414" s="213" t="s">
        <v>401</v>
      </c>
      <c r="BK414" s="215">
        <f>SUM(BK415:BK496)</f>
        <v>0</v>
      </c>
    </row>
    <row r="415" s="2" customFormat="1" ht="24.15" customHeight="1">
      <c r="A415" s="40"/>
      <c r="B415" s="41"/>
      <c r="C415" s="218" t="s">
        <v>866</v>
      </c>
      <c r="D415" s="218" t="s">
        <v>403</v>
      </c>
      <c r="E415" s="219" t="s">
        <v>7295</v>
      </c>
      <c r="F415" s="220" t="s">
        <v>7296</v>
      </c>
      <c r="G415" s="221" t="s">
        <v>653</v>
      </c>
      <c r="H415" s="222">
        <v>5</v>
      </c>
      <c r="I415" s="223"/>
      <c r="J415" s="224">
        <f>ROUND(I415*H415,2)</f>
        <v>0</v>
      </c>
      <c r="K415" s="220" t="s">
        <v>406</v>
      </c>
      <c r="L415" s="46"/>
      <c r="M415" s="225" t="s">
        <v>19</v>
      </c>
      <c r="N415" s="226" t="s">
        <v>49</v>
      </c>
      <c r="O415" s="86"/>
      <c r="P415" s="227">
        <f>O415*H415</f>
        <v>0</v>
      </c>
      <c r="Q415" s="227">
        <v>2.0001599999999998E-05</v>
      </c>
      <c r="R415" s="227">
        <f>Q415*H415</f>
        <v>0.000100008</v>
      </c>
      <c r="S415" s="227">
        <v>0</v>
      </c>
      <c r="T415" s="22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9" t="s">
        <v>102</v>
      </c>
      <c r="AT415" s="229" t="s">
        <v>403</v>
      </c>
      <c r="AU415" s="229" t="s">
        <v>87</v>
      </c>
      <c r="AY415" s="19" t="s">
        <v>401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19" t="s">
        <v>85</v>
      </c>
      <c r="BK415" s="230">
        <f>ROUND(I415*H415,2)</f>
        <v>0</v>
      </c>
      <c r="BL415" s="19" t="s">
        <v>102</v>
      </c>
      <c r="BM415" s="229" t="s">
        <v>7297</v>
      </c>
    </row>
    <row r="416" s="2" customFormat="1">
      <c r="A416" s="40"/>
      <c r="B416" s="41"/>
      <c r="C416" s="42"/>
      <c r="D416" s="231" t="s">
        <v>408</v>
      </c>
      <c r="E416" s="42"/>
      <c r="F416" s="232" t="s">
        <v>7298</v>
      </c>
      <c r="G416" s="42"/>
      <c r="H416" s="42"/>
      <c r="I416" s="233"/>
      <c r="J416" s="42"/>
      <c r="K416" s="42"/>
      <c r="L416" s="46"/>
      <c r="M416" s="234"/>
      <c r="N416" s="235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408</v>
      </c>
      <c r="AU416" s="19" t="s">
        <v>87</v>
      </c>
    </row>
    <row r="417" s="13" customFormat="1">
      <c r="A417" s="13"/>
      <c r="B417" s="236"/>
      <c r="C417" s="237"/>
      <c r="D417" s="238" t="s">
        <v>410</v>
      </c>
      <c r="E417" s="239" t="s">
        <v>19</v>
      </c>
      <c r="F417" s="240" t="s">
        <v>7081</v>
      </c>
      <c r="G417" s="237"/>
      <c r="H417" s="239" t="s">
        <v>19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410</v>
      </c>
      <c r="AU417" s="246" t="s">
        <v>87</v>
      </c>
      <c r="AV417" s="13" t="s">
        <v>85</v>
      </c>
      <c r="AW417" s="13" t="s">
        <v>37</v>
      </c>
      <c r="AX417" s="13" t="s">
        <v>78</v>
      </c>
      <c r="AY417" s="246" t="s">
        <v>401</v>
      </c>
    </row>
    <row r="418" s="14" customFormat="1">
      <c r="A418" s="14"/>
      <c r="B418" s="247"/>
      <c r="C418" s="248"/>
      <c r="D418" s="238" t="s">
        <v>410</v>
      </c>
      <c r="E418" s="249" t="s">
        <v>19</v>
      </c>
      <c r="F418" s="250" t="s">
        <v>457</v>
      </c>
      <c r="G418" s="248"/>
      <c r="H418" s="251">
        <v>5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7" t="s">
        <v>410</v>
      </c>
      <c r="AU418" s="257" t="s">
        <v>87</v>
      </c>
      <c r="AV418" s="14" t="s">
        <v>87</v>
      </c>
      <c r="AW418" s="14" t="s">
        <v>37</v>
      </c>
      <c r="AX418" s="14" t="s">
        <v>78</v>
      </c>
      <c r="AY418" s="257" t="s">
        <v>401</v>
      </c>
    </row>
    <row r="419" s="15" customFormat="1">
      <c r="A419" s="15"/>
      <c r="B419" s="258"/>
      <c r="C419" s="259"/>
      <c r="D419" s="238" t="s">
        <v>410</v>
      </c>
      <c r="E419" s="260" t="s">
        <v>19</v>
      </c>
      <c r="F419" s="261" t="s">
        <v>414</v>
      </c>
      <c r="G419" s="259"/>
      <c r="H419" s="262">
        <v>5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8" t="s">
        <v>410</v>
      </c>
      <c r="AU419" s="268" t="s">
        <v>87</v>
      </c>
      <c r="AV419" s="15" t="s">
        <v>102</v>
      </c>
      <c r="AW419" s="15" t="s">
        <v>37</v>
      </c>
      <c r="AX419" s="15" t="s">
        <v>85</v>
      </c>
      <c r="AY419" s="268" t="s">
        <v>401</v>
      </c>
    </row>
    <row r="420" s="2" customFormat="1" ht="21.75" customHeight="1">
      <c r="A420" s="40"/>
      <c r="B420" s="41"/>
      <c r="C420" s="280" t="s">
        <v>873</v>
      </c>
      <c r="D420" s="280" t="s">
        <v>808</v>
      </c>
      <c r="E420" s="281" t="s">
        <v>7299</v>
      </c>
      <c r="F420" s="282" t="s">
        <v>7300</v>
      </c>
      <c r="G420" s="283" t="s">
        <v>653</v>
      </c>
      <c r="H420" s="284">
        <v>1</v>
      </c>
      <c r="I420" s="285"/>
      <c r="J420" s="286">
        <f>ROUND(I420*H420,2)</f>
        <v>0</v>
      </c>
      <c r="K420" s="282" t="s">
        <v>19</v>
      </c>
      <c r="L420" s="287"/>
      <c r="M420" s="288" t="s">
        <v>19</v>
      </c>
      <c r="N420" s="289" t="s">
        <v>49</v>
      </c>
      <c r="O420" s="86"/>
      <c r="P420" s="227">
        <f>O420*H420</f>
        <v>0</v>
      </c>
      <c r="Q420" s="227">
        <v>0.0035000000000000001</v>
      </c>
      <c r="R420" s="227">
        <f>Q420*H420</f>
        <v>0.0035000000000000001</v>
      </c>
      <c r="S420" s="227">
        <v>0</v>
      </c>
      <c r="T420" s="228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9" t="s">
        <v>487</v>
      </c>
      <c r="AT420" s="229" t="s">
        <v>808</v>
      </c>
      <c r="AU420" s="229" t="s">
        <v>87</v>
      </c>
      <c r="AY420" s="19" t="s">
        <v>401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19" t="s">
        <v>85</v>
      </c>
      <c r="BK420" s="230">
        <f>ROUND(I420*H420,2)</f>
        <v>0</v>
      </c>
      <c r="BL420" s="19" t="s">
        <v>102</v>
      </c>
      <c r="BM420" s="229" t="s">
        <v>7301</v>
      </c>
    </row>
    <row r="421" s="13" customFormat="1">
      <c r="A421" s="13"/>
      <c r="B421" s="236"/>
      <c r="C421" s="237"/>
      <c r="D421" s="238" t="s">
        <v>410</v>
      </c>
      <c r="E421" s="239" t="s">
        <v>19</v>
      </c>
      <c r="F421" s="240" t="s">
        <v>7081</v>
      </c>
      <c r="G421" s="237"/>
      <c r="H421" s="239" t="s">
        <v>19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410</v>
      </c>
      <c r="AU421" s="246" t="s">
        <v>87</v>
      </c>
      <c r="AV421" s="13" t="s">
        <v>85</v>
      </c>
      <c r="AW421" s="13" t="s">
        <v>37</v>
      </c>
      <c r="AX421" s="13" t="s">
        <v>78</v>
      </c>
      <c r="AY421" s="246" t="s">
        <v>401</v>
      </c>
    </row>
    <row r="422" s="14" customFormat="1">
      <c r="A422" s="14"/>
      <c r="B422" s="247"/>
      <c r="C422" s="248"/>
      <c r="D422" s="238" t="s">
        <v>410</v>
      </c>
      <c r="E422" s="249" t="s">
        <v>19</v>
      </c>
      <c r="F422" s="250" t="s">
        <v>85</v>
      </c>
      <c r="G422" s="248"/>
      <c r="H422" s="251">
        <v>1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7" t="s">
        <v>410</v>
      </c>
      <c r="AU422" s="257" t="s">
        <v>87</v>
      </c>
      <c r="AV422" s="14" t="s">
        <v>87</v>
      </c>
      <c r="AW422" s="14" t="s">
        <v>37</v>
      </c>
      <c r="AX422" s="14" t="s">
        <v>78</v>
      </c>
      <c r="AY422" s="257" t="s">
        <v>401</v>
      </c>
    </row>
    <row r="423" s="15" customFormat="1">
      <c r="A423" s="15"/>
      <c r="B423" s="258"/>
      <c r="C423" s="259"/>
      <c r="D423" s="238" t="s">
        <v>410</v>
      </c>
      <c r="E423" s="260" t="s">
        <v>19</v>
      </c>
      <c r="F423" s="261" t="s">
        <v>414</v>
      </c>
      <c r="G423" s="259"/>
      <c r="H423" s="262">
        <v>1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8" t="s">
        <v>410</v>
      </c>
      <c r="AU423" s="268" t="s">
        <v>87</v>
      </c>
      <c r="AV423" s="15" t="s">
        <v>102</v>
      </c>
      <c r="AW423" s="15" t="s">
        <v>37</v>
      </c>
      <c r="AX423" s="15" t="s">
        <v>85</v>
      </c>
      <c r="AY423" s="268" t="s">
        <v>401</v>
      </c>
    </row>
    <row r="424" s="2" customFormat="1" ht="24.15" customHeight="1">
      <c r="A424" s="40"/>
      <c r="B424" s="41"/>
      <c r="C424" s="280" t="s">
        <v>880</v>
      </c>
      <c r="D424" s="280" t="s">
        <v>808</v>
      </c>
      <c r="E424" s="281" t="s">
        <v>7302</v>
      </c>
      <c r="F424" s="282" t="s">
        <v>7303</v>
      </c>
      <c r="G424" s="283" t="s">
        <v>653</v>
      </c>
      <c r="H424" s="284">
        <v>1</v>
      </c>
      <c r="I424" s="285"/>
      <c r="J424" s="286">
        <f>ROUND(I424*H424,2)</f>
        <v>0</v>
      </c>
      <c r="K424" s="282" t="s">
        <v>406</v>
      </c>
      <c r="L424" s="287"/>
      <c r="M424" s="288" t="s">
        <v>19</v>
      </c>
      <c r="N424" s="289" t="s">
        <v>49</v>
      </c>
      <c r="O424" s="86"/>
      <c r="P424" s="227">
        <f>O424*H424</f>
        <v>0</v>
      </c>
      <c r="Q424" s="227">
        <v>0.0040000000000000001</v>
      </c>
      <c r="R424" s="227">
        <f>Q424*H424</f>
        <v>0.0040000000000000001</v>
      </c>
      <c r="S424" s="227">
        <v>0</v>
      </c>
      <c r="T424" s="228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9" t="s">
        <v>487</v>
      </c>
      <c r="AT424" s="229" t="s">
        <v>808</v>
      </c>
      <c r="AU424" s="229" t="s">
        <v>87</v>
      </c>
      <c r="AY424" s="19" t="s">
        <v>401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19" t="s">
        <v>85</v>
      </c>
      <c r="BK424" s="230">
        <f>ROUND(I424*H424,2)</f>
        <v>0</v>
      </c>
      <c r="BL424" s="19" t="s">
        <v>102</v>
      </c>
      <c r="BM424" s="229" t="s">
        <v>7304</v>
      </c>
    </row>
    <row r="425" s="2" customFormat="1" ht="24.15" customHeight="1">
      <c r="A425" s="40"/>
      <c r="B425" s="41"/>
      <c r="C425" s="280" t="s">
        <v>887</v>
      </c>
      <c r="D425" s="280" t="s">
        <v>808</v>
      </c>
      <c r="E425" s="281" t="s">
        <v>7305</v>
      </c>
      <c r="F425" s="282" t="s">
        <v>7306</v>
      </c>
      <c r="G425" s="283" t="s">
        <v>653</v>
      </c>
      <c r="H425" s="284">
        <v>1</v>
      </c>
      <c r="I425" s="285"/>
      <c r="J425" s="286">
        <f>ROUND(I425*H425,2)</f>
        <v>0</v>
      </c>
      <c r="K425" s="282" t="s">
        <v>19</v>
      </c>
      <c r="L425" s="287"/>
      <c r="M425" s="288" t="s">
        <v>19</v>
      </c>
      <c r="N425" s="289" t="s">
        <v>49</v>
      </c>
      <c r="O425" s="86"/>
      <c r="P425" s="227">
        <f>O425*H425</f>
        <v>0</v>
      </c>
      <c r="Q425" s="227">
        <v>0.0025000000000000001</v>
      </c>
      <c r="R425" s="227">
        <f>Q425*H425</f>
        <v>0.0025000000000000001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487</v>
      </c>
      <c r="AT425" s="229" t="s">
        <v>808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102</v>
      </c>
      <c r="BM425" s="229" t="s">
        <v>7307</v>
      </c>
    </row>
    <row r="426" s="2" customFormat="1" ht="24.15" customHeight="1">
      <c r="A426" s="40"/>
      <c r="B426" s="41"/>
      <c r="C426" s="280" t="s">
        <v>895</v>
      </c>
      <c r="D426" s="280" t="s">
        <v>808</v>
      </c>
      <c r="E426" s="281" t="s">
        <v>7308</v>
      </c>
      <c r="F426" s="282" t="s">
        <v>7309</v>
      </c>
      <c r="G426" s="283" t="s">
        <v>653</v>
      </c>
      <c r="H426" s="284">
        <v>1</v>
      </c>
      <c r="I426" s="285"/>
      <c r="J426" s="286">
        <f>ROUND(I426*H426,2)</f>
        <v>0</v>
      </c>
      <c r="K426" s="282" t="s">
        <v>19</v>
      </c>
      <c r="L426" s="287"/>
      <c r="M426" s="288" t="s">
        <v>19</v>
      </c>
      <c r="N426" s="289" t="s">
        <v>49</v>
      </c>
      <c r="O426" s="86"/>
      <c r="P426" s="227">
        <f>O426*H426</f>
        <v>0</v>
      </c>
      <c r="Q426" s="227">
        <v>0.0016999999999999999</v>
      </c>
      <c r="R426" s="227">
        <f>Q426*H426</f>
        <v>0.0016999999999999999</v>
      </c>
      <c r="S426" s="227">
        <v>0</v>
      </c>
      <c r="T426" s="22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9" t="s">
        <v>487</v>
      </c>
      <c r="AT426" s="229" t="s">
        <v>808</v>
      </c>
      <c r="AU426" s="229" t="s">
        <v>87</v>
      </c>
      <c r="AY426" s="19" t="s">
        <v>401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19" t="s">
        <v>85</v>
      </c>
      <c r="BK426" s="230">
        <f>ROUND(I426*H426,2)</f>
        <v>0</v>
      </c>
      <c r="BL426" s="19" t="s">
        <v>102</v>
      </c>
      <c r="BM426" s="229" t="s">
        <v>7310</v>
      </c>
    </row>
    <row r="427" s="2" customFormat="1" ht="24.15" customHeight="1">
      <c r="A427" s="40"/>
      <c r="B427" s="41"/>
      <c r="C427" s="280" t="s">
        <v>901</v>
      </c>
      <c r="D427" s="280" t="s">
        <v>808</v>
      </c>
      <c r="E427" s="281" t="s">
        <v>7311</v>
      </c>
      <c r="F427" s="282" t="s">
        <v>7312</v>
      </c>
      <c r="G427" s="283" t="s">
        <v>653</v>
      </c>
      <c r="H427" s="284">
        <v>1</v>
      </c>
      <c r="I427" s="285"/>
      <c r="J427" s="286">
        <f>ROUND(I427*H427,2)</f>
        <v>0</v>
      </c>
      <c r="K427" s="282" t="s">
        <v>406</v>
      </c>
      <c r="L427" s="287"/>
      <c r="M427" s="288" t="s">
        <v>19</v>
      </c>
      <c r="N427" s="289" t="s">
        <v>49</v>
      </c>
      <c r="O427" s="86"/>
      <c r="P427" s="227">
        <f>O427*H427</f>
        <v>0</v>
      </c>
      <c r="Q427" s="227">
        <v>0.0050000000000000001</v>
      </c>
      <c r="R427" s="227">
        <f>Q427*H427</f>
        <v>0.0050000000000000001</v>
      </c>
      <c r="S427" s="227">
        <v>0</v>
      </c>
      <c r="T427" s="22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9" t="s">
        <v>487</v>
      </c>
      <c r="AT427" s="229" t="s">
        <v>808</v>
      </c>
      <c r="AU427" s="229" t="s">
        <v>87</v>
      </c>
      <c r="AY427" s="19" t="s">
        <v>401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9" t="s">
        <v>85</v>
      </c>
      <c r="BK427" s="230">
        <f>ROUND(I427*H427,2)</f>
        <v>0</v>
      </c>
      <c r="BL427" s="19" t="s">
        <v>102</v>
      </c>
      <c r="BM427" s="229" t="s">
        <v>7313</v>
      </c>
    </row>
    <row r="428" s="2" customFormat="1" ht="24.15" customHeight="1">
      <c r="A428" s="40"/>
      <c r="B428" s="41"/>
      <c r="C428" s="218" t="s">
        <v>921</v>
      </c>
      <c r="D428" s="218" t="s">
        <v>403</v>
      </c>
      <c r="E428" s="219" t="s">
        <v>7314</v>
      </c>
      <c r="F428" s="220" t="s">
        <v>7315</v>
      </c>
      <c r="G428" s="221" t="s">
        <v>653</v>
      </c>
      <c r="H428" s="222">
        <v>3</v>
      </c>
      <c r="I428" s="223"/>
      <c r="J428" s="224">
        <f>ROUND(I428*H428,2)</f>
        <v>0</v>
      </c>
      <c r="K428" s="220" t="s">
        <v>406</v>
      </c>
      <c r="L428" s="46"/>
      <c r="M428" s="225" t="s">
        <v>19</v>
      </c>
      <c r="N428" s="226" t="s">
        <v>49</v>
      </c>
      <c r="O428" s="86"/>
      <c r="P428" s="227">
        <f>O428*H428</f>
        <v>0</v>
      </c>
      <c r="Q428" s="227">
        <v>0.11240500000000001</v>
      </c>
      <c r="R428" s="227">
        <f>Q428*H428</f>
        <v>0.33721500000000004</v>
      </c>
      <c r="S428" s="227">
        <v>0</v>
      </c>
      <c r="T428" s="22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9" t="s">
        <v>102</v>
      </c>
      <c r="AT428" s="229" t="s">
        <v>403</v>
      </c>
      <c r="AU428" s="229" t="s">
        <v>87</v>
      </c>
      <c r="AY428" s="19" t="s">
        <v>401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19" t="s">
        <v>85</v>
      </c>
      <c r="BK428" s="230">
        <f>ROUND(I428*H428,2)</f>
        <v>0</v>
      </c>
      <c r="BL428" s="19" t="s">
        <v>102</v>
      </c>
      <c r="BM428" s="229" t="s">
        <v>7316</v>
      </c>
    </row>
    <row r="429" s="2" customFormat="1">
      <c r="A429" s="40"/>
      <c r="B429" s="41"/>
      <c r="C429" s="42"/>
      <c r="D429" s="231" t="s">
        <v>408</v>
      </c>
      <c r="E429" s="42"/>
      <c r="F429" s="232" t="s">
        <v>7317</v>
      </c>
      <c r="G429" s="42"/>
      <c r="H429" s="42"/>
      <c r="I429" s="233"/>
      <c r="J429" s="42"/>
      <c r="K429" s="42"/>
      <c r="L429" s="46"/>
      <c r="M429" s="234"/>
      <c r="N429" s="235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408</v>
      </c>
      <c r="AU429" s="19" t="s">
        <v>87</v>
      </c>
    </row>
    <row r="430" s="2" customFormat="1" ht="21.75" customHeight="1">
      <c r="A430" s="40"/>
      <c r="B430" s="41"/>
      <c r="C430" s="280" t="s">
        <v>940</v>
      </c>
      <c r="D430" s="280" t="s">
        <v>808</v>
      </c>
      <c r="E430" s="281" t="s">
        <v>7318</v>
      </c>
      <c r="F430" s="282" t="s">
        <v>7319</v>
      </c>
      <c r="G430" s="283" t="s">
        <v>653</v>
      </c>
      <c r="H430" s="284">
        <v>3</v>
      </c>
      <c r="I430" s="285"/>
      <c r="J430" s="286">
        <f>ROUND(I430*H430,2)</f>
        <v>0</v>
      </c>
      <c r="K430" s="282" t="s">
        <v>406</v>
      </c>
      <c r="L430" s="287"/>
      <c r="M430" s="288" t="s">
        <v>19</v>
      </c>
      <c r="N430" s="289" t="s">
        <v>49</v>
      </c>
      <c r="O430" s="86"/>
      <c r="P430" s="227">
        <f>O430*H430</f>
        <v>0</v>
      </c>
      <c r="Q430" s="227">
        <v>0.0061000000000000004</v>
      </c>
      <c r="R430" s="227">
        <f>Q430*H430</f>
        <v>0.0183</v>
      </c>
      <c r="S430" s="227">
        <v>0</v>
      </c>
      <c r="T430" s="22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9" t="s">
        <v>487</v>
      </c>
      <c r="AT430" s="229" t="s">
        <v>808</v>
      </c>
      <c r="AU430" s="229" t="s">
        <v>87</v>
      </c>
      <c r="AY430" s="19" t="s">
        <v>401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9" t="s">
        <v>85</v>
      </c>
      <c r="BK430" s="230">
        <f>ROUND(I430*H430,2)</f>
        <v>0</v>
      </c>
      <c r="BL430" s="19" t="s">
        <v>102</v>
      </c>
      <c r="BM430" s="229" t="s">
        <v>7320</v>
      </c>
    </row>
    <row r="431" s="2" customFormat="1" ht="16.5" customHeight="1">
      <c r="A431" s="40"/>
      <c r="B431" s="41"/>
      <c r="C431" s="280" t="s">
        <v>945</v>
      </c>
      <c r="D431" s="280" t="s">
        <v>808</v>
      </c>
      <c r="E431" s="281" t="s">
        <v>7321</v>
      </c>
      <c r="F431" s="282" t="s">
        <v>7322</v>
      </c>
      <c r="G431" s="283" t="s">
        <v>653</v>
      </c>
      <c r="H431" s="284">
        <v>3</v>
      </c>
      <c r="I431" s="285"/>
      <c r="J431" s="286">
        <f>ROUND(I431*H431,2)</f>
        <v>0</v>
      </c>
      <c r="K431" s="282" t="s">
        <v>1038</v>
      </c>
      <c r="L431" s="287"/>
      <c r="M431" s="288" t="s">
        <v>19</v>
      </c>
      <c r="N431" s="289" t="s">
        <v>49</v>
      </c>
      <c r="O431" s="86"/>
      <c r="P431" s="227">
        <f>O431*H431</f>
        <v>0</v>
      </c>
      <c r="Q431" s="227">
        <v>0.0030000000000000001</v>
      </c>
      <c r="R431" s="227">
        <f>Q431*H431</f>
        <v>0.0090000000000000011</v>
      </c>
      <c r="S431" s="227">
        <v>0</v>
      </c>
      <c r="T431" s="22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9" t="s">
        <v>487</v>
      </c>
      <c r="AT431" s="229" t="s">
        <v>808</v>
      </c>
      <c r="AU431" s="229" t="s">
        <v>87</v>
      </c>
      <c r="AY431" s="19" t="s">
        <v>401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19" t="s">
        <v>85</v>
      </c>
      <c r="BK431" s="230">
        <f>ROUND(I431*H431,2)</f>
        <v>0</v>
      </c>
      <c r="BL431" s="19" t="s">
        <v>102</v>
      </c>
      <c r="BM431" s="229" t="s">
        <v>7323</v>
      </c>
    </row>
    <row r="432" s="2" customFormat="1" ht="16.5" customHeight="1">
      <c r="A432" s="40"/>
      <c r="B432" s="41"/>
      <c r="C432" s="280" t="s">
        <v>964</v>
      </c>
      <c r="D432" s="280" t="s">
        <v>808</v>
      </c>
      <c r="E432" s="281" t="s">
        <v>7324</v>
      </c>
      <c r="F432" s="282" t="s">
        <v>7325</v>
      </c>
      <c r="G432" s="283" t="s">
        <v>653</v>
      </c>
      <c r="H432" s="284">
        <v>3</v>
      </c>
      <c r="I432" s="285"/>
      <c r="J432" s="286">
        <f>ROUND(I432*H432,2)</f>
        <v>0</v>
      </c>
      <c r="K432" s="282" t="s">
        <v>1038</v>
      </c>
      <c r="L432" s="287"/>
      <c r="M432" s="288" t="s">
        <v>19</v>
      </c>
      <c r="N432" s="289" t="s">
        <v>49</v>
      </c>
      <c r="O432" s="86"/>
      <c r="P432" s="227">
        <f>O432*H432</f>
        <v>0</v>
      </c>
      <c r="Q432" s="227">
        <v>0.00010000000000000001</v>
      </c>
      <c r="R432" s="227">
        <f>Q432*H432</f>
        <v>0.00030000000000000003</v>
      </c>
      <c r="S432" s="227">
        <v>0</v>
      </c>
      <c r="T432" s="22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9" t="s">
        <v>487</v>
      </c>
      <c r="AT432" s="229" t="s">
        <v>808</v>
      </c>
      <c r="AU432" s="229" t="s">
        <v>87</v>
      </c>
      <c r="AY432" s="19" t="s">
        <v>401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19" t="s">
        <v>85</v>
      </c>
      <c r="BK432" s="230">
        <f>ROUND(I432*H432,2)</f>
        <v>0</v>
      </c>
      <c r="BL432" s="19" t="s">
        <v>102</v>
      </c>
      <c r="BM432" s="229" t="s">
        <v>7326</v>
      </c>
    </row>
    <row r="433" s="2" customFormat="1" ht="21.75" customHeight="1">
      <c r="A433" s="40"/>
      <c r="B433" s="41"/>
      <c r="C433" s="280" t="s">
        <v>974</v>
      </c>
      <c r="D433" s="280" t="s">
        <v>808</v>
      </c>
      <c r="E433" s="281" t="s">
        <v>7327</v>
      </c>
      <c r="F433" s="282" t="s">
        <v>7328</v>
      </c>
      <c r="G433" s="283" t="s">
        <v>653</v>
      </c>
      <c r="H433" s="284">
        <v>5</v>
      </c>
      <c r="I433" s="285"/>
      <c r="J433" s="286">
        <f>ROUND(I433*H433,2)</f>
        <v>0</v>
      </c>
      <c r="K433" s="282" t="s">
        <v>406</v>
      </c>
      <c r="L433" s="287"/>
      <c r="M433" s="288" t="s">
        <v>19</v>
      </c>
      <c r="N433" s="289" t="s">
        <v>49</v>
      </c>
      <c r="O433" s="86"/>
      <c r="P433" s="227">
        <f>O433*H433</f>
        <v>0</v>
      </c>
      <c r="Q433" s="227">
        <v>0.00035</v>
      </c>
      <c r="R433" s="227">
        <f>Q433*H433</f>
        <v>0.00175</v>
      </c>
      <c r="S433" s="227">
        <v>0</v>
      </c>
      <c r="T433" s="22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9" t="s">
        <v>487</v>
      </c>
      <c r="AT433" s="229" t="s">
        <v>808</v>
      </c>
      <c r="AU433" s="229" t="s">
        <v>87</v>
      </c>
      <c r="AY433" s="19" t="s">
        <v>401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19" t="s">
        <v>85</v>
      </c>
      <c r="BK433" s="230">
        <f>ROUND(I433*H433,2)</f>
        <v>0</v>
      </c>
      <c r="BL433" s="19" t="s">
        <v>102</v>
      </c>
      <c r="BM433" s="229" t="s">
        <v>7329</v>
      </c>
    </row>
    <row r="434" s="2" customFormat="1" ht="33" customHeight="1">
      <c r="A434" s="40"/>
      <c r="B434" s="41"/>
      <c r="C434" s="218" t="s">
        <v>979</v>
      </c>
      <c r="D434" s="218" t="s">
        <v>403</v>
      </c>
      <c r="E434" s="219" t="s">
        <v>7330</v>
      </c>
      <c r="F434" s="220" t="s">
        <v>7331</v>
      </c>
      <c r="G434" s="221" t="s">
        <v>228</v>
      </c>
      <c r="H434" s="222">
        <v>89.900000000000006</v>
      </c>
      <c r="I434" s="223"/>
      <c r="J434" s="224">
        <f>ROUND(I434*H434,2)</f>
        <v>0</v>
      </c>
      <c r="K434" s="220" t="s">
        <v>406</v>
      </c>
      <c r="L434" s="46"/>
      <c r="M434" s="225" t="s">
        <v>19</v>
      </c>
      <c r="N434" s="226" t="s">
        <v>49</v>
      </c>
      <c r="O434" s="86"/>
      <c r="P434" s="227">
        <f>O434*H434</f>
        <v>0</v>
      </c>
      <c r="Q434" s="227">
        <v>0.00026400000000000002</v>
      </c>
      <c r="R434" s="227">
        <f>Q434*H434</f>
        <v>0.023733600000000004</v>
      </c>
      <c r="S434" s="227">
        <v>0</v>
      </c>
      <c r="T434" s="22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9" t="s">
        <v>102</v>
      </c>
      <c r="AT434" s="229" t="s">
        <v>403</v>
      </c>
      <c r="AU434" s="229" t="s">
        <v>87</v>
      </c>
      <c r="AY434" s="19" t="s">
        <v>401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9" t="s">
        <v>85</v>
      </c>
      <c r="BK434" s="230">
        <f>ROUND(I434*H434,2)</f>
        <v>0</v>
      </c>
      <c r="BL434" s="19" t="s">
        <v>102</v>
      </c>
      <c r="BM434" s="229" t="s">
        <v>7332</v>
      </c>
    </row>
    <row r="435" s="2" customFormat="1">
      <c r="A435" s="40"/>
      <c r="B435" s="41"/>
      <c r="C435" s="42"/>
      <c r="D435" s="231" t="s">
        <v>408</v>
      </c>
      <c r="E435" s="42"/>
      <c r="F435" s="232" t="s">
        <v>7333</v>
      </c>
      <c r="G435" s="42"/>
      <c r="H435" s="42"/>
      <c r="I435" s="233"/>
      <c r="J435" s="42"/>
      <c r="K435" s="42"/>
      <c r="L435" s="46"/>
      <c r="M435" s="234"/>
      <c r="N435" s="235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408</v>
      </c>
      <c r="AU435" s="19" t="s">
        <v>87</v>
      </c>
    </row>
    <row r="436" s="13" customFormat="1">
      <c r="A436" s="13"/>
      <c r="B436" s="236"/>
      <c r="C436" s="237"/>
      <c r="D436" s="238" t="s">
        <v>410</v>
      </c>
      <c r="E436" s="239" t="s">
        <v>19</v>
      </c>
      <c r="F436" s="240" t="s">
        <v>7081</v>
      </c>
      <c r="G436" s="237"/>
      <c r="H436" s="239" t="s">
        <v>19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410</v>
      </c>
      <c r="AU436" s="246" t="s">
        <v>87</v>
      </c>
      <c r="AV436" s="13" t="s">
        <v>85</v>
      </c>
      <c r="AW436" s="13" t="s">
        <v>37</v>
      </c>
      <c r="AX436" s="13" t="s">
        <v>78</v>
      </c>
      <c r="AY436" s="246" t="s">
        <v>401</v>
      </c>
    </row>
    <row r="437" s="14" customFormat="1">
      <c r="A437" s="14"/>
      <c r="B437" s="247"/>
      <c r="C437" s="248"/>
      <c r="D437" s="238" t="s">
        <v>410</v>
      </c>
      <c r="E437" s="249" t="s">
        <v>19</v>
      </c>
      <c r="F437" s="250" t="s">
        <v>7334</v>
      </c>
      <c r="G437" s="248"/>
      <c r="H437" s="251">
        <v>89.900000000000006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7" t="s">
        <v>410</v>
      </c>
      <c r="AU437" s="257" t="s">
        <v>87</v>
      </c>
      <c r="AV437" s="14" t="s">
        <v>87</v>
      </c>
      <c r="AW437" s="14" t="s">
        <v>37</v>
      </c>
      <c r="AX437" s="14" t="s">
        <v>78</v>
      </c>
      <c r="AY437" s="257" t="s">
        <v>401</v>
      </c>
    </row>
    <row r="438" s="15" customFormat="1">
      <c r="A438" s="15"/>
      <c r="B438" s="258"/>
      <c r="C438" s="259"/>
      <c r="D438" s="238" t="s">
        <v>410</v>
      </c>
      <c r="E438" s="260" t="s">
        <v>19</v>
      </c>
      <c r="F438" s="261" t="s">
        <v>414</v>
      </c>
      <c r="G438" s="259"/>
      <c r="H438" s="262">
        <v>89.900000000000006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8" t="s">
        <v>410</v>
      </c>
      <c r="AU438" s="268" t="s">
        <v>87</v>
      </c>
      <c r="AV438" s="15" t="s">
        <v>102</v>
      </c>
      <c r="AW438" s="15" t="s">
        <v>37</v>
      </c>
      <c r="AX438" s="15" t="s">
        <v>85</v>
      </c>
      <c r="AY438" s="268" t="s">
        <v>401</v>
      </c>
    </row>
    <row r="439" s="2" customFormat="1" ht="37.8" customHeight="1">
      <c r="A439" s="40"/>
      <c r="B439" s="41"/>
      <c r="C439" s="218" t="s">
        <v>986</v>
      </c>
      <c r="D439" s="218" t="s">
        <v>403</v>
      </c>
      <c r="E439" s="219" t="s">
        <v>7335</v>
      </c>
      <c r="F439" s="220" t="s">
        <v>7336</v>
      </c>
      <c r="G439" s="221" t="s">
        <v>228</v>
      </c>
      <c r="H439" s="222">
        <v>89.900000000000006</v>
      </c>
      <c r="I439" s="223"/>
      <c r="J439" s="224">
        <f>ROUND(I439*H439,2)</f>
        <v>0</v>
      </c>
      <c r="K439" s="220" t="s">
        <v>406</v>
      </c>
      <c r="L439" s="46"/>
      <c r="M439" s="225" t="s">
        <v>19</v>
      </c>
      <c r="N439" s="226" t="s">
        <v>49</v>
      </c>
      <c r="O439" s="86"/>
      <c r="P439" s="227">
        <f>O439*H439</f>
        <v>0</v>
      </c>
      <c r="Q439" s="227">
        <v>4.8799999999999999E-06</v>
      </c>
      <c r="R439" s="227">
        <f>Q439*H439</f>
        <v>0.00043871200000000001</v>
      </c>
      <c r="S439" s="227">
        <v>0</v>
      </c>
      <c r="T439" s="22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9" t="s">
        <v>102</v>
      </c>
      <c r="AT439" s="229" t="s">
        <v>403</v>
      </c>
      <c r="AU439" s="229" t="s">
        <v>87</v>
      </c>
      <c r="AY439" s="19" t="s">
        <v>401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19" t="s">
        <v>85</v>
      </c>
      <c r="BK439" s="230">
        <f>ROUND(I439*H439,2)</f>
        <v>0</v>
      </c>
      <c r="BL439" s="19" t="s">
        <v>102</v>
      </c>
      <c r="BM439" s="229" t="s">
        <v>7337</v>
      </c>
    </row>
    <row r="440" s="2" customFormat="1">
      <c r="A440" s="40"/>
      <c r="B440" s="41"/>
      <c r="C440" s="42"/>
      <c r="D440" s="231" t="s">
        <v>408</v>
      </c>
      <c r="E440" s="42"/>
      <c r="F440" s="232" t="s">
        <v>7338</v>
      </c>
      <c r="G440" s="42"/>
      <c r="H440" s="42"/>
      <c r="I440" s="233"/>
      <c r="J440" s="42"/>
      <c r="K440" s="42"/>
      <c r="L440" s="46"/>
      <c r="M440" s="234"/>
      <c r="N440" s="235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408</v>
      </c>
      <c r="AU440" s="19" t="s">
        <v>87</v>
      </c>
    </row>
    <row r="441" s="13" customFormat="1">
      <c r="A441" s="13"/>
      <c r="B441" s="236"/>
      <c r="C441" s="237"/>
      <c r="D441" s="238" t="s">
        <v>410</v>
      </c>
      <c r="E441" s="239" t="s">
        <v>19</v>
      </c>
      <c r="F441" s="240" t="s">
        <v>7081</v>
      </c>
      <c r="G441" s="237"/>
      <c r="H441" s="239" t="s">
        <v>19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6" t="s">
        <v>410</v>
      </c>
      <c r="AU441" s="246" t="s">
        <v>87</v>
      </c>
      <c r="AV441" s="13" t="s">
        <v>85</v>
      </c>
      <c r="AW441" s="13" t="s">
        <v>37</v>
      </c>
      <c r="AX441" s="13" t="s">
        <v>78</v>
      </c>
      <c r="AY441" s="246" t="s">
        <v>401</v>
      </c>
    </row>
    <row r="442" s="14" customFormat="1">
      <c r="A442" s="14"/>
      <c r="B442" s="247"/>
      <c r="C442" s="248"/>
      <c r="D442" s="238" t="s">
        <v>410</v>
      </c>
      <c r="E442" s="249" t="s">
        <v>19</v>
      </c>
      <c r="F442" s="250" t="s">
        <v>7334</v>
      </c>
      <c r="G442" s="248"/>
      <c r="H442" s="251">
        <v>89.900000000000006</v>
      </c>
      <c r="I442" s="252"/>
      <c r="J442" s="248"/>
      <c r="K442" s="248"/>
      <c r="L442" s="253"/>
      <c r="M442" s="254"/>
      <c r="N442" s="255"/>
      <c r="O442" s="255"/>
      <c r="P442" s="255"/>
      <c r="Q442" s="255"/>
      <c r="R442" s="255"/>
      <c r="S442" s="255"/>
      <c r="T442" s="25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7" t="s">
        <v>410</v>
      </c>
      <c r="AU442" s="257" t="s">
        <v>87</v>
      </c>
      <c r="AV442" s="14" t="s">
        <v>87</v>
      </c>
      <c r="AW442" s="14" t="s">
        <v>37</v>
      </c>
      <c r="AX442" s="14" t="s">
        <v>78</v>
      </c>
      <c r="AY442" s="257" t="s">
        <v>401</v>
      </c>
    </row>
    <row r="443" s="15" customFormat="1">
      <c r="A443" s="15"/>
      <c r="B443" s="258"/>
      <c r="C443" s="259"/>
      <c r="D443" s="238" t="s">
        <v>410</v>
      </c>
      <c r="E443" s="260" t="s">
        <v>19</v>
      </c>
      <c r="F443" s="261" t="s">
        <v>414</v>
      </c>
      <c r="G443" s="259"/>
      <c r="H443" s="262">
        <v>89.900000000000006</v>
      </c>
      <c r="I443" s="263"/>
      <c r="J443" s="259"/>
      <c r="K443" s="259"/>
      <c r="L443" s="264"/>
      <c r="M443" s="265"/>
      <c r="N443" s="266"/>
      <c r="O443" s="266"/>
      <c r="P443" s="266"/>
      <c r="Q443" s="266"/>
      <c r="R443" s="266"/>
      <c r="S443" s="266"/>
      <c r="T443" s="26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8" t="s">
        <v>410</v>
      </c>
      <c r="AU443" s="268" t="s">
        <v>87</v>
      </c>
      <c r="AV443" s="15" t="s">
        <v>102</v>
      </c>
      <c r="AW443" s="15" t="s">
        <v>37</v>
      </c>
      <c r="AX443" s="15" t="s">
        <v>85</v>
      </c>
      <c r="AY443" s="268" t="s">
        <v>401</v>
      </c>
    </row>
    <row r="444" s="2" customFormat="1" ht="33" customHeight="1">
      <c r="A444" s="40"/>
      <c r="B444" s="41"/>
      <c r="C444" s="218" t="s">
        <v>992</v>
      </c>
      <c r="D444" s="218" t="s">
        <v>403</v>
      </c>
      <c r="E444" s="219" t="s">
        <v>7339</v>
      </c>
      <c r="F444" s="220" t="s">
        <v>7340</v>
      </c>
      <c r="G444" s="221" t="s">
        <v>178</v>
      </c>
      <c r="H444" s="222">
        <v>3.6499999999999999</v>
      </c>
      <c r="I444" s="223"/>
      <c r="J444" s="224">
        <f>ROUND(I444*H444,2)</f>
        <v>0</v>
      </c>
      <c r="K444" s="220" t="s">
        <v>406</v>
      </c>
      <c r="L444" s="46"/>
      <c r="M444" s="225" t="s">
        <v>19</v>
      </c>
      <c r="N444" s="226" t="s">
        <v>49</v>
      </c>
      <c r="O444" s="86"/>
      <c r="P444" s="227">
        <f>O444*H444</f>
        <v>0</v>
      </c>
      <c r="Q444" s="227">
        <v>0.0014499999999999999</v>
      </c>
      <c r="R444" s="227">
        <f>Q444*H444</f>
        <v>0.0052924999999999995</v>
      </c>
      <c r="S444" s="227">
        <v>0</v>
      </c>
      <c r="T444" s="22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9" t="s">
        <v>102</v>
      </c>
      <c r="AT444" s="229" t="s">
        <v>403</v>
      </c>
      <c r="AU444" s="229" t="s">
        <v>87</v>
      </c>
      <c r="AY444" s="19" t="s">
        <v>401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9" t="s">
        <v>85</v>
      </c>
      <c r="BK444" s="230">
        <f>ROUND(I444*H444,2)</f>
        <v>0</v>
      </c>
      <c r="BL444" s="19" t="s">
        <v>102</v>
      </c>
      <c r="BM444" s="229" t="s">
        <v>7341</v>
      </c>
    </row>
    <row r="445" s="2" customFormat="1">
      <c r="A445" s="40"/>
      <c r="B445" s="41"/>
      <c r="C445" s="42"/>
      <c r="D445" s="231" t="s">
        <v>408</v>
      </c>
      <c r="E445" s="42"/>
      <c r="F445" s="232" t="s">
        <v>7342</v>
      </c>
      <c r="G445" s="42"/>
      <c r="H445" s="42"/>
      <c r="I445" s="233"/>
      <c r="J445" s="42"/>
      <c r="K445" s="42"/>
      <c r="L445" s="46"/>
      <c r="M445" s="234"/>
      <c r="N445" s="235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408</v>
      </c>
      <c r="AU445" s="19" t="s">
        <v>87</v>
      </c>
    </row>
    <row r="446" s="13" customFormat="1">
      <c r="A446" s="13"/>
      <c r="B446" s="236"/>
      <c r="C446" s="237"/>
      <c r="D446" s="238" t="s">
        <v>410</v>
      </c>
      <c r="E446" s="239" t="s">
        <v>19</v>
      </c>
      <c r="F446" s="240" t="s">
        <v>7081</v>
      </c>
      <c r="G446" s="237"/>
      <c r="H446" s="239" t="s">
        <v>19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410</v>
      </c>
      <c r="AU446" s="246" t="s">
        <v>87</v>
      </c>
      <c r="AV446" s="13" t="s">
        <v>85</v>
      </c>
      <c r="AW446" s="13" t="s">
        <v>37</v>
      </c>
      <c r="AX446" s="13" t="s">
        <v>78</v>
      </c>
      <c r="AY446" s="246" t="s">
        <v>401</v>
      </c>
    </row>
    <row r="447" s="14" customFormat="1">
      <c r="A447" s="14"/>
      <c r="B447" s="247"/>
      <c r="C447" s="248"/>
      <c r="D447" s="238" t="s">
        <v>410</v>
      </c>
      <c r="E447" s="249" t="s">
        <v>19</v>
      </c>
      <c r="F447" s="250" t="s">
        <v>7343</v>
      </c>
      <c r="G447" s="248"/>
      <c r="H447" s="251">
        <v>2.7999999999999998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7" t="s">
        <v>410</v>
      </c>
      <c r="AU447" s="257" t="s">
        <v>87</v>
      </c>
      <c r="AV447" s="14" t="s">
        <v>87</v>
      </c>
      <c r="AW447" s="14" t="s">
        <v>37</v>
      </c>
      <c r="AX447" s="14" t="s">
        <v>78</v>
      </c>
      <c r="AY447" s="257" t="s">
        <v>401</v>
      </c>
    </row>
    <row r="448" s="14" customFormat="1">
      <c r="A448" s="14"/>
      <c r="B448" s="247"/>
      <c r="C448" s="248"/>
      <c r="D448" s="238" t="s">
        <v>410</v>
      </c>
      <c r="E448" s="249" t="s">
        <v>19</v>
      </c>
      <c r="F448" s="250" t="s">
        <v>7344</v>
      </c>
      <c r="G448" s="248"/>
      <c r="H448" s="251">
        <v>0.84999999999999998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7" t="s">
        <v>410</v>
      </c>
      <c r="AU448" s="257" t="s">
        <v>87</v>
      </c>
      <c r="AV448" s="14" t="s">
        <v>87</v>
      </c>
      <c r="AW448" s="14" t="s">
        <v>37</v>
      </c>
      <c r="AX448" s="14" t="s">
        <v>78</v>
      </c>
      <c r="AY448" s="257" t="s">
        <v>401</v>
      </c>
    </row>
    <row r="449" s="15" customFormat="1">
      <c r="A449" s="15"/>
      <c r="B449" s="258"/>
      <c r="C449" s="259"/>
      <c r="D449" s="238" t="s">
        <v>410</v>
      </c>
      <c r="E449" s="260" t="s">
        <v>19</v>
      </c>
      <c r="F449" s="261" t="s">
        <v>414</v>
      </c>
      <c r="G449" s="259"/>
      <c r="H449" s="262">
        <v>3.6499999999999999</v>
      </c>
      <c r="I449" s="263"/>
      <c r="J449" s="259"/>
      <c r="K449" s="259"/>
      <c r="L449" s="264"/>
      <c r="M449" s="265"/>
      <c r="N449" s="266"/>
      <c r="O449" s="266"/>
      <c r="P449" s="266"/>
      <c r="Q449" s="266"/>
      <c r="R449" s="266"/>
      <c r="S449" s="266"/>
      <c r="T449" s="26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8" t="s">
        <v>410</v>
      </c>
      <c r="AU449" s="268" t="s">
        <v>87</v>
      </c>
      <c r="AV449" s="15" t="s">
        <v>102</v>
      </c>
      <c r="AW449" s="15" t="s">
        <v>37</v>
      </c>
      <c r="AX449" s="15" t="s">
        <v>85</v>
      </c>
      <c r="AY449" s="268" t="s">
        <v>401</v>
      </c>
    </row>
    <row r="450" s="2" customFormat="1" ht="37.8" customHeight="1">
      <c r="A450" s="40"/>
      <c r="B450" s="41"/>
      <c r="C450" s="218" t="s">
        <v>1000</v>
      </c>
      <c r="D450" s="218" t="s">
        <v>403</v>
      </c>
      <c r="E450" s="219" t="s">
        <v>7345</v>
      </c>
      <c r="F450" s="220" t="s">
        <v>7346</v>
      </c>
      <c r="G450" s="221" t="s">
        <v>178</v>
      </c>
      <c r="H450" s="222">
        <v>3.6499999999999999</v>
      </c>
      <c r="I450" s="223"/>
      <c r="J450" s="224">
        <f>ROUND(I450*H450,2)</f>
        <v>0</v>
      </c>
      <c r="K450" s="220" t="s">
        <v>406</v>
      </c>
      <c r="L450" s="46"/>
      <c r="M450" s="225" t="s">
        <v>19</v>
      </c>
      <c r="N450" s="226" t="s">
        <v>49</v>
      </c>
      <c r="O450" s="86"/>
      <c r="P450" s="227">
        <f>O450*H450</f>
        <v>0</v>
      </c>
      <c r="Q450" s="227">
        <v>1.22E-05</v>
      </c>
      <c r="R450" s="227">
        <f>Q450*H450</f>
        <v>4.4530000000000002E-05</v>
      </c>
      <c r="S450" s="227">
        <v>0</v>
      </c>
      <c r="T450" s="22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9" t="s">
        <v>102</v>
      </c>
      <c r="AT450" s="229" t="s">
        <v>403</v>
      </c>
      <c r="AU450" s="229" t="s">
        <v>87</v>
      </c>
      <c r="AY450" s="19" t="s">
        <v>401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19" t="s">
        <v>85</v>
      </c>
      <c r="BK450" s="230">
        <f>ROUND(I450*H450,2)</f>
        <v>0</v>
      </c>
      <c r="BL450" s="19" t="s">
        <v>102</v>
      </c>
      <c r="BM450" s="229" t="s">
        <v>7347</v>
      </c>
    </row>
    <row r="451" s="2" customFormat="1">
      <c r="A451" s="40"/>
      <c r="B451" s="41"/>
      <c r="C451" s="42"/>
      <c r="D451" s="231" t="s">
        <v>408</v>
      </c>
      <c r="E451" s="42"/>
      <c r="F451" s="232" t="s">
        <v>7348</v>
      </c>
      <c r="G451" s="42"/>
      <c r="H451" s="42"/>
      <c r="I451" s="233"/>
      <c r="J451" s="42"/>
      <c r="K451" s="42"/>
      <c r="L451" s="46"/>
      <c r="M451" s="234"/>
      <c r="N451" s="235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408</v>
      </c>
      <c r="AU451" s="19" t="s">
        <v>87</v>
      </c>
    </row>
    <row r="452" s="13" customFormat="1">
      <c r="A452" s="13"/>
      <c r="B452" s="236"/>
      <c r="C452" s="237"/>
      <c r="D452" s="238" t="s">
        <v>410</v>
      </c>
      <c r="E452" s="239" t="s">
        <v>19</v>
      </c>
      <c r="F452" s="240" t="s">
        <v>7081</v>
      </c>
      <c r="G452" s="237"/>
      <c r="H452" s="239" t="s">
        <v>19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410</v>
      </c>
      <c r="AU452" s="246" t="s">
        <v>87</v>
      </c>
      <c r="AV452" s="13" t="s">
        <v>85</v>
      </c>
      <c r="AW452" s="13" t="s">
        <v>37</v>
      </c>
      <c r="AX452" s="13" t="s">
        <v>78</v>
      </c>
      <c r="AY452" s="246" t="s">
        <v>401</v>
      </c>
    </row>
    <row r="453" s="14" customFormat="1">
      <c r="A453" s="14"/>
      <c r="B453" s="247"/>
      <c r="C453" s="248"/>
      <c r="D453" s="238" t="s">
        <v>410</v>
      </c>
      <c r="E453" s="249" t="s">
        <v>19</v>
      </c>
      <c r="F453" s="250" t="s">
        <v>7343</v>
      </c>
      <c r="G453" s="248"/>
      <c r="H453" s="251">
        <v>2.7999999999999998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7" t="s">
        <v>410</v>
      </c>
      <c r="AU453" s="257" t="s">
        <v>87</v>
      </c>
      <c r="AV453" s="14" t="s">
        <v>87</v>
      </c>
      <c r="AW453" s="14" t="s">
        <v>37</v>
      </c>
      <c r="AX453" s="14" t="s">
        <v>78</v>
      </c>
      <c r="AY453" s="257" t="s">
        <v>401</v>
      </c>
    </row>
    <row r="454" s="14" customFormat="1">
      <c r="A454" s="14"/>
      <c r="B454" s="247"/>
      <c r="C454" s="248"/>
      <c r="D454" s="238" t="s">
        <v>410</v>
      </c>
      <c r="E454" s="249" t="s">
        <v>19</v>
      </c>
      <c r="F454" s="250" t="s">
        <v>7344</v>
      </c>
      <c r="G454" s="248"/>
      <c r="H454" s="251">
        <v>0.84999999999999998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7" t="s">
        <v>410</v>
      </c>
      <c r="AU454" s="257" t="s">
        <v>87</v>
      </c>
      <c r="AV454" s="14" t="s">
        <v>87</v>
      </c>
      <c r="AW454" s="14" t="s">
        <v>37</v>
      </c>
      <c r="AX454" s="14" t="s">
        <v>78</v>
      </c>
      <c r="AY454" s="257" t="s">
        <v>401</v>
      </c>
    </row>
    <row r="455" s="15" customFormat="1">
      <c r="A455" s="15"/>
      <c r="B455" s="258"/>
      <c r="C455" s="259"/>
      <c r="D455" s="238" t="s">
        <v>410</v>
      </c>
      <c r="E455" s="260" t="s">
        <v>19</v>
      </c>
      <c r="F455" s="261" t="s">
        <v>414</v>
      </c>
      <c r="G455" s="259"/>
      <c r="H455" s="262">
        <v>3.6499999999999999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8" t="s">
        <v>410</v>
      </c>
      <c r="AU455" s="268" t="s">
        <v>87</v>
      </c>
      <c r="AV455" s="15" t="s">
        <v>102</v>
      </c>
      <c r="AW455" s="15" t="s">
        <v>37</v>
      </c>
      <c r="AX455" s="15" t="s">
        <v>85</v>
      </c>
      <c r="AY455" s="268" t="s">
        <v>401</v>
      </c>
    </row>
    <row r="456" s="2" customFormat="1" ht="49.05" customHeight="1">
      <c r="A456" s="40"/>
      <c r="B456" s="41"/>
      <c r="C456" s="218" t="s">
        <v>1006</v>
      </c>
      <c r="D456" s="218" t="s">
        <v>403</v>
      </c>
      <c r="E456" s="219" t="s">
        <v>7349</v>
      </c>
      <c r="F456" s="220" t="s">
        <v>7350</v>
      </c>
      <c r="G456" s="221" t="s">
        <v>228</v>
      </c>
      <c r="H456" s="222">
        <v>340.44999999999999</v>
      </c>
      <c r="I456" s="223"/>
      <c r="J456" s="224">
        <f>ROUND(I456*H456,2)</f>
        <v>0</v>
      </c>
      <c r="K456" s="220" t="s">
        <v>406</v>
      </c>
      <c r="L456" s="46"/>
      <c r="M456" s="225" t="s">
        <v>19</v>
      </c>
      <c r="N456" s="226" t="s">
        <v>49</v>
      </c>
      <c r="O456" s="86"/>
      <c r="P456" s="227">
        <f>O456*H456</f>
        <v>0</v>
      </c>
      <c r="Q456" s="227">
        <v>0.12949959999999999</v>
      </c>
      <c r="R456" s="227">
        <f>Q456*H456</f>
        <v>44.088138819999998</v>
      </c>
      <c r="S456" s="227">
        <v>0</v>
      </c>
      <c r="T456" s="22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9" t="s">
        <v>102</v>
      </c>
      <c r="AT456" s="229" t="s">
        <v>403</v>
      </c>
      <c r="AU456" s="229" t="s">
        <v>87</v>
      </c>
      <c r="AY456" s="19" t="s">
        <v>401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19" t="s">
        <v>85</v>
      </c>
      <c r="BK456" s="230">
        <f>ROUND(I456*H456,2)</f>
        <v>0</v>
      </c>
      <c r="BL456" s="19" t="s">
        <v>102</v>
      </c>
      <c r="BM456" s="229" t="s">
        <v>7351</v>
      </c>
    </row>
    <row r="457" s="2" customFormat="1">
      <c r="A457" s="40"/>
      <c r="B457" s="41"/>
      <c r="C457" s="42"/>
      <c r="D457" s="231" t="s">
        <v>408</v>
      </c>
      <c r="E457" s="42"/>
      <c r="F457" s="232" t="s">
        <v>7352</v>
      </c>
      <c r="G457" s="42"/>
      <c r="H457" s="42"/>
      <c r="I457" s="233"/>
      <c r="J457" s="42"/>
      <c r="K457" s="42"/>
      <c r="L457" s="46"/>
      <c r="M457" s="234"/>
      <c r="N457" s="235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408</v>
      </c>
      <c r="AU457" s="19" t="s">
        <v>87</v>
      </c>
    </row>
    <row r="458" s="13" customFormat="1">
      <c r="A458" s="13"/>
      <c r="B458" s="236"/>
      <c r="C458" s="237"/>
      <c r="D458" s="238" t="s">
        <v>410</v>
      </c>
      <c r="E458" s="239" t="s">
        <v>19</v>
      </c>
      <c r="F458" s="240" t="s">
        <v>7081</v>
      </c>
      <c r="G458" s="237"/>
      <c r="H458" s="239" t="s">
        <v>19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410</v>
      </c>
      <c r="AU458" s="246" t="s">
        <v>87</v>
      </c>
      <c r="AV458" s="13" t="s">
        <v>85</v>
      </c>
      <c r="AW458" s="13" t="s">
        <v>37</v>
      </c>
      <c r="AX458" s="13" t="s">
        <v>78</v>
      </c>
      <c r="AY458" s="246" t="s">
        <v>401</v>
      </c>
    </row>
    <row r="459" s="14" customFormat="1">
      <c r="A459" s="14"/>
      <c r="B459" s="247"/>
      <c r="C459" s="248"/>
      <c r="D459" s="238" t="s">
        <v>410</v>
      </c>
      <c r="E459" s="249" t="s">
        <v>19</v>
      </c>
      <c r="F459" s="250" t="s">
        <v>7353</v>
      </c>
      <c r="G459" s="248"/>
      <c r="H459" s="251">
        <v>340.44999999999999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7" t="s">
        <v>410</v>
      </c>
      <c r="AU459" s="257" t="s">
        <v>87</v>
      </c>
      <c r="AV459" s="14" t="s">
        <v>87</v>
      </c>
      <c r="AW459" s="14" t="s">
        <v>37</v>
      </c>
      <c r="AX459" s="14" t="s">
        <v>78</v>
      </c>
      <c r="AY459" s="257" t="s">
        <v>401</v>
      </c>
    </row>
    <row r="460" s="15" customFormat="1">
      <c r="A460" s="15"/>
      <c r="B460" s="258"/>
      <c r="C460" s="259"/>
      <c r="D460" s="238" t="s">
        <v>410</v>
      </c>
      <c r="E460" s="260" t="s">
        <v>19</v>
      </c>
      <c r="F460" s="261" t="s">
        <v>414</v>
      </c>
      <c r="G460" s="259"/>
      <c r="H460" s="262">
        <v>340.44999999999999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8" t="s">
        <v>410</v>
      </c>
      <c r="AU460" s="268" t="s">
        <v>87</v>
      </c>
      <c r="AV460" s="15" t="s">
        <v>102</v>
      </c>
      <c r="AW460" s="15" t="s">
        <v>37</v>
      </c>
      <c r="AX460" s="15" t="s">
        <v>85</v>
      </c>
      <c r="AY460" s="268" t="s">
        <v>401</v>
      </c>
    </row>
    <row r="461" s="2" customFormat="1" ht="16.5" customHeight="1">
      <c r="A461" s="40"/>
      <c r="B461" s="41"/>
      <c r="C461" s="280" t="s">
        <v>1012</v>
      </c>
      <c r="D461" s="280" t="s">
        <v>808</v>
      </c>
      <c r="E461" s="281" t="s">
        <v>7354</v>
      </c>
      <c r="F461" s="282" t="s">
        <v>7355</v>
      </c>
      <c r="G461" s="283" t="s">
        <v>228</v>
      </c>
      <c r="H461" s="284">
        <v>357.47300000000001</v>
      </c>
      <c r="I461" s="285"/>
      <c r="J461" s="286">
        <f>ROUND(I461*H461,2)</f>
        <v>0</v>
      </c>
      <c r="K461" s="282" t="s">
        <v>406</v>
      </c>
      <c r="L461" s="287"/>
      <c r="M461" s="288" t="s">
        <v>19</v>
      </c>
      <c r="N461" s="289" t="s">
        <v>49</v>
      </c>
      <c r="O461" s="86"/>
      <c r="P461" s="227">
        <f>O461*H461</f>
        <v>0</v>
      </c>
      <c r="Q461" s="227">
        <v>0.056120000000000003</v>
      </c>
      <c r="R461" s="227">
        <f>Q461*H461</f>
        <v>20.061384760000003</v>
      </c>
      <c r="S461" s="227">
        <v>0</v>
      </c>
      <c r="T461" s="22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9" t="s">
        <v>487</v>
      </c>
      <c r="AT461" s="229" t="s">
        <v>808</v>
      </c>
      <c r="AU461" s="229" t="s">
        <v>87</v>
      </c>
      <c r="AY461" s="19" t="s">
        <v>401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19" t="s">
        <v>85</v>
      </c>
      <c r="BK461" s="230">
        <f>ROUND(I461*H461,2)</f>
        <v>0</v>
      </c>
      <c r="BL461" s="19" t="s">
        <v>102</v>
      </c>
      <c r="BM461" s="229" t="s">
        <v>7356</v>
      </c>
    </row>
    <row r="462" s="13" customFormat="1">
      <c r="A462" s="13"/>
      <c r="B462" s="236"/>
      <c r="C462" s="237"/>
      <c r="D462" s="238" t="s">
        <v>410</v>
      </c>
      <c r="E462" s="239" t="s">
        <v>19</v>
      </c>
      <c r="F462" s="240" t="s">
        <v>7081</v>
      </c>
      <c r="G462" s="237"/>
      <c r="H462" s="239" t="s">
        <v>19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410</v>
      </c>
      <c r="AU462" s="246" t="s">
        <v>87</v>
      </c>
      <c r="AV462" s="13" t="s">
        <v>85</v>
      </c>
      <c r="AW462" s="13" t="s">
        <v>37</v>
      </c>
      <c r="AX462" s="13" t="s">
        <v>78</v>
      </c>
      <c r="AY462" s="246" t="s">
        <v>401</v>
      </c>
    </row>
    <row r="463" s="14" customFormat="1">
      <c r="A463" s="14"/>
      <c r="B463" s="247"/>
      <c r="C463" s="248"/>
      <c r="D463" s="238" t="s">
        <v>410</v>
      </c>
      <c r="E463" s="249" t="s">
        <v>19</v>
      </c>
      <c r="F463" s="250" t="s">
        <v>7353</v>
      </c>
      <c r="G463" s="248"/>
      <c r="H463" s="251">
        <v>340.44999999999999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410</v>
      </c>
      <c r="AU463" s="257" t="s">
        <v>87</v>
      </c>
      <c r="AV463" s="14" t="s">
        <v>87</v>
      </c>
      <c r="AW463" s="14" t="s">
        <v>37</v>
      </c>
      <c r="AX463" s="14" t="s">
        <v>78</v>
      </c>
      <c r="AY463" s="257" t="s">
        <v>401</v>
      </c>
    </row>
    <row r="464" s="15" customFormat="1">
      <c r="A464" s="15"/>
      <c r="B464" s="258"/>
      <c r="C464" s="259"/>
      <c r="D464" s="238" t="s">
        <v>410</v>
      </c>
      <c r="E464" s="260" t="s">
        <v>19</v>
      </c>
      <c r="F464" s="261" t="s">
        <v>414</v>
      </c>
      <c r="G464" s="259"/>
      <c r="H464" s="262">
        <v>340.44999999999999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8" t="s">
        <v>410</v>
      </c>
      <c r="AU464" s="268" t="s">
        <v>87</v>
      </c>
      <c r="AV464" s="15" t="s">
        <v>102</v>
      </c>
      <c r="AW464" s="15" t="s">
        <v>37</v>
      </c>
      <c r="AX464" s="15" t="s">
        <v>78</v>
      </c>
      <c r="AY464" s="268" t="s">
        <v>401</v>
      </c>
    </row>
    <row r="465" s="14" customFormat="1">
      <c r="A465" s="14"/>
      <c r="B465" s="247"/>
      <c r="C465" s="248"/>
      <c r="D465" s="238" t="s">
        <v>410</v>
      </c>
      <c r="E465" s="249" t="s">
        <v>19</v>
      </c>
      <c r="F465" s="250" t="s">
        <v>7357</v>
      </c>
      <c r="G465" s="248"/>
      <c r="H465" s="251">
        <v>357.47300000000001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410</v>
      </c>
      <c r="AU465" s="257" t="s">
        <v>87</v>
      </c>
      <c r="AV465" s="14" t="s">
        <v>87</v>
      </c>
      <c r="AW465" s="14" t="s">
        <v>37</v>
      </c>
      <c r="AX465" s="14" t="s">
        <v>85</v>
      </c>
      <c r="AY465" s="257" t="s">
        <v>401</v>
      </c>
    </row>
    <row r="466" s="2" customFormat="1" ht="55.5" customHeight="1">
      <c r="A466" s="40"/>
      <c r="B466" s="41"/>
      <c r="C466" s="218" t="s">
        <v>1017</v>
      </c>
      <c r="D466" s="218" t="s">
        <v>403</v>
      </c>
      <c r="E466" s="219" t="s">
        <v>7358</v>
      </c>
      <c r="F466" s="220" t="s">
        <v>7359</v>
      </c>
      <c r="G466" s="221" t="s">
        <v>228</v>
      </c>
      <c r="H466" s="222">
        <v>9</v>
      </c>
      <c r="I466" s="223"/>
      <c r="J466" s="224">
        <f>ROUND(I466*H466,2)</f>
        <v>0</v>
      </c>
      <c r="K466" s="220" t="s">
        <v>406</v>
      </c>
      <c r="L466" s="46"/>
      <c r="M466" s="225" t="s">
        <v>19</v>
      </c>
      <c r="N466" s="226" t="s">
        <v>49</v>
      </c>
      <c r="O466" s="86"/>
      <c r="P466" s="227">
        <f>O466*H466</f>
        <v>0</v>
      </c>
      <c r="Q466" s="227">
        <v>1.84E-06</v>
      </c>
      <c r="R466" s="227">
        <f>Q466*H466</f>
        <v>1.6560000000000001E-05</v>
      </c>
      <c r="S466" s="227">
        <v>0</v>
      </c>
      <c r="T466" s="22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9" t="s">
        <v>102</v>
      </c>
      <c r="AT466" s="229" t="s">
        <v>403</v>
      </c>
      <c r="AU466" s="229" t="s">
        <v>87</v>
      </c>
      <c r="AY466" s="19" t="s">
        <v>401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19" t="s">
        <v>85</v>
      </c>
      <c r="BK466" s="230">
        <f>ROUND(I466*H466,2)</f>
        <v>0</v>
      </c>
      <c r="BL466" s="19" t="s">
        <v>102</v>
      </c>
      <c r="BM466" s="229" t="s">
        <v>7360</v>
      </c>
    </row>
    <row r="467" s="2" customFormat="1">
      <c r="A467" s="40"/>
      <c r="B467" s="41"/>
      <c r="C467" s="42"/>
      <c r="D467" s="231" t="s">
        <v>408</v>
      </c>
      <c r="E467" s="42"/>
      <c r="F467" s="232" t="s">
        <v>7361</v>
      </c>
      <c r="G467" s="42"/>
      <c r="H467" s="42"/>
      <c r="I467" s="233"/>
      <c r="J467" s="42"/>
      <c r="K467" s="42"/>
      <c r="L467" s="46"/>
      <c r="M467" s="234"/>
      <c r="N467" s="235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408</v>
      </c>
      <c r="AU467" s="19" t="s">
        <v>87</v>
      </c>
    </row>
    <row r="468" s="2" customFormat="1" ht="49.05" customHeight="1">
      <c r="A468" s="40"/>
      <c r="B468" s="41"/>
      <c r="C468" s="218" t="s">
        <v>1023</v>
      </c>
      <c r="D468" s="218" t="s">
        <v>403</v>
      </c>
      <c r="E468" s="219" t="s">
        <v>7362</v>
      </c>
      <c r="F468" s="220" t="s">
        <v>7363</v>
      </c>
      <c r="G468" s="221" t="s">
        <v>228</v>
      </c>
      <c r="H468" s="222">
        <v>18</v>
      </c>
      <c r="I468" s="223"/>
      <c r="J468" s="224">
        <f>ROUND(I468*H468,2)</f>
        <v>0</v>
      </c>
      <c r="K468" s="220" t="s">
        <v>406</v>
      </c>
      <c r="L468" s="46"/>
      <c r="M468" s="225" t="s">
        <v>19</v>
      </c>
      <c r="N468" s="226" t="s">
        <v>49</v>
      </c>
      <c r="O468" s="86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9" t="s">
        <v>102</v>
      </c>
      <c r="AT468" s="229" t="s">
        <v>403</v>
      </c>
      <c r="AU468" s="229" t="s">
        <v>87</v>
      </c>
      <c r="AY468" s="19" t="s">
        <v>401</v>
      </c>
      <c r="BE468" s="230">
        <f>IF(N468="základní",J468,0)</f>
        <v>0</v>
      </c>
      <c r="BF468" s="230">
        <f>IF(N468="snížená",J468,0)</f>
        <v>0</v>
      </c>
      <c r="BG468" s="230">
        <f>IF(N468="zákl. přenesená",J468,0)</f>
        <v>0</v>
      </c>
      <c r="BH468" s="230">
        <f>IF(N468="sníž. přenesená",J468,0)</f>
        <v>0</v>
      </c>
      <c r="BI468" s="230">
        <f>IF(N468="nulová",J468,0)</f>
        <v>0</v>
      </c>
      <c r="BJ468" s="19" t="s">
        <v>85</v>
      </c>
      <c r="BK468" s="230">
        <f>ROUND(I468*H468,2)</f>
        <v>0</v>
      </c>
      <c r="BL468" s="19" t="s">
        <v>102</v>
      </c>
      <c r="BM468" s="229" t="s">
        <v>7364</v>
      </c>
    </row>
    <row r="469" s="2" customFormat="1">
      <c r="A469" s="40"/>
      <c r="B469" s="41"/>
      <c r="C469" s="42"/>
      <c r="D469" s="231" t="s">
        <v>408</v>
      </c>
      <c r="E469" s="42"/>
      <c r="F469" s="232" t="s">
        <v>7365</v>
      </c>
      <c r="G469" s="42"/>
      <c r="H469" s="42"/>
      <c r="I469" s="233"/>
      <c r="J469" s="42"/>
      <c r="K469" s="42"/>
      <c r="L469" s="46"/>
      <c r="M469" s="234"/>
      <c r="N469" s="235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408</v>
      </c>
      <c r="AU469" s="19" t="s">
        <v>87</v>
      </c>
    </row>
    <row r="470" s="2" customFormat="1" ht="44.25" customHeight="1">
      <c r="A470" s="40"/>
      <c r="B470" s="41"/>
      <c r="C470" s="218" t="s">
        <v>1028</v>
      </c>
      <c r="D470" s="218" t="s">
        <v>403</v>
      </c>
      <c r="E470" s="219" t="s">
        <v>7366</v>
      </c>
      <c r="F470" s="220" t="s">
        <v>7367</v>
      </c>
      <c r="G470" s="221" t="s">
        <v>228</v>
      </c>
      <c r="H470" s="222">
        <v>12</v>
      </c>
      <c r="I470" s="223"/>
      <c r="J470" s="224">
        <f>ROUND(I470*H470,2)</f>
        <v>0</v>
      </c>
      <c r="K470" s="220" t="s">
        <v>406</v>
      </c>
      <c r="L470" s="46"/>
      <c r="M470" s="225" t="s">
        <v>19</v>
      </c>
      <c r="N470" s="226" t="s">
        <v>49</v>
      </c>
      <c r="O470" s="86"/>
      <c r="P470" s="227">
        <f>O470*H470</f>
        <v>0</v>
      </c>
      <c r="Q470" s="227">
        <v>0.10094599999999999</v>
      </c>
      <c r="R470" s="227">
        <f>Q470*H470</f>
        <v>1.211352</v>
      </c>
      <c r="S470" s="227">
        <v>0</v>
      </c>
      <c r="T470" s="228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9" t="s">
        <v>102</v>
      </c>
      <c r="AT470" s="229" t="s">
        <v>403</v>
      </c>
      <c r="AU470" s="229" t="s">
        <v>87</v>
      </c>
      <c r="AY470" s="19" t="s">
        <v>401</v>
      </c>
      <c r="BE470" s="230">
        <f>IF(N470="základní",J470,0)</f>
        <v>0</v>
      </c>
      <c r="BF470" s="230">
        <f>IF(N470="snížená",J470,0)</f>
        <v>0</v>
      </c>
      <c r="BG470" s="230">
        <f>IF(N470="zákl. přenesená",J470,0)</f>
        <v>0</v>
      </c>
      <c r="BH470" s="230">
        <f>IF(N470="sníž. přenesená",J470,0)</f>
        <v>0</v>
      </c>
      <c r="BI470" s="230">
        <f>IF(N470="nulová",J470,0)</f>
        <v>0</v>
      </c>
      <c r="BJ470" s="19" t="s">
        <v>85</v>
      </c>
      <c r="BK470" s="230">
        <f>ROUND(I470*H470,2)</f>
        <v>0</v>
      </c>
      <c r="BL470" s="19" t="s">
        <v>102</v>
      </c>
      <c r="BM470" s="229" t="s">
        <v>7368</v>
      </c>
    </row>
    <row r="471" s="2" customFormat="1">
      <c r="A471" s="40"/>
      <c r="B471" s="41"/>
      <c r="C471" s="42"/>
      <c r="D471" s="231" t="s">
        <v>408</v>
      </c>
      <c r="E471" s="42"/>
      <c r="F471" s="232" t="s">
        <v>7369</v>
      </c>
      <c r="G471" s="42"/>
      <c r="H471" s="42"/>
      <c r="I471" s="233"/>
      <c r="J471" s="42"/>
      <c r="K471" s="42"/>
      <c r="L471" s="46"/>
      <c r="M471" s="234"/>
      <c r="N471" s="235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408</v>
      </c>
      <c r="AU471" s="19" t="s">
        <v>87</v>
      </c>
    </row>
    <row r="472" s="13" customFormat="1">
      <c r="A472" s="13"/>
      <c r="B472" s="236"/>
      <c r="C472" s="237"/>
      <c r="D472" s="238" t="s">
        <v>410</v>
      </c>
      <c r="E472" s="239" t="s">
        <v>19</v>
      </c>
      <c r="F472" s="240" t="s">
        <v>7081</v>
      </c>
      <c r="G472" s="237"/>
      <c r="H472" s="239" t="s">
        <v>19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410</v>
      </c>
      <c r="AU472" s="246" t="s">
        <v>87</v>
      </c>
      <c r="AV472" s="13" t="s">
        <v>85</v>
      </c>
      <c r="AW472" s="13" t="s">
        <v>37</v>
      </c>
      <c r="AX472" s="13" t="s">
        <v>78</v>
      </c>
      <c r="AY472" s="246" t="s">
        <v>401</v>
      </c>
    </row>
    <row r="473" s="14" customFormat="1">
      <c r="A473" s="14"/>
      <c r="B473" s="247"/>
      <c r="C473" s="248"/>
      <c r="D473" s="238" t="s">
        <v>410</v>
      </c>
      <c r="E473" s="249" t="s">
        <v>19</v>
      </c>
      <c r="F473" s="250" t="s">
        <v>7370</v>
      </c>
      <c r="G473" s="248"/>
      <c r="H473" s="251">
        <v>12</v>
      </c>
      <c r="I473" s="252"/>
      <c r="J473" s="248"/>
      <c r="K473" s="248"/>
      <c r="L473" s="253"/>
      <c r="M473" s="254"/>
      <c r="N473" s="255"/>
      <c r="O473" s="255"/>
      <c r="P473" s="255"/>
      <c r="Q473" s="255"/>
      <c r="R473" s="255"/>
      <c r="S473" s="255"/>
      <c r="T473" s="25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7" t="s">
        <v>410</v>
      </c>
      <c r="AU473" s="257" t="s">
        <v>87</v>
      </c>
      <c r="AV473" s="14" t="s">
        <v>87</v>
      </c>
      <c r="AW473" s="14" t="s">
        <v>37</v>
      </c>
      <c r="AX473" s="14" t="s">
        <v>78</v>
      </c>
      <c r="AY473" s="257" t="s">
        <v>401</v>
      </c>
    </row>
    <row r="474" s="15" customFormat="1">
      <c r="A474" s="15"/>
      <c r="B474" s="258"/>
      <c r="C474" s="259"/>
      <c r="D474" s="238" t="s">
        <v>410</v>
      </c>
      <c r="E474" s="260" t="s">
        <v>19</v>
      </c>
      <c r="F474" s="261" t="s">
        <v>414</v>
      </c>
      <c r="G474" s="259"/>
      <c r="H474" s="262">
        <v>12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8" t="s">
        <v>410</v>
      </c>
      <c r="AU474" s="268" t="s">
        <v>87</v>
      </c>
      <c r="AV474" s="15" t="s">
        <v>102</v>
      </c>
      <c r="AW474" s="15" t="s">
        <v>37</v>
      </c>
      <c r="AX474" s="15" t="s">
        <v>85</v>
      </c>
      <c r="AY474" s="268" t="s">
        <v>401</v>
      </c>
    </row>
    <row r="475" s="2" customFormat="1" ht="16.5" customHeight="1">
      <c r="A475" s="40"/>
      <c r="B475" s="41"/>
      <c r="C475" s="280" t="s">
        <v>1035</v>
      </c>
      <c r="D475" s="280" t="s">
        <v>808</v>
      </c>
      <c r="E475" s="281" t="s">
        <v>1214</v>
      </c>
      <c r="F475" s="282" t="s">
        <v>1215</v>
      </c>
      <c r="G475" s="283" t="s">
        <v>228</v>
      </c>
      <c r="H475" s="284">
        <v>12.6</v>
      </c>
      <c r="I475" s="285"/>
      <c r="J475" s="286">
        <f>ROUND(I475*H475,2)</f>
        <v>0</v>
      </c>
      <c r="K475" s="282" t="s">
        <v>406</v>
      </c>
      <c r="L475" s="287"/>
      <c r="M475" s="288" t="s">
        <v>19</v>
      </c>
      <c r="N475" s="289" t="s">
        <v>49</v>
      </c>
      <c r="O475" s="86"/>
      <c r="P475" s="227">
        <f>O475*H475</f>
        <v>0</v>
      </c>
      <c r="Q475" s="227">
        <v>0.024</v>
      </c>
      <c r="R475" s="227">
        <f>Q475*H475</f>
        <v>0.3024</v>
      </c>
      <c r="S475" s="227">
        <v>0</v>
      </c>
      <c r="T475" s="228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9" t="s">
        <v>487</v>
      </c>
      <c r="AT475" s="229" t="s">
        <v>808</v>
      </c>
      <c r="AU475" s="229" t="s">
        <v>87</v>
      </c>
      <c r="AY475" s="19" t="s">
        <v>401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9" t="s">
        <v>85</v>
      </c>
      <c r="BK475" s="230">
        <f>ROUND(I475*H475,2)</f>
        <v>0</v>
      </c>
      <c r="BL475" s="19" t="s">
        <v>102</v>
      </c>
      <c r="BM475" s="229" t="s">
        <v>7371</v>
      </c>
    </row>
    <row r="476" s="13" customFormat="1">
      <c r="A476" s="13"/>
      <c r="B476" s="236"/>
      <c r="C476" s="237"/>
      <c r="D476" s="238" t="s">
        <v>410</v>
      </c>
      <c r="E476" s="239" t="s">
        <v>19</v>
      </c>
      <c r="F476" s="240" t="s">
        <v>7081</v>
      </c>
      <c r="G476" s="237"/>
      <c r="H476" s="239" t="s">
        <v>19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6" t="s">
        <v>410</v>
      </c>
      <c r="AU476" s="246" t="s">
        <v>87</v>
      </c>
      <c r="AV476" s="13" t="s">
        <v>85</v>
      </c>
      <c r="AW476" s="13" t="s">
        <v>37</v>
      </c>
      <c r="AX476" s="13" t="s">
        <v>78</v>
      </c>
      <c r="AY476" s="246" t="s">
        <v>401</v>
      </c>
    </row>
    <row r="477" s="14" customFormat="1">
      <c r="A477" s="14"/>
      <c r="B477" s="247"/>
      <c r="C477" s="248"/>
      <c r="D477" s="238" t="s">
        <v>410</v>
      </c>
      <c r="E477" s="249" t="s">
        <v>19</v>
      </c>
      <c r="F477" s="250" t="s">
        <v>7370</v>
      </c>
      <c r="G477" s="248"/>
      <c r="H477" s="251">
        <v>12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7" t="s">
        <v>410</v>
      </c>
      <c r="AU477" s="257" t="s">
        <v>87</v>
      </c>
      <c r="AV477" s="14" t="s">
        <v>87</v>
      </c>
      <c r="AW477" s="14" t="s">
        <v>37</v>
      </c>
      <c r="AX477" s="14" t="s">
        <v>78</v>
      </c>
      <c r="AY477" s="257" t="s">
        <v>401</v>
      </c>
    </row>
    <row r="478" s="15" customFormat="1">
      <c r="A478" s="15"/>
      <c r="B478" s="258"/>
      <c r="C478" s="259"/>
      <c r="D478" s="238" t="s">
        <v>410</v>
      </c>
      <c r="E478" s="260" t="s">
        <v>19</v>
      </c>
      <c r="F478" s="261" t="s">
        <v>414</v>
      </c>
      <c r="G478" s="259"/>
      <c r="H478" s="262">
        <v>12</v>
      </c>
      <c r="I478" s="263"/>
      <c r="J478" s="259"/>
      <c r="K478" s="259"/>
      <c r="L478" s="264"/>
      <c r="M478" s="265"/>
      <c r="N478" s="266"/>
      <c r="O478" s="266"/>
      <c r="P478" s="266"/>
      <c r="Q478" s="266"/>
      <c r="R478" s="266"/>
      <c r="S478" s="266"/>
      <c r="T478" s="26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8" t="s">
        <v>410</v>
      </c>
      <c r="AU478" s="268" t="s">
        <v>87</v>
      </c>
      <c r="AV478" s="15" t="s">
        <v>102</v>
      </c>
      <c r="AW478" s="15" t="s">
        <v>37</v>
      </c>
      <c r="AX478" s="15" t="s">
        <v>78</v>
      </c>
      <c r="AY478" s="268" t="s">
        <v>401</v>
      </c>
    </row>
    <row r="479" s="14" customFormat="1">
      <c r="A479" s="14"/>
      <c r="B479" s="247"/>
      <c r="C479" s="248"/>
      <c r="D479" s="238" t="s">
        <v>410</v>
      </c>
      <c r="E479" s="249" t="s">
        <v>19</v>
      </c>
      <c r="F479" s="250" t="s">
        <v>7372</v>
      </c>
      <c r="G479" s="248"/>
      <c r="H479" s="251">
        <v>12.6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7" t="s">
        <v>410</v>
      </c>
      <c r="AU479" s="257" t="s">
        <v>87</v>
      </c>
      <c r="AV479" s="14" t="s">
        <v>87</v>
      </c>
      <c r="AW479" s="14" t="s">
        <v>37</v>
      </c>
      <c r="AX479" s="14" t="s">
        <v>85</v>
      </c>
      <c r="AY479" s="257" t="s">
        <v>401</v>
      </c>
    </row>
    <row r="480" s="2" customFormat="1" ht="62.7" customHeight="1">
      <c r="A480" s="40"/>
      <c r="B480" s="41"/>
      <c r="C480" s="218" t="s">
        <v>1042</v>
      </c>
      <c r="D480" s="218" t="s">
        <v>403</v>
      </c>
      <c r="E480" s="219" t="s">
        <v>7373</v>
      </c>
      <c r="F480" s="220" t="s">
        <v>7374</v>
      </c>
      <c r="G480" s="221" t="s">
        <v>228</v>
      </c>
      <c r="H480" s="222">
        <v>12</v>
      </c>
      <c r="I480" s="223"/>
      <c r="J480" s="224">
        <f>ROUND(I480*H480,2)</f>
        <v>0</v>
      </c>
      <c r="K480" s="220" t="s">
        <v>406</v>
      </c>
      <c r="L480" s="46"/>
      <c r="M480" s="225" t="s">
        <v>19</v>
      </c>
      <c r="N480" s="226" t="s">
        <v>49</v>
      </c>
      <c r="O480" s="86"/>
      <c r="P480" s="227">
        <f>O480*H480</f>
        <v>0</v>
      </c>
      <c r="Q480" s="227">
        <v>0.00060506299999999998</v>
      </c>
      <c r="R480" s="227">
        <f>Q480*H480</f>
        <v>0.0072607560000000002</v>
      </c>
      <c r="S480" s="227">
        <v>0</v>
      </c>
      <c r="T480" s="22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9" t="s">
        <v>102</v>
      </c>
      <c r="AT480" s="229" t="s">
        <v>403</v>
      </c>
      <c r="AU480" s="229" t="s">
        <v>87</v>
      </c>
      <c r="AY480" s="19" t="s">
        <v>401</v>
      </c>
      <c r="BE480" s="230">
        <f>IF(N480="základní",J480,0)</f>
        <v>0</v>
      </c>
      <c r="BF480" s="230">
        <f>IF(N480="snížená",J480,0)</f>
        <v>0</v>
      </c>
      <c r="BG480" s="230">
        <f>IF(N480="zákl. přenesená",J480,0)</f>
        <v>0</v>
      </c>
      <c r="BH480" s="230">
        <f>IF(N480="sníž. přenesená",J480,0)</f>
        <v>0</v>
      </c>
      <c r="BI480" s="230">
        <f>IF(N480="nulová",J480,0)</f>
        <v>0</v>
      </c>
      <c r="BJ480" s="19" t="s">
        <v>85</v>
      </c>
      <c r="BK480" s="230">
        <f>ROUND(I480*H480,2)</f>
        <v>0</v>
      </c>
      <c r="BL480" s="19" t="s">
        <v>102</v>
      </c>
      <c r="BM480" s="229" t="s">
        <v>7375</v>
      </c>
    </row>
    <row r="481" s="2" customFormat="1">
      <c r="A481" s="40"/>
      <c r="B481" s="41"/>
      <c r="C481" s="42"/>
      <c r="D481" s="231" t="s">
        <v>408</v>
      </c>
      <c r="E481" s="42"/>
      <c r="F481" s="232" t="s">
        <v>7376</v>
      </c>
      <c r="G481" s="42"/>
      <c r="H481" s="42"/>
      <c r="I481" s="233"/>
      <c r="J481" s="42"/>
      <c r="K481" s="42"/>
      <c r="L481" s="46"/>
      <c r="M481" s="234"/>
      <c r="N481" s="235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408</v>
      </c>
      <c r="AU481" s="19" t="s">
        <v>87</v>
      </c>
    </row>
    <row r="482" s="13" customFormat="1">
      <c r="A482" s="13"/>
      <c r="B482" s="236"/>
      <c r="C482" s="237"/>
      <c r="D482" s="238" t="s">
        <v>410</v>
      </c>
      <c r="E482" s="239" t="s">
        <v>19</v>
      </c>
      <c r="F482" s="240" t="s">
        <v>7081</v>
      </c>
      <c r="G482" s="237"/>
      <c r="H482" s="239" t="s">
        <v>19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410</v>
      </c>
      <c r="AU482" s="246" t="s">
        <v>87</v>
      </c>
      <c r="AV482" s="13" t="s">
        <v>85</v>
      </c>
      <c r="AW482" s="13" t="s">
        <v>37</v>
      </c>
      <c r="AX482" s="13" t="s">
        <v>78</v>
      </c>
      <c r="AY482" s="246" t="s">
        <v>401</v>
      </c>
    </row>
    <row r="483" s="14" customFormat="1">
      <c r="A483" s="14"/>
      <c r="B483" s="247"/>
      <c r="C483" s="248"/>
      <c r="D483" s="238" t="s">
        <v>410</v>
      </c>
      <c r="E483" s="249" t="s">
        <v>19</v>
      </c>
      <c r="F483" s="250" t="s">
        <v>7377</v>
      </c>
      <c r="G483" s="248"/>
      <c r="H483" s="251">
        <v>12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7" t="s">
        <v>410</v>
      </c>
      <c r="AU483" s="257" t="s">
        <v>87</v>
      </c>
      <c r="AV483" s="14" t="s">
        <v>87</v>
      </c>
      <c r="AW483" s="14" t="s">
        <v>37</v>
      </c>
      <c r="AX483" s="14" t="s">
        <v>78</v>
      </c>
      <c r="AY483" s="257" t="s">
        <v>401</v>
      </c>
    </row>
    <row r="484" s="15" customFormat="1">
      <c r="A484" s="15"/>
      <c r="B484" s="258"/>
      <c r="C484" s="259"/>
      <c r="D484" s="238" t="s">
        <v>410</v>
      </c>
      <c r="E484" s="260" t="s">
        <v>19</v>
      </c>
      <c r="F484" s="261" t="s">
        <v>414</v>
      </c>
      <c r="G484" s="259"/>
      <c r="H484" s="262">
        <v>12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8" t="s">
        <v>410</v>
      </c>
      <c r="AU484" s="268" t="s">
        <v>87</v>
      </c>
      <c r="AV484" s="15" t="s">
        <v>102</v>
      </c>
      <c r="AW484" s="15" t="s">
        <v>37</v>
      </c>
      <c r="AX484" s="15" t="s">
        <v>85</v>
      </c>
      <c r="AY484" s="268" t="s">
        <v>401</v>
      </c>
    </row>
    <row r="485" s="2" customFormat="1" ht="24.15" customHeight="1">
      <c r="A485" s="40"/>
      <c r="B485" s="41"/>
      <c r="C485" s="218" t="s">
        <v>1048</v>
      </c>
      <c r="D485" s="218" t="s">
        <v>403</v>
      </c>
      <c r="E485" s="219" t="s">
        <v>7378</v>
      </c>
      <c r="F485" s="220" t="s">
        <v>7379</v>
      </c>
      <c r="G485" s="221" t="s">
        <v>228</v>
      </c>
      <c r="H485" s="222">
        <v>12</v>
      </c>
      <c r="I485" s="223"/>
      <c r="J485" s="224">
        <f>ROUND(I485*H485,2)</f>
        <v>0</v>
      </c>
      <c r="K485" s="220" t="s">
        <v>406</v>
      </c>
      <c r="L485" s="46"/>
      <c r="M485" s="225" t="s">
        <v>19</v>
      </c>
      <c r="N485" s="226" t="s">
        <v>49</v>
      </c>
      <c r="O485" s="86"/>
      <c r="P485" s="227">
        <f>O485*H485</f>
        <v>0</v>
      </c>
      <c r="Q485" s="227">
        <v>1.6449999999999999E-06</v>
      </c>
      <c r="R485" s="227">
        <f>Q485*H485</f>
        <v>1.9739999999999997E-05</v>
      </c>
      <c r="S485" s="227">
        <v>0</v>
      </c>
      <c r="T485" s="22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9" t="s">
        <v>102</v>
      </c>
      <c r="AT485" s="229" t="s">
        <v>403</v>
      </c>
      <c r="AU485" s="229" t="s">
        <v>87</v>
      </c>
      <c r="AY485" s="19" t="s">
        <v>401</v>
      </c>
      <c r="BE485" s="230">
        <f>IF(N485="základní",J485,0)</f>
        <v>0</v>
      </c>
      <c r="BF485" s="230">
        <f>IF(N485="snížená",J485,0)</f>
        <v>0</v>
      </c>
      <c r="BG485" s="230">
        <f>IF(N485="zákl. přenesená",J485,0)</f>
        <v>0</v>
      </c>
      <c r="BH485" s="230">
        <f>IF(N485="sníž. přenesená",J485,0)</f>
        <v>0</v>
      </c>
      <c r="BI485" s="230">
        <f>IF(N485="nulová",J485,0)</f>
        <v>0</v>
      </c>
      <c r="BJ485" s="19" t="s">
        <v>85</v>
      </c>
      <c r="BK485" s="230">
        <f>ROUND(I485*H485,2)</f>
        <v>0</v>
      </c>
      <c r="BL485" s="19" t="s">
        <v>102</v>
      </c>
      <c r="BM485" s="229" t="s">
        <v>7380</v>
      </c>
    </row>
    <row r="486" s="2" customFormat="1">
      <c r="A486" s="40"/>
      <c r="B486" s="41"/>
      <c r="C486" s="42"/>
      <c r="D486" s="231" t="s">
        <v>408</v>
      </c>
      <c r="E486" s="42"/>
      <c r="F486" s="232" t="s">
        <v>7381</v>
      </c>
      <c r="G486" s="42"/>
      <c r="H486" s="42"/>
      <c r="I486" s="233"/>
      <c r="J486" s="42"/>
      <c r="K486" s="42"/>
      <c r="L486" s="46"/>
      <c r="M486" s="234"/>
      <c r="N486" s="23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408</v>
      </c>
      <c r="AU486" s="19" t="s">
        <v>87</v>
      </c>
    </row>
    <row r="487" s="13" customFormat="1">
      <c r="A487" s="13"/>
      <c r="B487" s="236"/>
      <c r="C487" s="237"/>
      <c r="D487" s="238" t="s">
        <v>410</v>
      </c>
      <c r="E487" s="239" t="s">
        <v>19</v>
      </c>
      <c r="F487" s="240" t="s">
        <v>7081</v>
      </c>
      <c r="G487" s="237"/>
      <c r="H487" s="239" t="s">
        <v>19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6" t="s">
        <v>410</v>
      </c>
      <c r="AU487" s="246" t="s">
        <v>87</v>
      </c>
      <c r="AV487" s="13" t="s">
        <v>85</v>
      </c>
      <c r="AW487" s="13" t="s">
        <v>37</v>
      </c>
      <c r="AX487" s="13" t="s">
        <v>78</v>
      </c>
      <c r="AY487" s="246" t="s">
        <v>401</v>
      </c>
    </row>
    <row r="488" s="13" customFormat="1">
      <c r="A488" s="13"/>
      <c r="B488" s="236"/>
      <c r="C488" s="237"/>
      <c r="D488" s="238" t="s">
        <v>410</v>
      </c>
      <c r="E488" s="239" t="s">
        <v>19</v>
      </c>
      <c r="F488" s="240" t="s">
        <v>7382</v>
      </c>
      <c r="G488" s="237"/>
      <c r="H488" s="239" t="s">
        <v>19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6" t="s">
        <v>410</v>
      </c>
      <c r="AU488" s="246" t="s">
        <v>87</v>
      </c>
      <c r="AV488" s="13" t="s">
        <v>85</v>
      </c>
      <c r="AW488" s="13" t="s">
        <v>37</v>
      </c>
      <c r="AX488" s="13" t="s">
        <v>78</v>
      </c>
      <c r="AY488" s="246" t="s">
        <v>401</v>
      </c>
    </row>
    <row r="489" s="14" customFormat="1">
      <c r="A489" s="14"/>
      <c r="B489" s="247"/>
      <c r="C489" s="248"/>
      <c r="D489" s="238" t="s">
        <v>410</v>
      </c>
      <c r="E489" s="249" t="s">
        <v>19</v>
      </c>
      <c r="F489" s="250" t="s">
        <v>519</v>
      </c>
      <c r="G489" s="248"/>
      <c r="H489" s="251">
        <v>12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7" t="s">
        <v>410</v>
      </c>
      <c r="AU489" s="257" t="s">
        <v>87</v>
      </c>
      <c r="AV489" s="14" t="s">
        <v>87</v>
      </c>
      <c r="AW489" s="14" t="s">
        <v>37</v>
      </c>
      <c r="AX489" s="14" t="s">
        <v>78</v>
      </c>
      <c r="AY489" s="257" t="s">
        <v>401</v>
      </c>
    </row>
    <row r="490" s="15" customFormat="1">
      <c r="A490" s="15"/>
      <c r="B490" s="258"/>
      <c r="C490" s="259"/>
      <c r="D490" s="238" t="s">
        <v>410</v>
      </c>
      <c r="E490" s="260" t="s">
        <v>19</v>
      </c>
      <c r="F490" s="261" t="s">
        <v>414</v>
      </c>
      <c r="G490" s="259"/>
      <c r="H490" s="262">
        <v>12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8" t="s">
        <v>410</v>
      </c>
      <c r="AU490" s="268" t="s">
        <v>87</v>
      </c>
      <c r="AV490" s="15" t="s">
        <v>102</v>
      </c>
      <c r="AW490" s="15" t="s">
        <v>37</v>
      </c>
      <c r="AX490" s="15" t="s">
        <v>85</v>
      </c>
      <c r="AY490" s="268" t="s">
        <v>401</v>
      </c>
    </row>
    <row r="491" s="2" customFormat="1" ht="62.7" customHeight="1">
      <c r="A491" s="40"/>
      <c r="B491" s="41"/>
      <c r="C491" s="218" t="s">
        <v>1057</v>
      </c>
      <c r="D491" s="218" t="s">
        <v>403</v>
      </c>
      <c r="E491" s="219" t="s">
        <v>7383</v>
      </c>
      <c r="F491" s="220" t="s">
        <v>7384</v>
      </c>
      <c r="G491" s="221" t="s">
        <v>178</v>
      </c>
      <c r="H491" s="222">
        <v>757.89999999999998</v>
      </c>
      <c r="I491" s="223"/>
      <c r="J491" s="224">
        <f>ROUND(I491*H491,2)</f>
        <v>0</v>
      </c>
      <c r="K491" s="220" t="s">
        <v>406</v>
      </c>
      <c r="L491" s="46"/>
      <c r="M491" s="225" t="s">
        <v>19</v>
      </c>
      <c r="N491" s="226" t="s">
        <v>49</v>
      </c>
      <c r="O491" s="86"/>
      <c r="P491" s="227">
        <f>O491*H491</f>
        <v>0</v>
      </c>
      <c r="Q491" s="227">
        <v>0</v>
      </c>
      <c r="R491" s="227">
        <f>Q491*H491</f>
        <v>0</v>
      </c>
      <c r="S491" s="227">
        <v>0.02</v>
      </c>
      <c r="T491" s="228">
        <f>S491*H491</f>
        <v>15.158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9" t="s">
        <v>102</v>
      </c>
      <c r="AT491" s="229" t="s">
        <v>403</v>
      </c>
      <c r="AU491" s="229" t="s">
        <v>87</v>
      </c>
      <c r="AY491" s="19" t="s">
        <v>401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19" t="s">
        <v>85</v>
      </c>
      <c r="BK491" s="230">
        <f>ROUND(I491*H491,2)</f>
        <v>0</v>
      </c>
      <c r="BL491" s="19" t="s">
        <v>102</v>
      </c>
      <c r="BM491" s="229" t="s">
        <v>7385</v>
      </c>
    </row>
    <row r="492" s="2" customFormat="1">
      <c r="A492" s="40"/>
      <c r="B492" s="41"/>
      <c r="C492" s="42"/>
      <c r="D492" s="231" t="s">
        <v>408</v>
      </c>
      <c r="E492" s="42"/>
      <c r="F492" s="232" t="s">
        <v>7386</v>
      </c>
      <c r="G492" s="42"/>
      <c r="H492" s="42"/>
      <c r="I492" s="233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408</v>
      </c>
      <c r="AU492" s="19" t="s">
        <v>87</v>
      </c>
    </row>
    <row r="493" s="14" customFormat="1">
      <c r="A493" s="14"/>
      <c r="B493" s="247"/>
      <c r="C493" s="248"/>
      <c r="D493" s="238" t="s">
        <v>410</v>
      </c>
      <c r="E493" s="249" t="s">
        <v>19</v>
      </c>
      <c r="F493" s="250" t="s">
        <v>7025</v>
      </c>
      <c r="G493" s="248"/>
      <c r="H493" s="251">
        <v>444.39999999999998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7" t="s">
        <v>410</v>
      </c>
      <c r="AU493" s="257" t="s">
        <v>87</v>
      </c>
      <c r="AV493" s="14" t="s">
        <v>87</v>
      </c>
      <c r="AW493" s="14" t="s">
        <v>37</v>
      </c>
      <c r="AX493" s="14" t="s">
        <v>78</v>
      </c>
      <c r="AY493" s="257" t="s">
        <v>401</v>
      </c>
    </row>
    <row r="494" s="14" customFormat="1">
      <c r="A494" s="14"/>
      <c r="B494" s="247"/>
      <c r="C494" s="248"/>
      <c r="D494" s="238" t="s">
        <v>410</v>
      </c>
      <c r="E494" s="249" t="s">
        <v>19</v>
      </c>
      <c r="F494" s="250" t="s">
        <v>7028</v>
      </c>
      <c r="G494" s="248"/>
      <c r="H494" s="251">
        <v>201.09999999999999</v>
      </c>
      <c r="I494" s="252"/>
      <c r="J494" s="248"/>
      <c r="K494" s="248"/>
      <c r="L494" s="253"/>
      <c r="M494" s="254"/>
      <c r="N494" s="255"/>
      <c r="O494" s="255"/>
      <c r="P494" s="255"/>
      <c r="Q494" s="255"/>
      <c r="R494" s="255"/>
      <c r="S494" s="255"/>
      <c r="T494" s="25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7" t="s">
        <v>410</v>
      </c>
      <c r="AU494" s="257" t="s">
        <v>87</v>
      </c>
      <c r="AV494" s="14" t="s">
        <v>87</v>
      </c>
      <c r="AW494" s="14" t="s">
        <v>37</v>
      </c>
      <c r="AX494" s="14" t="s">
        <v>78</v>
      </c>
      <c r="AY494" s="257" t="s">
        <v>401</v>
      </c>
    </row>
    <row r="495" s="14" customFormat="1">
      <c r="A495" s="14"/>
      <c r="B495" s="247"/>
      <c r="C495" s="248"/>
      <c r="D495" s="238" t="s">
        <v>410</v>
      </c>
      <c r="E495" s="249" t="s">
        <v>19</v>
      </c>
      <c r="F495" s="250" t="s">
        <v>7031</v>
      </c>
      <c r="G495" s="248"/>
      <c r="H495" s="251">
        <v>112.40000000000001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410</v>
      </c>
      <c r="AU495" s="257" t="s">
        <v>87</v>
      </c>
      <c r="AV495" s="14" t="s">
        <v>87</v>
      </c>
      <c r="AW495" s="14" t="s">
        <v>37</v>
      </c>
      <c r="AX495" s="14" t="s">
        <v>78</v>
      </c>
      <c r="AY495" s="257" t="s">
        <v>401</v>
      </c>
    </row>
    <row r="496" s="15" customFormat="1">
      <c r="A496" s="15"/>
      <c r="B496" s="258"/>
      <c r="C496" s="259"/>
      <c r="D496" s="238" t="s">
        <v>410</v>
      </c>
      <c r="E496" s="260" t="s">
        <v>19</v>
      </c>
      <c r="F496" s="261" t="s">
        <v>414</v>
      </c>
      <c r="G496" s="259"/>
      <c r="H496" s="262">
        <v>757.89999999999998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8" t="s">
        <v>410</v>
      </c>
      <c r="AU496" s="268" t="s">
        <v>87</v>
      </c>
      <c r="AV496" s="15" t="s">
        <v>102</v>
      </c>
      <c r="AW496" s="15" t="s">
        <v>37</v>
      </c>
      <c r="AX496" s="15" t="s">
        <v>85</v>
      </c>
      <c r="AY496" s="268" t="s">
        <v>401</v>
      </c>
    </row>
    <row r="497" s="12" customFormat="1" ht="22.8" customHeight="1">
      <c r="A497" s="12"/>
      <c r="B497" s="202"/>
      <c r="C497" s="203"/>
      <c r="D497" s="204" t="s">
        <v>77</v>
      </c>
      <c r="E497" s="216" t="s">
        <v>7387</v>
      </c>
      <c r="F497" s="216" t="s">
        <v>7388</v>
      </c>
      <c r="G497" s="203"/>
      <c r="H497" s="203"/>
      <c r="I497" s="206"/>
      <c r="J497" s="217">
        <f>BK497</f>
        <v>0</v>
      </c>
      <c r="K497" s="203"/>
      <c r="L497" s="208"/>
      <c r="M497" s="209"/>
      <c r="N497" s="210"/>
      <c r="O497" s="210"/>
      <c r="P497" s="211">
        <f>SUM(P498:P511)</f>
        <v>0</v>
      </c>
      <c r="Q497" s="210"/>
      <c r="R497" s="211">
        <f>SUM(R498:R511)</f>
        <v>0</v>
      </c>
      <c r="S497" s="210"/>
      <c r="T497" s="212">
        <f>SUM(T498:T511)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3" t="s">
        <v>85</v>
      </c>
      <c r="AT497" s="214" t="s">
        <v>77</v>
      </c>
      <c r="AU497" s="214" t="s">
        <v>85</v>
      </c>
      <c r="AY497" s="213" t="s">
        <v>401</v>
      </c>
      <c r="BK497" s="215">
        <f>SUM(BK498:BK511)</f>
        <v>0</v>
      </c>
    </row>
    <row r="498" s="2" customFormat="1" ht="44.25" customHeight="1">
      <c r="A498" s="40"/>
      <c r="B498" s="41"/>
      <c r="C498" s="218" t="s">
        <v>1070</v>
      </c>
      <c r="D498" s="218" t="s">
        <v>403</v>
      </c>
      <c r="E498" s="219" t="s">
        <v>7389</v>
      </c>
      <c r="F498" s="220" t="s">
        <v>7390</v>
      </c>
      <c r="G498" s="221" t="s">
        <v>548</v>
      </c>
      <c r="H498" s="222">
        <v>15.158</v>
      </c>
      <c r="I498" s="223"/>
      <c r="J498" s="224">
        <f>ROUND(I498*H498,2)</f>
        <v>0</v>
      </c>
      <c r="K498" s="220" t="s">
        <v>406</v>
      </c>
      <c r="L498" s="46"/>
      <c r="M498" s="225" t="s">
        <v>19</v>
      </c>
      <c r="N498" s="226" t="s">
        <v>49</v>
      </c>
      <c r="O498" s="86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9" t="s">
        <v>102</v>
      </c>
      <c r="AT498" s="229" t="s">
        <v>403</v>
      </c>
      <c r="AU498" s="229" t="s">
        <v>87</v>
      </c>
      <c r="AY498" s="19" t="s">
        <v>401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19" t="s">
        <v>85</v>
      </c>
      <c r="BK498" s="230">
        <f>ROUND(I498*H498,2)</f>
        <v>0</v>
      </c>
      <c r="BL498" s="19" t="s">
        <v>102</v>
      </c>
      <c r="BM498" s="229" t="s">
        <v>7391</v>
      </c>
    </row>
    <row r="499" s="2" customFormat="1">
      <c r="A499" s="40"/>
      <c r="B499" s="41"/>
      <c r="C499" s="42"/>
      <c r="D499" s="231" t="s">
        <v>408</v>
      </c>
      <c r="E499" s="42"/>
      <c r="F499" s="232" t="s">
        <v>7392</v>
      </c>
      <c r="G499" s="42"/>
      <c r="H499" s="42"/>
      <c r="I499" s="233"/>
      <c r="J499" s="42"/>
      <c r="K499" s="42"/>
      <c r="L499" s="46"/>
      <c r="M499" s="234"/>
      <c r="N499" s="235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408</v>
      </c>
      <c r="AU499" s="19" t="s">
        <v>87</v>
      </c>
    </row>
    <row r="500" s="2" customFormat="1" ht="37.8" customHeight="1">
      <c r="A500" s="40"/>
      <c r="B500" s="41"/>
      <c r="C500" s="218" t="s">
        <v>1075</v>
      </c>
      <c r="D500" s="218" t="s">
        <v>403</v>
      </c>
      <c r="E500" s="219" t="s">
        <v>7393</v>
      </c>
      <c r="F500" s="220" t="s">
        <v>7394</v>
      </c>
      <c r="G500" s="221" t="s">
        <v>548</v>
      </c>
      <c r="H500" s="222">
        <v>15.158</v>
      </c>
      <c r="I500" s="223"/>
      <c r="J500" s="224">
        <f>ROUND(I500*H500,2)</f>
        <v>0</v>
      </c>
      <c r="K500" s="220" t="s">
        <v>406</v>
      </c>
      <c r="L500" s="46"/>
      <c r="M500" s="225" t="s">
        <v>19</v>
      </c>
      <c r="N500" s="226" t="s">
        <v>49</v>
      </c>
      <c r="O500" s="86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9" t="s">
        <v>102</v>
      </c>
      <c r="AT500" s="229" t="s">
        <v>403</v>
      </c>
      <c r="AU500" s="229" t="s">
        <v>87</v>
      </c>
      <c r="AY500" s="19" t="s">
        <v>401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19" t="s">
        <v>85</v>
      </c>
      <c r="BK500" s="230">
        <f>ROUND(I500*H500,2)</f>
        <v>0</v>
      </c>
      <c r="BL500" s="19" t="s">
        <v>102</v>
      </c>
      <c r="BM500" s="229" t="s">
        <v>7395</v>
      </c>
    </row>
    <row r="501" s="2" customFormat="1">
      <c r="A501" s="40"/>
      <c r="B501" s="41"/>
      <c r="C501" s="42"/>
      <c r="D501" s="231" t="s">
        <v>408</v>
      </c>
      <c r="E501" s="42"/>
      <c r="F501" s="232" t="s">
        <v>7396</v>
      </c>
      <c r="G501" s="42"/>
      <c r="H501" s="42"/>
      <c r="I501" s="233"/>
      <c r="J501" s="42"/>
      <c r="K501" s="42"/>
      <c r="L501" s="46"/>
      <c r="M501" s="234"/>
      <c r="N501" s="235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408</v>
      </c>
      <c r="AU501" s="19" t="s">
        <v>87</v>
      </c>
    </row>
    <row r="502" s="2" customFormat="1" ht="37.8" customHeight="1">
      <c r="A502" s="40"/>
      <c r="B502" s="41"/>
      <c r="C502" s="218" t="s">
        <v>1081</v>
      </c>
      <c r="D502" s="218" t="s">
        <v>403</v>
      </c>
      <c r="E502" s="219" t="s">
        <v>7397</v>
      </c>
      <c r="F502" s="220" t="s">
        <v>7398</v>
      </c>
      <c r="G502" s="221" t="s">
        <v>548</v>
      </c>
      <c r="H502" s="222">
        <v>151.58000000000001</v>
      </c>
      <c r="I502" s="223"/>
      <c r="J502" s="224">
        <f>ROUND(I502*H502,2)</f>
        <v>0</v>
      </c>
      <c r="K502" s="220" t="s">
        <v>406</v>
      </c>
      <c r="L502" s="46"/>
      <c r="M502" s="225" t="s">
        <v>19</v>
      </c>
      <c r="N502" s="226" t="s">
        <v>49</v>
      </c>
      <c r="O502" s="86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9" t="s">
        <v>102</v>
      </c>
      <c r="AT502" s="229" t="s">
        <v>403</v>
      </c>
      <c r="AU502" s="229" t="s">
        <v>87</v>
      </c>
      <c r="AY502" s="19" t="s">
        <v>401</v>
      </c>
      <c r="BE502" s="230">
        <f>IF(N502="základní",J502,0)</f>
        <v>0</v>
      </c>
      <c r="BF502" s="230">
        <f>IF(N502="snížená",J502,0)</f>
        <v>0</v>
      </c>
      <c r="BG502" s="230">
        <f>IF(N502="zákl. přenesená",J502,0)</f>
        <v>0</v>
      </c>
      <c r="BH502" s="230">
        <f>IF(N502="sníž. přenesená",J502,0)</f>
        <v>0</v>
      </c>
      <c r="BI502" s="230">
        <f>IF(N502="nulová",J502,0)</f>
        <v>0</v>
      </c>
      <c r="BJ502" s="19" t="s">
        <v>85</v>
      </c>
      <c r="BK502" s="230">
        <f>ROUND(I502*H502,2)</f>
        <v>0</v>
      </c>
      <c r="BL502" s="19" t="s">
        <v>102</v>
      </c>
      <c r="BM502" s="229" t="s">
        <v>7399</v>
      </c>
    </row>
    <row r="503" s="2" customFormat="1">
      <c r="A503" s="40"/>
      <c r="B503" s="41"/>
      <c r="C503" s="42"/>
      <c r="D503" s="231" t="s">
        <v>408</v>
      </c>
      <c r="E503" s="42"/>
      <c r="F503" s="232" t="s">
        <v>7400</v>
      </c>
      <c r="G503" s="42"/>
      <c r="H503" s="42"/>
      <c r="I503" s="233"/>
      <c r="J503" s="42"/>
      <c r="K503" s="42"/>
      <c r="L503" s="46"/>
      <c r="M503" s="234"/>
      <c r="N503" s="235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408</v>
      </c>
      <c r="AU503" s="19" t="s">
        <v>87</v>
      </c>
    </row>
    <row r="504" s="14" customFormat="1">
      <c r="A504" s="14"/>
      <c r="B504" s="247"/>
      <c r="C504" s="248"/>
      <c r="D504" s="238" t="s">
        <v>410</v>
      </c>
      <c r="E504" s="249" t="s">
        <v>19</v>
      </c>
      <c r="F504" s="250" t="s">
        <v>7401</v>
      </c>
      <c r="G504" s="248"/>
      <c r="H504" s="251">
        <v>151.58000000000001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7" t="s">
        <v>410</v>
      </c>
      <c r="AU504" s="257" t="s">
        <v>87</v>
      </c>
      <c r="AV504" s="14" t="s">
        <v>87</v>
      </c>
      <c r="AW504" s="14" t="s">
        <v>37</v>
      </c>
      <c r="AX504" s="14" t="s">
        <v>85</v>
      </c>
      <c r="AY504" s="257" t="s">
        <v>401</v>
      </c>
    </row>
    <row r="505" s="2" customFormat="1" ht="24.15" customHeight="1">
      <c r="A505" s="40"/>
      <c r="B505" s="41"/>
      <c r="C505" s="218" t="s">
        <v>1086</v>
      </c>
      <c r="D505" s="218" t="s">
        <v>403</v>
      </c>
      <c r="E505" s="219" t="s">
        <v>7402</v>
      </c>
      <c r="F505" s="220" t="s">
        <v>7403</v>
      </c>
      <c r="G505" s="221" t="s">
        <v>548</v>
      </c>
      <c r="H505" s="222">
        <v>422.15800000000002</v>
      </c>
      <c r="I505" s="223"/>
      <c r="J505" s="224">
        <f>ROUND(I505*H505,2)</f>
        <v>0</v>
      </c>
      <c r="K505" s="220" t="s">
        <v>406</v>
      </c>
      <c r="L505" s="46"/>
      <c r="M505" s="225" t="s">
        <v>19</v>
      </c>
      <c r="N505" s="226" t="s">
        <v>49</v>
      </c>
      <c r="O505" s="86"/>
      <c r="P505" s="227">
        <f>O505*H505</f>
        <v>0</v>
      </c>
      <c r="Q505" s="227">
        <v>0</v>
      </c>
      <c r="R505" s="227">
        <f>Q505*H505</f>
        <v>0</v>
      </c>
      <c r="S505" s="227">
        <v>0</v>
      </c>
      <c r="T505" s="228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9" t="s">
        <v>102</v>
      </c>
      <c r="AT505" s="229" t="s">
        <v>403</v>
      </c>
      <c r="AU505" s="229" t="s">
        <v>87</v>
      </c>
      <c r="AY505" s="19" t="s">
        <v>401</v>
      </c>
      <c r="BE505" s="230">
        <f>IF(N505="základní",J505,0)</f>
        <v>0</v>
      </c>
      <c r="BF505" s="230">
        <f>IF(N505="snížená",J505,0)</f>
        <v>0</v>
      </c>
      <c r="BG505" s="230">
        <f>IF(N505="zákl. přenesená",J505,0)</f>
        <v>0</v>
      </c>
      <c r="BH505" s="230">
        <f>IF(N505="sníž. přenesená",J505,0)</f>
        <v>0</v>
      </c>
      <c r="BI505" s="230">
        <f>IF(N505="nulová",J505,0)</f>
        <v>0</v>
      </c>
      <c r="BJ505" s="19" t="s">
        <v>85</v>
      </c>
      <c r="BK505" s="230">
        <f>ROUND(I505*H505,2)</f>
        <v>0</v>
      </c>
      <c r="BL505" s="19" t="s">
        <v>102</v>
      </c>
      <c r="BM505" s="229" t="s">
        <v>7404</v>
      </c>
    </row>
    <row r="506" s="2" customFormat="1">
      <c r="A506" s="40"/>
      <c r="B506" s="41"/>
      <c r="C506" s="42"/>
      <c r="D506" s="231" t="s">
        <v>408</v>
      </c>
      <c r="E506" s="42"/>
      <c r="F506" s="232" t="s">
        <v>7405</v>
      </c>
      <c r="G506" s="42"/>
      <c r="H506" s="42"/>
      <c r="I506" s="233"/>
      <c r="J506" s="42"/>
      <c r="K506" s="42"/>
      <c r="L506" s="46"/>
      <c r="M506" s="234"/>
      <c r="N506" s="235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408</v>
      </c>
      <c r="AU506" s="19" t="s">
        <v>87</v>
      </c>
    </row>
    <row r="507" s="13" customFormat="1">
      <c r="A507" s="13"/>
      <c r="B507" s="236"/>
      <c r="C507" s="237"/>
      <c r="D507" s="238" t="s">
        <v>410</v>
      </c>
      <c r="E507" s="239" t="s">
        <v>19</v>
      </c>
      <c r="F507" s="240" t="s">
        <v>7406</v>
      </c>
      <c r="G507" s="237"/>
      <c r="H507" s="239" t="s">
        <v>19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410</v>
      </c>
      <c r="AU507" s="246" t="s">
        <v>87</v>
      </c>
      <c r="AV507" s="13" t="s">
        <v>85</v>
      </c>
      <c r="AW507" s="13" t="s">
        <v>37</v>
      </c>
      <c r="AX507" s="13" t="s">
        <v>78</v>
      </c>
      <c r="AY507" s="246" t="s">
        <v>401</v>
      </c>
    </row>
    <row r="508" s="14" customFormat="1">
      <c r="A508" s="14"/>
      <c r="B508" s="247"/>
      <c r="C508" s="248"/>
      <c r="D508" s="238" t="s">
        <v>410</v>
      </c>
      <c r="E508" s="249" t="s">
        <v>19</v>
      </c>
      <c r="F508" s="250" t="s">
        <v>3012</v>
      </c>
      <c r="G508" s="248"/>
      <c r="H508" s="251">
        <v>407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7" t="s">
        <v>410</v>
      </c>
      <c r="AU508" s="257" t="s">
        <v>87</v>
      </c>
      <c r="AV508" s="14" t="s">
        <v>87</v>
      </c>
      <c r="AW508" s="14" t="s">
        <v>37</v>
      </c>
      <c r="AX508" s="14" t="s">
        <v>78</v>
      </c>
      <c r="AY508" s="257" t="s">
        <v>401</v>
      </c>
    </row>
    <row r="509" s="13" customFormat="1">
      <c r="A509" s="13"/>
      <c r="B509" s="236"/>
      <c r="C509" s="237"/>
      <c r="D509" s="238" t="s">
        <v>410</v>
      </c>
      <c r="E509" s="239" t="s">
        <v>19</v>
      </c>
      <c r="F509" s="240" t="s">
        <v>7407</v>
      </c>
      <c r="G509" s="237"/>
      <c r="H509" s="239" t="s">
        <v>19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6" t="s">
        <v>410</v>
      </c>
      <c r="AU509" s="246" t="s">
        <v>87</v>
      </c>
      <c r="AV509" s="13" t="s">
        <v>85</v>
      </c>
      <c r="AW509" s="13" t="s">
        <v>37</v>
      </c>
      <c r="AX509" s="13" t="s">
        <v>78</v>
      </c>
      <c r="AY509" s="246" t="s">
        <v>401</v>
      </c>
    </row>
    <row r="510" s="14" customFormat="1">
      <c r="A510" s="14"/>
      <c r="B510" s="247"/>
      <c r="C510" s="248"/>
      <c r="D510" s="238" t="s">
        <v>410</v>
      </c>
      <c r="E510" s="249" t="s">
        <v>19</v>
      </c>
      <c r="F510" s="250" t="s">
        <v>7408</v>
      </c>
      <c r="G510" s="248"/>
      <c r="H510" s="251">
        <v>15.158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7" t="s">
        <v>410</v>
      </c>
      <c r="AU510" s="257" t="s">
        <v>87</v>
      </c>
      <c r="AV510" s="14" t="s">
        <v>87</v>
      </c>
      <c r="AW510" s="14" t="s">
        <v>37</v>
      </c>
      <c r="AX510" s="14" t="s">
        <v>78</v>
      </c>
      <c r="AY510" s="257" t="s">
        <v>401</v>
      </c>
    </row>
    <row r="511" s="15" customFormat="1">
      <c r="A511" s="15"/>
      <c r="B511" s="258"/>
      <c r="C511" s="259"/>
      <c r="D511" s="238" t="s">
        <v>410</v>
      </c>
      <c r="E511" s="260" t="s">
        <v>19</v>
      </c>
      <c r="F511" s="261" t="s">
        <v>414</v>
      </c>
      <c r="G511" s="259"/>
      <c r="H511" s="262">
        <v>422.15800000000002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8" t="s">
        <v>410</v>
      </c>
      <c r="AU511" s="268" t="s">
        <v>87</v>
      </c>
      <c r="AV511" s="15" t="s">
        <v>102</v>
      </c>
      <c r="AW511" s="15" t="s">
        <v>37</v>
      </c>
      <c r="AX511" s="15" t="s">
        <v>85</v>
      </c>
      <c r="AY511" s="268" t="s">
        <v>401</v>
      </c>
    </row>
    <row r="512" s="12" customFormat="1" ht="22.8" customHeight="1">
      <c r="A512" s="12"/>
      <c r="B512" s="202"/>
      <c r="C512" s="203"/>
      <c r="D512" s="204" t="s">
        <v>77</v>
      </c>
      <c r="E512" s="216" t="s">
        <v>1816</v>
      </c>
      <c r="F512" s="216" t="s">
        <v>1817</v>
      </c>
      <c r="G512" s="203"/>
      <c r="H512" s="203"/>
      <c r="I512" s="206"/>
      <c r="J512" s="217">
        <f>BK512</f>
        <v>0</v>
      </c>
      <c r="K512" s="203"/>
      <c r="L512" s="208"/>
      <c r="M512" s="209"/>
      <c r="N512" s="210"/>
      <c r="O512" s="210"/>
      <c r="P512" s="211">
        <f>SUM(P513:P514)</f>
        <v>0</v>
      </c>
      <c r="Q512" s="210"/>
      <c r="R512" s="211">
        <f>SUM(R513:R514)</f>
        <v>0</v>
      </c>
      <c r="S512" s="210"/>
      <c r="T512" s="212">
        <f>SUM(T513:T514)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3" t="s">
        <v>85</v>
      </c>
      <c r="AT512" s="214" t="s">
        <v>77</v>
      </c>
      <c r="AU512" s="214" t="s">
        <v>85</v>
      </c>
      <c r="AY512" s="213" t="s">
        <v>401</v>
      </c>
      <c r="BK512" s="215">
        <f>SUM(BK513:BK514)</f>
        <v>0</v>
      </c>
    </row>
    <row r="513" s="2" customFormat="1" ht="37.8" customHeight="1">
      <c r="A513" s="40"/>
      <c r="B513" s="41"/>
      <c r="C513" s="218" t="s">
        <v>1092</v>
      </c>
      <c r="D513" s="218" t="s">
        <v>403</v>
      </c>
      <c r="E513" s="219" t="s">
        <v>7409</v>
      </c>
      <c r="F513" s="220" t="s">
        <v>7410</v>
      </c>
      <c r="G513" s="221" t="s">
        <v>548</v>
      </c>
      <c r="H513" s="222">
        <v>792.63099999999997</v>
      </c>
      <c r="I513" s="223"/>
      <c r="J513" s="224">
        <f>ROUND(I513*H513,2)</f>
        <v>0</v>
      </c>
      <c r="K513" s="220" t="s">
        <v>406</v>
      </c>
      <c r="L513" s="46"/>
      <c r="M513" s="225" t="s">
        <v>19</v>
      </c>
      <c r="N513" s="226" t="s">
        <v>49</v>
      </c>
      <c r="O513" s="86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9" t="s">
        <v>102</v>
      </c>
      <c r="AT513" s="229" t="s">
        <v>403</v>
      </c>
      <c r="AU513" s="229" t="s">
        <v>87</v>
      </c>
      <c r="AY513" s="19" t="s">
        <v>401</v>
      </c>
      <c r="BE513" s="230">
        <f>IF(N513="základní",J513,0)</f>
        <v>0</v>
      </c>
      <c r="BF513" s="230">
        <f>IF(N513="snížená",J513,0)</f>
        <v>0</v>
      </c>
      <c r="BG513" s="230">
        <f>IF(N513="zákl. přenesená",J513,0)</f>
        <v>0</v>
      </c>
      <c r="BH513" s="230">
        <f>IF(N513="sníž. přenesená",J513,0)</f>
        <v>0</v>
      </c>
      <c r="BI513" s="230">
        <f>IF(N513="nulová",J513,0)</f>
        <v>0</v>
      </c>
      <c r="BJ513" s="19" t="s">
        <v>85</v>
      </c>
      <c r="BK513" s="230">
        <f>ROUND(I513*H513,2)</f>
        <v>0</v>
      </c>
      <c r="BL513" s="19" t="s">
        <v>102</v>
      </c>
      <c r="BM513" s="229" t="s">
        <v>7411</v>
      </c>
    </row>
    <row r="514" s="2" customFormat="1">
      <c r="A514" s="40"/>
      <c r="B514" s="41"/>
      <c r="C514" s="42"/>
      <c r="D514" s="231" t="s">
        <v>408</v>
      </c>
      <c r="E514" s="42"/>
      <c r="F514" s="232" t="s">
        <v>7412</v>
      </c>
      <c r="G514" s="42"/>
      <c r="H514" s="42"/>
      <c r="I514" s="233"/>
      <c r="J514" s="42"/>
      <c r="K514" s="42"/>
      <c r="L514" s="46"/>
      <c r="M514" s="294"/>
      <c r="N514" s="295"/>
      <c r="O514" s="296"/>
      <c r="P514" s="296"/>
      <c r="Q514" s="296"/>
      <c r="R514" s="296"/>
      <c r="S514" s="296"/>
      <c r="T514" s="29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408</v>
      </c>
      <c r="AU514" s="19" t="s">
        <v>87</v>
      </c>
    </row>
    <row r="515" s="2" customFormat="1" ht="6.96" customHeight="1">
      <c r="A515" s="40"/>
      <c r="B515" s="61"/>
      <c r="C515" s="62"/>
      <c r="D515" s="62"/>
      <c r="E515" s="62"/>
      <c r="F515" s="62"/>
      <c r="G515" s="62"/>
      <c r="H515" s="62"/>
      <c r="I515" s="62"/>
      <c r="J515" s="62"/>
      <c r="K515" s="62"/>
      <c r="L515" s="46"/>
      <c r="M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</row>
  </sheetData>
  <sheetProtection sheet="1" autoFilter="0" formatColumns="0" formatRows="0" objects="1" scenarios="1" spinCount="100000" saltValue="iVSCtbD7OK6vf3bMVLJ3oY05+hnYA+WLmrrKC1NV7QXgL3LrBfyJPlsq9d8EW+79l98x2GydLIVpmSPmayusBA==" hashValue="XbQejiIGUdKBXoBXIs86yMDFgM0HLES7zGEKHVaT1V1iw6I5HQx71D4p3li/9wuWvew/qOUQMezkNwh2qORI3A==" algorithmName="SHA-512" password="CC35"/>
  <autoFilter ref="C90:K5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3_02/111251103"/>
    <hyperlink ref="F100" r:id="rId2" display="https://podminky.urs.cz/item/CS_URS_2023_02/112101104"/>
    <hyperlink ref="F110" r:id="rId3" display="https://podminky.urs.cz/item/CS_URS_2023_02/112101106"/>
    <hyperlink ref="F115" r:id="rId4" display="https://podminky.urs.cz/item/CS_URS_2023_02/112251104"/>
    <hyperlink ref="F125" r:id="rId5" display="https://podminky.urs.cz/item/CS_URS_2023_02/112251107"/>
    <hyperlink ref="F130" r:id="rId6" display="https://podminky.urs.cz/item/CS_URS_2023_02/122252204"/>
    <hyperlink ref="F137" r:id="rId7" display="https://podminky.urs.cz/item/CS_URS_2023_02/132251102"/>
    <hyperlink ref="F142" r:id="rId8" display="https://podminky.urs.cz/item/CS_URS_2023_02/162201414"/>
    <hyperlink ref="F152" r:id="rId9" display="https://podminky.urs.cz/item/CS_URS_2023_02/162201511"/>
    <hyperlink ref="F157" r:id="rId10" display="https://podminky.urs.cz/item/CS_URS_2023_02/162251102"/>
    <hyperlink ref="F167" r:id="rId11" display="https://podminky.urs.cz/item/CS_URS_2023_02/162301501"/>
    <hyperlink ref="F172" r:id="rId12" display="https://podminky.urs.cz/item/CS_URS_2023_02/162301954"/>
    <hyperlink ref="F183" r:id="rId13" display="https://podminky.urs.cz/item/CS_URS_2023_02/162301956"/>
    <hyperlink ref="F189" r:id="rId14" display="https://podminky.urs.cz/item/CS_URS_2023_02/162301981"/>
    <hyperlink ref="F195" r:id="rId15" display="https://podminky.urs.cz/item/CS_URS_2023_02/162751117"/>
    <hyperlink ref="F201" r:id="rId16" display="https://podminky.urs.cz/item/CS_URS_2023_02/162751119"/>
    <hyperlink ref="F208" r:id="rId17" display="https://podminky.urs.cz/item/CS_URS_2023_02/167151111"/>
    <hyperlink ref="F214" r:id="rId18" display="https://podminky.urs.cz/item/CS_URS_2023_02/171152112"/>
    <hyperlink ref="F218" r:id="rId19" display="https://podminky.urs.cz/item/CS_URS_2023_02/171201231"/>
    <hyperlink ref="F227" r:id="rId20" display="https://podminky.urs.cz/item/CS_URS_2023_02/181152302"/>
    <hyperlink ref="F235" r:id="rId21" display="https://podminky.urs.cz/item/CS_URS_2023_02/181311106"/>
    <hyperlink ref="F242" r:id="rId22" display="https://podminky.urs.cz/item/CS_URS_2023_02/181351113"/>
    <hyperlink ref="F250" r:id="rId23" display="https://podminky.urs.cz/item/CS_URS_2023_02/181451141"/>
    <hyperlink ref="F257" r:id="rId24" display="https://podminky.urs.cz/item/CS_URS_2023_02/181951112"/>
    <hyperlink ref="F261" r:id="rId25" display="https://podminky.urs.cz/item/CS_URS_2023_02/183151118"/>
    <hyperlink ref="F273" r:id="rId26" display="https://podminky.urs.cz/item/CS_URS_2023_02/183403112"/>
    <hyperlink ref="F277" r:id="rId27" display="https://podminky.urs.cz/item/CS_URS_2023_02/183403114"/>
    <hyperlink ref="F281" r:id="rId28" display="https://podminky.urs.cz/item/CS_URS_2023_02/183403151"/>
    <hyperlink ref="F285" r:id="rId29" display="https://podminky.urs.cz/item/CS_URS_2023_02/183403153"/>
    <hyperlink ref="F289" r:id="rId30" display="https://podminky.urs.cz/item/CS_URS_2023_02/183403161"/>
    <hyperlink ref="F293" r:id="rId31" display="https://podminky.urs.cz/item/CS_URS_2023_02/184102112"/>
    <hyperlink ref="F302" r:id="rId32" display="https://podminky.urs.cz/item/CS_URS_2023_02/184102117"/>
    <hyperlink ref="F325" r:id="rId33" display="https://podminky.urs.cz/item/CS_URS_2023_02/184215133"/>
    <hyperlink ref="F340" r:id="rId34" display="https://podminky.urs.cz/item/CS_URS_2023_02/184501141"/>
    <hyperlink ref="F344" r:id="rId35" display="https://podminky.urs.cz/item/CS_URS_2023_02/184813511"/>
    <hyperlink ref="F348" r:id="rId36" display="https://podminky.urs.cz/item/CS_URS_2023_02/184816111"/>
    <hyperlink ref="F357" r:id="rId37" display="https://podminky.urs.cz/item/CS_URS_2023_02/184911421"/>
    <hyperlink ref="F361" r:id="rId38" display="https://podminky.urs.cz/item/CS_URS_2023_02/185803111"/>
    <hyperlink ref="F365" r:id="rId39" display="https://podminky.urs.cz/item/CS_URS_2023_02/185851121"/>
    <hyperlink ref="F372" r:id="rId40" display="https://podminky.urs.cz/item/CS_URS_2023_02/564751111"/>
    <hyperlink ref="F389" r:id="rId41" display="https://podminky.urs.cz/item/CS_URS_2023_02/564962111"/>
    <hyperlink ref="F394" r:id="rId42" display="https://podminky.urs.cz/item/CS_URS_2023_02/596211112"/>
    <hyperlink ref="F402" r:id="rId43" display="https://podminky.urs.cz/item/CS_URS_2023_02/596212212"/>
    <hyperlink ref="F406" r:id="rId44" display="https://podminky.urs.cz/item/CS_URS_2023_02/596212213"/>
    <hyperlink ref="F416" r:id="rId45" display="https://podminky.urs.cz/item/CS_URS_2023_02/914111122"/>
    <hyperlink ref="F429" r:id="rId46" display="https://podminky.urs.cz/item/CS_URS_2023_02/914511112"/>
    <hyperlink ref="F435" r:id="rId47" display="https://podminky.urs.cz/item/CS_URS_2023_02/915121112"/>
    <hyperlink ref="F440" r:id="rId48" display="https://podminky.urs.cz/item/CS_URS_2023_02/915611111"/>
    <hyperlink ref="F445" r:id="rId49" display="https://podminky.urs.cz/item/CS_URS_2023_02/915131112"/>
    <hyperlink ref="F451" r:id="rId50" display="https://podminky.urs.cz/item/CS_URS_2023_02/915621111"/>
    <hyperlink ref="F457" r:id="rId51" display="https://podminky.urs.cz/item/CS_URS_2023_02/916231213"/>
    <hyperlink ref="F467" r:id="rId52" display="https://podminky.urs.cz/item/CS_URS_2023_02/916231292"/>
    <hyperlink ref="F469" r:id="rId53" display="https://podminky.urs.cz/item/CS_URS_2023_02/916231293"/>
    <hyperlink ref="F471" r:id="rId54" display="https://podminky.urs.cz/item/CS_URS_2023_02/916331112"/>
    <hyperlink ref="F481" r:id="rId55" display="https://podminky.urs.cz/item/CS_URS_2023_02/919732211"/>
    <hyperlink ref="F486" r:id="rId56" display="https://podminky.urs.cz/item/CS_URS_2023_02/919735112"/>
    <hyperlink ref="F492" r:id="rId57" display="https://podminky.urs.cz/item/CS_URS_2023_02/938909331"/>
    <hyperlink ref="F499" r:id="rId58" display="https://podminky.urs.cz/item/CS_URS_2023_02/997013631"/>
    <hyperlink ref="F501" r:id="rId59" display="https://podminky.urs.cz/item/CS_URS_2023_02/997221551"/>
    <hyperlink ref="F503" r:id="rId60" display="https://podminky.urs.cz/item/CS_URS_2023_02/997221559"/>
    <hyperlink ref="F506" r:id="rId61" display="https://podminky.urs.cz/item/CS_URS_2023_02/997221611"/>
    <hyperlink ref="F514" r:id="rId62" display="https://podminky.urs.cz/item/CS_URS_2023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7413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ROUND(J92,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ROUND((SUM(BE92:BE140)),  2)</f>
        <v>0</v>
      </c>
      <c r="G35" s="40"/>
      <c r="H35" s="40"/>
      <c r="I35" s="162">
        <v>0.20999999999999999</v>
      </c>
      <c r="J35" s="161">
        <f>ROUND(((SUM(BE92:BE140))*I35),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ROUND((SUM(BF92:BF140)),  2)</f>
        <v>0</v>
      </c>
      <c r="G36" s="40"/>
      <c r="H36" s="40"/>
      <c r="I36" s="162">
        <v>0.14999999999999999</v>
      </c>
      <c r="J36" s="161">
        <f>ROUND(((SUM(BF92:BF140))*I36),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ROUND((SUM(BG92:BG140)),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ROUND((SUM(BH92:BH140)),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ROUND((SUM(BI92:BI140)),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SO05 - Zahradní altán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J93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J94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J112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366</v>
      </c>
      <c r="E67" s="188"/>
      <c r="F67" s="188"/>
      <c r="G67" s="188"/>
      <c r="H67" s="188"/>
      <c r="I67" s="188"/>
      <c r="J67" s="189">
        <f>J119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367</v>
      </c>
      <c r="E68" s="183"/>
      <c r="F68" s="183"/>
      <c r="G68" s="183"/>
      <c r="H68" s="183"/>
      <c r="I68" s="183"/>
      <c r="J68" s="184">
        <f>J122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373</v>
      </c>
      <c r="E69" s="188"/>
      <c r="F69" s="188"/>
      <c r="G69" s="188"/>
      <c r="H69" s="188"/>
      <c r="I69" s="188"/>
      <c r="J69" s="189">
        <f>J123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3901</v>
      </c>
      <c r="E70" s="183"/>
      <c r="F70" s="183"/>
      <c r="G70" s="183"/>
      <c r="H70" s="183"/>
      <c r="I70" s="183"/>
      <c r="J70" s="184">
        <f>J130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 rev.3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6427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204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SO05 - Zahradní altán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Nové Město nad Metují</v>
      </c>
      <c r="G86" s="42"/>
      <c r="H86" s="42"/>
      <c r="I86" s="34" t="s">
        <v>23</v>
      </c>
      <c r="J86" s="74" t="str">
        <f>IF(J14="","",J14)</f>
        <v>8. 12. 2023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E17</f>
        <v>Královéhradecký kraj</v>
      </c>
      <c r="G88" s="42"/>
      <c r="H88" s="42"/>
      <c r="I88" s="34" t="s">
        <v>33</v>
      </c>
      <c r="J88" s="38" t="str">
        <f>E23</f>
        <v>Řezanina &amp; Bartoň,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38</v>
      </c>
      <c r="J89" s="38" t="str">
        <f>E26</f>
        <v>BACing s.r.o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1"/>
      <c r="B91" s="192"/>
      <c r="C91" s="193" t="s">
        <v>387</v>
      </c>
      <c r="D91" s="194" t="s">
        <v>63</v>
      </c>
      <c r="E91" s="194" t="s">
        <v>59</v>
      </c>
      <c r="F91" s="194" t="s">
        <v>60</v>
      </c>
      <c r="G91" s="194" t="s">
        <v>388</v>
      </c>
      <c r="H91" s="194" t="s">
        <v>389</v>
      </c>
      <c r="I91" s="194" t="s">
        <v>390</v>
      </c>
      <c r="J91" s="194" t="s">
        <v>357</v>
      </c>
      <c r="K91" s="195" t="s">
        <v>391</v>
      </c>
      <c r="L91" s="196"/>
      <c r="M91" s="94" t="s">
        <v>19</v>
      </c>
      <c r="N91" s="95" t="s">
        <v>48</v>
      </c>
      <c r="O91" s="95" t="s">
        <v>392</v>
      </c>
      <c r="P91" s="95" t="s">
        <v>393</v>
      </c>
      <c r="Q91" s="95" t="s">
        <v>394</v>
      </c>
      <c r="R91" s="95" t="s">
        <v>395</v>
      </c>
      <c r="S91" s="95" t="s">
        <v>396</v>
      </c>
      <c r="T91" s="96" t="s">
        <v>397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</row>
    <row r="92" s="2" customFormat="1" ht="22.8" customHeight="1">
      <c r="A92" s="40"/>
      <c r="B92" s="41"/>
      <c r="C92" s="101" t="s">
        <v>398</v>
      </c>
      <c r="D92" s="42"/>
      <c r="E92" s="42"/>
      <c r="F92" s="42"/>
      <c r="G92" s="42"/>
      <c r="H92" s="42"/>
      <c r="I92" s="42"/>
      <c r="J92" s="197">
        <f>BK92</f>
        <v>0</v>
      </c>
      <c r="K92" s="42"/>
      <c r="L92" s="46"/>
      <c r="M92" s="97"/>
      <c r="N92" s="198"/>
      <c r="O92" s="98"/>
      <c r="P92" s="199">
        <f>P93+P122+P130</f>
        <v>0</v>
      </c>
      <c r="Q92" s="98"/>
      <c r="R92" s="199">
        <f>R93+R122+R130</f>
        <v>4.7631159622799997</v>
      </c>
      <c r="S92" s="98"/>
      <c r="T92" s="200">
        <f>T93+T122+T130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358</v>
      </c>
      <c r="BK92" s="201">
        <f>BK93+BK122+BK130</f>
        <v>0</v>
      </c>
    </row>
    <row r="93" s="12" customFormat="1" ht="25.92" customHeight="1">
      <c r="A93" s="12"/>
      <c r="B93" s="202"/>
      <c r="C93" s="203"/>
      <c r="D93" s="204" t="s">
        <v>77</v>
      </c>
      <c r="E93" s="205" t="s">
        <v>399</v>
      </c>
      <c r="F93" s="205" t="s">
        <v>400</v>
      </c>
      <c r="G93" s="203"/>
      <c r="H93" s="203"/>
      <c r="I93" s="206"/>
      <c r="J93" s="207">
        <f>BK93</f>
        <v>0</v>
      </c>
      <c r="K93" s="203"/>
      <c r="L93" s="208"/>
      <c r="M93" s="209"/>
      <c r="N93" s="210"/>
      <c r="O93" s="210"/>
      <c r="P93" s="211">
        <f>P94+P112+P119</f>
        <v>0</v>
      </c>
      <c r="Q93" s="210"/>
      <c r="R93" s="211">
        <f>R94+R112+R119</f>
        <v>4.7631159622799997</v>
      </c>
      <c r="S93" s="210"/>
      <c r="T93" s="212">
        <f>T94+T112+T119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3" t="s">
        <v>85</v>
      </c>
      <c r="AT93" s="214" t="s">
        <v>77</v>
      </c>
      <c r="AU93" s="214" t="s">
        <v>78</v>
      </c>
      <c r="AY93" s="213" t="s">
        <v>401</v>
      </c>
      <c r="BK93" s="215">
        <f>BK94+BK112+BK119</f>
        <v>0</v>
      </c>
    </row>
    <row r="94" s="12" customFormat="1" ht="22.8" customHeight="1">
      <c r="A94" s="12"/>
      <c r="B94" s="202"/>
      <c r="C94" s="203"/>
      <c r="D94" s="204" t="s">
        <v>77</v>
      </c>
      <c r="E94" s="216" t="s">
        <v>85</v>
      </c>
      <c r="F94" s="216" t="s">
        <v>402</v>
      </c>
      <c r="G94" s="203"/>
      <c r="H94" s="203"/>
      <c r="I94" s="206"/>
      <c r="J94" s="217">
        <f>BK94</f>
        <v>0</v>
      </c>
      <c r="K94" s="203"/>
      <c r="L94" s="208"/>
      <c r="M94" s="209"/>
      <c r="N94" s="210"/>
      <c r="O94" s="210"/>
      <c r="P94" s="211">
        <f>SUM(P95:P111)</f>
        <v>0</v>
      </c>
      <c r="Q94" s="210"/>
      <c r="R94" s="211">
        <f>SUM(R95:R111)</f>
        <v>0</v>
      </c>
      <c r="S94" s="210"/>
      <c r="T94" s="212">
        <f>SUM(T95:T111)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85</v>
      </c>
      <c r="AT94" s="214" t="s">
        <v>77</v>
      </c>
      <c r="AU94" s="214" t="s">
        <v>85</v>
      </c>
      <c r="AY94" s="213" t="s">
        <v>401</v>
      </c>
      <c r="BK94" s="215">
        <f>SUM(BK95:BK111)</f>
        <v>0</v>
      </c>
    </row>
    <row r="95" s="2" customFormat="1" ht="37.8" customHeight="1">
      <c r="A95" s="40"/>
      <c r="B95" s="41"/>
      <c r="C95" s="218" t="s">
        <v>85</v>
      </c>
      <c r="D95" s="218" t="s">
        <v>403</v>
      </c>
      <c r="E95" s="219" t="s">
        <v>7414</v>
      </c>
      <c r="F95" s="220" t="s">
        <v>7415</v>
      </c>
      <c r="G95" s="221" t="s">
        <v>219</v>
      </c>
      <c r="H95" s="222">
        <v>2</v>
      </c>
      <c r="I95" s="223"/>
      <c r="J95" s="224">
        <f>ROUND(I95*H95,2)</f>
        <v>0</v>
      </c>
      <c r="K95" s="220" t="s">
        <v>406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102</v>
      </c>
      <c r="AT95" s="229" t="s">
        <v>403</v>
      </c>
      <c r="AU95" s="229" t="s">
        <v>87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102</v>
      </c>
      <c r="BM95" s="229" t="s">
        <v>7416</v>
      </c>
    </row>
    <row r="96" s="2" customFormat="1">
      <c r="A96" s="40"/>
      <c r="B96" s="41"/>
      <c r="C96" s="42"/>
      <c r="D96" s="231" t="s">
        <v>408</v>
      </c>
      <c r="E96" s="42"/>
      <c r="F96" s="232" t="s">
        <v>7417</v>
      </c>
      <c r="G96" s="42"/>
      <c r="H96" s="42"/>
      <c r="I96" s="233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408</v>
      </c>
      <c r="AU96" s="19" t="s">
        <v>87</v>
      </c>
    </row>
    <row r="97" s="13" customFormat="1">
      <c r="A97" s="13"/>
      <c r="B97" s="236"/>
      <c r="C97" s="237"/>
      <c r="D97" s="238" t="s">
        <v>410</v>
      </c>
      <c r="E97" s="239" t="s">
        <v>19</v>
      </c>
      <c r="F97" s="240" t="s">
        <v>7418</v>
      </c>
      <c r="G97" s="237"/>
      <c r="H97" s="239" t="s">
        <v>19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410</v>
      </c>
      <c r="AU97" s="246" t="s">
        <v>87</v>
      </c>
      <c r="AV97" s="13" t="s">
        <v>85</v>
      </c>
      <c r="AW97" s="13" t="s">
        <v>37</v>
      </c>
      <c r="AX97" s="13" t="s">
        <v>78</v>
      </c>
      <c r="AY97" s="246" t="s">
        <v>401</v>
      </c>
    </row>
    <row r="98" s="14" customFormat="1">
      <c r="A98" s="14"/>
      <c r="B98" s="247"/>
      <c r="C98" s="248"/>
      <c r="D98" s="238" t="s">
        <v>410</v>
      </c>
      <c r="E98" s="249" t="s">
        <v>19</v>
      </c>
      <c r="F98" s="250" t="s">
        <v>7419</v>
      </c>
      <c r="G98" s="248"/>
      <c r="H98" s="251">
        <v>2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410</v>
      </c>
      <c r="AU98" s="257" t="s">
        <v>87</v>
      </c>
      <c r="AV98" s="14" t="s">
        <v>87</v>
      </c>
      <c r="AW98" s="14" t="s">
        <v>37</v>
      </c>
      <c r="AX98" s="14" t="s">
        <v>78</v>
      </c>
      <c r="AY98" s="257" t="s">
        <v>401</v>
      </c>
    </row>
    <row r="99" s="15" customFormat="1">
      <c r="A99" s="15"/>
      <c r="B99" s="258"/>
      <c r="C99" s="259"/>
      <c r="D99" s="238" t="s">
        <v>410</v>
      </c>
      <c r="E99" s="260" t="s">
        <v>19</v>
      </c>
      <c r="F99" s="261" t="s">
        <v>414</v>
      </c>
      <c r="G99" s="259"/>
      <c r="H99" s="262">
        <v>2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410</v>
      </c>
      <c r="AU99" s="268" t="s">
        <v>87</v>
      </c>
      <c r="AV99" s="15" t="s">
        <v>102</v>
      </c>
      <c r="AW99" s="15" t="s">
        <v>37</v>
      </c>
      <c r="AX99" s="15" t="s">
        <v>85</v>
      </c>
      <c r="AY99" s="268" t="s">
        <v>401</v>
      </c>
    </row>
    <row r="100" s="2" customFormat="1" ht="62.7" customHeight="1">
      <c r="A100" s="40"/>
      <c r="B100" s="41"/>
      <c r="C100" s="218" t="s">
        <v>87</v>
      </c>
      <c r="D100" s="218" t="s">
        <v>403</v>
      </c>
      <c r="E100" s="219" t="s">
        <v>481</v>
      </c>
      <c r="F100" s="220" t="s">
        <v>482</v>
      </c>
      <c r="G100" s="221" t="s">
        <v>219</v>
      </c>
      <c r="H100" s="222">
        <v>2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7420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484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7418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7419</v>
      </c>
      <c r="G103" s="248"/>
      <c r="H103" s="251">
        <v>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2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62.7" customHeight="1">
      <c r="A105" s="40"/>
      <c r="B105" s="41"/>
      <c r="C105" s="218" t="s">
        <v>95</v>
      </c>
      <c r="D105" s="218" t="s">
        <v>403</v>
      </c>
      <c r="E105" s="219" t="s">
        <v>7421</v>
      </c>
      <c r="F105" s="220" t="s">
        <v>7422</v>
      </c>
      <c r="G105" s="221" t="s">
        <v>219</v>
      </c>
      <c r="H105" s="222">
        <v>2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7423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7424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2" customFormat="1" ht="44.25" customHeight="1">
      <c r="A107" s="40"/>
      <c r="B107" s="41"/>
      <c r="C107" s="218" t="s">
        <v>102</v>
      </c>
      <c r="D107" s="218" t="s">
        <v>403</v>
      </c>
      <c r="E107" s="219" t="s">
        <v>553</v>
      </c>
      <c r="F107" s="220" t="s">
        <v>554</v>
      </c>
      <c r="G107" s="221" t="s">
        <v>548</v>
      </c>
      <c r="H107" s="222">
        <v>3.6000000000000001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7425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556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7426</v>
      </c>
      <c r="G109" s="248"/>
      <c r="H109" s="251">
        <v>3.6000000000000001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85</v>
      </c>
      <c r="AY109" s="257" t="s">
        <v>401</v>
      </c>
    </row>
    <row r="110" s="2" customFormat="1" ht="37.8" customHeight="1">
      <c r="A110" s="40"/>
      <c r="B110" s="41"/>
      <c r="C110" s="218" t="s">
        <v>457</v>
      </c>
      <c r="D110" s="218" t="s">
        <v>403</v>
      </c>
      <c r="E110" s="219" t="s">
        <v>561</v>
      </c>
      <c r="F110" s="220" t="s">
        <v>562</v>
      </c>
      <c r="G110" s="221" t="s">
        <v>219</v>
      </c>
      <c r="H110" s="222">
        <v>2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102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102</v>
      </c>
      <c r="BM110" s="229" t="s">
        <v>7427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564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12" customFormat="1" ht="22.8" customHeight="1">
      <c r="A112" s="12"/>
      <c r="B112" s="202"/>
      <c r="C112" s="203"/>
      <c r="D112" s="204" t="s">
        <v>77</v>
      </c>
      <c r="E112" s="216" t="s">
        <v>87</v>
      </c>
      <c r="F112" s="216" t="s">
        <v>598</v>
      </c>
      <c r="G112" s="203"/>
      <c r="H112" s="203"/>
      <c r="I112" s="206"/>
      <c r="J112" s="217">
        <f>BK112</f>
        <v>0</v>
      </c>
      <c r="K112" s="203"/>
      <c r="L112" s="208"/>
      <c r="M112" s="209"/>
      <c r="N112" s="210"/>
      <c r="O112" s="210"/>
      <c r="P112" s="211">
        <f>SUM(P113:P118)</f>
        <v>0</v>
      </c>
      <c r="Q112" s="210"/>
      <c r="R112" s="211">
        <f>SUM(R113:R118)</f>
        <v>4.7631159622799997</v>
      </c>
      <c r="S112" s="210"/>
      <c r="T112" s="212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3" t="s">
        <v>85</v>
      </c>
      <c r="AT112" s="214" t="s">
        <v>77</v>
      </c>
      <c r="AU112" s="214" t="s">
        <v>85</v>
      </c>
      <c r="AY112" s="213" t="s">
        <v>401</v>
      </c>
      <c r="BK112" s="215">
        <f>SUM(BK113:BK118)</f>
        <v>0</v>
      </c>
    </row>
    <row r="113" s="2" customFormat="1" ht="24.15" customHeight="1">
      <c r="A113" s="40"/>
      <c r="B113" s="41"/>
      <c r="C113" s="218" t="s">
        <v>474</v>
      </c>
      <c r="D113" s="218" t="s">
        <v>403</v>
      </c>
      <c r="E113" s="219" t="s">
        <v>7428</v>
      </c>
      <c r="F113" s="220" t="s">
        <v>7429</v>
      </c>
      <c r="G113" s="221" t="s">
        <v>219</v>
      </c>
      <c r="H113" s="222">
        <v>2.0699999999999998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2.3010222040000001</v>
      </c>
      <c r="R113" s="227">
        <f>Q113*H113</f>
        <v>4.7631159622799997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7430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7431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7418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7419</v>
      </c>
      <c r="G116" s="248"/>
      <c r="H116" s="251">
        <v>2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78</v>
      </c>
      <c r="AY117" s="268" t="s">
        <v>401</v>
      </c>
    </row>
    <row r="118" s="14" customFormat="1">
      <c r="A118" s="14"/>
      <c r="B118" s="247"/>
      <c r="C118" s="248"/>
      <c r="D118" s="238" t="s">
        <v>410</v>
      </c>
      <c r="E118" s="249" t="s">
        <v>19</v>
      </c>
      <c r="F118" s="250" t="s">
        <v>7432</v>
      </c>
      <c r="G118" s="248"/>
      <c r="H118" s="251">
        <v>2.0699999999999998</v>
      </c>
      <c r="I118" s="252"/>
      <c r="J118" s="248"/>
      <c r="K118" s="248"/>
      <c r="L118" s="253"/>
      <c r="M118" s="254"/>
      <c r="N118" s="255"/>
      <c r="O118" s="255"/>
      <c r="P118" s="255"/>
      <c r="Q118" s="255"/>
      <c r="R118" s="255"/>
      <c r="S118" s="255"/>
      <c r="T118" s="25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7" t="s">
        <v>410</v>
      </c>
      <c r="AU118" s="257" t="s">
        <v>87</v>
      </c>
      <c r="AV118" s="14" t="s">
        <v>87</v>
      </c>
      <c r="AW118" s="14" t="s">
        <v>37</v>
      </c>
      <c r="AX118" s="14" t="s">
        <v>85</v>
      </c>
      <c r="AY118" s="257" t="s">
        <v>401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1816</v>
      </c>
      <c r="F119" s="216" t="s">
        <v>1817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SUM(P120:P121)</f>
        <v>0</v>
      </c>
      <c r="Q119" s="210"/>
      <c r="R119" s="211">
        <f>SUM(R120:R121)</f>
        <v>0</v>
      </c>
      <c r="S119" s="210"/>
      <c r="T119" s="212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85</v>
      </c>
      <c r="AY119" s="213" t="s">
        <v>401</v>
      </c>
      <c r="BK119" s="215">
        <f>SUM(BK120:BK121)</f>
        <v>0</v>
      </c>
    </row>
    <row r="120" s="2" customFormat="1" ht="55.5" customHeight="1">
      <c r="A120" s="40"/>
      <c r="B120" s="41"/>
      <c r="C120" s="218" t="s">
        <v>480</v>
      </c>
      <c r="D120" s="218" t="s">
        <v>403</v>
      </c>
      <c r="E120" s="219" t="s">
        <v>7433</v>
      </c>
      <c r="F120" s="220" t="s">
        <v>7434</v>
      </c>
      <c r="G120" s="221" t="s">
        <v>548</v>
      </c>
      <c r="H120" s="222">
        <v>4.7629999999999999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7435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7436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2" customFormat="1" ht="25.92" customHeight="1">
      <c r="A122" s="12"/>
      <c r="B122" s="202"/>
      <c r="C122" s="203"/>
      <c r="D122" s="204" t="s">
        <v>77</v>
      </c>
      <c r="E122" s="205" t="s">
        <v>1823</v>
      </c>
      <c r="F122" s="205" t="s">
        <v>1824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77</v>
      </c>
      <c r="AU122" s="214" t="s">
        <v>78</v>
      </c>
      <c r="AY122" s="213" t="s">
        <v>401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77</v>
      </c>
      <c r="E123" s="216" t="s">
        <v>2334</v>
      </c>
      <c r="F123" s="216" t="s">
        <v>2335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77</v>
      </c>
      <c r="AU123" s="214" t="s">
        <v>85</v>
      </c>
      <c r="AY123" s="213" t="s">
        <v>401</v>
      </c>
      <c r="BK123" s="215">
        <f>SUM(BK124:BK129)</f>
        <v>0</v>
      </c>
    </row>
    <row r="124" s="2" customFormat="1" ht="55.5" customHeight="1">
      <c r="A124" s="40"/>
      <c r="B124" s="41"/>
      <c r="C124" s="218" t="s">
        <v>487</v>
      </c>
      <c r="D124" s="218" t="s">
        <v>403</v>
      </c>
      <c r="E124" s="219" t="s">
        <v>7437</v>
      </c>
      <c r="F124" s="220" t="s">
        <v>7438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545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545</v>
      </c>
      <c r="BM124" s="229" t="s">
        <v>7439</v>
      </c>
    </row>
    <row r="125" s="13" customFormat="1">
      <c r="A125" s="13"/>
      <c r="B125" s="236"/>
      <c r="C125" s="237"/>
      <c r="D125" s="238" t="s">
        <v>410</v>
      </c>
      <c r="E125" s="239" t="s">
        <v>19</v>
      </c>
      <c r="F125" s="240" t="s">
        <v>7418</v>
      </c>
      <c r="G125" s="237"/>
      <c r="H125" s="239" t="s">
        <v>19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410</v>
      </c>
      <c r="AU125" s="246" t="s">
        <v>87</v>
      </c>
      <c r="AV125" s="13" t="s">
        <v>85</v>
      </c>
      <c r="AW125" s="13" t="s">
        <v>37</v>
      </c>
      <c r="AX125" s="13" t="s">
        <v>78</v>
      </c>
      <c r="AY125" s="246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85</v>
      </c>
      <c r="G126" s="248"/>
      <c r="H126" s="251">
        <v>1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37.8" customHeight="1">
      <c r="A128" s="40"/>
      <c r="B128" s="41"/>
      <c r="C128" s="218" t="s">
        <v>492</v>
      </c>
      <c r="D128" s="218" t="s">
        <v>403</v>
      </c>
      <c r="E128" s="219" t="s">
        <v>6778</v>
      </c>
      <c r="F128" s="220" t="s">
        <v>6779</v>
      </c>
      <c r="G128" s="221" t="s">
        <v>1909</v>
      </c>
      <c r="H128" s="290"/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545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545</v>
      </c>
      <c r="BM128" s="229" t="s">
        <v>7440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6781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12" customFormat="1" ht="25.92" customHeight="1">
      <c r="A130" s="12"/>
      <c r="B130" s="202"/>
      <c r="C130" s="203"/>
      <c r="D130" s="204" t="s">
        <v>77</v>
      </c>
      <c r="E130" s="205" t="s">
        <v>4465</v>
      </c>
      <c r="F130" s="205" t="s">
        <v>4466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SUM(P131:P140)</f>
        <v>0</v>
      </c>
      <c r="Q130" s="210"/>
      <c r="R130" s="211">
        <f>SUM(R131:R140)</f>
        <v>0</v>
      </c>
      <c r="S130" s="210"/>
      <c r="T130" s="21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102</v>
      </c>
      <c r="AT130" s="214" t="s">
        <v>77</v>
      </c>
      <c r="AU130" s="214" t="s">
        <v>78</v>
      </c>
      <c r="AY130" s="213" t="s">
        <v>401</v>
      </c>
      <c r="BK130" s="215">
        <f>SUM(BK131:BK140)</f>
        <v>0</v>
      </c>
    </row>
    <row r="131" s="2" customFormat="1" ht="24.15" customHeight="1">
      <c r="A131" s="40"/>
      <c r="B131" s="41"/>
      <c r="C131" s="218" t="s">
        <v>498</v>
      </c>
      <c r="D131" s="218" t="s">
        <v>403</v>
      </c>
      <c r="E131" s="219" t="s">
        <v>7441</v>
      </c>
      <c r="F131" s="220" t="s">
        <v>7442</v>
      </c>
      <c r="G131" s="221" t="s">
        <v>4469</v>
      </c>
      <c r="H131" s="222">
        <v>64</v>
      </c>
      <c r="I131" s="223"/>
      <c r="J131" s="224">
        <f>ROUND(I131*H131,2)</f>
        <v>0</v>
      </c>
      <c r="K131" s="220" t="s">
        <v>406</v>
      </c>
      <c r="L131" s="46"/>
      <c r="M131" s="225" t="s">
        <v>19</v>
      </c>
      <c r="N131" s="226" t="s">
        <v>49</v>
      </c>
      <c r="O131" s="86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3680</v>
      </c>
      <c r="AT131" s="229" t="s">
        <v>403</v>
      </c>
      <c r="AU131" s="229" t="s">
        <v>85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3680</v>
      </c>
      <c r="BM131" s="229" t="s">
        <v>7443</v>
      </c>
    </row>
    <row r="132" s="2" customFormat="1">
      <c r="A132" s="40"/>
      <c r="B132" s="41"/>
      <c r="C132" s="42"/>
      <c r="D132" s="231" t="s">
        <v>408</v>
      </c>
      <c r="E132" s="42"/>
      <c r="F132" s="232" t="s">
        <v>7444</v>
      </c>
      <c r="G132" s="42"/>
      <c r="H132" s="42"/>
      <c r="I132" s="233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408</v>
      </c>
      <c r="AU132" s="19" t="s">
        <v>85</v>
      </c>
    </row>
    <row r="133" s="13" customFormat="1">
      <c r="A133" s="13"/>
      <c r="B133" s="236"/>
      <c r="C133" s="237"/>
      <c r="D133" s="238" t="s">
        <v>410</v>
      </c>
      <c r="E133" s="239" t="s">
        <v>19</v>
      </c>
      <c r="F133" s="240" t="s">
        <v>7418</v>
      </c>
      <c r="G133" s="237"/>
      <c r="H133" s="239" t="s">
        <v>19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410</v>
      </c>
      <c r="AU133" s="246" t="s">
        <v>85</v>
      </c>
      <c r="AV133" s="13" t="s">
        <v>85</v>
      </c>
      <c r="AW133" s="13" t="s">
        <v>37</v>
      </c>
      <c r="AX133" s="13" t="s">
        <v>78</v>
      </c>
      <c r="AY133" s="246" t="s">
        <v>401</v>
      </c>
    </row>
    <row r="134" s="14" customFormat="1">
      <c r="A134" s="14"/>
      <c r="B134" s="247"/>
      <c r="C134" s="248"/>
      <c r="D134" s="238" t="s">
        <v>410</v>
      </c>
      <c r="E134" s="249" t="s">
        <v>19</v>
      </c>
      <c r="F134" s="250" t="s">
        <v>7445</v>
      </c>
      <c r="G134" s="248"/>
      <c r="H134" s="251">
        <v>64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410</v>
      </c>
      <c r="AU134" s="257" t="s">
        <v>85</v>
      </c>
      <c r="AV134" s="14" t="s">
        <v>87</v>
      </c>
      <c r="AW134" s="14" t="s">
        <v>37</v>
      </c>
      <c r="AX134" s="14" t="s">
        <v>78</v>
      </c>
      <c r="AY134" s="257" t="s">
        <v>401</v>
      </c>
    </row>
    <row r="135" s="15" customFormat="1">
      <c r="A135" s="15"/>
      <c r="B135" s="258"/>
      <c r="C135" s="259"/>
      <c r="D135" s="238" t="s">
        <v>410</v>
      </c>
      <c r="E135" s="260" t="s">
        <v>19</v>
      </c>
      <c r="F135" s="261" t="s">
        <v>414</v>
      </c>
      <c r="G135" s="259"/>
      <c r="H135" s="262">
        <v>64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410</v>
      </c>
      <c r="AU135" s="268" t="s">
        <v>85</v>
      </c>
      <c r="AV135" s="15" t="s">
        <v>102</v>
      </c>
      <c r="AW135" s="15" t="s">
        <v>37</v>
      </c>
      <c r="AX135" s="15" t="s">
        <v>85</v>
      </c>
      <c r="AY135" s="268" t="s">
        <v>401</v>
      </c>
    </row>
    <row r="136" s="2" customFormat="1" ht="24.15" customHeight="1">
      <c r="A136" s="40"/>
      <c r="B136" s="41"/>
      <c r="C136" s="218" t="s">
        <v>514</v>
      </c>
      <c r="D136" s="218" t="s">
        <v>403</v>
      </c>
      <c r="E136" s="219" t="s">
        <v>7446</v>
      </c>
      <c r="F136" s="220" t="s">
        <v>7447</v>
      </c>
      <c r="G136" s="221" t="s">
        <v>4469</v>
      </c>
      <c r="H136" s="222">
        <v>16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3680</v>
      </c>
      <c r="AT136" s="229" t="s">
        <v>403</v>
      </c>
      <c r="AU136" s="229" t="s">
        <v>85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3680</v>
      </c>
      <c r="BM136" s="229" t="s">
        <v>7448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7449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85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7418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85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7450</v>
      </c>
      <c r="G139" s="248"/>
      <c r="H139" s="251">
        <v>16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85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16</v>
      </c>
      <c r="I140" s="263"/>
      <c r="J140" s="259"/>
      <c r="K140" s="259"/>
      <c r="L140" s="264"/>
      <c r="M140" s="291"/>
      <c r="N140" s="292"/>
      <c r="O140" s="292"/>
      <c r="P140" s="292"/>
      <c r="Q140" s="292"/>
      <c r="R140" s="292"/>
      <c r="S140" s="292"/>
      <c r="T140" s="29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85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6.96" customHeight="1">
      <c r="A141" s="40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46"/>
      <c r="M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</sheetData>
  <sheetProtection sheet="1" autoFilter="0" formatColumns="0" formatRows="0" objects="1" scenarios="1" spinCount="100000" saltValue="WZR9bWD/22XIjGM3kapmD2GIIRYn97+CiG/3AX/r03HnFntnlNbeAT9UdCmyK6RMHBtM6f4Z5FZFk0leqkXyxA==" hashValue="E14n8Dci/N11sknTIwEtYV1jSLY+C/muPsDc2swEucYqRpt/uKGid3eQliBQIf4DuCqSsnfAxvaz9+qq2CD9FA==" algorithmName="SHA-512" password="CC35"/>
  <autoFilter ref="C91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3_02/131213711"/>
    <hyperlink ref="F101" r:id="rId2" display="https://podminky.urs.cz/item/CS_URS_2023_02/162251102"/>
    <hyperlink ref="F106" r:id="rId3" display="https://podminky.urs.cz/item/CS_URS_2023_02/162751114"/>
    <hyperlink ref="F108" r:id="rId4" display="https://podminky.urs.cz/item/CS_URS_2023_02/171201231"/>
    <hyperlink ref="F111" r:id="rId5" display="https://podminky.urs.cz/item/CS_URS_2023_02/171251201"/>
    <hyperlink ref="F114" r:id="rId6" display="https://podminky.urs.cz/item/CS_URS_2023_02/275313611"/>
    <hyperlink ref="F121" r:id="rId7" display="https://podminky.urs.cz/item/CS_URS_2023_02/998017001"/>
    <hyperlink ref="F129" r:id="rId8" display="https://podminky.urs.cz/item/CS_URS_2023_02/998762201"/>
    <hyperlink ref="F132" r:id="rId9" display="https://podminky.urs.cz/item/CS_URS_2023_02/HZS2112"/>
    <hyperlink ref="F137" r:id="rId10" display="https://podminky.urs.cz/item/CS_URS_2023_02/HZS214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7452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ROUND(J94,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ROUND((SUM(BE94:BE141)),  2)</f>
        <v>0</v>
      </c>
      <c r="G37" s="40"/>
      <c r="H37" s="40"/>
      <c r="I37" s="162">
        <v>0.20999999999999999</v>
      </c>
      <c r="J37" s="161">
        <f>ROUND(((SUM(BE94:BE141))*I37),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ROUND((SUM(BF94:BF141)),  2)</f>
        <v>0</v>
      </c>
      <c r="G38" s="40"/>
      <c r="H38" s="40"/>
      <c r="I38" s="162">
        <v>0.14999999999999999</v>
      </c>
      <c r="J38" s="161">
        <f>ROUND(((SUM(BF94:BF141))*I38),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ROUND((SUM(BG94:BG141)),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ROUND((SUM(BH94:BH141)),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ROUND((SUM(BI94:BI141)),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DEM_SO01 - Demolice stávajících objektů - SO 01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J96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7042</v>
      </c>
      <c r="E70" s="188"/>
      <c r="F70" s="188"/>
      <c r="G70" s="188"/>
      <c r="H70" s="188"/>
      <c r="I70" s="188"/>
      <c r="J70" s="189">
        <f>J115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386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Výstavba DOZP v Novém Městě nad Metují rev.3</v>
      </c>
      <c r="F80" s="34"/>
      <c r="G80" s="34"/>
      <c r="H80" s="34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196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6427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204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5" t="s">
        <v>7451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212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DEM_SO01 - Demolice stávajících objektů - SO 01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Nové Město nad Metují</v>
      </c>
      <c r="G88" s="42"/>
      <c r="H88" s="42"/>
      <c r="I88" s="34" t="s">
        <v>23</v>
      </c>
      <c r="J88" s="74" t="str">
        <f>IF(J16="","",J16)</f>
        <v>8. 12. 2023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25</v>
      </c>
      <c r="D90" s="42"/>
      <c r="E90" s="42"/>
      <c r="F90" s="29" t="str">
        <f>E19</f>
        <v>Královéhradecký kraj</v>
      </c>
      <c r="G90" s="42"/>
      <c r="H90" s="42"/>
      <c r="I90" s="34" t="s">
        <v>33</v>
      </c>
      <c r="J90" s="38" t="str">
        <f>E25</f>
        <v>Řezanina &amp; Bartoň, s.r.o.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IF(E22="","",E22)</f>
        <v>Vyplň údaj</v>
      </c>
      <c r="G91" s="42"/>
      <c r="H91" s="42"/>
      <c r="I91" s="34" t="s">
        <v>38</v>
      </c>
      <c r="J91" s="38" t="str">
        <f>E28</f>
        <v>BACing s.r.o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</f>
        <v>0</v>
      </c>
      <c r="Q94" s="98"/>
      <c r="R94" s="199">
        <f>R95</f>
        <v>0</v>
      </c>
      <c r="S94" s="98"/>
      <c r="T94" s="200">
        <f>T95</f>
        <v>171.94909999999999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399</v>
      </c>
      <c r="F95" s="205" t="s">
        <v>400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P96+P115</f>
        <v>0</v>
      </c>
      <c r="Q95" s="210"/>
      <c r="R95" s="211">
        <f>R96+R115</f>
        <v>0</v>
      </c>
      <c r="S95" s="210"/>
      <c r="T95" s="212">
        <f>T96+T115</f>
        <v>171.94909999999999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78</v>
      </c>
      <c r="AY95" s="213" t="s">
        <v>401</v>
      </c>
      <c r="BK95" s="215">
        <f>BK96+BK115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492</v>
      </c>
      <c r="F96" s="216" t="s">
        <v>1702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SUM(P97:P114)</f>
        <v>0</v>
      </c>
      <c r="Q96" s="210"/>
      <c r="R96" s="211">
        <f>SUM(R97:R114)</f>
        <v>0</v>
      </c>
      <c r="S96" s="210"/>
      <c r="T96" s="212">
        <f>SUM(T97:T114)</f>
        <v>171.94909999999999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85</v>
      </c>
      <c r="AY96" s="213" t="s">
        <v>401</v>
      </c>
      <c r="BK96" s="215">
        <f>SUM(BK97:BK114)</f>
        <v>0</v>
      </c>
    </row>
    <row r="97" s="2" customFormat="1" ht="16.5" customHeight="1">
      <c r="A97" s="40"/>
      <c r="B97" s="41"/>
      <c r="C97" s="218" t="s">
        <v>85</v>
      </c>
      <c r="D97" s="218" t="s">
        <v>403</v>
      </c>
      <c r="E97" s="219" t="s">
        <v>7453</v>
      </c>
      <c r="F97" s="220" t="s">
        <v>7454</v>
      </c>
      <c r="G97" s="221" t="s">
        <v>219</v>
      </c>
      <c r="H97" s="222">
        <v>34.415999999999997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2</v>
      </c>
      <c r="T97" s="228">
        <f>S97*H97</f>
        <v>68.831999999999994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7455</v>
      </c>
    </row>
    <row r="98" s="2" customFormat="1">
      <c r="A98" s="40"/>
      <c r="B98" s="41"/>
      <c r="C98" s="42"/>
      <c r="D98" s="231" t="s">
        <v>408</v>
      </c>
      <c r="E98" s="42"/>
      <c r="F98" s="232" t="s">
        <v>7456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13" customFormat="1">
      <c r="A99" s="13"/>
      <c r="B99" s="236"/>
      <c r="C99" s="237"/>
      <c r="D99" s="238" t="s">
        <v>410</v>
      </c>
      <c r="E99" s="239" t="s">
        <v>19</v>
      </c>
      <c r="F99" s="240" t="s">
        <v>7457</v>
      </c>
      <c r="G99" s="237"/>
      <c r="H99" s="239" t="s">
        <v>19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410</v>
      </c>
      <c r="AU99" s="246" t="s">
        <v>87</v>
      </c>
      <c r="AV99" s="13" t="s">
        <v>85</v>
      </c>
      <c r="AW99" s="13" t="s">
        <v>37</v>
      </c>
      <c r="AX99" s="13" t="s">
        <v>78</v>
      </c>
      <c r="AY99" s="246" t="s">
        <v>401</v>
      </c>
    </row>
    <row r="100" s="13" customFormat="1">
      <c r="A100" s="13"/>
      <c r="B100" s="236"/>
      <c r="C100" s="237"/>
      <c r="D100" s="238" t="s">
        <v>410</v>
      </c>
      <c r="E100" s="239" t="s">
        <v>19</v>
      </c>
      <c r="F100" s="240" t="s">
        <v>7458</v>
      </c>
      <c r="G100" s="237"/>
      <c r="H100" s="239" t="s">
        <v>19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410</v>
      </c>
      <c r="AU100" s="246" t="s">
        <v>87</v>
      </c>
      <c r="AV100" s="13" t="s">
        <v>85</v>
      </c>
      <c r="AW100" s="13" t="s">
        <v>37</v>
      </c>
      <c r="AX100" s="13" t="s">
        <v>78</v>
      </c>
      <c r="AY100" s="246" t="s">
        <v>401</v>
      </c>
    </row>
    <row r="101" s="14" customFormat="1">
      <c r="A101" s="14"/>
      <c r="B101" s="247"/>
      <c r="C101" s="248"/>
      <c r="D101" s="238" t="s">
        <v>410</v>
      </c>
      <c r="E101" s="249" t="s">
        <v>19</v>
      </c>
      <c r="F101" s="250" t="s">
        <v>7459</v>
      </c>
      <c r="G101" s="248"/>
      <c r="H101" s="251">
        <v>34.415999999999997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410</v>
      </c>
      <c r="AU101" s="257" t="s">
        <v>87</v>
      </c>
      <c r="AV101" s="14" t="s">
        <v>87</v>
      </c>
      <c r="AW101" s="14" t="s">
        <v>37</v>
      </c>
      <c r="AX101" s="14" t="s">
        <v>78</v>
      </c>
      <c r="AY101" s="257" t="s">
        <v>401</v>
      </c>
    </row>
    <row r="102" s="15" customFormat="1">
      <c r="A102" s="15"/>
      <c r="B102" s="258"/>
      <c r="C102" s="259"/>
      <c r="D102" s="238" t="s">
        <v>410</v>
      </c>
      <c r="E102" s="260" t="s">
        <v>19</v>
      </c>
      <c r="F102" s="261" t="s">
        <v>414</v>
      </c>
      <c r="G102" s="259"/>
      <c r="H102" s="262">
        <v>34.415999999999997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8" t="s">
        <v>410</v>
      </c>
      <c r="AU102" s="268" t="s">
        <v>87</v>
      </c>
      <c r="AV102" s="15" t="s">
        <v>102</v>
      </c>
      <c r="AW102" s="15" t="s">
        <v>37</v>
      </c>
      <c r="AX102" s="15" t="s">
        <v>85</v>
      </c>
      <c r="AY102" s="268" t="s">
        <v>401</v>
      </c>
    </row>
    <row r="103" s="2" customFormat="1" ht="16.5" customHeight="1">
      <c r="A103" s="40"/>
      <c r="B103" s="41"/>
      <c r="C103" s="218" t="s">
        <v>87</v>
      </c>
      <c r="D103" s="218" t="s">
        <v>403</v>
      </c>
      <c r="E103" s="219" t="s">
        <v>7460</v>
      </c>
      <c r="F103" s="220" t="s">
        <v>7461</v>
      </c>
      <c r="G103" s="221" t="s">
        <v>219</v>
      </c>
      <c r="H103" s="222">
        <v>14.07</v>
      </c>
      <c r="I103" s="223"/>
      <c r="J103" s="224">
        <f>ROUND(I103*H103,2)</f>
        <v>0</v>
      </c>
      <c r="K103" s="220" t="s">
        <v>406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2.3999999999999999</v>
      </c>
      <c r="T103" s="228">
        <f>S103*H103</f>
        <v>33.768000000000001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102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102</v>
      </c>
      <c r="BM103" s="229" t="s">
        <v>7462</v>
      </c>
    </row>
    <row r="104" s="2" customFormat="1">
      <c r="A104" s="40"/>
      <c r="B104" s="41"/>
      <c r="C104" s="42"/>
      <c r="D104" s="231" t="s">
        <v>408</v>
      </c>
      <c r="E104" s="42"/>
      <c r="F104" s="232" t="s">
        <v>7463</v>
      </c>
      <c r="G104" s="42"/>
      <c r="H104" s="42"/>
      <c r="I104" s="233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408</v>
      </c>
      <c r="AU104" s="19" t="s">
        <v>87</v>
      </c>
    </row>
    <row r="105" s="13" customFormat="1">
      <c r="A105" s="13"/>
      <c r="B105" s="236"/>
      <c r="C105" s="237"/>
      <c r="D105" s="238" t="s">
        <v>410</v>
      </c>
      <c r="E105" s="239" t="s">
        <v>19</v>
      </c>
      <c r="F105" s="240" t="s">
        <v>7457</v>
      </c>
      <c r="G105" s="237"/>
      <c r="H105" s="239" t="s">
        <v>19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410</v>
      </c>
      <c r="AU105" s="246" t="s">
        <v>87</v>
      </c>
      <c r="AV105" s="13" t="s">
        <v>85</v>
      </c>
      <c r="AW105" s="13" t="s">
        <v>37</v>
      </c>
      <c r="AX105" s="13" t="s">
        <v>78</v>
      </c>
      <c r="AY105" s="246" t="s">
        <v>401</v>
      </c>
    </row>
    <row r="106" s="13" customFormat="1">
      <c r="A106" s="13"/>
      <c r="B106" s="236"/>
      <c r="C106" s="237"/>
      <c r="D106" s="238" t="s">
        <v>410</v>
      </c>
      <c r="E106" s="239" t="s">
        <v>19</v>
      </c>
      <c r="F106" s="240" t="s">
        <v>7458</v>
      </c>
      <c r="G106" s="237"/>
      <c r="H106" s="239" t="s">
        <v>19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410</v>
      </c>
      <c r="AU106" s="246" t="s">
        <v>87</v>
      </c>
      <c r="AV106" s="13" t="s">
        <v>85</v>
      </c>
      <c r="AW106" s="13" t="s">
        <v>37</v>
      </c>
      <c r="AX106" s="13" t="s">
        <v>78</v>
      </c>
      <c r="AY106" s="246" t="s">
        <v>401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7464</v>
      </c>
      <c r="G107" s="248"/>
      <c r="H107" s="251">
        <v>14.07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14.07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44.25" customHeight="1">
      <c r="A109" s="40"/>
      <c r="B109" s="41"/>
      <c r="C109" s="218" t="s">
        <v>95</v>
      </c>
      <c r="D109" s="218" t="s">
        <v>403</v>
      </c>
      <c r="E109" s="219" t="s">
        <v>7465</v>
      </c>
      <c r="F109" s="220" t="s">
        <v>7466</v>
      </c>
      <c r="G109" s="221" t="s">
        <v>219</v>
      </c>
      <c r="H109" s="222">
        <v>187.43000000000001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0.37</v>
      </c>
      <c r="T109" s="228">
        <f>S109*H109</f>
        <v>69.349100000000007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7467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7468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3" customFormat="1">
      <c r="A111" s="13"/>
      <c r="B111" s="236"/>
      <c r="C111" s="237"/>
      <c r="D111" s="238" t="s">
        <v>410</v>
      </c>
      <c r="E111" s="239" t="s">
        <v>19</v>
      </c>
      <c r="F111" s="240" t="s">
        <v>7457</v>
      </c>
      <c r="G111" s="237"/>
      <c r="H111" s="239" t="s">
        <v>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410</v>
      </c>
      <c r="AU111" s="246" t="s">
        <v>87</v>
      </c>
      <c r="AV111" s="13" t="s">
        <v>85</v>
      </c>
      <c r="AW111" s="13" t="s">
        <v>37</v>
      </c>
      <c r="AX111" s="13" t="s">
        <v>78</v>
      </c>
      <c r="AY111" s="246" t="s">
        <v>401</v>
      </c>
    </row>
    <row r="112" s="13" customFormat="1">
      <c r="A112" s="13"/>
      <c r="B112" s="236"/>
      <c r="C112" s="237"/>
      <c r="D112" s="238" t="s">
        <v>410</v>
      </c>
      <c r="E112" s="239" t="s">
        <v>19</v>
      </c>
      <c r="F112" s="240" t="s">
        <v>7458</v>
      </c>
      <c r="G112" s="237"/>
      <c r="H112" s="239" t="s">
        <v>19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410</v>
      </c>
      <c r="AU112" s="246" t="s">
        <v>87</v>
      </c>
      <c r="AV112" s="13" t="s">
        <v>85</v>
      </c>
      <c r="AW112" s="13" t="s">
        <v>37</v>
      </c>
      <c r="AX112" s="13" t="s">
        <v>78</v>
      </c>
      <c r="AY112" s="246" t="s">
        <v>401</v>
      </c>
    </row>
    <row r="113" s="14" customFormat="1">
      <c r="A113" s="14"/>
      <c r="B113" s="247"/>
      <c r="C113" s="248"/>
      <c r="D113" s="238" t="s">
        <v>410</v>
      </c>
      <c r="E113" s="249" t="s">
        <v>19</v>
      </c>
      <c r="F113" s="250" t="s">
        <v>7469</v>
      </c>
      <c r="G113" s="248"/>
      <c r="H113" s="251">
        <v>187.43000000000001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410</v>
      </c>
      <c r="AU113" s="257" t="s">
        <v>87</v>
      </c>
      <c r="AV113" s="14" t="s">
        <v>87</v>
      </c>
      <c r="AW113" s="14" t="s">
        <v>37</v>
      </c>
      <c r="AX113" s="14" t="s">
        <v>78</v>
      </c>
      <c r="AY113" s="257" t="s">
        <v>401</v>
      </c>
    </row>
    <row r="114" s="15" customFormat="1">
      <c r="A114" s="15"/>
      <c r="B114" s="258"/>
      <c r="C114" s="259"/>
      <c r="D114" s="238" t="s">
        <v>410</v>
      </c>
      <c r="E114" s="260" t="s">
        <v>19</v>
      </c>
      <c r="F114" s="261" t="s">
        <v>414</v>
      </c>
      <c r="G114" s="259"/>
      <c r="H114" s="262">
        <v>187.43000000000001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8" t="s">
        <v>410</v>
      </c>
      <c r="AU114" s="268" t="s">
        <v>87</v>
      </c>
      <c r="AV114" s="15" t="s">
        <v>102</v>
      </c>
      <c r="AW114" s="15" t="s">
        <v>37</v>
      </c>
      <c r="AX114" s="15" t="s">
        <v>85</v>
      </c>
      <c r="AY114" s="268" t="s">
        <v>401</v>
      </c>
    </row>
    <row r="115" s="12" customFormat="1" ht="22.8" customHeight="1">
      <c r="A115" s="12"/>
      <c r="B115" s="202"/>
      <c r="C115" s="203"/>
      <c r="D115" s="204" t="s">
        <v>77</v>
      </c>
      <c r="E115" s="216" t="s">
        <v>7387</v>
      </c>
      <c r="F115" s="216" t="s">
        <v>7388</v>
      </c>
      <c r="G115" s="203"/>
      <c r="H115" s="203"/>
      <c r="I115" s="206"/>
      <c r="J115" s="217">
        <f>BK115</f>
        <v>0</v>
      </c>
      <c r="K115" s="203"/>
      <c r="L115" s="208"/>
      <c r="M115" s="209"/>
      <c r="N115" s="210"/>
      <c r="O115" s="210"/>
      <c r="P115" s="211">
        <f>SUM(P116:P141)</f>
        <v>0</v>
      </c>
      <c r="Q115" s="210"/>
      <c r="R115" s="211">
        <f>SUM(R116:R141)</f>
        <v>0</v>
      </c>
      <c r="S115" s="210"/>
      <c r="T115" s="212">
        <f>SUM(T116:T141)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3" t="s">
        <v>85</v>
      </c>
      <c r="AT115" s="214" t="s">
        <v>77</v>
      </c>
      <c r="AU115" s="214" t="s">
        <v>85</v>
      </c>
      <c r="AY115" s="213" t="s">
        <v>401</v>
      </c>
      <c r="BK115" s="215">
        <f>SUM(BK116:BK141)</f>
        <v>0</v>
      </c>
    </row>
    <row r="116" s="2" customFormat="1" ht="16.5" customHeight="1">
      <c r="A116" s="40"/>
      <c r="B116" s="41"/>
      <c r="C116" s="218" t="s">
        <v>102</v>
      </c>
      <c r="D116" s="218" t="s">
        <v>403</v>
      </c>
      <c r="E116" s="219" t="s">
        <v>7470</v>
      </c>
      <c r="F116" s="220" t="s">
        <v>7471</v>
      </c>
      <c r="G116" s="221" t="s">
        <v>548</v>
      </c>
      <c r="H116" s="222">
        <v>171.94900000000001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7472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7473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44.25" customHeight="1">
      <c r="A118" s="40"/>
      <c r="B118" s="41"/>
      <c r="C118" s="218" t="s">
        <v>457</v>
      </c>
      <c r="D118" s="218" t="s">
        <v>403</v>
      </c>
      <c r="E118" s="219" t="s">
        <v>7474</v>
      </c>
      <c r="F118" s="220" t="s">
        <v>7475</v>
      </c>
      <c r="G118" s="221" t="s">
        <v>548</v>
      </c>
      <c r="H118" s="222">
        <v>25.280999999999999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7476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7477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37.8" customHeight="1">
      <c r="A120" s="40"/>
      <c r="B120" s="41"/>
      <c r="C120" s="218" t="s">
        <v>474</v>
      </c>
      <c r="D120" s="218" t="s">
        <v>403</v>
      </c>
      <c r="E120" s="219" t="s">
        <v>7478</v>
      </c>
      <c r="F120" s="220" t="s">
        <v>7479</v>
      </c>
      <c r="G120" s="221" t="s">
        <v>548</v>
      </c>
      <c r="H120" s="222">
        <v>68.831999999999994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7480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7481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37.8" customHeight="1">
      <c r="A122" s="40"/>
      <c r="B122" s="41"/>
      <c r="C122" s="218" t="s">
        <v>480</v>
      </c>
      <c r="D122" s="218" t="s">
        <v>403</v>
      </c>
      <c r="E122" s="219" t="s">
        <v>7482</v>
      </c>
      <c r="F122" s="220" t="s">
        <v>7483</v>
      </c>
      <c r="G122" s="221" t="s">
        <v>548</v>
      </c>
      <c r="H122" s="222">
        <v>67.536000000000001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7484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7485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2" customFormat="1" ht="24.15" customHeight="1">
      <c r="A124" s="40"/>
      <c r="B124" s="41"/>
      <c r="C124" s="218" t="s">
        <v>487</v>
      </c>
      <c r="D124" s="218" t="s">
        <v>403</v>
      </c>
      <c r="E124" s="219" t="s">
        <v>7486</v>
      </c>
      <c r="F124" s="220" t="s">
        <v>7487</v>
      </c>
      <c r="G124" s="221" t="s">
        <v>548</v>
      </c>
      <c r="H124" s="222">
        <v>161.649</v>
      </c>
      <c r="I124" s="223"/>
      <c r="J124" s="224">
        <f>ROUND(I124*H124,2)</f>
        <v>0</v>
      </c>
      <c r="K124" s="220" t="s">
        <v>406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102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102</v>
      </c>
      <c r="BM124" s="229" t="s">
        <v>7488</v>
      </c>
    </row>
    <row r="125" s="2" customFormat="1">
      <c r="A125" s="40"/>
      <c r="B125" s="41"/>
      <c r="C125" s="42"/>
      <c r="D125" s="231" t="s">
        <v>408</v>
      </c>
      <c r="E125" s="42"/>
      <c r="F125" s="232" t="s">
        <v>7489</v>
      </c>
      <c r="G125" s="42"/>
      <c r="H125" s="42"/>
      <c r="I125" s="233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408</v>
      </c>
      <c r="AU125" s="19" t="s">
        <v>87</v>
      </c>
    </row>
    <row r="126" s="13" customFormat="1">
      <c r="A126" s="13"/>
      <c r="B126" s="236"/>
      <c r="C126" s="237"/>
      <c r="D126" s="238" t="s">
        <v>410</v>
      </c>
      <c r="E126" s="239" t="s">
        <v>19</v>
      </c>
      <c r="F126" s="240" t="s">
        <v>7490</v>
      </c>
      <c r="G126" s="237"/>
      <c r="H126" s="239" t="s">
        <v>19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410</v>
      </c>
      <c r="AU126" s="246" t="s">
        <v>87</v>
      </c>
      <c r="AV126" s="13" t="s">
        <v>85</v>
      </c>
      <c r="AW126" s="13" t="s">
        <v>37</v>
      </c>
      <c r="AX126" s="13" t="s">
        <v>78</v>
      </c>
      <c r="AY126" s="246" t="s">
        <v>401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7491</v>
      </c>
      <c r="G127" s="248"/>
      <c r="H127" s="251">
        <v>161.649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161.649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33" customHeight="1">
      <c r="A129" s="40"/>
      <c r="B129" s="41"/>
      <c r="C129" s="218" t="s">
        <v>492</v>
      </c>
      <c r="D129" s="218" t="s">
        <v>403</v>
      </c>
      <c r="E129" s="219" t="s">
        <v>7492</v>
      </c>
      <c r="F129" s="220" t="s">
        <v>7493</v>
      </c>
      <c r="G129" s="221" t="s">
        <v>548</v>
      </c>
      <c r="H129" s="222">
        <v>10.300000000000001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7494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7495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7496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7497</v>
      </c>
      <c r="G132" s="248"/>
      <c r="H132" s="251">
        <v>10.300000000000001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10.300000000000001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24.15" customHeight="1">
      <c r="A134" s="40"/>
      <c r="B134" s="41"/>
      <c r="C134" s="218" t="s">
        <v>498</v>
      </c>
      <c r="D134" s="218" t="s">
        <v>403</v>
      </c>
      <c r="E134" s="219" t="s">
        <v>7498</v>
      </c>
      <c r="F134" s="220" t="s">
        <v>7499</v>
      </c>
      <c r="G134" s="221" t="s">
        <v>548</v>
      </c>
      <c r="H134" s="222">
        <v>257.5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7500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7501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13" customFormat="1">
      <c r="A136" s="13"/>
      <c r="B136" s="236"/>
      <c r="C136" s="237"/>
      <c r="D136" s="238" t="s">
        <v>410</v>
      </c>
      <c r="E136" s="239" t="s">
        <v>19</v>
      </c>
      <c r="F136" s="240" t="s">
        <v>7496</v>
      </c>
      <c r="G136" s="237"/>
      <c r="H136" s="239" t="s">
        <v>19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410</v>
      </c>
      <c r="AU136" s="246" t="s">
        <v>87</v>
      </c>
      <c r="AV136" s="13" t="s">
        <v>85</v>
      </c>
      <c r="AW136" s="13" t="s">
        <v>37</v>
      </c>
      <c r="AX136" s="13" t="s">
        <v>78</v>
      </c>
      <c r="AY136" s="246" t="s">
        <v>401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7497</v>
      </c>
      <c r="G137" s="248"/>
      <c r="H137" s="251">
        <v>10.300000000000001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5" customFormat="1">
      <c r="A138" s="15"/>
      <c r="B138" s="258"/>
      <c r="C138" s="259"/>
      <c r="D138" s="238" t="s">
        <v>410</v>
      </c>
      <c r="E138" s="260" t="s">
        <v>19</v>
      </c>
      <c r="F138" s="261" t="s">
        <v>414</v>
      </c>
      <c r="G138" s="259"/>
      <c r="H138" s="262">
        <v>10.300000000000001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410</v>
      </c>
      <c r="AU138" s="268" t="s">
        <v>87</v>
      </c>
      <c r="AV138" s="15" t="s">
        <v>102</v>
      </c>
      <c r="AW138" s="15" t="s">
        <v>37</v>
      </c>
      <c r="AX138" s="15" t="s">
        <v>78</v>
      </c>
      <c r="AY138" s="268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7502</v>
      </c>
      <c r="G139" s="248"/>
      <c r="H139" s="251">
        <v>257.5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85</v>
      </c>
      <c r="AY139" s="257" t="s">
        <v>401</v>
      </c>
    </row>
    <row r="140" s="2" customFormat="1" ht="44.25" customHeight="1">
      <c r="A140" s="40"/>
      <c r="B140" s="41"/>
      <c r="C140" s="218" t="s">
        <v>514</v>
      </c>
      <c r="D140" s="218" t="s">
        <v>403</v>
      </c>
      <c r="E140" s="219" t="s">
        <v>7389</v>
      </c>
      <c r="F140" s="220" t="s">
        <v>7390</v>
      </c>
      <c r="G140" s="221" t="s">
        <v>548</v>
      </c>
      <c r="H140" s="222">
        <v>10.300000000000001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102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7503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7392</v>
      </c>
      <c r="G141" s="42"/>
      <c r="H141" s="42"/>
      <c r="I141" s="233"/>
      <c r="J141" s="42"/>
      <c r="K141" s="42"/>
      <c r="L141" s="46"/>
      <c r="M141" s="294"/>
      <c r="N141" s="295"/>
      <c r="O141" s="296"/>
      <c r="P141" s="296"/>
      <c r="Q141" s="296"/>
      <c r="R141" s="296"/>
      <c r="S141" s="296"/>
      <c r="T141" s="29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L6q2ewU85vAuWI3wK19vcFHNOC6fEMVwMTcTx629NjE9RPZ02SHHIHXuc/dhWGXQnriD8RfRc94m1QpTI+dK7g==" hashValue="hFI0nWufi07XKYX18L+XgXY3Hr9cdeUEOCMT1MpxeDpHrkJo1vRlxkWN2rni1SVfD+LfpTnNYCn1jiTIlDH5zg==" algorithmName="SHA-512" password="CC35"/>
  <autoFilter ref="C93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3_02/961044111"/>
    <hyperlink ref="F104" r:id="rId2" display="https://podminky.urs.cz/item/CS_URS_2023_02/961055111"/>
    <hyperlink ref="F110" r:id="rId3" display="https://podminky.urs.cz/item/CS_URS_2023_02/981013413"/>
    <hyperlink ref="F117" r:id="rId4" display="https://podminky.urs.cz/item/CS_URS_2023_02/997006002"/>
    <hyperlink ref="F119" r:id="rId5" display="https://podminky.urs.cz/item/CS_URS_2023_02/997006005"/>
    <hyperlink ref="F121" r:id="rId6" display="https://podminky.urs.cz/item/CS_URS_2023_02/997006006"/>
    <hyperlink ref="F123" r:id="rId7" display="https://podminky.urs.cz/item/CS_URS_2023_02/997006007"/>
    <hyperlink ref="F125" r:id="rId8" display="https://podminky.urs.cz/item/CS_URS_2023_02/997006511"/>
    <hyperlink ref="F130" r:id="rId9" display="https://podminky.urs.cz/item/CS_URS_2023_02/997006512"/>
    <hyperlink ref="F135" r:id="rId10" display="https://podminky.urs.cz/item/CS_URS_2023_02/997006519"/>
    <hyperlink ref="F141" r:id="rId11" display="https://podminky.urs.cz/item/CS_URS_2023_02/9970136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7504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ROUND((SUM(BE96:BE150)),  2)</f>
        <v>0</v>
      </c>
      <c r="G37" s="40"/>
      <c r="H37" s="40"/>
      <c r="I37" s="162">
        <v>0.20999999999999999</v>
      </c>
      <c r="J37" s="161">
        <f>ROUND(((SUM(BE96:BE150))*I37),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ROUND((SUM(BF96:BF150)),  2)</f>
        <v>0</v>
      </c>
      <c r="G38" s="40"/>
      <c r="H38" s="40"/>
      <c r="I38" s="162">
        <v>0.14999999999999999</v>
      </c>
      <c r="J38" s="161">
        <f>ROUND(((SUM(BF96:BF150))*I38),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ROUND((SUM(BG96:BG150)),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ROUND((SUM(BH96:BH150)),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ROUND((SUM(BI96:BI150)),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DEM_SO02 - Demolice stávajících objektů - SO 02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7042</v>
      </c>
      <c r="E70" s="188"/>
      <c r="F70" s="188"/>
      <c r="G70" s="188"/>
      <c r="H70" s="188"/>
      <c r="I70" s="188"/>
      <c r="J70" s="189">
        <f>J118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J134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377</v>
      </c>
      <c r="E72" s="188"/>
      <c r="F72" s="188"/>
      <c r="G72" s="188"/>
      <c r="H72" s="188"/>
      <c r="I72" s="188"/>
      <c r="J72" s="189">
        <f>J135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rev.3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6427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7451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DEM_SO02 - Demolice stávajících objektů - SO 02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8. 12. 2023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P97+P134</f>
        <v>0</v>
      </c>
      <c r="Q96" s="98"/>
      <c r="R96" s="199">
        <f>R97+R134</f>
        <v>0</v>
      </c>
      <c r="S96" s="98"/>
      <c r="T96" s="200">
        <f>T97+T134</f>
        <v>76.500150000000005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BK97+BK134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P98+P118</f>
        <v>0</v>
      </c>
      <c r="Q97" s="210"/>
      <c r="R97" s="211">
        <f>R98+R118</f>
        <v>0</v>
      </c>
      <c r="S97" s="210"/>
      <c r="T97" s="212">
        <f>T98+T118</f>
        <v>59.614350000000002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BK98+BK118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492</v>
      </c>
      <c r="F98" s="216" t="s">
        <v>1702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SUM(P99:P117)</f>
        <v>0</v>
      </c>
      <c r="Q98" s="210"/>
      <c r="R98" s="211">
        <f>SUM(R99:R117)</f>
        <v>0</v>
      </c>
      <c r="S98" s="210"/>
      <c r="T98" s="212">
        <f>SUM(T99:T117)</f>
        <v>59.614350000000002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SUM(BK99:BK117)</f>
        <v>0</v>
      </c>
    </row>
    <row r="99" s="2" customFormat="1" ht="24.15" customHeight="1">
      <c r="A99" s="40"/>
      <c r="B99" s="41"/>
      <c r="C99" s="218" t="s">
        <v>85</v>
      </c>
      <c r="D99" s="218" t="s">
        <v>403</v>
      </c>
      <c r="E99" s="219" t="s">
        <v>7505</v>
      </c>
      <c r="F99" s="220" t="s">
        <v>7506</v>
      </c>
      <c r="G99" s="221" t="s">
        <v>219</v>
      </c>
      <c r="H99" s="222">
        <v>12.811999999999999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2.3999999999999999</v>
      </c>
      <c r="T99" s="228">
        <f>S99*H99</f>
        <v>30.748799999999996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7507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7508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7457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7509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7510</v>
      </c>
      <c r="G103" s="248"/>
      <c r="H103" s="251">
        <v>11.84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7511</v>
      </c>
      <c r="G104" s="248"/>
      <c r="H104" s="251">
        <v>0.97199999999999998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5" customFormat="1">
      <c r="A105" s="15"/>
      <c r="B105" s="258"/>
      <c r="C105" s="259"/>
      <c r="D105" s="238" t="s">
        <v>410</v>
      </c>
      <c r="E105" s="260" t="s">
        <v>19</v>
      </c>
      <c r="F105" s="261" t="s">
        <v>414</v>
      </c>
      <c r="G105" s="259"/>
      <c r="H105" s="262">
        <v>12.811999999999999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410</v>
      </c>
      <c r="AU105" s="268" t="s">
        <v>87</v>
      </c>
      <c r="AV105" s="15" t="s">
        <v>102</v>
      </c>
      <c r="AW105" s="15" t="s">
        <v>37</v>
      </c>
      <c r="AX105" s="15" t="s">
        <v>85</v>
      </c>
      <c r="AY105" s="268" t="s">
        <v>401</v>
      </c>
    </row>
    <row r="106" s="2" customFormat="1" ht="24.15" customHeight="1">
      <c r="A106" s="40"/>
      <c r="B106" s="41"/>
      <c r="C106" s="218" t="s">
        <v>87</v>
      </c>
      <c r="D106" s="218" t="s">
        <v>403</v>
      </c>
      <c r="E106" s="219" t="s">
        <v>7512</v>
      </c>
      <c r="F106" s="220" t="s">
        <v>7513</v>
      </c>
      <c r="G106" s="221" t="s">
        <v>219</v>
      </c>
      <c r="H106" s="222">
        <v>12.949999999999999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2.2000000000000002</v>
      </c>
      <c r="T106" s="228">
        <f>S106*H106</f>
        <v>28.490000000000002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7514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7515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906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7509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7516</v>
      </c>
      <c r="G110" s="248"/>
      <c r="H110" s="251">
        <v>12.949999999999999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12.949999999999999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37.8" customHeight="1">
      <c r="A112" s="40"/>
      <c r="B112" s="41"/>
      <c r="C112" s="218" t="s">
        <v>95</v>
      </c>
      <c r="D112" s="218" t="s">
        <v>403</v>
      </c>
      <c r="E112" s="219" t="s">
        <v>7517</v>
      </c>
      <c r="F112" s="220" t="s">
        <v>7518</v>
      </c>
      <c r="G112" s="221" t="s">
        <v>219</v>
      </c>
      <c r="H112" s="222">
        <v>12.949999999999999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0.029000000000000001</v>
      </c>
      <c r="T112" s="228">
        <f>S112*H112</f>
        <v>0.37554999999999999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7519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7520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3" customFormat="1">
      <c r="A114" s="13"/>
      <c r="B114" s="236"/>
      <c r="C114" s="237"/>
      <c r="D114" s="238" t="s">
        <v>410</v>
      </c>
      <c r="E114" s="239" t="s">
        <v>19</v>
      </c>
      <c r="F114" s="240" t="s">
        <v>906</v>
      </c>
      <c r="G114" s="237"/>
      <c r="H114" s="239" t="s">
        <v>19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410</v>
      </c>
      <c r="AU114" s="246" t="s">
        <v>87</v>
      </c>
      <c r="AV114" s="13" t="s">
        <v>85</v>
      </c>
      <c r="AW114" s="13" t="s">
        <v>37</v>
      </c>
      <c r="AX114" s="13" t="s">
        <v>78</v>
      </c>
      <c r="AY114" s="246" t="s">
        <v>401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7509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7516</v>
      </c>
      <c r="G116" s="248"/>
      <c r="H116" s="251">
        <v>12.949999999999999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12.949999999999999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12" customFormat="1" ht="22.8" customHeight="1">
      <c r="A118" s="12"/>
      <c r="B118" s="202"/>
      <c r="C118" s="203"/>
      <c r="D118" s="204" t="s">
        <v>77</v>
      </c>
      <c r="E118" s="216" t="s">
        <v>7387</v>
      </c>
      <c r="F118" s="216" t="s">
        <v>7388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SUM(P119:P133)</f>
        <v>0</v>
      </c>
      <c r="Q118" s="210"/>
      <c r="R118" s="211">
        <f>SUM(R119:R133)</f>
        <v>0</v>
      </c>
      <c r="S118" s="210"/>
      <c r="T118" s="212">
        <f>SUM(T119:T133)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85</v>
      </c>
      <c r="AT118" s="214" t="s">
        <v>77</v>
      </c>
      <c r="AU118" s="214" t="s">
        <v>85</v>
      </c>
      <c r="AY118" s="213" t="s">
        <v>401</v>
      </c>
      <c r="BK118" s="215">
        <f>SUM(BK119:BK133)</f>
        <v>0</v>
      </c>
    </row>
    <row r="119" s="2" customFormat="1" ht="16.5" customHeight="1">
      <c r="A119" s="40"/>
      <c r="B119" s="41"/>
      <c r="C119" s="218" t="s">
        <v>102</v>
      </c>
      <c r="D119" s="218" t="s">
        <v>403</v>
      </c>
      <c r="E119" s="219" t="s">
        <v>7470</v>
      </c>
      <c r="F119" s="220" t="s">
        <v>7471</v>
      </c>
      <c r="G119" s="221" t="s">
        <v>548</v>
      </c>
      <c r="H119" s="222">
        <v>76.5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7521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7473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2" customFormat="1" ht="37.8" customHeight="1">
      <c r="A121" s="40"/>
      <c r="B121" s="41"/>
      <c r="C121" s="218" t="s">
        <v>457</v>
      </c>
      <c r="D121" s="218" t="s">
        <v>403</v>
      </c>
      <c r="E121" s="219" t="s">
        <v>7482</v>
      </c>
      <c r="F121" s="220" t="s">
        <v>7483</v>
      </c>
      <c r="G121" s="221" t="s">
        <v>548</v>
      </c>
      <c r="H121" s="222">
        <v>59.238999999999997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7522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7485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24.15" customHeight="1">
      <c r="A123" s="40"/>
      <c r="B123" s="41"/>
      <c r="C123" s="218" t="s">
        <v>474</v>
      </c>
      <c r="D123" s="218" t="s">
        <v>403</v>
      </c>
      <c r="E123" s="219" t="s">
        <v>7486</v>
      </c>
      <c r="F123" s="220" t="s">
        <v>7487</v>
      </c>
      <c r="G123" s="221" t="s">
        <v>548</v>
      </c>
      <c r="H123" s="222">
        <v>59.238999999999997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7523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7489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33" customHeight="1">
      <c r="A125" s="40"/>
      <c r="B125" s="41"/>
      <c r="C125" s="218" t="s">
        <v>480</v>
      </c>
      <c r="D125" s="218" t="s">
        <v>403</v>
      </c>
      <c r="E125" s="219" t="s">
        <v>7492</v>
      </c>
      <c r="F125" s="220" t="s">
        <v>7493</v>
      </c>
      <c r="G125" s="221" t="s">
        <v>548</v>
      </c>
      <c r="H125" s="222">
        <v>17.262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7524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7495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24.15" customHeight="1">
      <c r="A127" s="40"/>
      <c r="B127" s="41"/>
      <c r="C127" s="218" t="s">
        <v>487</v>
      </c>
      <c r="D127" s="218" t="s">
        <v>403</v>
      </c>
      <c r="E127" s="219" t="s">
        <v>7498</v>
      </c>
      <c r="F127" s="220" t="s">
        <v>7499</v>
      </c>
      <c r="G127" s="221" t="s">
        <v>548</v>
      </c>
      <c r="H127" s="222">
        <v>172.62000000000001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7525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7501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7526</v>
      </c>
      <c r="G129" s="248"/>
      <c r="H129" s="251">
        <v>172.62000000000001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85</v>
      </c>
      <c r="AY129" s="257" t="s">
        <v>401</v>
      </c>
    </row>
    <row r="130" s="2" customFormat="1" ht="24.15" customHeight="1">
      <c r="A130" s="40"/>
      <c r="B130" s="41"/>
      <c r="C130" s="218" t="s">
        <v>492</v>
      </c>
      <c r="D130" s="218" t="s">
        <v>403</v>
      </c>
      <c r="E130" s="219" t="s">
        <v>7527</v>
      </c>
      <c r="F130" s="220" t="s">
        <v>7528</v>
      </c>
      <c r="G130" s="221" t="s">
        <v>548</v>
      </c>
      <c r="H130" s="222">
        <v>-17.262</v>
      </c>
      <c r="I130" s="223"/>
      <c r="J130" s="224">
        <f>ROUND(I130*H130,2)</f>
        <v>0</v>
      </c>
      <c r="K130" s="220" t="s">
        <v>19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102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7529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7530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7531</v>
      </c>
      <c r="G132" s="248"/>
      <c r="H132" s="251">
        <v>-17.262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-17.262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12" customFormat="1" ht="25.92" customHeight="1">
      <c r="A134" s="12"/>
      <c r="B134" s="202"/>
      <c r="C134" s="203"/>
      <c r="D134" s="204" t="s">
        <v>77</v>
      </c>
      <c r="E134" s="205" t="s">
        <v>1823</v>
      </c>
      <c r="F134" s="205" t="s">
        <v>1824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</f>
        <v>0</v>
      </c>
      <c r="Q134" s="210"/>
      <c r="R134" s="211">
        <f>R135</f>
        <v>0</v>
      </c>
      <c r="S134" s="210"/>
      <c r="T134" s="212">
        <f>T135</f>
        <v>16.8858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87</v>
      </c>
      <c r="AT134" s="214" t="s">
        <v>77</v>
      </c>
      <c r="AU134" s="214" t="s">
        <v>78</v>
      </c>
      <c r="AY134" s="213" t="s">
        <v>401</v>
      </c>
      <c r="BK134" s="215">
        <f>BK135</f>
        <v>0</v>
      </c>
    </row>
    <row r="135" s="12" customFormat="1" ht="22.8" customHeight="1">
      <c r="A135" s="12"/>
      <c r="B135" s="202"/>
      <c r="C135" s="203"/>
      <c r="D135" s="204" t="s">
        <v>77</v>
      </c>
      <c r="E135" s="216" t="s">
        <v>2896</v>
      </c>
      <c r="F135" s="216" t="s">
        <v>2897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</v>
      </c>
      <c r="S135" s="210"/>
      <c r="T135" s="212">
        <f>SUM(T136:T150)</f>
        <v>16.8858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87</v>
      </c>
      <c r="AT135" s="214" t="s">
        <v>77</v>
      </c>
      <c r="AU135" s="214" t="s">
        <v>85</v>
      </c>
      <c r="AY135" s="213" t="s">
        <v>401</v>
      </c>
      <c r="BK135" s="215">
        <f>SUM(BK136:BK150)</f>
        <v>0</v>
      </c>
    </row>
    <row r="136" s="2" customFormat="1" ht="21.75" customHeight="1">
      <c r="A136" s="40"/>
      <c r="B136" s="41"/>
      <c r="C136" s="218" t="s">
        <v>498</v>
      </c>
      <c r="D136" s="218" t="s">
        <v>403</v>
      </c>
      <c r="E136" s="219" t="s">
        <v>7532</v>
      </c>
      <c r="F136" s="220" t="s">
        <v>7533</v>
      </c>
      <c r="G136" s="221" t="s">
        <v>178</v>
      </c>
      <c r="H136" s="222">
        <v>149.40000000000001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0.0070000000000000001</v>
      </c>
      <c r="T136" s="228">
        <f>S136*H136</f>
        <v>1.0458000000000001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545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545</v>
      </c>
      <c r="BM136" s="229" t="s">
        <v>7534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7535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906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7509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7536</v>
      </c>
      <c r="G140" s="248"/>
      <c r="H140" s="251">
        <v>149.40000000000001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149.40000000000001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2" customFormat="1" ht="33" customHeight="1">
      <c r="A142" s="40"/>
      <c r="B142" s="41"/>
      <c r="C142" s="218" t="s">
        <v>514</v>
      </c>
      <c r="D142" s="218" t="s">
        <v>403</v>
      </c>
      <c r="E142" s="219" t="s">
        <v>7537</v>
      </c>
      <c r="F142" s="220" t="s">
        <v>7538</v>
      </c>
      <c r="G142" s="221" t="s">
        <v>1714</v>
      </c>
      <c r="H142" s="222">
        <v>15840</v>
      </c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0.001</v>
      </c>
      <c r="T142" s="228">
        <f>S142*H142</f>
        <v>15.84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7539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7540</v>
      </c>
      <c r="G143" s="42"/>
      <c r="H143" s="42"/>
      <c r="I143" s="233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906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3" customFormat="1">
      <c r="A145" s="13"/>
      <c r="B145" s="236"/>
      <c r="C145" s="237"/>
      <c r="D145" s="238" t="s">
        <v>410</v>
      </c>
      <c r="E145" s="239" t="s">
        <v>19</v>
      </c>
      <c r="F145" s="240" t="s">
        <v>7541</v>
      </c>
      <c r="G145" s="237"/>
      <c r="H145" s="239" t="s">
        <v>19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410</v>
      </c>
      <c r="AU145" s="246" t="s">
        <v>87</v>
      </c>
      <c r="AV145" s="13" t="s">
        <v>85</v>
      </c>
      <c r="AW145" s="13" t="s">
        <v>37</v>
      </c>
      <c r="AX145" s="13" t="s">
        <v>78</v>
      </c>
      <c r="AY145" s="246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7542</v>
      </c>
      <c r="G146" s="248"/>
      <c r="H146" s="251">
        <v>900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7543</v>
      </c>
      <c r="G147" s="248"/>
      <c r="H147" s="251">
        <v>14940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15840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44.25" customHeight="1">
      <c r="A149" s="40"/>
      <c r="B149" s="41"/>
      <c r="C149" s="218" t="s">
        <v>519</v>
      </c>
      <c r="D149" s="218" t="s">
        <v>403</v>
      </c>
      <c r="E149" s="219" t="s">
        <v>6805</v>
      </c>
      <c r="F149" s="220" t="s">
        <v>6806</v>
      </c>
      <c r="G149" s="221" t="s">
        <v>1909</v>
      </c>
      <c r="H149" s="290"/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7544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6808</v>
      </c>
      <c r="G150" s="42"/>
      <c r="H150" s="42"/>
      <c r="I150" s="233"/>
      <c r="J150" s="42"/>
      <c r="K150" s="42"/>
      <c r="L150" s="46"/>
      <c r="M150" s="294"/>
      <c r="N150" s="295"/>
      <c r="O150" s="296"/>
      <c r="P150" s="296"/>
      <c r="Q150" s="296"/>
      <c r="R150" s="296"/>
      <c r="S150" s="296"/>
      <c r="T150" s="29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zdp+47P9f+g45csJEUZpmJxsjTxAONg7e9Pz4Drqj8qUtMVMdo4p1uO2CCW9hYweIMLh6SgfPI9665C5HnKxBA==" hashValue="k++9zXOQYyOWbe1ML3DOPAkl4bOJwSwta0Pc4F/UG0aED9lUrAa+LyyzBd9fgHoOrzbckrnY7f1/p86fBWPEXw==" algorithmName="SHA-512" password="CC35"/>
  <autoFilter ref="C95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962052211"/>
    <hyperlink ref="F107" r:id="rId2" display="https://podminky.urs.cz/item/CS_URS_2023_02/965042241"/>
    <hyperlink ref="F113" r:id="rId3" display="https://podminky.urs.cz/item/CS_URS_2023_02/965049112"/>
    <hyperlink ref="F120" r:id="rId4" display="https://podminky.urs.cz/item/CS_URS_2023_02/997006002"/>
    <hyperlink ref="F122" r:id="rId5" display="https://podminky.urs.cz/item/CS_URS_2023_02/997006007"/>
    <hyperlink ref="F124" r:id="rId6" display="https://podminky.urs.cz/item/CS_URS_2023_02/997006511"/>
    <hyperlink ref="F126" r:id="rId7" display="https://podminky.urs.cz/item/CS_URS_2023_02/997006512"/>
    <hyperlink ref="F128" r:id="rId8" display="https://podminky.urs.cz/item/CS_URS_2023_02/997006519"/>
    <hyperlink ref="F137" r:id="rId9" display="https://podminky.urs.cz/item/CS_URS_2023_02/767392802"/>
    <hyperlink ref="F143" r:id="rId10" display="https://podminky.urs.cz/item/CS_URS_2023_02/767996703"/>
    <hyperlink ref="F150" r:id="rId11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7545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ROUND((SUM(BE96:BE143)),  2)</f>
        <v>0</v>
      </c>
      <c r="G37" s="40"/>
      <c r="H37" s="40"/>
      <c r="I37" s="162">
        <v>0.20999999999999999</v>
      </c>
      <c r="J37" s="161">
        <f>ROUND(((SUM(BE96:BE143))*I37),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ROUND((SUM(BF96:BF143)),  2)</f>
        <v>0</v>
      </c>
      <c r="G38" s="40"/>
      <c r="H38" s="40"/>
      <c r="I38" s="162">
        <v>0.14999999999999999</v>
      </c>
      <c r="J38" s="161">
        <f>ROUND(((SUM(BF96:BF143))*I38),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ROUND((SUM(BG96:BG143)),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ROUND((SUM(BH96:BH143)),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ROUND((SUM(BI96:BI143)),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DEM_SO03 - Demolice stávajících objektů - SO 03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J97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J98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7042</v>
      </c>
      <c r="E70" s="188"/>
      <c r="F70" s="188"/>
      <c r="G70" s="188"/>
      <c r="H70" s="188"/>
      <c r="I70" s="188"/>
      <c r="J70" s="189">
        <f>J111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J127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377</v>
      </c>
      <c r="E72" s="188"/>
      <c r="F72" s="188"/>
      <c r="G72" s="188"/>
      <c r="H72" s="188"/>
      <c r="I72" s="188"/>
      <c r="J72" s="189">
        <f>J128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rev.3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4" t="s">
        <v>6427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204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5" t="s">
        <v>7451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212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DEM_SO03 - Demolice stávajících objektů - SO 03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Nové Město nad Metují</v>
      </c>
      <c r="G90" s="42"/>
      <c r="H90" s="42"/>
      <c r="I90" s="34" t="s">
        <v>23</v>
      </c>
      <c r="J90" s="74" t="str">
        <f>IF(J16="","",J16)</f>
        <v>8. 12. 2023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E19</f>
        <v>Královéhradecký kraj</v>
      </c>
      <c r="G92" s="42"/>
      <c r="H92" s="42"/>
      <c r="I92" s="34" t="s">
        <v>33</v>
      </c>
      <c r="J92" s="38" t="str">
        <f>E25</f>
        <v>Řezanina &amp; Bartoň,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IF(E22="","",E22)</f>
        <v>Vyplň údaj</v>
      </c>
      <c r="G93" s="42"/>
      <c r="H93" s="42"/>
      <c r="I93" s="34" t="s">
        <v>38</v>
      </c>
      <c r="J93" s="38" t="str">
        <f>E28</f>
        <v>BACing s.r.o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91"/>
      <c r="B95" s="192"/>
      <c r="C95" s="193" t="s">
        <v>387</v>
      </c>
      <c r="D95" s="194" t="s">
        <v>63</v>
      </c>
      <c r="E95" s="194" t="s">
        <v>59</v>
      </c>
      <c r="F95" s="194" t="s">
        <v>60</v>
      </c>
      <c r="G95" s="194" t="s">
        <v>388</v>
      </c>
      <c r="H95" s="194" t="s">
        <v>389</v>
      </c>
      <c r="I95" s="194" t="s">
        <v>390</v>
      </c>
      <c r="J95" s="194" t="s">
        <v>357</v>
      </c>
      <c r="K95" s="195" t="s">
        <v>391</v>
      </c>
      <c r="L95" s="196"/>
      <c r="M95" s="94" t="s">
        <v>19</v>
      </c>
      <c r="N95" s="95" t="s">
        <v>48</v>
      </c>
      <c r="O95" s="95" t="s">
        <v>392</v>
      </c>
      <c r="P95" s="95" t="s">
        <v>393</v>
      </c>
      <c r="Q95" s="95" t="s">
        <v>394</v>
      </c>
      <c r="R95" s="95" t="s">
        <v>395</v>
      </c>
      <c r="S95" s="95" t="s">
        <v>396</v>
      </c>
      <c r="T95" s="96" t="s">
        <v>397</v>
      </c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</row>
    <row r="96" s="2" customFormat="1" ht="22.8" customHeight="1">
      <c r="A96" s="40"/>
      <c r="B96" s="41"/>
      <c r="C96" s="101" t="s">
        <v>398</v>
      </c>
      <c r="D96" s="42"/>
      <c r="E96" s="42"/>
      <c r="F96" s="42"/>
      <c r="G96" s="42"/>
      <c r="H96" s="42"/>
      <c r="I96" s="42"/>
      <c r="J96" s="197">
        <f>BK96</f>
        <v>0</v>
      </c>
      <c r="K96" s="42"/>
      <c r="L96" s="46"/>
      <c r="M96" s="97"/>
      <c r="N96" s="198"/>
      <c r="O96" s="98"/>
      <c r="P96" s="199">
        <f>P97+P127</f>
        <v>0</v>
      </c>
      <c r="Q96" s="98"/>
      <c r="R96" s="199">
        <f>R97+R127</f>
        <v>0</v>
      </c>
      <c r="S96" s="98"/>
      <c r="T96" s="200">
        <f>T97+T127</f>
        <v>442.46908800000006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77</v>
      </c>
      <c r="AU96" s="19" t="s">
        <v>358</v>
      </c>
      <c r="BK96" s="201">
        <f>BK97+BK127</f>
        <v>0</v>
      </c>
    </row>
    <row r="97" s="12" customFormat="1" ht="25.92" customHeight="1">
      <c r="A97" s="12"/>
      <c r="B97" s="202"/>
      <c r="C97" s="203"/>
      <c r="D97" s="204" t="s">
        <v>77</v>
      </c>
      <c r="E97" s="205" t="s">
        <v>399</v>
      </c>
      <c r="F97" s="205" t="s">
        <v>400</v>
      </c>
      <c r="G97" s="203"/>
      <c r="H97" s="203"/>
      <c r="I97" s="206"/>
      <c r="J97" s="207">
        <f>BK97</f>
        <v>0</v>
      </c>
      <c r="K97" s="203"/>
      <c r="L97" s="208"/>
      <c r="M97" s="209"/>
      <c r="N97" s="210"/>
      <c r="O97" s="210"/>
      <c r="P97" s="211">
        <f>P98+P111</f>
        <v>0</v>
      </c>
      <c r="Q97" s="210"/>
      <c r="R97" s="211">
        <f>R98+R111</f>
        <v>0</v>
      </c>
      <c r="S97" s="210"/>
      <c r="T97" s="212">
        <f>T98+T111</f>
        <v>352.83286800000002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78</v>
      </c>
      <c r="AY97" s="213" t="s">
        <v>401</v>
      </c>
      <c r="BK97" s="215">
        <f>BK98+BK111</f>
        <v>0</v>
      </c>
    </row>
    <row r="98" s="12" customFormat="1" ht="22.8" customHeight="1">
      <c r="A98" s="12"/>
      <c r="B98" s="202"/>
      <c r="C98" s="203"/>
      <c r="D98" s="204" t="s">
        <v>77</v>
      </c>
      <c r="E98" s="216" t="s">
        <v>492</v>
      </c>
      <c r="F98" s="216" t="s">
        <v>1702</v>
      </c>
      <c r="G98" s="203"/>
      <c r="H98" s="203"/>
      <c r="I98" s="206"/>
      <c r="J98" s="217">
        <f>BK98</f>
        <v>0</v>
      </c>
      <c r="K98" s="203"/>
      <c r="L98" s="208"/>
      <c r="M98" s="209"/>
      <c r="N98" s="210"/>
      <c r="O98" s="210"/>
      <c r="P98" s="211">
        <f>SUM(P99:P110)</f>
        <v>0</v>
      </c>
      <c r="Q98" s="210"/>
      <c r="R98" s="211">
        <f>SUM(R99:R110)</f>
        <v>0</v>
      </c>
      <c r="S98" s="210"/>
      <c r="T98" s="212">
        <f>SUM(T99:T110)</f>
        <v>352.83286800000002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85</v>
      </c>
      <c r="AY98" s="213" t="s">
        <v>401</v>
      </c>
      <c r="BK98" s="215">
        <f>SUM(BK99:BK110)</f>
        <v>0</v>
      </c>
    </row>
    <row r="99" s="2" customFormat="1" ht="24.15" customHeight="1">
      <c r="A99" s="40"/>
      <c r="B99" s="41"/>
      <c r="C99" s="218" t="s">
        <v>85</v>
      </c>
      <c r="D99" s="218" t="s">
        <v>403</v>
      </c>
      <c r="E99" s="219" t="s">
        <v>7512</v>
      </c>
      <c r="F99" s="220" t="s">
        <v>7513</v>
      </c>
      <c r="G99" s="221" t="s">
        <v>219</v>
      </c>
      <c r="H99" s="222">
        <v>158.292</v>
      </c>
      <c r="I99" s="223"/>
      <c r="J99" s="224">
        <f>ROUND(I99*H99,2)</f>
        <v>0</v>
      </c>
      <c r="K99" s="220" t="s">
        <v>406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2.2000000000000002</v>
      </c>
      <c r="T99" s="228">
        <f>S99*H99</f>
        <v>348.24240000000003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102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102</v>
      </c>
      <c r="BM99" s="229" t="s">
        <v>7546</v>
      </c>
    </row>
    <row r="100" s="2" customFormat="1">
      <c r="A100" s="40"/>
      <c r="B100" s="41"/>
      <c r="C100" s="42"/>
      <c r="D100" s="231" t="s">
        <v>408</v>
      </c>
      <c r="E100" s="42"/>
      <c r="F100" s="232" t="s">
        <v>7515</v>
      </c>
      <c r="G100" s="42"/>
      <c r="H100" s="42"/>
      <c r="I100" s="233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408</v>
      </c>
      <c r="AU100" s="19" t="s">
        <v>87</v>
      </c>
    </row>
    <row r="101" s="13" customFormat="1">
      <c r="A101" s="13"/>
      <c r="B101" s="236"/>
      <c r="C101" s="237"/>
      <c r="D101" s="238" t="s">
        <v>410</v>
      </c>
      <c r="E101" s="239" t="s">
        <v>19</v>
      </c>
      <c r="F101" s="240" t="s">
        <v>906</v>
      </c>
      <c r="G101" s="237"/>
      <c r="H101" s="239" t="s">
        <v>19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410</v>
      </c>
      <c r="AU101" s="246" t="s">
        <v>87</v>
      </c>
      <c r="AV101" s="13" t="s">
        <v>85</v>
      </c>
      <c r="AW101" s="13" t="s">
        <v>37</v>
      </c>
      <c r="AX101" s="13" t="s">
        <v>78</v>
      </c>
      <c r="AY101" s="246" t="s">
        <v>401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7541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7547</v>
      </c>
      <c r="G103" s="248"/>
      <c r="H103" s="251">
        <v>158.292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158.292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37.8" customHeight="1">
      <c r="A105" s="40"/>
      <c r="B105" s="41"/>
      <c r="C105" s="218" t="s">
        <v>87</v>
      </c>
      <c r="D105" s="218" t="s">
        <v>403</v>
      </c>
      <c r="E105" s="219" t="s">
        <v>7517</v>
      </c>
      <c r="F105" s="220" t="s">
        <v>7518</v>
      </c>
      <c r="G105" s="221" t="s">
        <v>219</v>
      </c>
      <c r="H105" s="222">
        <v>158.292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0.029000000000000001</v>
      </c>
      <c r="T105" s="228">
        <f>S105*H105</f>
        <v>4.5904680000000004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7548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7520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3" customFormat="1">
      <c r="A107" s="13"/>
      <c r="B107" s="236"/>
      <c r="C107" s="237"/>
      <c r="D107" s="238" t="s">
        <v>410</v>
      </c>
      <c r="E107" s="239" t="s">
        <v>19</v>
      </c>
      <c r="F107" s="240" t="s">
        <v>906</v>
      </c>
      <c r="G107" s="237"/>
      <c r="H107" s="239" t="s">
        <v>19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410</v>
      </c>
      <c r="AU107" s="246" t="s">
        <v>87</v>
      </c>
      <c r="AV107" s="13" t="s">
        <v>85</v>
      </c>
      <c r="AW107" s="13" t="s">
        <v>37</v>
      </c>
      <c r="AX107" s="13" t="s">
        <v>78</v>
      </c>
      <c r="AY107" s="246" t="s">
        <v>401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7541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7547</v>
      </c>
      <c r="G109" s="248"/>
      <c r="H109" s="251">
        <v>158.292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78</v>
      </c>
      <c r="AY109" s="257" t="s">
        <v>401</v>
      </c>
    </row>
    <row r="110" s="15" customFormat="1">
      <c r="A110" s="15"/>
      <c r="B110" s="258"/>
      <c r="C110" s="259"/>
      <c r="D110" s="238" t="s">
        <v>410</v>
      </c>
      <c r="E110" s="260" t="s">
        <v>19</v>
      </c>
      <c r="F110" s="261" t="s">
        <v>414</v>
      </c>
      <c r="G110" s="259"/>
      <c r="H110" s="262">
        <v>158.292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8" t="s">
        <v>410</v>
      </c>
      <c r="AU110" s="268" t="s">
        <v>87</v>
      </c>
      <c r="AV110" s="15" t="s">
        <v>102</v>
      </c>
      <c r="AW110" s="15" t="s">
        <v>37</v>
      </c>
      <c r="AX110" s="15" t="s">
        <v>85</v>
      </c>
      <c r="AY110" s="268" t="s">
        <v>401</v>
      </c>
    </row>
    <row r="111" s="12" customFormat="1" ht="22.8" customHeight="1">
      <c r="A111" s="12"/>
      <c r="B111" s="202"/>
      <c r="C111" s="203"/>
      <c r="D111" s="204" t="s">
        <v>77</v>
      </c>
      <c r="E111" s="216" t="s">
        <v>7387</v>
      </c>
      <c r="F111" s="216" t="s">
        <v>7388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SUM(P112:P126)</f>
        <v>0</v>
      </c>
      <c r="Q111" s="210"/>
      <c r="R111" s="211">
        <f>SUM(R112:R126)</f>
        <v>0</v>
      </c>
      <c r="S111" s="210"/>
      <c r="T111" s="212">
        <f>SUM(T112:T126)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85</v>
      </c>
      <c r="AT111" s="214" t="s">
        <v>77</v>
      </c>
      <c r="AU111" s="214" t="s">
        <v>85</v>
      </c>
      <c r="AY111" s="213" t="s">
        <v>401</v>
      </c>
      <c r="BK111" s="215">
        <f>SUM(BK112:BK126)</f>
        <v>0</v>
      </c>
    </row>
    <row r="112" s="2" customFormat="1" ht="16.5" customHeight="1">
      <c r="A112" s="40"/>
      <c r="B112" s="41"/>
      <c r="C112" s="218" t="s">
        <v>95</v>
      </c>
      <c r="D112" s="218" t="s">
        <v>403</v>
      </c>
      <c r="E112" s="219" t="s">
        <v>7470</v>
      </c>
      <c r="F112" s="220" t="s">
        <v>7471</v>
      </c>
      <c r="G112" s="221" t="s">
        <v>548</v>
      </c>
      <c r="H112" s="222">
        <v>442.46899999999999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7549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7473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2" customFormat="1" ht="37.8" customHeight="1">
      <c r="A114" s="40"/>
      <c r="B114" s="41"/>
      <c r="C114" s="218" t="s">
        <v>102</v>
      </c>
      <c r="D114" s="218" t="s">
        <v>403</v>
      </c>
      <c r="E114" s="219" t="s">
        <v>7482</v>
      </c>
      <c r="F114" s="220" t="s">
        <v>7483</v>
      </c>
      <c r="G114" s="221" t="s">
        <v>548</v>
      </c>
      <c r="H114" s="222">
        <v>348.24200000000002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7550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7485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2" customFormat="1" ht="24.15" customHeight="1">
      <c r="A116" s="40"/>
      <c r="B116" s="41"/>
      <c r="C116" s="218" t="s">
        <v>457</v>
      </c>
      <c r="D116" s="218" t="s">
        <v>403</v>
      </c>
      <c r="E116" s="219" t="s">
        <v>7486</v>
      </c>
      <c r="F116" s="220" t="s">
        <v>7487</v>
      </c>
      <c r="G116" s="221" t="s">
        <v>548</v>
      </c>
      <c r="H116" s="222">
        <v>348.24200000000002</v>
      </c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102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102</v>
      </c>
      <c r="BM116" s="229" t="s">
        <v>7551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7489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2" customFormat="1" ht="33" customHeight="1">
      <c r="A118" s="40"/>
      <c r="B118" s="41"/>
      <c r="C118" s="218" t="s">
        <v>474</v>
      </c>
      <c r="D118" s="218" t="s">
        <v>403</v>
      </c>
      <c r="E118" s="219" t="s">
        <v>7492</v>
      </c>
      <c r="F118" s="220" t="s">
        <v>7493</v>
      </c>
      <c r="G118" s="221" t="s">
        <v>548</v>
      </c>
      <c r="H118" s="222">
        <v>94.225999999999999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7552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7495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2" customFormat="1" ht="24.15" customHeight="1">
      <c r="A120" s="40"/>
      <c r="B120" s="41"/>
      <c r="C120" s="218" t="s">
        <v>480</v>
      </c>
      <c r="D120" s="218" t="s">
        <v>403</v>
      </c>
      <c r="E120" s="219" t="s">
        <v>7498</v>
      </c>
      <c r="F120" s="220" t="s">
        <v>7499</v>
      </c>
      <c r="G120" s="221" t="s">
        <v>548</v>
      </c>
      <c r="H120" s="222">
        <v>942.25999999999999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7553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7501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7554</v>
      </c>
      <c r="G122" s="248"/>
      <c r="H122" s="251">
        <v>942.25999999999999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85</v>
      </c>
      <c r="AY122" s="257" t="s">
        <v>401</v>
      </c>
    </row>
    <row r="123" s="2" customFormat="1" ht="24.15" customHeight="1">
      <c r="A123" s="40"/>
      <c r="B123" s="41"/>
      <c r="C123" s="218" t="s">
        <v>487</v>
      </c>
      <c r="D123" s="218" t="s">
        <v>403</v>
      </c>
      <c r="E123" s="219" t="s">
        <v>7527</v>
      </c>
      <c r="F123" s="220" t="s">
        <v>7528</v>
      </c>
      <c r="G123" s="221" t="s">
        <v>548</v>
      </c>
      <c r="H123" s="222">
        <v>-94.225999999999999</v>
      </c>
      <c r="I123" s="223"/>
      <c r="J123" s="224">
        <f>ROUND(I123*H123,2)</f>
        <v>0</v>
      </c>
      <c r="K123" s="220" t="s">
        <v>19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7555</v>
      </c>
    </row>
    <row r="124" s="13" customFormat="1">
      <c r="A124" s="13"/>
      <c r="B124" s="236"/>
      <c r="C124" s="237"/>
      <c r="D124" s="238" t="s">
        <v>410</v>
      </c>
      <c r="E124" s="239" t="s">
        <v>19</v>
      </c>
      <c r="F124" s="240" t="s">
        <v>7530</v>
      </c>
      <c r="G124" s="237"/>
      <c r="H124" s="239" t="s">
        <v>19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410</v>
      </c>
      <c r="AU124" s="246" t="s">
        <v>87</v>
      </c>
      <c r="AV124" s="13" t="s">
        <v>85</v>
      </c>
      <c r="AW124" s="13" t="s">
        <v>37</v>
      </c>
      <c r="AX124" s="13" t="s">
        <v>78</v>
      </c>
      <c r="AY124" s="246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7556</v>
      </c>
      <c r="G125" s="248"/>
      <c r="H125" s="251">
        <v>-94.225999999999999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19</v>
      </c>
      <c r="F126" s="261" t="s">
        <v>414</v>
      </c>
      <c r="G126" s="259"/>
      <c r="H126" s="262">
        <v>-94.225999999999999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12" customFormat="1" ht="25.92" customHeight="1">
      <c r="A127" s="12"/>
      <c r="B127" s="202"/>
      <c r="C127" s="203"/>
      <c r="D127" s="204" t="s">
        <v>77</v>
      </c>
      <c r="E127" s="205" t="s">
        <v>1823</v>
      </c>
      <c r="F127" s="205" t="s">
        <v>1824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89.636220000000009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87</v>
      </c>
      <c r="AT127" s="214" t="s">
        <v>77</v>
      </c>
      <c r="AU127" s="214" t="s">
        <v>78</v>
      </c>
      <c r="AY127" s="213" t="s">
        <v>401</v>
      </c>
      <c r="BK127" s="215">
        <f>BK128</f>
        <v>0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2896</v>
      </c>
      <c r="F128" s="216" t="s">
        <v>2897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SUM(P129:P143)</f>
        <v>0</v>
      </c>
      <c r="Q128" s="210"/>
      <c r="R128" s="211">
        <f>SUM(R129:R143)</f>
        <v>0</v>
      </c>
      <c r="S128" s="210"/>
      <c r="T128" s="212">
        <f>SUM(T129:T143)</f>
        <v>89.636220000000009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77</v>
      </c>
      <c r="AU128" s="214" t="s">
        <v>85</v>
      </c>
      <c r="AY128" s="213" t="s">
        <v>401</v>
      </c>
      <c r="BK128" s="215">
        <f>SUM(BK129:BK143)</f>
        <v>0</v>
      </c>
    </row>
    <row r="129" s="2" customFormat="1" ht="21.75" customHeight="1">
      <c r="A129" s="40"/>
      <c r="B129" s="41"/>
      <c r="C129" s="218" t="s">
        <v>492</v>
      </c>
      <c r="D129" s="218" t="s">
        <v>403</v>
      </c>
      <c r="E129" s="219" t="s">
        <v>7532</v>
      </c>
      <c r="F129" s="220" t="s">
        <v>7533</v>
      </c>
      <c r="G129" s="221" t="s">
        <v>178</v>
      </c>
      <c r="H129" s="222">
        <v>791.46000000000004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0.0070000000000000001</v>
      </c>
      <c r="T129" s="228">
        <f>S129*H129</f>
        <v>5.5402200000000006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545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545</v>
      </c>
      <c r="BM129" s="229" t="s">
        <v>7557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7535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3" customFormat="1">
      <c r="A131" s="13"/>
      <c r="B131" s="236"/>
      <c r="C131" s="237"/>
      <c r="D131" s="238" t="s">
        <v>410</v>
      </c>
      <c r="E131" s="239" t="s">
        <v>19</v>
      </c>
      <c r="F131" s="240" t="s">
        <v>906</v>
      </c>
      <c r="G131" s="237"/>
      <c r="H131" s="239" t="s">
        <v>19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410</v>
      </c>
      <c r="AU131" s="246" t="s">
        <v>87</v>
      </c>
      <c r="AV131" s="13" t="s">
        <v>85</v>
      </c>
      <c r="AW131" s="13" t="s">
        <v>37</v>
      </c>
      <c r="AX131" s="13" t="s">
        <v>78</v>
      </c>
      <c r="AY131" s="246" t="s">
        <v>401</v>
      </c>
    </row>
    <row r="132" s="13" customFormat="1">
      <c r="A132" s="13"/>
      <c r="B132" s="236"/>
      <c r="C132" s="237"/>
      <c r="D132" s="238" t="s">
        <v>410</v>
      </c>
      <c r="E132" s="239" t="s">
        <v>19</v>
      </c>
      <c r="F132" s="240" t="s">
        <v>7541</v>
      </c>
      <c r="G132" s="237"/>
      <c r="H132" s="239" t="s">
        <v>19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410</v>
      </c>
      <c r="AU132" s="246" t="s">
        <v>87</v>
      </c>
      <c r="AV132" s="13" t="s">
        <v>85</v>
      </c>
      <c r="AW132" s="13" t="s">
        <v>37</v>
      </c>
      <c r="AX132" s="13" t="s">
        <v>78</v>
      </c>
      <c r="AY132" s="246" t="s">
        <v>401</v>
      </c>
    </row>
    <row r="133" s="14" customFormat="1">
      <c r="A133" s="14"/>
      <c r="B133" s="247"/>
      <c r="C133" s="248"/>
      <c r="D133" s="238" t="s">
        <v>410</v>
      </c>
      <c r="E133" s="249" t="s">
        <v>19</v>
      </c>
      <c r="F133" s="250" t="s">
        <v>7558</v>
      </c>
      <c r="G133" s="248"/>
      <c r="H133" s="251">
        <v>791.46000000000004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410</v>
      </c>
      <c r="AU133" s="257" t="s">
        <v>87</v>
      </c>
      <c r="AV133" s="14" t="s">
        <v>87</v>
      </c>
      <c r="AW133" s="14" t="s">
        <v>37</v>
      </c>
      <c r="AX133" s="14" t="s">
        <v>78</v>
      </c>
      <c r="AY133" s="257" t="s">
        <v>401</v>
      </c>
    </row>
    <row r="134" s="15" customFormat="1">
      <c r="A134" s="15"/>
      <c r="B134" s="258"/>
      <c r="C134" s="259"/>
      <c r="D134" s="238" t="s">
        <v>410</v>
      </c>
      <c r="E134" s="260" t="s">
        <v>19</v>
      </c>
      <c r="F134" s="261" t="s">
        <v>414</v>
      </c>
      <c r="G134" s="259"/>
      <c r="H134" s="262">
        <v>791.46000000000004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410</v>
      </c>
      <c r="AU134" s="268" t="s">
        <v>87</v>
      </c>
      <c r="AV134" s="15" t="s">
        <v>102</v>
      </c>
      <c r="AW134" s="15" t="s">
        <v>37</v>
      </c>
      <c r="AX134" s="15" t="s">
        <v>85</v>
      </c>
      <c r="AY134" s="268" t="s">
        <v>401</v>
      </c>
    </row>
    <row r="135" s="2" customFormat="1" ht="33" customHeight="1">
      <c r="A135" s="40"/>
      <c r="B135" s="41"/>
      <c r="C135" s="218" t="s">
        <v>498</v>
      </c>
      <c r="D135" s="218" t="s">
        <v>403</v>
      </c>
      <c r="E135" s="219" t="s">
        <v>7537</v>
      </c>
      <c r="F135" s="220" t="s">
        <v>7538</v>
      </c>
      <c r="G135" s="221" t="s">
        <v>1714</v>
      </c>
      <c r="H135" s="222">
        <v>84096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0.001</v>
      </c>
      <c r="T135" s="228">
        <f>S135*H135</f>
        <v>84.096000000000004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545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545</v>
      </c>
      <c r="BM135" s="229" t="s">
        <v>7559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7540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13" customFormat="1">
      <c r="A137" s="13"/>
      <c r="B137" s="236"/>
      <c r="C137" s="237"/>
      <c r="D137" s="238" t="s">
        <v>410</v>
      </c>
      <c r="E137" s="239" t="s">
        <v>19</v>
      </c>
      <c r="F137" s="240" t="s">
        <v>906</v>
      </c>
      <c r="G137" s="237"/>
      <c r="H137" s="239" t="s">
        <v>19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410</v>
      </c>
      <c r="AU137" s="246" t="s">
        <v>87</v>
      </c>
      <c r="AV137" s="13" t="s">
        <v>85</v>
      </c>
      <c r="AW137" s="13" t="s">
        <v>37</v>
      </c>
      <c r="AX137" s="13" t="s">
        <v>78</v>
      </c>
      <c r="AY137" s="246" t="s">
        <v>401</v>
      </c>
    </row>
    <row r="138" s="13" customFormat="1">
      <c r="A138" s="13"/>
      <c r="B138" s="236"/>
      <c r="C138" s="237"/>
      <c r="D138" s="238" t="s">
        <v>410</v>
      </c>
      <c r="E138" s="239" t="s">
        <v>19</v>
      </c>
      <c r="F138" s="240" t="s">
        <v>7541</v>
      </c>
      <c r="G138" s="237"/>
      <c r="H138" s="239" t="s">
        <v>19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410</v>
      </c>
      <c r="AU138" s="246" t="s">
        <v>87</v>
      </c>
      <c r="AV138" s="13" t="s">
        <v>85</v>
      </c>
      <c r="AW138" s="13" t="s">
        <v>37</v>
      </c>
      <c r="AX138" s="13" t="s">
        <v>78</v>
      </c>
      <c r="AY138" s="246" t="s">
        <v>401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7560</v>
      </c>
      <c r="G139" s="248"/>
      <c r="H139" s="251">
        <v>4950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7561</v>
      </c>
      <c r="G140" s="248"/>
      <c r="H140" s="251">
        <v>79146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84096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85</v>
      </c>
      <c r="AY141" s="268" t="s">
        <v>401</v>
      </c>
    </row>
    <row r="142" s="2" customFormat="1" ht="44.25" customHeight="1">
      <c r="A142" s="40"/>
      <c r="B142" s="41"/>
      <c r="C142" s="218" t="s">
        <v>514</v>
      </c>
      <c r="D142" s="218" t="s">
        <v>403</v>
      </c>
      <c r="E142" s="219" t="s">
        <v>6805</v>
      </c>
      <c r="F142" s="220" t="s">
        <v>6806</v>
      </c>
      <c r="G142" s="221" t="s">
        <v>1909</v>
      </c>
      <c r="H142" s="290"/>
      <c r="I142" s="223"/>
      <c r="J142" s="224">
        <f>ROUND(I142*H142,2)</f>
        <v>0</v>
      </c>
      <c r="K142" s="220" t="s">
        <v>406</v>
      </c>
      <c r="L142" s="46"/>
      <c r="M142" s="225" t="s">
        <v>19</v>
      </c>
      <c r="N142" s="226" t="s">
        <v>49</v>
      </c>
      <c r="O142" s="86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9" t="s">
        <v>545</v>
      </c>
      <c r="AT142" s="229" t="s">
        <v>403</v>
      </c>
      <c r="AU142" s="229" t="s">
        <v>87</v>
      </c>
      <c r="AY142" s="19" t="s">
        <v>401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9" t="s">
        <v>85</v>
      </c>
      <c r="BK142" s="230">
        <f>ROUND(I142*H142,2)</f>
        <v>0</v>
      </c>
      <c r="BL142" s="19" t="s">
        <v>545</v>
      </c>
      <c r="BM142" s="229" t="s">
        <v>7562</v>
      </c>
    </row>
    <row r="143" s="2" customFormat="1">
      <c r="A143" s="40"/>
      <c r="B143" s="41"/>
      <c r="C143" s="42"/>
      <c r="D143" s="231" t="s">
        <v>408</v>
      </c>
      <c r="E143" s="42"/>
      <c r="F143" s="232" t="s">
        <v>6808</v>
      </c>
      <c r="G143" s="42"/>
      <c r="H143" s="42"/>
      <c r="I143" s="233"/>
      <c r="J143" s="42"/>
      <c r="K143" s="42"/>
      <c r="L143" s="46"/>
      <c r="M143" s="294"/>
      <c r="N143" s="295"/>
      <c r="O143" s="296"/>
      <c r="P143" s="296"/>
      <c r="Q143" s="296"/>
      <c r="R143" s="296"/>
      <c r="S143" s="296"/>
      <c r="T143" s="29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408</v>
      </c>
      <c r="AU143" s="19" t="s">
        <v>87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9u4zzi+mUWjf+B0/dSddZ3W9RZYleDCcoZVjZVxVqLU1/IiNd1llwSpMY12AkWzE1iNJSjW8xBXwfHbZGeRgwQ==" hashValue="hzZXU9P/CtxvIIVFFusAYkfGyj+Wo5fIAq2trdH3k7jDyvcB18U/43p8j4J79kvAzphqhzeNfvbVQ28NCONq1w==" algorithmName="SHA-512" password="CC35"/>
  <autoFilter ref="C95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3_02/965042241"/>
    <hyperlink ref="F106" r:id="rId2" display="https://podminky.urs.cz/item/CS_URS_2023_02/965049112"/>
    <hyperlink ref="F113" r:id="rId3" display="https://podminky.urs.cz/item/CS_URS_2023_02/997006002"/>
    <hyperlink ref="F115" r:id="rId4" display="https://podminky.urs.cz/item/CS_URS_2023_02/997006007"/>
    <hyperlink ref="F117" r:id="rId5" display="https://podminky.urs.cz/item/CS_URS_2023_02/997006511"/>
    <hyperlink ref="F119" r:id="rId6" display="https://podminky.urs.cz/item/CS_URS_2023_02/997006512"/>
    <hyperlink ref="F121" r:id="rId7" display="https://podminky.urs.cz/item/CS_URS_2023_02/997006519"/>
    <hyperlink ref="F130" r:id="rId8" display="https://podminky.urs.cz/item/CS_URS_2023_02/767392802"/>
    <hyperlink ref="F136" r:id="rId9" display="https://podminky.urs.cz/item/CS_URS_2023_02/767996703"/>
    <hyperlink ref="F143" r:id="rId10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7563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ROUND((SUM(BE97:BE176)),  2)</f>
        <v>0</v>
      </c>
      <c r="G37" s="40"/>
      <c r="H37" s="40"/>
      <c r="I37" s="162">
        <v>0.20999999999999999</v>
      </c>
      <c r="J37" s="161">
        <f>ROUND(((SUM(BE97:BE176))*I37),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ROUND((SUM(BF97:BF176)),  2)</f>
        <v>0</v>
      </c>
      <c r="G38" s="40"/>
      <c r="H38" s="40"/>
      <c r="I38" s="162">
        <v>0.14999999999999999</v>
      </c>
      <c r="J38" s="161">
        <f>ROUND(((SUM(BF97:BF176))*I38),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ROUND((SUM(BG97:BG176)),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ROUND((SUM(BH97:BH176)),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ROUND((SUM(BI97:BI176)),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DEM_SO04 - Demolice stávajících objektů - SO 04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J98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365</v>
      </c>
      <c r="E69" s="188"/>
      <c r="F69" s="188"/>
      <c r="G69" s="188"/>
      <c r="H69" s="188"/>
      <c r="I69" s="188"/>
      <c r="J69" s="189">
        <f>J99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7042</v>
      </c>
      <c r="E70" s="188"/>
      <c r="F70" s="188"/>
      <c r="G70" s="188"/>
      <c r="H70" s="188"/>
      <c r="I70" s="188"/>
      <c r="J70" s="189">
        <f>J120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0"/>
      <c r="C71" s="181"/>
      <c r="D71" s="182" t="s">
        <v>367</v>
      </c>
      <c r="E71" s="183"/>
      <c r="F71" s="183"/>
      <c r="G71" s="183"/>
      <c r="H71" s="183"/>
      <c r="I71" s="183"/>
      <c r="J71" s="184">
        <f>J147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6"/>
      <c r="C72" s="126"/>
      <c r="D72" s="187" t="s">
        <v>375</v>
      </c>
      <c r="E72" s="188"/>
      <c r="F72" s="188"/>
      <c r="G72" s="188"/>
      <c r="H72" s="188"/>
      <c r="I72" s="188"/>
      <c r="J72" s="189">
        <f>J148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6"/>
      <c r="C73" s="126"/>
      <c r="D73" s="187" t="s">
        <v>377</v>
      </c>
      <c r="E73" s="188"/>
      <c r="F73" s="188"/>
      <c r="G73" s="188"/>
      <c r="H73" s="188"/>
      <c r="I73" s="188"/>
      <c r="J73" s="189">
        <f>J155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 rev.3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4" t="s">
        <v>6427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204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5" t="s">
        <v>7451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212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DEM_SO04 - Demolice stávajících objektů - SO 04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Nové Město nad Metují</v>
      </c>
      <c r="G91" s="42"/>
      <c r="H91" s="42"/>
      <c r="I91" s="34" t="s">
        <v>23</v>
      </c>
      <c r="J91" s="74" t="str">
        <f>IF(J16="","",J16)</f>
        <v>8. 12. 2023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E19</f>
        <v>Královéhradecký kraj</v>
      </c>
      <c r="G93" s="42"/>
      <c r="H93" s="42"/>
      <c r="I93" s="34" t="s">
        <v>33</v>
      </c>
      <c r="J93" s="38" t="str">
        <f>E25</f>
        <v>Řezanina &amp; Bartoň, s.r.o.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31</v>
      </c>
      <c r="D94" s="42"/>
      <c r="E94" s="42"/>
      <c r="F94" s="29" t="str">
        <f>IF(E22="","",E22)</f>
        <v>Vyplň údaj</v>
      </c>
      <c r="G94" s="42"/>
      <c r="H94" s="42"/>
      <c r="I94" s="34" t="s">
        <v>38</v>
      </c>
      <c r="J94" s="38" t="str">
        <f>E28</f>
        <v>BACing s.r.o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1"/>
      <c r="B96" s="192"/>
      <c r="C96" s="193" t="s">
        <v>387</v>
      </c>
      <c r="D96" s="194" t="s">
        <v>63</v>
      </c>
      <c r="E96" s="194" t="s">
        <v>59</v>
      </c>
      <c r="F96" s="194" t="s">
        <v>60</v>
      </c>
      <c r="G96" s="194" t="s">
        <v>388</v>
      </c>
      <c r="H96" s="194" t="s">
        <v>389</v>
      </c>
      <c r="I96" s="194" t="s">
        <v>390</v>
      </c>
      <c r="J96" s="194" t="s">
        <v>357</v>
      </c>
      <c r="K96" s="195" t="s">
        <v>391</v>
      </c>
      <c r="L96" s="196"/>
      <c r="M96" s="94" t="s">
        <v>19</v>
      </c>
      <c r="N96" s="95" t="s">
        <v>48</v>
      </c>
      <c r="O96" s="95" t="s">
        <v>392</v>
      </c>
      <c r="P96" s="95" t="s">
        <v>393</v>
      </c>
      <c r="Q96" s="95" t="s">
        <v>394</v>
      </c>
      <c r="R96" s="95" t="s">
        <v>395</v>
      </c>
      <c r="S96" s="95" t="s">
        <v>396</v>
      </c>
      <c r="T96" s="96" t="s">
        <v>397</v>
      </c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</row>
    <row r="97" s="2" customFormat="1" ht="22.8" customHeight="1">
      <c r="A97" s="40"/>
      <c r="B97" s="41"/>
      <c r="C97" s="101" t="s">
        <v>398</v>
      </c>
      <c r="D97" s="42"/>
      <c r="E97" s="42"/>
      <c r="F97" s="42"/>
      <c r="G97" s="42"/>
      <c r="H97" s="42"/>
      <c r="I97" s="42"/>
      <c r="J97" s="197">
        <f>BK97</f>
        <v>0</v>
      </c>
      <c r="K97" s="42"/>
      <c r="L97" s="46"/>
      <c r="M97" s="97"/>
      <c r="N97" s="198"/>
      <c r="O97" s="98"/>
      <c r="P97" s="199">
        <f>P98+P147</f>
        <v>0</v>
      </c>
      <c r="Q97" s="98"/>
      <c r="R97" s="199">
        <f>R98+R147</f>
        <v>0</v>
      </c>
      <c r="S97" s="98"/>
      <c r="T97" s="200">
        <f>T98+T147</f>
        <v>697.99520800000005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77</v>
      </c>
      <c r="AU97" s="19" t="s">
        <v>358</v>
      </c>
      <c r="BK97" s="201">
        <f>BK98+BK147</f>
        <v>0</v>
      </c>
    </row>
    <row r="98" s="12" customFormat="1" ht="25.92" customHeight="1">
      <c r="A98" s="12"/>
      <c r="B98" s="202"/>
      <c r="C98" s="203"/>
      <c r="D98" s="204" t="s">
        <v>77</v>
      </c>
      <c r="E98" s="205" t="s">
        <v>399</v>
      </c>
      <c r="F98" s="205" t="s">
        <v>400</v>
      </c>
      <c r="G98" s="203"/>
      <c r="H98" s="203"/>
      <c r="I98" s="206"/>
      <c r="J98" s="207">
        <f>BK98</f>
        <v>0</v>
      </c>
      <c r="K98" s="203"/>
      <c r="L98" s="208"/>
      <c r="M98" s="209"/>
      <c r="N98" s="210"/>
      <c r="O98" s="210"/>
      <c r="P98" s="211">
        <f>P99+P120</f>
        <v>0</v>
      </c>
      <c r="Q98" s="210"/>
      <c r="R98" s="211">
        <f>R99+R120</f>
        <v>0</v>
      </c>
      <c r="S98" s="210"/>
      <c r="T98" s="212">
        <f>T99+T120</f>
        <v>674.422596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3" t="s">
        <v>85</v>
      </c>
      <c r="AT98" s="214" t="s">
        <v>77</v>
      </c>
      <c r="AU98" s="214" t="s">
        <v>78</v>
      </c>
      <c r="AY98" s="213" t="s">
        <v>401</v>
      </c>
      <c r="BK98" s="215">
        <f>BK99+BK120</f>
        <v>0</v>
      </c>
    </row>
    <row r="99" s="12" customFormat="1" ht="22.8" customHeight="1">
      <c r="A99" s="12"/>
      <c r="B99" s="202"/>
      <c r="C99" s="203"/>
      <c r="D99" s="204" t="s">
        <v>77</v>
      </c>
      <c r="E99" s="216" t="s">
        <v>492</v>
      </c>
      <c r="F99" s="216" t="s">
        <v>1702</v>
      </c>
      <c r="G99" s="203"/>
      <c r="H99" s="203"/>
      <c r="I99" s="206"/>
      <c r="J99" s="217">
        <f>BK99</f>
        <v>0</v>
      </c>
      <c r="K99" s="203"/>
      <c r="L99" s="208"/>
      <c r="M99" s="209"/>
      <c r="N99" s="210"/>
      <c r="O99" s="210"/>
      <c r="P99" s="211">
        <f>SUM(P100:P119)</f>
        <v>0</v>
      </c>
      <c r="Q99" s="210"/>
      <c r="R99" s="211">
        <f>SUM(R100:R119)</f>
        <v>0</v>
      </c>
      <c r="S99" s="210"/>
      <c r="T99" s="212">
        <f>SUM(T100:T119)</f>
        <v>674.422596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85</v>
      </c>
      <c r="AY99" s="213" t="s">
        <v>401</v>
      </c>
      <c r="BK99" s="215">
        <f>SUM(BK100:BK119)</f>
        <v>0</v>
      </c>
    </row>
    <row r="100" s="2" customFormat="1" ht="16.5" customHeight="1">
      <c r="A100" s="40"/>
      <c r="B100" s="41"/>
      <c r="C100" s="218" t="s">
        <v>85</v>
      </c>
      <c r="D100" s="218" t="s">
        <v>403</v>
      </c>
      <c r="E100" s="219" t="s">
        <v>7453</v>
      </c>
      <c r="F100" s="220" t="s">
        <v>7454</v>
      </c>
      <c r="G100" s="221" t="s">
        <v>219</v>
      </c>
      <c r="H100" s="222">
        <v>111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2</v>
      </c>
      <c r="T100" s="228">
        <f>S100*H100</f>
        <v>222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7564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7456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3" customFormat="1">
      <c r="A102" s="13"/>
      <c r="B102" s="236"/>
      <c r="C102" s="237"/>
      <c r="D102" s="238" t="s">
        <v>410</v>
      </c>
      <c r="E102" s="239" t="s">
        <v>19</v>
      </c>
      <c r="F102" s="240" t="s">
        <v>7457</v>
      </c>
      <c r="G102" s="237"/>
      <c r="H102" s="239" t="s">
        <v>19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410</v>
      </c>
      <c r="AU102" s="246" t="s">
        <v>87</v>
      </c>
      <c r="AV102" s="13" t="s">
        <v>85</v>
      </c>
      <c r="AW102" s="13" t="s">
        <v>37</v>
      </c>
      <c r="AX102" s="13" t="s">
        <v>78</v>
      </c>
      <c r="AY102" s="246" t="s">
        <v>401</v>
      </c>
    </row>
    <row r="103" s="13" customFormat="1">
      <c r="A103" s="13"/>
      <c r="B103" s="236"/>
      <c r="C103" s="237"/>
      <c r="D103" s="238" t="s">
        <v>410</v>
      </c>
      <c r="E103" s="239" t="s">
        <v>19</v>
      </c>
      <c r="F103" s="240" t="s">
        <v>7565</v>
      </c>
      <c r="G103" s="237"/>
      <c r="H103" s="239" t="s">
        <v>19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410</v>
      </c>
      <c r="AU103" s="246" t="s">
        <v>87</v>
      </c>
      <c r="AV103" s="13" t="s">
        <v>85</v>
      </c>
      <c r="AW103" s="13" t="s">
        <v>37</v>
      </c>
      <c r="AX103" s="13" t="s">
        <v>78</v>
      </c>
      <c r="AY103" s="246" t="s">
        <v>401</v>
      </c>
    </row>
    <row r="104" s="14" customFormat="1">
      <c r="A104" s="14"/>
      <c r="B104" s="247"/>
      <c r="C104" s="248"/>
      <c r="D104" s="238" t="s">
        <v>410</v>
      </c>
      <c r="E104" s="249" t="s">
        <v>19</v>
      </c>
      <c r="F104" s="250" t="s">
        <v>7566</v>
      </c>
      <c r="G104" s="248"/>
      <c r="H104" s="251">
        <v>111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410</v>
      </c>
      <c r="AU104" s="257" t="s">
        <v>87</v>
      </c>
      <c r="AV104" s="14" t="s">
        <v>87</v>
      </c>
      <c r="AW104" s="14" t="s">
        <v>37</v>
      </c>
      <c r="AX104" s="14" t="s">
        <v>78</v>
      </c>
      <c r="AY104" s="257" t="s">
        <v>401</v>
      </c>
    </row>
    <row r="105" s="15" customFormat="1">
      <c r="A105" s="15"/>
      <c r="B105" s="258"/>
      <c r="C105" s="259"/>
      <c r="D105" s="238" t="s">
        <v>410</v>
      </c>
      <c r="E105" s="260" t="s">
        <v>19</v>
      </c>
      <c r="F105" s="261" t="s">
        <v>414</v>
      </c>
      <c r="G105" s="259"/>
      <c r="H105" s="262">
        <v>111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8" t="s">
        <v>410</v>
      </c>
      <c r="AU105" s="268" t="s">
        <v>87</v>
      </c>
      <c r="AV105" s="15" t="s">
        <v>102</v>
      </c>
      <c r="AW105" s="15" t="s">
        <v>37</v>
      </c>
      <c r="AX105" s="15" t="s">
        <v>85</v>
      </c>
      <c r="AY105" s="268" t="s">
        <v>401</v>
      </c>
    </row>
    <row r="106" s="2" customFormat="1" ht="24.15" customHeight="1">
      <c r="A106" s="40"/>
      <c r="B106" s="41"/>
      <c r="C106" s="218" t="s">
        <v>87</v>
      </c>
      <c r="D106" s="218" t="s">
        <v>403</v>
      </c>
      <c r="E106" s="219" t="s">
        <v>7505</v>
      </c>
      <c r="F106" s="220" t="s">
        <v>7506</v>
      </c>
      <c r="G106" s="221" t="s">
        <v>219</v>
      </c>
      <c r="H106" s="222">
        <v>20.661999999999999</v>
      </c>
      <c r="I106" s="223"/>
      <c r="J106" s="224">
        <f>ROUND(I106*H106,2)</f>
        <v>0</v>
      </c>
      <c r="K106" s="220" t="s">
        <v>406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2.3999999999999999</v>
      </c>
      <c r="T106" s="228">
        <f>S106*H106</f>
        <v>49.588799999999999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102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102</v>
      </c>
      <c r="BM106" s="229" t="s">
        <v>7567</v>
      </c>
    </row>
    <row r="107" s="2" customFormat="1">
      <c r="A107" s="40"/>
      <c r="B107" s="41"/>
      <c r="C107" s="42"/>
      <c r="D107" s="231" t="s">
        <v>408</v>
      </c>
      <c r="E107" s="42"/>
      <c r="F107" s="232" t="s">
        <v>7508</v>
      </c>
      <c r="G107" s="42"/>
      <c r="H107" s="42"/>
      <c r="I107" s="233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408</v>
      </c>
      <c r="AU107" s="19" t="s">
        <v>87</v>
      </c>
    </row>
    <row r="108" s="13" customFormat="1">
      <c r="A108" s="13"/>
      <c r="B108" s="236"/>
      <c r="C108" s="237"/>
      <c r="D108" s="238" t="s">
        <v>410</v>
      </c>
      <c r="E108" s="239" t="s">
        <v>19</v>
      </c>
      <c r="F108" s="240" t="s">
        <v>7457</v>
      </c>
      <c r="G108" s="237"/>
      <c r="H108" s="239" t="s">
        <v>19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410</v>
      </c>
      <c r="AU108" s="246" t="s">
        <v>87</v>
      </c>
      <c r="AV108" s="13" t="s">
        <v>85</v>
      </c>
      <c r="AW108" s="13" t="s">
        <v>37</v>
      </c>
      <c r="AX108" s="13" t="s">
        <v>78</v>
      </c>
      <c r="AY108" s="246" t="s">
        <v>401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7565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7568</v>
      </c>
      <c r="G110" s="248"/>
      <c r="H110" s="251">
        <v>20.661999999999999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20.661999999999999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24.15" customHeight="1">
      <c r="A112" s="40"/>
      <c r="B112" s="41"/>
      <c r="C112" s="218" t="s">
        <v>95</v>
      </c>
      <c r="D112" s="218" t="s">
        <v>403</v>
      </c>
      <c r="E112" s="219" t="s">
        <v>7512</v>
      </c>
      <c r="F112" s="220" t="s">
        <v>7513</v>
      </c>
      <c r="G112" s="221" t="s">
        <v>219</v>
      </c>
      <c r="H112" s="222">
        <v>180.72399999999999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2.2000000000000002</v>
      </c>
      <c r="T112" s="228">
        <f>S112*H112</f>
        <v>397.59280000000001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7569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7515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3" customFormat="1">
      <c r="A114" s="13"/>
      <c r="B114" s="236"/>
      <c r="C114" s="237"/>
      <c r="D114" s="238" t="s">
        <v>410</v>
      </c>
      <c r="E114" s="239" t="s">
        <v>19</v>
      </c>
      <c r="F114" s="240" t="s">
        <v>7457</v>
      </c>
      <c r="G114" s="237"/>
      <c r="H114" s="239" t="s">
        <v>19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410</v>
      </c>
      <c r="AU114" s="246" t="s">
        <v>87</v>
      </c>
      <c r="AV114" s="13" t="s">
        <v>85</v>
      </c>
      <c r="AW114" s="13" t="s">
        <v>37</v>
      </c>
      <c r="AX114" s="13" t="s">
        <v>78</v>
      </c>
      <c r="AY114" s="246" t="s">
        <v>401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7565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7570</v>
      </c>
      <c r="G116" s="248"/>
      <c r="H116" s="251">
        <v>180.72399999999999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5" customFormat="1">
      <c r="A117" s="15"/>
      <c r="B117" s="258"/>
      <c r="C117" s="259"/>
      <c r="D117" s="238" t="s">
        <v>410</v>
      </c>
      <c r="E117" s="260" t="s">
        <v>19</v>
      </c>
      <c r="F117" s="261" t="s">
        <v>414</v>
      </c>
      <c r="G117" s="259"/>
      <c r="H117" s="262">
        <v>180.72399999999999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8" t="s">
        <v>410</v>
      </c>
      <c r="AU117" s="268" t="s">
        <v>87</v>
      </c>
      <c r="AV117" s="15" t="s">
        <v>102</v>
      </c>
      <c r="AW117" s="15" t="s">
        <v>37</v>
      </c>
      <c r="AX117" s="15" t="s">
        <v>85</v>
      </c>
      <c r="AY117" s="268" t="s">
        <v>401</v>
      </c>
    </row>
    <row r="118" s="2" customFormat="1" ht="37.8" customHeight="1">
      <c r="A118" s="40"/>
      <c r="B118" s="41"/>
      <c r="C118" s="218" t="s">
        <v>102</v>
      </c>
      <c r="D118" s="218" t="s">
        <v>403</v>
      </c>
      <c r="E118" s="219" t="s">
        <v>7517</v>
      </c>
      <c r="F118" s="220" t="s">
        <v>7518</v>
      </c>
      <c r="G118" s="221" t="s">
        <v>219</v>
      </c>
      <c r="H118" s="222">
        <v>180.72399999999999</v>
      </c>
      <c r="I118" s="223"/>
      <c r="J118" s="224">
        <f>ROUND(I118*H118,2)</f>
        <v>0</v>
      </c>
      <c r="K118" s="220" t="s">
        <v>406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0.029000000000000001</v>
      </c>
      <c r="T118" s="228">
        <f>S118*H118</f>
        <v>5.240996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102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102</v>
      </c>
      <c r="BM118" s="229" t="s">
        <v>7571</v>
      </c>
    </row>
    <row r="119" s="2" customFormat="1">
      <c r="A119" s="40"/>
      <c r="B119" s="41"/>
      <c r="C119" s="42"/>
      <c r="D119" s="231" t="s">
        <v>408</v>
      </c>
      <c r="E119" s="42"/>
      <c r="F119" s="232" t="s">
        <v>7520</v>
      </c>
      <c r="G119" s="42"/>
      <c r="H119" s="42"/>
      <c r="I119" s="233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408</v>
      </c>
      <c r="AU119" s="19" t="s">
        <v>87</v>
      </c>
    </row>
    <row r="120" s="12" customFormat="1" ht="22.8" customHeight="1">
      <c r="A120" s="12"/>
      <c r="B120" s="202"/>
      <c r="C120" s="203"/>
      <c r="D120" s="204" t="s">
        <v>77</v>
      </c>
      <c r="E120" s="216" t="s">
        <v>7387</v>
      </c>
      <c r="F120" s="216" t="s">
        <v>7388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SUM(P121:P146)</f>
        <v>0</v>
      </c>
      <c r="Q120" s="210"/>
      <c r="R120" s="211">
        <f>SUM(R121:R146)</f>
        <v>0</v>
      </c>
      <c r="S120" s="210"/>
      <c r="T120" s="212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85</v>
      </c>
      <c r="AT120" s="214" t="s">
        <v>77</v>
      </c>
      <c r="AU120" s="214" t="s">
        <v>85</v>
      </c>
      <c r="AY120" s="213" t="s">
        <v>401</v>
      </c>
      <c r="BK120" s="215">
        <f>SUM(BK121:BK146)</f>
        <v>0</v>
      </c>
    </row>
    <row r="121" s="2" customFormat="1" ht="16.5" customHeight="1">
      <c r="A121" s="40"/>
      <c r="B121" s="41"/>
      <c r="C121" s="218" t="s">
        <v>457</v>
      </c>
      <c r="D121" s="218" t="s">
        <v>403</v>
      </c>
      <c r="E121" s="219" t="s">
        <v>7470</v>
      </c>
      <c r="F121" s="220" t="s">
        <v>7471</v>
      </c>
      <c r="G121" s="221" t="s">
        <v>548</v>
      </c>
      <c r="H121" s="222">
        <v>697.995</v>
      </c>
      <c r="I121" s="223"/>
      <c r="J121" s="224">
        <f>ROUND(I121*H121,2)</f>
        <v>0</v>
      </c>
      <c r="K121" s="220" t="s">
        <v>406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102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102</v>
      </c>
      <c r="BM121" s="229" t="s">
        <v>7572</v>
      </c>
    </row>
    <row r="122" s="2" customFormat="1">
      <c r="A122" s="40"/>
      <c r="B122" s="41"/>
      <c r="C122" s="42"/>
      <c r="D122" s="231" t="s">
        <v>408</v>
      </c>
      <c r="E122" s="42"/>
      <c r="F122" s="232" t="s">
        <v>7473</v>
      </c>
      <c r="G122" s="42"/>
      <c r="H122" s="42"/>
      <c r="I122" s="233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408</v>
      </c>
      <c r="AU122" s="19" t="s">
        <v>87</v>
      </c>
    </row>
    <row r="123" s="2" customFormat="1" ht="37.8" customHeight="1">
      <c r="A123" s="40"/>
      <c r="B123" s="41"/>
      <c r="C123" s="218" t="s">
        <v>474</v>
      </c>
      <c r="D123" s="218" t="s">
        <v>403</v>
      </c>
      <c r="E123" s="219" t="s">
        <v>7478</v>
      </c>
      <c r="F123" s="220" t="s">
        <v>7479</v>
      </c>
      <c r="G123" s="221" t="s">
        <v>548</v>
      </c>
      <c r="H123" s="222">
        <v>222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7573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7481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37.8" customHeight="1">
      <c r="A125" s="40"/>
      <c r="B125" s="41"/>
      <c r="C125" s="218" t="s">
        <v>480</v>
      </c>
      <c r="D125" s="218" t="s">
        <v>403</v>
      </c>
      <c r="E125" s="219" t="s">
        <v>7482</v>
      </c>
      <c r="F125" s="220" t="s">
        <v>7483</v>
      </c>
      <c r="G125" s="221" t="s">
        <v>548</v>
      </c>
      <c r="H125" s="222">
        <v>447.18200000000002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7574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7485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2" customFormat="1" ht="24.15" customHeight="1">
      <c r="A127" s="40"/>
      <c r="B127" s="41"/>
      <c r="C127" s="218" t="s">
        <v>487</v>
      </c>
      <c r="D127" s="218" t="s">
        <v>403</v>
      </c>
      <c r="E127" s="219" t="s">
        <v>7486</v>
      </c>
      <c r="F127" s="220" t="s">
        <v>7487</v>
      </c>
      <c r="G127" s="221" t="s">
        <v>548</v>
      </c>
      <c r="H127" s="222">
        <v>669.18200000000002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7575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7489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7490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7576</v>
      </c>
      <c r="G130" s="248"/>
      <c r="H130" s="251">
        <v>669.18200000000002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669.18200000000002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33" customHeight="1">
      <c r="A132" s="40"/>
      <c r="B132" s="41"/>
      <c r="C132" s="218" t="s">
        <v>492</v>
      </c>
      <c r="D132" s="218" t="s">
        <v>403</v>
      </c>
      <c r="E132" s="219" t="s">
        <v>7492</v>
      </c>
      <c r="F132" s="220" t="s">
        <v>7493</v>
      </c>
      <c r="G132" s="221" t="s">
        <v>548</v>
      </c>
      <c r="H132" s="222">
        <v>28.814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102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7577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7495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7530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7578</v>
      </c>
      <c r="G135" s="248"/>
      <c r="H135" s="251">
        <v>28.814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19</v>
      </c>
      <c r="F136" s="261" t="s">
        <v>414</v>
      </c>
      <c r="G136" s="259"/>
      <c r="H136" s="262">
        <v>28.814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24.15" customHeight="1">
      <c r="A137" s="40"/>
      <c r="B137" s="41"/>
      <c r="C137" s="218" t="s">
        <v>498</v>
      </c>
      <c r="D137" s="218" t="s">
        <v>403</v>
      </c>
      <c r="E137" s="219" t="s">
        <v>7498</v>
      </c>
      <c r="F137" s="220" t="s">
        <v>7499</v>
      </c>
      <c r="G137" s="221" t="s">
        <v>548</v>
      </c>
      <c r="H137" s="222">
        <v>288.13999999999999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7579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7501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3" customFormat="1">
      <c r="A139" s="13"/>
      <c r="B139" s="236"/>
      <c r="C139" s="237"/>
      <c r="D139" s="238" t="s">
        <v>410</v>
      </c>
      <c r="E139" s="239" t="s">
        <v>19</v>
      </c>
      <c r="F139" s="240" t="s">
        <v>7530</v>
      </c>
      <c r="G139" s="237"/>
      <c r="H139" s="239" t="s">
        <v>19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410</v>
      </c>
      <c r="AU139" s="246" t="s">
        <v>87</v>
      </c>
      <c r="AV139" s="13" t="s">
        <v>85</v>
      </c>
      <c r="AW139" s="13" t="s">
        <v>37</v>
      </c>
      <c r="AX139" s="13" t="s">
        <v>78</v>
      </c>
      <c r="AY139" s="246" t="s">
        <v>401</v>
      </c>
    </row>
    <row r="140" s="14" customFormat="1">
      <c r="A140" s="14"/>
      <c r="B140" s="247"/>
      <c r="C140" s="248"/>
      <c r="D140" s="238" t="s">
        <v>410</v>
      </c>
      <c r="E140" s="249" t="s">
        <v>19</v>
      </c>
      <c r="F140" s="250" t="s">
        <v>7578</v>
      </c>
      <c r="G140" s="248"/>
      <c r="H140" s="251">
        <v>28.814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410</v>
      </c>
      <c r="AU140" s="257" t="s">
        <v>87</v>
      </c>
      <c r="AV140" s="14" t="s">
        <v>87</v>
      </c>
      <c r="AW140" s="14" t="s">
        <v>37</v>
      </c>
      <c r="AX140" s="14" t="s">
        <v>78</v>
      </c>
      <c r="AY140" s="257" t="s">
        <v>401</v>
      </c>
    </row>
    <row r="141" s="15" customFormat="1">
      <c r="A141" s="15"/>
      <c r="B141" s="258"/>
      <c r="C141" s="259"/>
      <c r="D141" s="238" t="s">
        <v>410</v>
      </c>
      <c r="E141" s="260" t="s">
        <v>19</v>
      </c>
      <c r="F141" s="261" t="s">
        <v>414</v>
      </c>
      <c r="G141" s="259"/>
      <c r="H141" s="262">
        <v>28.814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8" t="s">
        <v>410</v>
      </c>
      <c r="AU141" s="268" t="s">
        <v>87</v>
      </c>
      <c r="AV141" s="15" t="s">
        <v>102</v>
      </c>
      <c r="AW141" s="15" t="s">
        <v>37</v>
      </c>
      <c r="AX141" s="15" t="s">
        <v>78</v>
      </c>
      <c r="AY141" s="268" t="s">
        <v>401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7580</v>
      </c>
      <c r="G142" s="248"/>
      <c r="H142" s="251">
        <v>288.13999999999999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85</v>
      </c>
      <c r="AY142" s="257" t="s">
        <v>401</v>
      </c>
    </row>
    <row r="143" s="2" customFormat="1" ht="24.15" customHeight="1">
      <c r="A143" s="40"/>
      <c r="B143" s="41"/>
      <c r="C143" s="218" t="s">
        <v>514</v>
      </c>
      <c r="D143" s="218" t="s">
        <v>403</v>
      </c>
      <c r="E143" s="219" t="s">
        <v>7527</v>
      </c>
      <c r="F143" s="220" t="s">
        <v>7528</v>
      </c>
      <c r="G143" s="221" t="s">
        <v>548</v>
      </c>
      <c r="H143" s="222">
        <v>-28.814</v>
      </c>
      <c r="I143" s="223"/>
      <c r="J143" s="224">
        <f>ROUND(I143*H143,2)</f>
        <v>0</v>
      </c>
      <c r="K143" s="220" t="s">
        <v>19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102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102</v>
      </c>
      <c r="BM143" s="229" t="s">
        <v>7581</v>
      </c>
    </row>
    <row r="144" s="13" customFormat="1">
      <c r="A144" s="13"/>
      <c r="B144" s="236"/>
      <c r="C144" s="237"/>
      <c r="D144" s="238" t="s">
        <v>410</v>
      </c>
      <c r="E144" s="239" t="s">
        <v>19</v>
      </c>
      <c r="F144" s="240" t="s">
        <v>7530</v>
      </c>
      <c r="G144" s="237"/>
      <c r="H144" s="239" t="s">
        <v>19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410</v>
      </c>
      <c r="AU144" s="246" t="s">
        <v>87</v>
      </c>
      <c r="AV144" s="13" t="s">
        <v>85</v>
      </c>
      <c r="AW144" s="13" t="s">
        <v>37</v>
      </c>
      <c r="AX144" s="13" t="s">
        <v>78</v>
      </c>
      <c r="AY144" s="246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7582</v>
      </c>
      <c r="G145" s="248"/>
      <c r="H145" s="251">
        <v>-28.814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5" customFormat="1">
      <c r="A146" s="15"/>
      <c r="B146" s="258"/>
      <c r="C146" s="259"/>
      <c r="D146" s="238" t="s">
        <v>410</v>
      </c>
      <c r="E146" s="260" t="s">
        <v>19</v>
      </c>
      <c r="F146" s="261" t="s">
        <v>414</v>
      </c>
      <c r="G146" s="259"/>
      <c r="H146" s="262">
        <v>-28.814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8" t="s">
        <v>410</v>
      </c>
      <c r="AU146" s="268" t="s">
        <v>87</v>
      </c>
      <c r="AV146" s="15" t="s">
        <v>102</v>
      </c>
      <c r="AW146" s="15" t="s">
        <v>37</v>
      </c>
      <c r="AX146" s="15" t="s">
        <v>85</v>
      </c>
      <c r="AY146" s="268" t="s">
        <v>401</v>
      </c>
    </row>
    <row r="147" s="12" customFormat="1" ht="25.92" customHeight="1">
      <c r="A147" s="12"/>
      <c r="B147" s="202"/>
      <c r="C147" s="203"/>
      <c r="D147" s="204" t="s">
        <v>77</v>
      </c>
      <c r="E147" s="205" t="s">
        <v>1823</v>
      </c>
      <c r="F147" s="205" t="s">
        <v>1824</v>
      </c>
      <c r="G147" s="203"/>
      <c r="H147" s="203"/>
      <c r="I147" s="206"/>
      <c r="J147" s="207">
        <f>BK147</f>
        <v>0</v>
      </c>
      <c r="K147" s="203"/>
      <c r="L147" s="208"/>
      <c r="M147" s="209"/>
      <c r="N147" s="210"/>
      <c r="O147" s="210"/>
      <c r="P147" s="211">
        <f>P148+P155</f>
        <v>0</v>
      </c>
      <c r="Q147" s="210"/>
      <c r="R147" s="211">
        <f>R148+R155</f>
        <v>0</v>
      </c>
      <c r="S147" s="210"/>
      <c r="T147" s="212">
        <f>T148+T155</f>
        <v>23.572611999999999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87</v>
      </c>
      <c r="AT147" s="214" t="s">
        <v>77</v>
      </c>
      <c r="AU147" s="214" t="s">
        <v>78</v>
      </c>
      <c r="AY147" s="213" t="s">
        <v>401</v>
      </c>
      <c r="BK147" s="215">
        <f>BK148+BK155</f>
        <v>0</v>
      </c>
    </row>
    <row r="148" s="12" customFormat="1" ht="22.8" customHeight="1">
      <c r="A148" s="12"/>
      <c r="B148" s="202"/>
      <c r="C148" s="203"/>
      <c r="D148" s="204" t="s">
        <v>77</v>
      </c>
      <c r="E148" s="216" t="s">
        <v>2582</v>
      </c>
      <c r="F148" s="216" t="s">
        <v>2583</v>
      </c>
      <c r="G148" s="203"/>
      <c r="H148" s="203"/>
      <c r="I148" s="206"/>
      <c r="J148" s="217">
        <f>BK148</f>
        <v>0</v>
      </c>
      <c r="K148" s="203"/>
      <c r="L148" s="208"/>
      <c r="M148" s="209"/>
      <c r="N148" s="210"/>
      <c r="O148" s="210"/>
      <c r="P148" s="211">
        <f>SUM(P149:P154)</f>
        <v>0</v>
      </c>
      <c r="Q148" s="210"/>
      <c r="R148" s="211">
        <f>SUM(R149:R154)</f>
        <v>0</v>
      </c>
      <c r="S148" s="210"/>
      <c r="T148" s="212">
        <f>SUM(T149:T154)</f>
        <v>0.25174799999999997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87</v>
      </c>
      <c r="AT148" s="214" t="s">
        <v>77</v>
      </c>
      <c r="AU148" s="214" t="s">
        <v>85</v>
      </c>
      <c r="AY148" s="213" t="s">
        <v>401</v>
      </c>
      <c r="BK148" s="215">
        <f>SUM(BK149:BK154)</f>
        <v>0</v>
      </c>
    </row>
    <row r="149" s="2" customFormat="1" ht="24.15" customHeight="1">
      <c r="A149" s="40"/>
      <c r="B149" s="41"/>
      <c r="C149" s="218" t="s">
        <v>519</v>
      </c>
      <c r="D149" s="218" t="s">
        <v>403</v>
      </c>
      <c r="E149" s="219" t="s">
        <v>7583</v>
      </c>
      <c r="F149" s="220" t="s">
        <v>7584</v>
      </c>
      <c r="G149" s="221" t="s">
        <v>228</v>
      </c>
      <c r="H149" s="222">
        <v>72.579999999999998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0.0025999999999999999</v>
      </c>
      <c r="T149" s="228">
        <f>S149*H149</f>
        <v>0.18870799999999999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545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545</v>
      </c>
      <c r="BM149" s="229" t="s">
        <v>7585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7586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16.5" customHeight="1">
      <c r="A151" s="40"/>
      <c r="B151" s="41"/>
      <c r="C151" s="218" t="s">
        <v>529</v>
      </c>
      <c r="D151" s="218" t="s">
        <v>403</v>
      </c>
      <c r="E151" s="219" t="s">
        <v>7587</v>
      </c>
      <c r="F151" s="220" t="s">
        <v>7588</v>
      </c>
      <c r="G151" s="221" t="s">
        <v>228</v>
      </c>
      <c r="H151" s="222">
        <v>16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0.0039399999999999999</v>
      </c>
      <c r="T151" s="228">
        <f>S151*H151</f>
        <v>0.063039999999999999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545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545</v>
      </c>
      <c r="BM151" s="229" t="s">
        <v>7589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7590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2" customFormat="1" ht="44.25" customHeight="1">
      <c r="A153" s="40"/>
      <c r="B153" s="41"/>
      <c r="C153" s="218" t="s">
        <v>536</v>
      </c>
      <c r="D153" s="218" t="s">
        <v>403</v>
      </c>
      <c r="E153" s="219" t="s">
        <v>6794</v>
      </c>
      <c r="F153" s="220" t="s">
        <v>6795</v>
      </c>
      <c r="G153" s="221" t="s">
        <v>1909</v>
      </c>
      <c r="H153" s="290"/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545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545</v>
      </c>
      <c r="BM153" s="229" t="s">
        <v>7591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6797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2" customFormat="1" ht="22.8" customHeight="1">
      <c r="A155" s="12"/>
      <c r="B155" s="202"/>
      <c r="C155" s="203"/>
      <c r="D155" s="204" t="s">
        <v>77</v>
      </c>
      <c r="E155" s="216" t="s">
        <v>2896</v>
      </c>
      <c r="F155" s="216" t="s">
        <v>2897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SUM(P156:P176)</f>
        <v>0</v>
      </c>
      <c r="Q155" s="210"/>
      <c r="R155" s="211">
        <f>SUM(R156:R176)</f>
        <v>0</v>
      </c>
      <c r="S155" s="210"/>
      <c r="T155" s="212">
        <f>SUM(T156:T176)</f>
        <v>23.320864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87</v>
      </c>
      <c r="AT155" s="214" t="s">
        <v>77</v>
      </c>
      <c r="AU155" s="214" t="s">
        <v>85</v>
      </c>
      <c r="AY155" s="213" t="s">
        <v>401</v>
      </c>
      <c r="BK155" s="215">
        <f>SUM(BK156:BK176)</f>
        <v>0</v>
      </c>
    </row>
    <row r="156" s="2" customFormat="1" ht="21.75" customHeight="1">
      <c r="A156" s="40"/>
      <c r="B156" s="41"/>
      <c r="C156" s="218" t="s">
        <v>8</v>
      </c>
      <c r="D156" s="218" t="s">
        <v>403</v>
      </c>
      <c r="E156" s="219" t="s">
        <v>7532</v>
      </c>
      <c r="F156" s="220" t="s">
        <v>7533</v>
      </c>
      <c r="G156" s="221" t="s">
        <v>178</v>
      </c>
      <c r="H156" s="222">
        <v>943.53999999999996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0.0070000000000000001</v>
      </c>
      <c r="T156" s="228">
        <f>S156*H156</f>
        <v>6.6047799999999999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545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545</v>
      </c>
      <c r="BM156" s="229" t="s">
        <v>7592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7535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3" customFormat="1">
      <c r="A158" s="13"/>
      <c r="B158" s="236"/>
      <c r="C158" s="237"/>
      <c r="D158" s="238" t="s">
        <v>410</v>
      </c>
      <c r="E158" s="239" t="s">
        <v>19</v>
      </c>
      <c r="F158" s="240" t="s">
        <v>7457</v>
      </c>
      <c r="G158" s="237"/>
      <c r="H158" s="239" t="s">
        <v>19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410</v>
      </c>
      <c r="AU158" s="246" t="s">
        <v>87</v>
      </c>
      <c r="AV158" s="13" t="s">
        <v>85</v>
      </c>
      <c r="AW158" s="13" t="s">
        <v>37</v>
      </c>
      <c r="AX158" s="13" t="s">
        <v>78</v>
      </c>
      <c r="AY158" s="246" t="s">
        <v>401</v>
      </c>
    </row>
    <row r="159" s="13" customFormat="1">
      <c r="A159" s="13"/>
      <c r="B159" s="236"/>
      <c r="C159" s="237"/>
      <c r="D159" s="238" t="s">
        <v>410</v>
      </c>
      <c r="E159" s="239" t="s">
        <v>19</v>
      </c>
      <c r="F159" s="240" t="s">
        <v>7565</v>
      </c>
      <c r="G159" s="237"/>
      <c r="H159" s="239" t="s">
        <v>19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410</v>
      </c>
      <c r="AU159" s="246" t="s">
        <v>87</v>
      </c>
      <c r="AV159" s="13" t="s">
        <v>85</v>
      </c>
      <c r="AW159" s="13" t="s">
        <v>37</v>
      </c>
      <c r="AX159" s="13" t="s">
        <v>78</v>
      </c>
      <c r="AY159" s="246" t="s">
        <v>401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7593</v>
      </c>
      <c r="G160" s="248"/>
      <c r="H160" s="251">
        <v>943.53999999999996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5" customFormat="1">
      <c r="A161" s="15"/>
      <c r="B161" s="258"/>
      <c r="C161" s="259"/>
      <c r="D161" s="238" t="s">
        <v>410</v>
      </c>
      <c r="E161" s="260" t="s">
        <v>19</v>
      </c>
      <c r="F161" s="261" t="s">
        <v>414</v>
      </c>
      <c r="G161" s="259"/>
      <c r="H161" s="262">
        <v>943.53999999999996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8" t="s">
        <v>410</v>
      </c>
      <c r="AU161" s="268" t="s">
        <v>87</v>
      </c>
      <c r="AV161" s="15" t="s">
        <v>102</v>
      </c>
      <c r="AW161" s="15" t="s">
        <v>37</v>
      </c>
      <c r="AX161" s="15" t="s">
        <v>85</v>
      </c>
      <c r="AY161" s="268" t="s">
        <v>401</v>
      </c>
    </row>
    <row r="162" s="2" customFormat="1" ht="37.8" customHeight="1">
      <c r="A162" s="40"/>
      <c r="B162" s="41"/>
      <c r="C162" s="218" t="s">
        <v>545</v>
      </c>
      <c r="D162" s="218" t="s">
        <v>403</v>
      </c>
      <c r="E162" s="219" t="s">
        <v>7594</v>
      </c>
      <c r="F162" s="220" t="s">
        <v>7595</v>
      </c>
      <c r="G162" s="221" t="s">
        <v>178</v>
      </c>
      <c r="H162" s="222">
        <v>214.64400000000001</v>
      </c>
      <c r="I162" s="223"/>
      <c r="J162" s="224">
        <f>ROUND(I162*H162,2)</f>
        <v>0</v>
      </c>
      <c r="K162" s="220" t="s">
        <v>406</v>
      </c>
      <c r="L162" s="46"/>
      <c r="M162" s="225" t="s">
        <v>19</v>
      </c>
      <c r="N162" s="226" t="s">
        <v>49</v>
      </c>
      <c r="O162" s="86"/>
      <c r="P162" s="227">
        <f>O162*H162</f>
        <v>0</v>
      </c>
      <c r="Q162" s="227">
        <v>0</v>
      </c>
      <c r="R162" s="227">
        <f>Q162*H162</f>
        <v>0</v>
      </c>
      <c r="S162" s="227">
        <v>0.010999999999999999</v>
      </c>
      <c r="T162" s="228">
        <f>S162*H162</f>
        <v>2.361084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9" t="s">
        <v>545</v>
      </c>
      <c r="AT162" s="229" t="s">
        <v>403</v>
      </c>
      <c r="AU162" s="229" t="s">
        <v>87</v>
      </c>
      <c r="AY162" s="19" t="s">
        <v>401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9" t="s">
        <v>85</v>
      </c>
      <c r="BK162" s="230">
        <f>ROUND(I162*H162,2)</f>
        <v>0</v>
      </c>
      <c r="BL162" s="19" t="s">
        <v>545</v>
      </c>
      <c r="BM162" s="229" t="s">
        <v>7596</v>
      </c>
    </row>
    <row r="163" s="2" customFormat="1">
      <c r="A163" s="40"/>
      <c r="B163" s="41"/>
      <c r="C163" s="42"/>
      <c r="D163" s="231" t="s">
        <v>408</v>
      </c>
      <c r="E163" s="42"/>
      <c r="F163" s="232" t="s">
        <v>7597</v>
      </c>
      <c r="G163" s="42"/>
      <c r="H163" s="42"/>
      <c r="I163" s="233"/>
      <c r="J163" s="42"/>
      <c r="K163" s="42"/>
      <c r="L163" s="46"/>
      <c r="M163" s="234"/>
      <c r="N163" s="235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408</v>
      </c>
      <c r="AU163" s="19" t="s">
        <v>87</v>
      </c>
    </row>
    <row r="164" s="13" customFormat="1">
      <c r="A164" s="13"/>
      <c r="B164" s="236"/>
      <c r="C164" s="237"/>
      <c r="D164" s="238" t="s">
        <v>410</v>
      </c>
      <c r="E164" s="239" t="s">
        <v>19</v>
      </c>
      <c r="F164" s="240" t="s">
        <v>7457</v>
      </c>
      <c r="G164" s="237"/>
      <c r="H164" s="239" t="s">
        <v>19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410</v>
      </c>
      <c r="AU164" s="246" t="s">
        <v>87</v>
      </c>
      <c r="AV164" s="13" t="s">
        <v>85</v>
      </c>
      <c r="AW164" s="13" t="s">
        <v>37</v>
      </c>
      <c r="AX164" s="13" t="s">
        <v>78</v>
      </c>
      <c r="AY164" s="246" t="s">
        <v>401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7565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7598</v>
      </c>
      <c r="G166" s="248"/>
      <c r="H166" s="251">
        <v>214.64400000000001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214.64400000000001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24.15" customHeight="1">
      <c r="A168" s="40"/>
      <c r="B168" s="41"/>
      <c r="C168" s="218" t="s">
        <v>552</v>
      </c>
      <c r="D168" s="218" t="s">
        <v>403</v>
      </c>
      <c r="E168" s="219" t="s">
        <v>7599</v>
      </c>
      <c r="F168" s="220" t="s">
        <v>7600</v>
      </c>
      <c r="G168" s="221" t="s">
        <v>653</v>
      </c>
      <c r="H168" s="222">
        <v>10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0.17549999999999999</v>
      </c>
      <c r="T168" s="228">
        <f>S168*H168</f>
        <v>1.7549999999999999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545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545</v>
      </c>
      <c r="BM168" s="229" t="s">
        <v>7601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7602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33" customHeight="1">
      <c r="A170" s="40"/>
      <c r="B170" s="41"/>
      <c r="C170" s="218" t="s">
        <v>560</v>
      </c>
      <c r="D170" s="218" t="s">
        <v>403</v>
      </c>
      <c r="E170" s="219" t="s">
        <v>7603</v>
      </c>
      <c r="F170" s="220" t="s">
        <v>7604</v>
      </c>
      <c r="G170" s="221" t="s">
        <v>1714</v>
      </c>
      <c r="H170" s="222">
        <v>12600</v>
      </c>
      <c r="I170" s="223"/>
      <c r="J170" s="224">
        <f>ROUND(I170*H170,2)</f>
        <v>0</v>
      </c>
      <c r="K170" s="220" t="s">
        <v>406</v>
      </c>
      <c r="L170" s="46"/>
      <c r="M170" s="225" t="s">
        <v>19</v>
      </c>
      <c r="N170" s="226" t="s">
        <v>49</v>
      </c>
      <c r="O170" s="86"/>
      <c r="P170" s="227">
        <f>O170*H170</f>
        <v>0</v>
      </c>
      <c r="Q170" s="227">
        <v>0</v>
      </c>
      <c r="R170" s="227">
        <f>Q170*H170</f>
        <v>0</v>
      </c>
      <c r="S170" s="227">
        <v>0.001</v>
      </c>
      <c r="T170" s="228">
        <f>S170*H170</f>
        <v>12.6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545</v>
      </c>
      <c r="AT170" s="229" t="s">
        <v>403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545</v>
      </c>
      <c r="BM170" s="229" t="s">
        <v>7605</v>
      </c>
    </row>
    <row r="171" s="2" customFormat="1">
      <c r="A171" s="40"/>
      <c r="B171" s="41"/>
      <c r="C171" s="42"/>
      <c r="D171" s="231" t="s">
        <v>408</v>
      </c>
      <c r="E171" s="42"/>
      <c r="F171" s="232" t="s">
        <v>7606</v>
      </c>
      <c r="G171" s="42"/>
      <c r="H171" s="42"/>
      <c r="I171" s="233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408</v>
      </c>
      <c r="AU171" s="19" t="s">
        <v>87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7607</v>
      </c>
      <c r="G172" s="248"/>
      <c r="H172" s="251">
        <v>7000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7608</v>
      </c>
      <c r="G173" s="248"/>
      <c r="H173" s="251">
        <v>5600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5" customFormat="1">
      <c r="A174" s="15"/>
      <c r="B174" s="258"/>
      <c r="C174" s="259"/>
      <c r="D174" s="238" t="s">
        <v>410</v>
      </c>
      <c r="E174" s="260" t="s">
        <v>19</v>
      </c>
      <c r="F174" s="261" t="s">
        <v>414</v>
      </c>
      <c r="G174" s="259"/>
      <c r="H174" s="262">
        <v>12600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410</v>
      </c>
      <c r="AU174" s="268" t="s">
        <v>87</v>
      </c>
      <c r="AV174" s="15" t="s">
        <v>102</v>
      </c>
      <c r="AW174" s="15" t="s">
        <v>37</v>
      </c>
      <c r="AX174" s="15" t="s">
        <v>85</v>
      </c>
      <c r="AY174" s="268" t="s">
        <v>401</v>
      </c>
    </row>
    <row r="175" s="2" customFormat="1" ht="44.25" customHeight="1">
      <c r="A175" s="40"/>
      <c r="B175" s="41"/>
      <c r="C175" s="218" t="s">
        <v>565</v>
      </c>
      <c r="D175" s="218" t="s">
        <v>403</v>
      </c>
      <c r="E175" s="219" t="s">
        <v>6805</v>
      </c>
      <c r="F175" s="220" t="s">
        <v>6806</v>
      </c>
      <c r="G175" s="221" t="s">
        <v>1909</v>
      </c>
      <c r="H175" s="290"/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545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545</v>
      </c>
      <c r="BM175" s="229" t="s">
        <v>7609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6808</v>
      </c>
      <c r="G176" s="42"/>
      <c r="H176" s="42"/>
      <c r="I176" s="233"/>
      <c r="J176" s="42"/>
      <c r="K176" s="42"/>
      <c r="L176" s="46"/>
      <c r="M176" s="294"/>
      <c r="N176" s="295"/>
      <c r="O176" s="296"/>
      <c r="P176" s="296"/>
      <c r="Q176" s="296"/>
      <c r="R176" s="296"/>
      <c r="S176" s="296"/>
      <c r="T176" s="29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2" customFormat="1" ht="6.96" customHeight="1">
      <c r="A177" s="40"/>
      <c r="B177" s="61"/>
      <c r="C177" s="62"/>
      <c r="D177" s="62"/>
      <c r="E177" s="62"/>
      <c r="F177" s="62"/>
      <c r="G177" s="62"/>
      <c r="H177" s="62"/>
      <c r="I177" s="62"/>
      <c r="J177" s="62"/>
      <c r="K177" s="62"/>
      <c r="L177" s="46"/>
      <c r="M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</row>
  </sheetData>
  <sheetProtection sheet="1" autoFilter="0" formatColumns="0" formatRows="0" objects="1" scenarios="1" spinCount="100000" saltValue="Puu13DFM98OCy3KxEcRMJVoeklF9+t1dNjiVUfnE06DYtq06dM6w9Q+ipr3S7bbRhxc9qiYodwX9lsWi+2MsYQ==" hashValue="2JuTuRb4k0jCdJh4CbKMvq1HcCvxJEzQDJTiVF294UN2lbeov+8gx8sF/eQf+Cat1dNLQLAI+gTLzhHBVGDdUg==" algorithmName="SHA-512" password="CC35"/>
  <autoFilter ref="C96:K17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1" r:id="rId1" display="https://podminky.urs.cz/item/CS_URS_2023_02/961044111"/>
    <hyperlink ref="F107" r:id="rId2" display="https://podminky.urs.cz/item/CS_URS_2023_02/962052211"/>
    <hyperlink ref="F113" r:id="rId3" display="https://podminky.urs.cz/item/CS_URS_2023_02/965042241"/>
    <hyperlink ref="F119" r:id="rId4" display="https://podminky.urs.cz/item/CS_URS_2023_02/965049112"/>
    <hyperlink ref="F122" r:id="rId5" display="https://podminky.urs.cz/item/CS_URS_2023_02/997006002"/>
    <hyperlink ref="F124" r:id="rId6" display="https://podminky.urs.cz/item/CS_URS_2023_02/997006006"/>
    <hyperlink ref="F126" r:id="rId7" display="https://podminky.urs.cz/item/CS_URS_2023_02/997006007"/>
    <hyperlink ref="F128" r:id="rId8" display="https://podminky.urs.cz/item/CS_URS_2023_02/997006511"/>
    <hyperlink ref="F133" r:id="rId9" display="https://podminky.urs.cz/item/CS_URS_2023_02/997006512"/>
    <hyperlink ref="F138" r:id="rId10" display="https://podminky.urs.cz/item/CS_URS_2023_02/997006519"/>
    <hyperlink ref="F150" r:id="rId11" display="https://podminky.urs.cz/item/CS_URS_2023_02/764004801"/>
    <hyperlink ref="F152" r:id="rId12" display="https://podminky.urs.cz/item/CS_URS_2023_02/764004861"/>
    <hyperlink ref="F154" r:id="rId13" display="https://podminky.urs.cz/item/CS_URS_2023_02/998764201"/>
    <hyperlink ref="F157" r:id="rId14" display="https://podminky.urs.cz/item/CS_URS_2023_02/767392802"/>
    <hyperlink ref="F163" r:id="rId15" display="https://podminky.urs.cz/item/CS_URS_2023_02/767415812"/>
    <hyperlink ref="F169" r:id="rId16" display="https://podminky.urs.cz/item/CS_URS_2023_02/767651823"/>
    <hyperlink ref="F171" r:id="rId17" display="https://podminky.urs.cz/item/CS_URS_2023_02/767996704"/>
    <hyperlink ref="F176" r:id="rId18" display="https://podminky.urs.cz/item/CS_URS_2023_02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>
      <c r="B8" s="22"/>
      <c r="D8" s="146" t="s">
        <v>196</v>
      </c>
      <c r="L8" s="22"/>
    </row>
    <row r="9" s="1" customFormat="1" ht="16.5" customHeight="1">
      <c r="B9" s="22"/>
      <c r="E9" s="147" t="s">
        <v>6427</v>
      </c>
      <c r="F9" s="1"/>
      <c r="G9" s="1"/>
      <c r="H9" s="1"/>
      <c r="L9" s="22"/>
    </row>
    <row r="10" s="1" customFormat="1" ht="12" customHeight="1">
      <c r="B10" s="22"/>
      <c r="D10" s="146" t="s">
        <v>204</v>
      </c>
      <c r="L10" s="22"/>
    </row>
    <row r="11" s="2" customFormat="1" ht="16.5" customHeight="1">
      <c r="A11" s="40"/>
      <c r="B11" s="46"/>
      <c r="C11" s="40"/>
      <c r="D11" s="40"/>
      <c r="E11" s="148" t="s">
        <v>7451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212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30" customHeight="1">
      <c r="A13" s="40"/>
      <c r="B13" s="46"/>
      <c r="C13" s="40"/>
      <c r="D13" s="40"/>
      <c r="E13" s="150" t="s">
        <v>7610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1" t="str">
        <f>'Rekapitulace stavby'!AN8</f>
        <v>8. 12. 2023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27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30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31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33</v>
      </c>
      <c r="E24" s="40"/>
      <c r="F24" s="40"/>
      <c r="G24" s="40"/>
      <c r="H24" s="40"/>
      <c r="I24" s="146" t="s">
        <v>26</v>
      </c>
      <c r="J24" s="135" t="s">
        <v>34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35</v>
      </c>
      <c r="F25" s="40"/>
      <c r="G25" s="40"/>
      <c r="H25" s="40"/>
      <c r="I25" s="146" t="s">
        <v>29</v>
      </c>
      <c r="J25" s="135" t="s">
        <v>36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38</v>
      </c>
      <c r="E27" s="40"/>
      <c r="F27" s="40"/>
      <c r="G27" s="40"/>
      <c r="H27" s="40"/>
      <c r="I27" s="146" t="s">
        <v>26</v>
      </c>
      <c r="J27" s="135" t="s">
        <v>39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40</v>
      </c>
      <c r="F28" s="40"/>
      <c r="G28" s="40"/>
      <c r="H28" s="40"/>
      <c r="I28" s="146" t="s">
        <v>29</v>
      </c>
      <c r="J28" s="135" t="s">
        <v>41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8" t="s">
        <v>44</v>
      </c>
      <c r="E34" s="40"/>
      <c r="F34" s="40"/>
      <c r="G34" s="40"/>
      <c r="H34" s="40"/>
      <c r="I34" s="40"/>
      <c r="J34" s="159">
        <f>ROUND(J98,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7"/>
      <c r="E35" s="157"/>
      <c r="F35" s="157"/>
      <c r="G35" s="157"/>
      <c r="H35" s="157"/>
      <c r="I35" s="157"/>
      <c r="J35" s="157"/>
      <c r="K35" s="157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0" t="s">
        <v>46</v>
      </c>
      <c r="G36" s="40"/>
      <c r="H36" s="40"/>
      <c r="I36" s="160" t="s">
        <v>45</v>
      </c>
      <c r="J36" s="160" t="s">
        <v>47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48</v>
      </c>
      <c r="E37" s="146" t="s">
        <v>49</v>
      </c>
      <c r="F37" s="161">
        <f>ROUND((SUM(BE98:BE210)),  2)</f>
        <v>0</v>
      </c>
      <c r="G37" s="40"/>
      <c r="H37" s="40"/>
      <c r="I37" s="162">
        <v>0.20999999999999999</v>
      </c>
      <c r="J37" s="161">
        <f>ROUND(((SUM(BE98:BE210))*I37),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50</v>
      </c>
      <c r="F38" s="161">
        <f>ROUND((SUM(BF98:BF210)),  2)</f>
        <v>0</v>
      </c>
      <c r="G38" s="40"/>
      <c r="H38" s="40"/>
      <c r="I38" s="162">
        <v>0.14999999999999999</v>
      </c>
      <c r="J38" s="161">
        <f>ROUND(((SUM(BF98:BF210))*I38),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51</v>
      </c>
      <c r="F39" s="161">
        <f>ROUND((SUM(BG98:BG210)),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52</v>
      </c>
      <c r="F40" s="161">
        <f>ROUND((SUM(BH98:BH210)),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53</v>
      </c>
      <c r="F41" s="161">
        <f>ROUND((SUM(BI98:BI210)),  2)</f>
        <v>0</v>
      </c>
      <c r="G41" s="40"/>
      <c r="H41" s="40"/>
      <c r="I41" s="162">
        <v>0</v>
      </c>
      <c r="J41" s="161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54</v>
      </c>
      <c r="E43" s="165"/>
      <c r="F43" s="165"/>
      <c r="G43" s="166" t="s">
        <v>55</v>
      </c>
      <c r="H43" s="167" t="s">
        <v>56</v>
      </c>
      <c r="I43" s="165"/>
      <c r="J43" s="168">
        <f>SUM(J34:J41)</f>
        <v>0</v>
      </c>
      <c r="K43" s="169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321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Výstavba DOZP v Novém Městě nad Metují rev.3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196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6427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204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5" t="s">
        <v>7451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212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30" customHeight="1">
      <c r="A58" s="40"/>
      <c r="B58" s="41"/>
      <c r="C58" s="42"/>
      <c r="D58" s="42"/>
      <c r="E58" s="71" t="str">
        <f>E13</f>
        <v>DEM_OST - Demolice stávajících objektů - ostatní venkovní objekty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Nové Město nad Metují</v>
      </c>
      <c r="G60" s="42"/>
      <c r="H60" s="42"/>
      <c r="I60" s="34" t="s">
        <v>23</v>
      </c>
      <c r="J60" s="74" t="str">
        <f>IF(J16="","",J16)</f>
        <v>8. 12. 2023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25</v>
      </c>
      <c r="D62" s="42"/>
      <c r="E62" s="42"/>
      <c r="F62" s="29" t="str">
        <f>E19</f>
        <v>Královéhradecký kraj</v>
      </c>
      <c r="G62" s="42"/>
      <c r="H62" s="42"/>
      <c r="I62" s="34" t="s">
        <v>33</v>
      </c>
      <c r="J62" s="38" t="str">
        <f>E25</f>
        <v>Řezanina &amp; Bartoň, s.r.o.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31</v>
      </c>
      <c r="D63" s="42"/>
      <c r="E63" s="42"/>
      <c r="F63" s="29" t="str">
        <f>IF(E22="","",E22)</f>
        <v>Vyplň údaj</v>
      </c>
      <c r="G63" s="42"/>
      <c r="H63" s="42"/>
      <c r="I63" s="34" t="s">
        <v>38</v>
      </c>
      <c r="J63" s="38" t="str">
        <f>E28</f>
        <v>BACing s.r.o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6" t="s">
        <v>356</v>
      </c>
      <c r="D65" s="177"/>
      <c r="E65" s="177"/>
      <c r="F65" s="177"/>
      <c r="G65" s="177"/>
      <c r="H65" s="177"/>
      <c r="I65" s="177"/>
      <c r="J65" s="178" t="s">
        <v>357</v>
      </c>
      <c r="K65" s="177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9" t="s">
        <v>76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358</v>
      </c>
    </row>
    <row r="68" s="9" customFormat="1" ht="24.96" customHeight="1">
      <c r="A68" s="9"/>
      <c r="B68" s="180"/>
      <c r="C68" s="181"/>
      <c r="D68" s="182" t="s">
        <v>359</v>
      </c>
      <c r="E68" s="183"/>
      <c r="F68" s="183"/>
      <c r="G68" s="183"/>
      <c r="H68" s="183"/>
      <c r="I68" s="183"/>
      <c r="J68" s="184">
        <f>J99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6"/>
      <c r="C69" s="126"/>
      <c r="D69" s="187" t="s">
        <v>360</v>
      </c>
      <c r="E69" s="188"/>
      <c r="F69" s="188"/>
      <c r="G69" s="188"/>
      <c r="H69" s="188"/>
      <c r="I69" s="188"/>
      <c r="J69" s="189">
        <f>J100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7611</v>
      </c>
      <c r="E70" s="188"/>
      <c r="F70" s="188"/>
      <c r="G70" s="188"/>
      <c r="H70" s="188"/>
      <c r="I70" s="188"/>
      <c r="J70" s="189">
        <f>J119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365</v>
      </c>
      <c r="E71" s="188"/>
      <c r="F71" s="188"/>
      <c r="G71" s="188"/>
      <c r="H71" s="188"/>
      <c r="I71" s="188"/>
      <c r="J71" s="189">
        <f>J138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7042</v>
      </c>
      <c r="E72" s="188"/>
      <c r="F72" s="188"/>
      <c r="G72" s="188"/>
      <c r="H72" s="188"/>
      <c r="I72" s="188"/>
      <c r="J72" s="189">
        <f>J157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80"/>
      <c r="C73" s="181"/>
      <c r="D73" s="182" t="s">
        <v>384</v>
      </c>
      <c r="E73" s="183"/>
      <c r="F73" s="183"/>
      <c r="G73" s="183"/>
      <c r="H73" s="183"/>
      <c r="I73" s="183"/>
      <c r="J73" s="184">
        <f>J195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6"/>
      <c r="C74" s="126"/>
      <c r="D74" s="187" t="s">
        <v>7612</v>
      </c>
      <c r="E74" s="188"/>
      <c r="F74" s="188"/>
      <c r="G74" s="188"/>
      <c r="H74" s="188"/>
      <c r="I74" s="188"/>
      <c r="J74" s="189">
        <f>J196</f>
        <v>0</v>
      </c>
      <c r="K74" s="126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386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4" t="str">
        <f>E7</f>
        <v>Výstavba DOZP v Novém Městě nad Metují rev.3</v>
      </c>
      <c r="F84" s="34"/>
      <c r="G84" s="34"/>
      <c r="H84" s="34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196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4" t="s">
        <v>6427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204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5" t="s">
        <v>7451</v>
      </c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212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30" customHeight="1">
      <c r="A90" s="40"/>
      <c r="B90" s="41"/>
      <c r="C90" s="42"/>
      <c r="D90" s="42"/>
      <c r="E90" s="71" t="str">
        <f>E13</f>
        <v>DEM_OST - Demolice stávajících objektů - ostatní venkovní objekty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>Nové Město nad Metují</v>
      </c>
      <c r="G92" s="42"/>
      <c r="H92" s="42"/>
      <c r="I92" s="34" t="s">
        <v>23</v>
      </c>
      <c r="J92" s="74" t="str">
        <f>IF(J16="","",J16)</f>
        <v>8. 12. 2023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25</v>
      </c>
      <c r="D94" s="42"/>
      <c r="E94" s="42"/>
      <c r="F94" s="29" t="str">
        <f>E19</f>
        <v>Královéhradecký kraj</v>
      </c>
      <c r="G94" s="42"/>
      <c r="H94" s="42"/>
      <c r="I94" s="34" t="s">
        <v>33</v>
      </c>
      <c r="J94" s="38" t="str">
        <f>E25</f>
        <v>Řezanina &amp; Bartoň,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IF(E22="","",E22)</f>
        <v>Vyplň údaj</v>
      </c>
      <c r="G95" s="42"/>
      <c r="H95" s="42"/>
      <c r="I95" s="34" t="s">
        <v>38</v>
      </c>
      <c r="J95" s="38" t="str">
        <f>E28</f>
        <v>BACing s.r.o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91"/>
      <c r="B97" s="192"/>
      <c r="C97" s="193" t="s">
        <v>387</v>
      </c>
      <c r="D97" s="194" t="s">
        <v>63</v>
      </c>
      <c r="E97" s="194" t="s">
        <v>59</v>
      </c>
      <c r="F97" s="194" t="s">
        <v>60</v>
      </c>
      <c r="G97" s="194" t="s">
        <v>388</v>
      </c>
      <c r="H97" s="194" t="s">
        <v>389</v>
      </c>
      <c r="I97" s="194" t="s">
        <v>390</v>
      </c>
      <c r="J97" s="194" t="s">
        <v>357</v>
      </c>
      <c r="K97" s="195" t="s">
        <v>391</v>
      </c>
      <c r="L97" s="196"/>
      <c r="M97" s="94" t="s">
        <v>19</v>
      </c>
      <c r="N97" s="95" t="s">
        <v>48</v>
      </c>
      <c r="O97" s="95" t="s">
        <v>392</v>
      </c>
      <c r="P97" s="95" t="s">
        <v>393</v>
      </c>
      <c r="Q97" s="95" t="s">
        <v>394</v>
      </c>
      <c r="R97" s="95" t="s">
        <v>395</v>
      </c>
      <c r="S97" s="95" t="s">
        <v>396</v>
      </c>
      <c r="T97" s="96" t="s">
        <v>397</v>
      </c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</row>
    <row r="98" s="2" customFormat="1" ht="22.8" customHeight="1">
      <c r="A98" s="40"/>
      <c r="B98" s="41"/>
      <c r="C98" s="101" t="s">
        <v>398</v>
      </c>
      <c r="D98" s="42"/>
      <c r="E98" s="42"/>
      <c r="F98" s="42"/>
      <c r="G98" s="42"/>
      <c r="H98" s="42"/>
      <c r="I98" s="42"/>
      <c r="J98" s="197">
        <f>BK98</f>
        <v>0</v>
      </c>
      <c r="K98" s="42"/>
      <c r="L98" s="46"/>
      <c r="M98" s="97"/>
      <c r="N98" s="198"/>
      <c r="O98" s="98"/>
      <c r="P98" s="199">
        <f>P99+P195</f>
        <v>0</v>
      </c>
      <c r="Q98" s="98"/>
      <c r="R98" s="199">
        <f>R99+R195</f>
        <v>0</v>
      </c>
      <c r="S98" s="98"/>
      <c r="T98" s="200">
        <f>T99+T195</f>
        <v>736.02809999999999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77</v>
      </c>
      <c r="AU98" s="19" t="s">
        <v>358</v>
      </c>
      <c r="BK98" s="201">
        <f>BK99+BK195</f>
        <v>0</v>
      </c>
    </row>
    <row r="99" s="12" customFormat="1" ht="25.92" customHeight="1">
      <c r="A99" s="12"/>
      <c r="B99" s="202"/>
      <c r="C99" s="203"/>
      <c r="D99" s="204" t="s">
        <v>77</v>
      </c>
      <c r="E99" s="205" t="s">
        <v>399</v>
      </c>
      <c r="F99" s="205" t="s">
        <v>400</v>
      </c>
      <c r="G99" s="203"/>
      <c r="H99" s="203"/>
      <c r="I99" s="206"/>
      <c r="J99" s="207">
        <f>BK99</f>
        <v>0</v>
      </c>
      <c r="K99" s="203"/>
      <c r="L99" s="208"/>
      <c r="M99" s="209"/>
      <c r="N99" s="210"/>
      <c r="O99" s="210"/>
      <c r="P99" s="211">
        <f>P100+P119+P138+P157</f>
        <v>0</v>
      </c>
      <c r="Q99" s="210"/>
      <c r="R99" s="211">
        <f>R100+R119+R138+R157</f>
        <v>0</v>
      </c>
      <c r="S99" s="210"/>
      <c r="T99" s="212">
        <f>T100+T119+T138+T157</f>
        <v>736.02809999999999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3" t="s">
        <v>85</v>
      </c>
      <c r="AT99" s="214" t="s">
        <v>77</v>
      </c>
      <c r="AU99" s="214" t="s">
        <v>78</v>
      </c>
      <c r="AY99" s="213" t="s">
        <v>401</v>
      </c>
      <c r="BK99" s="215">
        <f>BK100+BK119+BK138+BK157</f>
        <v>0</v>
      </c>
    </row>
    <row r="100" s="12" customFormat="1" ht="22.8" customHeight="1">
      <c r="A100" s="12"/>
      <c r="B100" s="202"/>
      <c r="C100" s="203"/>
      <c r="D100" s="204" t="s">
        <v>77</v>
      </c>
      <c r="E100" s="216" t="s">
        <v>85</v>
      </c>
      <c r="F100" s="216" t="s">
        <v>402</v>
      </c>
      <c r="G100" s="203"/>
      <c r="H100" s="203"/>
      <c r="I100" s="206"/>
      <c r="J100" s="217">
        <f>BK100</f>
        <v>0</v>
      </c>
      <c r="K100" s="203"/>
      <c r="L100" s="208"/>
      <c r="M100" s="209"/>
      <c r="N100" s="210"/>
      <c r="O100" s="210"/>
      <c r="P100" s="211">
        <f>SUM(P101:P118)</f>
        <v>0</v>
      </c>
      <c r="Q100" s="210"/>
      <c r="R100" s="211">
        <f>SUM(R101:R118)</f>
        <v>0</v>
      </c>
      <c r="S100" s="210"/>
      <c r="T100" s="212">
        <f>SUM(T101:T118)</f>
        <v>668.40250000000003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3" t="s">
        <v>85</v>
      </c>
      <c r="AT100" s="214" t="s">
        <v>77</v>
      </c>
      <c r="AU100" s="214" t="s">
        <v>85</v>
      </c>
      <c r="AY100" s="213" t="s">
        <v>401</v>
      </c>
      <c r="BK100" s="215">
        <f>SUM(BK101:BK118)</f>
        <v>0</v>
      </c>
    </row>
    <row r="101" s="2" customFormat="1" ht="66.75" customHeight="1">
      <c r="A101" s="40"/>
      <c r="B101" s="41"/>
      <c r="C101" s="218" t="s">
        <v>85</v>
      </c>
      <c r="D101" s="218" t="s">
        <v>403</v>
      </c>
      <c r="E101" s="219" t="s">
        <v>7613</v>
      </c>
      <c r="F101" s="220" t="s">
        <v>7614</v>
      </c>
      <c r="G101" s="221" t="s">
        <v>178</v>
      </c>
      <c r="H101" s="222">
        <v>630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0.44</v>
      </c>
      <c r="T101" s="228">
        <f>S101*H101</f>
        <v>277.19999999999999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7615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7616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3" customFormat="1">
      <c r="A103" s="13"/>
      <c r="B103" s="236"/>
      <c r="C103" s="237"/>
      <c r="D103" s="238" t="s">
        <v>410</v>
      </c>
      <c r="E103" s="239" t="s">
        <v>19</v>
      </c>
      <c r="F103" s="240" t="s">
        <v>7457</v>
      </c>
      <c r="G103" s="237"/>
      <c r="H103" s="239" t="s">
        <v>19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410</v>
      </c>
      <c r="AU103" s="246" t="s">
        <v>87</v>
      </c>
      <c r="AV103" s="13" t="s">
        <v>85</v>
      </c>
      <c r="AW103" s="13" t="s">
        <v>37</v>
      </c>
      <c r="AX103" s="13" t="s">
        <v>78</v>
      </c>
      <c r="AY103" s="246" t="s">
        <v>401</v>
      </c>
    </row>
    <row r="104" s="13" customFormat="1">
      <c r="A104" s="13"/>
      <c r="B104" s="236"/>
      <c r="C104" s="237"/>
      <c r="D104" s="238" t="s">
        <v>410</v>
      </c>
      <c r="E104" s="239" t="s">
        <v>19</v>
      </c>
      <c r="F104" s="240" t="s">
        <v>6864</v>
      </c>
      <c r="G104" s="237"/>
      <c r="H104" s="239" t="s">
        <v>19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410</v>
      </c>
      <c r="AU104" s="246" t="s">
        <v>87</v>
      </c>
      <c r="AV104" s="13" t="s">
        <v>85</v>
      </c>
      <c r="AW104" s="13" t="s">
        <v>37</v>
      </c>
      <c r="AX104" s="13" t="s">
        <v>78</v>
      </c>
      <c r="AY104" s="246" t="s">
        <v>401</v>
      </c>
    </row>
    <row r="105" s="14" customFormat="1">
      <c r="A105" s="14"/>
      <c r="B105" s="247"/>
      <c r="C105" s="248"/>
      <c r="D105" s="238" t="s">
        <v>410</v>
      </c>
      <c r="E105" s="249" t="s">
        <v>19</v>
      </c>
      <c r="F105" s="250" t="s">
        <v>7617</v>
      </c>
      <c r="G105" s="248"/>
      <c r="H105" s="251">
        <v>630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410</v>
      </c>
      <c r="AU105" s="257" t="s">
        <v>87</v>
      </c>
      <c r="AV105" s="14" t="s">
        <v>87</v>
      </c>
      <c r="AW105" s="14" t="s">
        <v>37</v>
      </c>
      <c r="AX105" s="14" t="s">
        <v>78</v>
      </c>
      <c r="AY105" s="257" t="s">
        <v>401</v>
      </c>
    </row>
    <row r="106" s="15" customFormat="1">
      <c r="A106" s="15"/>
      <c r="B106" s="258"/>
      <c r="C106" s="259"/>
      <c r="D106" s="238" t="s">
        <v>410</v>
      </c>
      <c r="E106" s="260" t="s">
        <v>19</v>
      </c>
      <c r="F106" s="261" t="s">
        <v>414</v>
      </c>
      <c r="G106" s="259"/>
      <c r="H106" s="262">
        <v>630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8" t="s">
        <v>410</v>
      </c>
      <c r="AU106" s="268" t="s">
        <v>87</v>
      </c>
      <c r="AV106" s="15" t="s">
        <v>102</v>
      </c>
      <c r="AW106" s="15" t="s">
        <v>37</v>
      </c>
      <c r="AX106" s="15" t="s">
        <v>85</v>
      </c>
      <c r="AY106" s="268" t="s">
        <v>401</v>
      </c>
    </row>
    <row r="107" s="2" customFormat="1" ht="55.5" customHeight="1">
      <c r="A107" s="40"/>
      <c r="B107" s="41"/>
      <c r="C107" s="218" t="s">
        <v>87</v>
      </c>
      <c r="D107" s="218" t="s">
        <v>403</v>
      </c>
      <c r="E107" s="219" t="s">
        <v>7618</v>
      </c>
      <c r="F107" s="220" t="s">
        <v>7619</v>
      </c>
      <c r="G107" s="221" t="s">
        <v>178</v>
      </c>
      <c r="H107" s="222">
        <v>1140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0.22</v>
      </c>
      <c r="T107" s="228">
        <f>S107*H107</f>
        <v>250.80000000000001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102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102</v>
      </c>
      <c r="BM107" s="229" t="s">
        <v>7620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7621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13" customFormat="1">
      <c r="A109" s="13"/>
      <c r="B109" s="236"/>
      <c r="C109" s="237"/>
      <c r="D109" s="238" t="s">
        <v>410</v>
      </c>
      <c r="E109" s="239" t="s">
        <v>19</v>
      </c>
      <c r="F109" s="240" t="s">
        <v>7457</v>
      </c>
      <c r="G109" s="237"/>
      <c r="H109" s="239" t="s">
        <v>19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410</v>
      </c>
      <c r="AU109" s="246" t="s">
        <v>87</v>
      </c>
      <c r="AV109" s="13" t="s">
        <v>85</v>
      </c>
      <c r="AW109" s="13" t="s">
        <v>37</v>
      </c>
      <c r="AX109" s="13" t="s">
        <v>78</v>
      </c>
      <c r="AY109" s="246" t="s">
        <v>401</v>
      </c>
    </row>
    <row r="110" s="13" customFormat="1">
      <c r="A110" s="13"/>
      <c r="B110" s="236"/>
      <c r="C110" s="237"/>
      <c r="D110" s="238" t="s">
        <v>410</v>
      </c>
      <c r="E110" s="239" t="s">
        <v>19</v>
      </c>
      <c r="F110" s="240" t="s">
        <v>6864</v>
      </c>
      <c r="G110" s="237"/>
      <c r="H110" s="239" t="s">
        <v>19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410</v>
      </c>
      <c r="AU110" s="246" t="s">
        <v>87</v>
      </c>
      <c r="AV110" s="13" t="s">
        <v>85</v>
      </c>
      <c r="AW110" s="13" t="s">
        <v>37</v>
      </c>
      <c r="AX110" s="13" t="s">
        <v>78</v>
      </c>
      <c r="AY110" s="246" t="s">
        <v>401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7622</v>
      </c>
      <c r="G111" s="248"/>
      <c r="H111" s="251">
        <v>1140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5" customFormat="1">
      <c r="A112" s="15"/>
      <c r="B112" s="258"/>
      <c r="C112" s="259"/>
      <c r="D112" s="238" t="s">
        <v>410</v>
      </c>
      <c r="E112" s="260" t="s">
        <v>19</v>
      </c>
      <c r="F112" s="261" t="s">
        <v>414</v>
      </c>
      <c r="G112" s="259"/>
      <c r="H112" s="262">
        <v>1140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8" t="s">
        <v>410</v>
      </c>
      <c r="AU112" s="268" t="s">
        <v>87</v>
      </c>
      <c r="AV112" s="15" t="s">
        <v>102</v>
      </c>
      <c r="AW112" s="15" t="s">
        <v>37</v>
      </c>
      <c r="AX112" s="15" t="s">
        <v>85</v>
      </c>
      <c r="AY112" s="268" t="s">
        <v>401</v>
      </c>
    </row>
    <row r="113" s="2" customFormat="1" ht="44.25" customHeight="1">
      <c r="A113" s="40"/>
      <c r="B113" s="41"/>
      <c r="C113" s="218" t="s">
        <v>95</v>
      </c>
      <c r="D113" s="218" t="s">
        <v>403</v>
      </c>
      <c r="E113" s="219" t="s">
        <v>7623</v>
      </c>
      <c r="F113" s="220" t="s">
        <v>7624</v>
      </c>
      <c r="G113" s="221" t="s">
        <v>178</v>
      </c>
      <c r="H113" s="222">
        <v>395.5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0.35499999999999998</v>
      </c>
      <c r="T113" s="228">
        <f>S113*H113</f>
        <v>140.4025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102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102</v>
      </c>
      <c r="BM113" s="229" t="s">
        <v>7625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7626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13" customFormat="1">
      <c r="A115" s="13"/>
      <c r="B115" s="236"/>
      <c r="C115" s="237"/>
      <c r="D115" s="238" t="s">
        <v>410</v>
      </c>
      <c r="E115" s="239" t="s">
        <v>19</v>
      </c>
      <c r="F115" s="240" t="s">
        <v>7457</v>
      </c>
      <c r="G115" s="237"/>
      <c r="H115" s="239" t="s">
        <v>19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410</v>
      </c>
      <c r="AU115" s="246" t="s">
        <v>87</v>
      </c>
      <c r="AV115" s="13" t="s">
        <v>85</v>
      </c>
      <c r="AW115" s="13" t="s">
        <v>37</v>
      </c>
      <c r="AX115" s="13" t="s">
        <v>78</v>
      </c>
      <c r="AY115" s="246" t="s">
        <v>401</v>
      </c>
    </row>
    <row r="116" s="13" customFormat="1">
      <c r="A116" s="13"/>
      <c r="B116" s="236"/>
      <c r="C116" s="237"/>
      <c r="D116" s="238" t="s">
        <v>410</v>
      </c>
      <c r="E116" s="239" t="s">
        <v>19</v>
      </c>
      <c r="F116" s="240" t="s">
        <v>6864</v>
      </c>
      <c r="G116" s="237"/>
      <c r="H116" s="239" t="s">
        <v>19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410</v>
      </c>
      <c r="AU116" s="246" t="s">
        <v>87</v>
      </c>
      <c r="AV116" s="13" t="s">
        <v>85</v>
      </c>
      <c r="AW116" s="13" t="s">
        <v>37</v>
      </c>
      <c r="AX116" s="13" t="s">
        <v>78</v>
      </c>
      <c r="AY116" s="246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7627</v>
      </c>
      <c r="G117" s="248"/>
      <c r="H117" s="251">
        <v>395.5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395.5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487</v>
      </c>
      <c r="F119" s="216" t="s">
        <v>7628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SUM(P120:P137)</f>
        <v>0</v>
      </c>
      <c r="Q119" s="210"/>
      <c r="R119" s="211">
        <f>SUM(R120:R137)</f>
        <v>0</v>
      </c>
      <c r="S119" s="210"/>
      <c r="T119" s="212">
        <f>SUM(T120:T137)</f>
        <v>27.850000000000001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85</v>
      </c>
      <c r="AT119" s="214" t="s">
        <v>77</v>
      </c>
      <c r="AU119" s="214" t="s">
        <v>85</v>
      </c>
      <c r="AY119" s="213" t="s">
        <v>401</v>
      </c>
      <c r="BK119" s="215">
        <f>SUM(BK120:BK137)</f>
        <v>0</v>
      </c>
    </row>
    <row r="120" s="2" customFormat="1" ht="33" customHeight="1">
      <c r="A120" s="40"/>
      <c r="B120" s="41"/>
      <c r="C120" s="218" t="s">
        <v>102</v>
      </c>
      <c r="D120" s="218" t="s">
        <v>403</v>
      </c>
      <c r="E120" s="219" t="s">
        <v>7629</v>
      </c>
      <c r="F120" s="220" t="s">
        <v>7630</v>
      </c>
      <c r="G120" s="221" t="s">
        <v>219</v>
      </c>
      <c r="H120" s="222">
        <v>5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1.9199999999999999</v>
      </c>
      <c r="T120" s="228">
        <f>S120*H120</f>
        <v>9.5999999999999996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102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102</v>
      </c>
      <c r="BM120" s="229" t="s">
        <v>7631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7632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13" customFormat="1">
      <c r="A122" s="13"/>
      <c r="B122" s="236"/>
      <c r="C122" s="237"/>
      <c r="D122" s="238" t="s">
        <v>410</v>
      </c>
      <c r="E122" s="239" t="s">
        <v>19</v>
      </c>
      <c r="F122" s="240" t="s">
        <v>7457</v>
      </c>
      <c r="G122" s="237"/>
      <c r="H122" s="239" t="s">
        <v>19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410</v>
      </c>
      <c r="AU122" s="246" t="s">
        <v>87</v>
      </c>
      <c r="AV122" s="13" t="s">
        <v>85</v>
      </c>
      <c r="AW122" s="13" t="s">
        <v>37</v>
      </c>
      <c r="AX122" s="13" t="s">
        <v>78</v>
      </c>
      <c r="AY122" s="246" t="s">
        <v>401</v>
      </c>
    </row>
    <row r="123" s="13" customFormat="1">
      <c r="A123" s="13"/>
      <c r="B123" s="236"/>
      <c r="C123" s="237"/>
      <c r="D123" s="238" t="s">
        <v>410</v>
      </c>
      <c r="E123" s="239" t="s">
        <v>19</v>
      </c>
      <c r="F123" s="240" t="s">
        <v>6864</v>
      </c>
      <c r="G123" s="237"/>
      <c r="H123" s="239" t="s">
        <v>19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410</v>
      </c>
      <c r="AU123" s="246" t="s">
        <v>87</v>
      </c>
      <c r="AV123" s="13" t="s">
        <v>85</v>
      </c>
      <c r="AW123" s="13" t="s">
        <v>37</v>
      </c>
      <c r="AX123" s="13" t="s">
        <v>78</v>
      </c>
      <c r="AY123" s="246" t="s">
        <v>401</v>
      </c>
    </row>
    <row r="124" s="14" customFormat="1">
      <c r="A124" s="14"/>
      <c r="B124" s="247"/>
      <c r="C124" s="248"/>
      <c r="D124" s="238" t="s">
        <v>410</v>
      </c>
      <c r="E124" s="249" t="s">
        <v>19</v>
      </c>
      <c r="F124" s="250" t="s">
        <v>7633</v>
      </c>
      <c r="G124" s="248"/>
      <c r="H124" s="251">
        <v>5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410</v>
      </c>
      <c r="AU124" s="257" t="s">
        <v>87</v>
      </c>
      <c r="AV124" s="14" t="s">
        <v>87</v>
      </c>
      <c r="AW124" s="14" t="s">
        <v>37</v>
      </c>
      <c r="AX124" s="14" t="s">
        <v>78</v>
      </c>
      <c r="AY124" s="257" t="s">
        <v>401</v>
      </c>
    </row>
    <row r="125" s="15" customFormat="1">
      <c r="A125" s="15"/>
      <c r="B125" s="258"/>
      <c r="C125" s="259"/>
      <c r="D125" s="238" t="s">
        <v>410</v>
      </c>
      <c r="E125" s="260" t="s">
        <v>19</v>
      </c>
      <c r="F125" s="261" t="s">
        <v>414</v>
      </c>
      <c r="G125" s="259"/>
      <c r="H125" s="262">
        <v>5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8" t="s">
        <v>410</v>
      </c>
      <c r="AU125" s="268" t="s">
        <v>87</v>
      </c>
      <c r="AV125" s="15" t="s">
        <v>102</v>
      </c>
      <c r="AW125" s="15" t="s">
        <v>37</v>
      </c>
      <c r="AX125" s="15" t="s">
        <v>85</v>
      </c>
      <c r="AY125" s="268" t="s">
        <v>401</v>
      </c>
    </row>
    <row r="126" s="2" customFormat="1" ht="44.25" customHeight="1">
      <c r="A126" s="40"/>
      <c r="B126" s="41"/>
      <c r="C126" s="218" t="s">
        <v>457</v>
      </c>
      <c r="D126" s="218" t="s">
        <v>403</v>
      </c>
      <c r="E126" s="219" t="s">
        <v>7634</v>
      </c>
      <c r="F126" s="220" t="s">
        <v>7635</v>
      </c>
      <c r="G126" s="221" t="s">
        <v>219</v>
      </c>
      <c r="H126" s="222">
        <v>10</v>
      </c>
      <c r="I126" s="223"/>
      <c r="J126" s="224">
        <f>ROUND(I126*H126,2)</f>
        <v>0</v>
      </c>
      <c r="K126" s="220" t="s">
        <v>1038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1.8</v>
      </c>
      <c r="T126" s="228">
        <f>S126*H126</f>
        <v>18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102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102</v>
      </c>
      <c r="BM126" s="229" t="s">
        <v>7636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7637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13" customFormat="1">
      <c r="A128" s="13"/>
      <c r="B128" s="236"/>
      <c r="C128" s="237"/>
      <c r="D128" s="238" t="s">
        <v>410</v>
      </c>
      <c r="E128" s="239" t="s">
        <v>19</v>
      </c>
      <c r="F128" s="240" t="s">
        <v>7457</v>
      </c>
      <c r="G128" s="237"/>
      <c r="H128" s="239" t="s">
        <v>19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410</v>
      </c>
      <c r="AU128" s="246" t="s">
        <v>87</v>
      </c>
      <c r="AV128" s="13" t="s">
        <v>85</v>
      </c>
      <c r="AW128" s="13" t="s">
        <v>37</v>
      </c>
      <c r="AX128" s="13" t="s">
        <v>78</v>
      </c>
      <c r="AY128" s="246" t="s">
        <v>401</v>
      </c>
    </row>
    <row r="129" s="13" customFormat="1">
      <c r="A129" s="13"/>
      <c r="B129" s="236"/>
      <c r="C129" s="237"/>
      <c r="D129" s="238" t="s">
        <v>410</v>
      </c>
      <c r="E129" s="239" t="s">
        <v>19</v>
      </c>
      <c r="F129" s="240" t="s">
        <v>6864</v>
      </c>
      <c r="G129" s="237"/>
      <c r="H129" s="239" t="s">
        <v>19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410</v>
      </c>
      <c r="AU129" s="246" t="s">
        <v>87</v>
      </c>
      <c r="AV129" s="13" t="s">
        <v>85</v>
      </c>
      <c r="AW129" s="13" t="s">
        <v>37</v>
      </c>
      <c r="AX129" s="13" t="s">
        <v>78</v>
      </c>
      <c r="AY129" s="246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498</v>
      </c>
      <c r="G130" s="248"/>
      <c r="H130" s="251">
        <v>10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5" customFormat="1">
      <c r="A131" s="15"/>
      <c r="B131" s="258"/>
      <c r="C131" s="259"/>
      <c r="D131" s="238" t="s">
        <v>410</v>
      </c>
      <c r="E131" s="260" t="s">
        <v>19</v>
      </c>
      <c r="F131" s="261" t="s">
        <v>414</v>
      </c>
      <c r="G131" s="259"/>
      <c r="H131" s="262">
        <v>10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8" t="s">
        <v>410</v>
      </c>
      <c r="AU131" s="268" t="s">
        <v>87</v>
      </c>
      <c r="AV131" s="15" t="s">
        <v>102</v>
      </c>
      <c r="AW131" s="15" t="s">
        <v>37</v>
      </c>
      <c r="AX131" s="15" t="s">
        <v>85</v>
      </c>
      <c r="AY131" s="268" t="s">
        <v>401</v>
      </c>
    </row>
    <row r="132" s="2" customFormat="1" ht="24.15" customHeight="1">
      <c r="A132" s="40"/>
      <c r="B132" s="41"/>
      <c r="C132" s="218" t="s">
        <v>474</v>
      </c>
      <c r="D132" s="218" t="s">
        <v>403</v>
      </c>
      <c r="E132" s="219" t="s">
        <v>7638</v>
      </c>
      <c r="F132" s="220" t="s">
        <v>7639</v>
      </c>
      <c r="G132" s="221" t="s">
        <v>653</v>
      </c>
      <c r="H132" s="222">
        <v>5</v>
      </c>
      <c r="I132" s="223"/>
      <c r="J132" s="224">
        <f>ROUND(I132*H132,2)</f>
        <v>0</v>
      </c>
      <c r="K132" s="220" t="s">
        <v>406</v>
      </c>
      <c r="L132" s="46"/>
      <c r="M132" s="225" t="s">
        <v>19</v>
      </c>
      <c r="N132" s="226" t="s">
        <v>49</v>
      </c>
      <c r="O132" s="86"/>
      <c r="P132" s="227">
        <f>O132*H132</f>
        <v>0</v>
      </c>
      <c r="Q132" s="227">
        <v>0</v>
      </c>
      <c r="R132" s="227">
        <f>Q132*H132</f>
        <v>0</v>
      </c>
      <c r="S132" s="227">
        <v>0.050000000000000003</v>
      </c>
      <c r="T132" s="228">
        <f>S132*H132</f>
        <v>0.25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9" t="s">
        <v>102</v>
      </c>
      <c r="AT132" s="229" t="s">
        <v>403</v>
      </c>
      <c r="AU132" s="229" t="s">
        <v>87</v>
      </c>
      <c r="AY132" s="19" t="s">
        <v>401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9" t="s">
        <v>85</v>
      </c>
      <c r="BK132" s="230">
        <f>ROUND(I132*H132,2)</f>
        <v>0</v>
      </c>
      <c r="BL132" s="19" t="s">
        <v>102</v>
      </c>
      <c r="BM132" s="229" t="s">
        <v>7640</v>
      </c>
    </row>
    <row r="133" s="2" customFormat="1">
      <c r="A133" s="40"/>
      <c r="B133" s="41"/>
      <c r="C133" s="42"/>
      <c r="D133" s="231" t="s">
        <v>408</v>
      </c>
      <c r="E133" s="42"/>
      <c r="F133" s="232" t="s">
        <v>7641</v>
      </c>
      <c r="G133" s="42"/>
      <c r="H133" s="42"/>
      <c r="I133" s="233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408</v>
      </c>
      <c r="AU133" s="19" t="s">
        <v>87</v>
      </c>
    </row>
    <row r="134" s="13" customFormat="1">
      <c r="A134" s="13"/>
      <c r="B134" s="236"/>
      <c r="C134" s="237"/>
      <c r="D134" s="238" t="s">
        <v>410</v>
      </c>
      <c r="E134" s="239" t="s">
        <v>19</v>
      </c>
      <c r="F134" s="240" t="s">
        <v>7457</v>
      </c>
      <c r="G134" s="237"/>
      <c r="H134" s="239" t="s">
        <v>19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410</v>
      </c>
      <c r="AU134" s="246" t="s">
        <v>87</v>
      </c>
      <c r="AV134" s="13" t="s">
        <v>85</v>
      </c>
      <c r="AW134" s="13" t="s">
        <v>37</v>
      </c>
      <c r="AX134" s="13" t="s">
        <v>78</v>
      </c>
      <c r="AY134" s="246" t="s">
        <v>401</v>
      </c>
    </row>
    <row r="135" s="13" customFormat="1">
      <c r="A135" s="13"/>
      <c r="B135" s="236"/>
      <c r="C135" s="237"/>
      <c r="D135" s="238" t="s">
        <v>410</v>
      </c>
      <c r="E135" s="239" t="s">
        <v>19</v>
      </c>
      <c r="F135" s="240" t="s">
        <v>6864</v>
      </c>
      <c r="G135" s="237"/>
      <c r="H135" s="239" t="s">
        <v>19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410</v>
      </c>
      <c r="AU135" s="246" t="s">
        <v>87</v>
      </c>
      <c r="AV135" s="13" t="s">
        <v>85</v>
      </c>
      <c r="AW135" s="13" t="s">
        <v>37</v>
      </c>
      <c r="AX135" s="13" t="s">
        <v>78</v>
      </c>
      <c r="AY135" s="246" t="s">
        <v>401</v>
      </c>
    </row>
    <row r="136" s="14" customFormat="1">
      <c r="A136" s="14"/>
      <c r="B136" s="247"/>
      <c r="C136" s="248"/>
      <c r="D136" s="238" t="s">
        <v>410</v>
      </c>
      <c r="E136" s="249" t="s">
        <v>19</v>
      </c>
      <c r="F136" s="250" t="s">
        <v>457</v>
      </c>
      <c r="G136" s="248"/>
      <c r="H136" s="251">
        <v>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410</v>
      </c>
      <c r="AU136" s="257" t="s">
        <v>87</v>
      </c>
      <c r="AV136" s="14" t="s">
        <v>87</v>
      </c>
      <c r="AW136" s="14" t="s">
        <v>37</v>
      </c>
      <c r="AX136" s="14" t="s">
        <v>78</v>
      </c>
      <c r="AY136" s="257" t="s">
        <v>401</v>
      </c>
    </row>
    <row r="137" s="15" customFormat="1">
      <c r="A137" s="15"/>
      <c r="B137" s="258"/>
      <c r="C137" s="259"/>
      <c r="D137" s="238" t="s">
        <v>410</v>
      </c>
      <c r="E137" s="260" t="s">
        <v>19</v>
      </c>
      <c r="F137" s="261" t="s">
        <v>414</v>
      </c>
      <c r="G137" s="259"/>
      <c r="H137" s="262">
        <v>5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8" t="s">
        <v>410</v>
      </c>
      <c r="AU137" s="268" t="s">
        <v>87</v>
      </c>
      <c r="AV137" s="15" t="s">
        <v>102</v>
      </c>
      <c r="AW137" s="15" t="s">
        <v>37</v>
      </c>
      <c r="AX137" s="15" t="s">
        <v>85</v>
      </c>
      <c r="AY137" s="268" t="s">
        <v>401</v>
      </c>
    </row>
    <row r="138" s="12" customFormat="1" ht="22.8" customHeight="1">
      <c r="A138" s="12"/>
      <c r="B138" s="202"/>
      <c r="C138" s="203"/>
      <c r="D138" s="204" t="s">
        <v>77</v>
      </c>
      <c r="E138" s="216" t="s">
        <v>492</v>
      </c>
      <c r="F138" s="216" t="s">
        <v>1702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SUM(P139:P156)</f>
        <v>0</v>
      </c>
      <c r="Q138" s="210"/>
      <c r="R138" s="211">
        <f>SUM(R139:R156)</f>
        <v>0</v>
      </c>
      <c r="S138" s="210"/>
      <c r="T138" s="212">
        <f>SUM(T139:T156)</f>
        <v>39.775599999999997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85</v>
      </c>
      <c r="AT138" s="214" t="s">
        <v>77</v>
      </c>
      <c r="AU138" s="214" t="s">
        <v>85</v>
      </c>
      <c r="AY138" s="213" t="s">
        <v>401</v>
      </c>
      <c r="BK138" s="215">
        <f>SUM(BK139:BK156)</f>
        <v>0</v>
      </c>
    </row>
    <row r="139" s="2" customFormat="1" ht="16.5" customHeight="1">
      <c r="A139" s="40"/>
      <c r="B139" s="41"/>
      <c r="C139" s="218" t="s">
        <v>480</v>
      </c>
      <c r="D139" s="218" t="s">
        <v>403</v>
      </c>
      <c r="E139" s="219" t="s">
        <v>7460</v>
      </c>
      <c r="F139" s="220" t="s">
        <v>7461</v>
      </c>
      <c r="G139" s="221" t="s">
        <v>219</v>
      </c>
      <c r="H139" s="222">
        <v>11.616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2.3999999999999999</v>
      </c>
      <c r="T139" s="228">
        <f>S139*H139</f>
        <v>27.878399999999999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7642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7463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13" customFormat="1">
      <c r="A141" s="13"/>
      <c r="B141" s="236"/>
      <c r="C141" s="237"/>
      <c r="D141" s="238" t="s">
        <v>410</v>
      </c>
      <c r="E141" s="239" t="s">
        <v>19</v>
      </c>
      <c r="F141" s="240" t="s">
        <v>7457</v>
      </c>
      <c r="G141" s="237"/>
      <c r="H141" s="239" t="s">
        <v>19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410</v>
      </c>
      <c r="AU141" s="246" t="s">
        <v>87</v>
      </c>
      <c r="AV141" s="13" t="s">
        <v>85</v>
      </c>
      <c r="AW141" s="13" t="s">
        <v>37</v>
      </c>
      <c r="AX141" s="13" t="s">
        <v>78</v>
      </c>
      <c r="AY141" s="246" t="s">
        <v>401</v>
      </c>
    </row>
    <row r="142" s="13" customFormat="1">
      <c r="A142" s="13"/>
      <c r="B142" s="236"/>
      <c r="C142" s="237"/>
      <c r="D142" s="238" t="s">
        <v>410</v>
      </c>
      <c r="E142" s="239" t="s">
        <v>19</v>
      </c>
      <c r="F142" s="240" t="s">
        <v>6864</v>
      </c>
      <c r="G142" s="237"/>
      <c r="H142" s="239" t="s">
        <v>19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410</v>
      </c>
      <c r="AU142" s="246" t="s">
        <v>87</v>
      </c>
      <c r="AV142" s="13" t="s">
        <v>85</v>
      </c>
      <c r="AW142" s="13" t="s">
        <v>37</v>
      </c>
      <c r="AX142" s="13" t="s">
        <v>78</v>
      </c>
      <c r="AY142" s="246" t="s">
        <v>401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7643</v>
      </c>
      <c r="G143" s="248"/>
      <c r="H143" s="251">
        <v>11.616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5" customFormat="1">
      <c r="A144" s="15"/>
      <c r="B144" s="258"/>
      <c r="C144" s="259"/>
      <c r="D144" s="238" t="s">
        <v>410</v>
      </c>
      <c r="E144" s="260" t="s">
        <v>19</v>
      </c>
      <c r="F144" s="261" t="s">
        <v>414</v>
      </c>
      <c r="G144" s="259"/>
      <c r="H144" s="262">
        <v>11.616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410</v>
      </c>
      <c r="AU144" s="268" t="s">
        <v>87</v>
      </c>
      <c r="AV144" s="15" t="s">
        <v>102</v>
      </c>
      <c r="AW144" s="15" t="s">
        <v>37</v>
      </c>
      <c r="AX144" s="15" t="s">
        <v>85</v>
      </c>
      <c r="AY144" s="268" t="s">
        <v>401</v>
      </c>
    </row>
    <row r="145" s="2" customFormat="1" ht="33" customHeight="1">
      <c r="A145" s="40"/>
      <c r="B145" s="41"/>
      <c r="C145" s="218" t="s">
        <v>487</v>
      </c>
      <c r="D145" s="218" t="s">
        <v>403</v>
      </c>
      <c r="E145" s="219" t="s">
        <v>7644</v>
      </c>
      <c r="F145" s="220" t="s">
        <v>7645</v>
      </c>
      <c r="G145" s="221" t="s">
        <v>653</v>
      </c>
      <c r="H145" s="222">
        <v>70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0.16500000000000001</v>
      </c>
      <c r="T145" s="228">
        <f>S145*H145</f>
        <v>11.550000000000001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7646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7647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13" customFormat="1">
      <c r="A147" s="13"/>
      <c r="B147" s="236"/>
      <c r="C147" s="237"/>
      <c r="D147" s="238" t="s">
        <v>410</v>
      </c>
      <c r="E147" s="239" t="s">
        <v>19</v>
      </c>
      <c r="F147" s="240" t="s">
        <v>7457</v>
      </c>
      <c r="G147" s="237"/>
      <c r="H147" s="239" t="s">
        <v>19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410</v>
      </c>
      <c r="AU147" s="246" t="s">
        <v>87</v>
      </c>
      <c r="AV147" s="13" t="s">
        <v>85</v>
      </c>
      <c r="AW147" s="13" t="s">
        <v>37</v>
      </c>
      <c r="AX147" s="13" t="s">
        <v>78</v>
      </c>
      <c r="AY147" s="246" t="s">
        <v>401</v>
      </c>
    </row>
    <row r="148" s="13" customFormat="1">
      <c r="A148" s="13"/>
      <c r="B148" s="236"/>
      <c r="C148" s="237"/>
      <c r="D148" s="238" t="s">
        <v>410</v>
      </c>
      <c r="E148" s="239" t="s">
        <v>19</v>
      </c>
      <c r="F148" s="240" t="s">
        <v>6864</v>
      </c>
      <c r="G148" s="237"/>
      <c r="H148" s="239" t="s">
        <v>19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410</v>
      </c>
      <c r="AU148" s="246" t="s">
        <v>87</v>
      </c>
      <c r="AV148" s="13" t="s">
        <v>85</v>
      </c>
      <c r="AW148" s="13" t="s">
        <v>37</v>
      </c>
      <c r="AX148" s="13" t="s">
        <v>78</v>
      </c>
      <c r="AY148" s="246" t="s">
        <v>401</v>
      </c>
    </row>
    <row r="149" s="14" customFormat="1">
      <c r="A149" s="14"/>
      <c r="B149" s="247"/>
      <c r="C149" s="248"/>
      <c r="D149" s="238" t="s">
        <v>410</v>
      </c>
      <c r="E149" s="249" t="s">
        <v>19</v>
      </c>
      <c r="F149" s="250" t="s">
        <v>974</v>
      </c>
      <c r="G149" s="248"/>
      <c r="H149" s="251">
        <v>70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410</v>
      </c>
      <c r="AU149" s="257" t="s">
        <v>87</v>
      </c>
      <c r="AV149" s="14" t="s">
        <v>87</v>
      </c>
      <c r="AW149" s="14" t="s">
        <v>37</v>
      </c>
      <c r="AX149" s="14" t="s">
        <v>78</v>
      </c>
      <c r="AY149" s="257" t="s">
        <v>401</v>
      </c>
    </row>
    <row r="150" s="15" customFormat="1">
      <c r="A150" s="15"/>
      <c r="B150" s="258"/>
      <c r="C150" s="259"/>
      <c r="D150" s="238" t="s">
        <v>410</v>
      </c>
      <c r="E150" s="260" t="s">
        <v>19</v>
      </c>
      <c r="F150" s="261" t="s">
        <v>414</v>
      </c>
      <c r="G150" s="259"/>
      <c r="H150" s="262">
        <v>70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410</v>
      </c>
      <c r="AU150" s="268" t="s">
        <v>87</v>
      </c>
      <c r="AV150" s="15" t="s">
        <v>102</v>
      </c>
      <c r="AW150" s="15" t="s">
        <v>37</v>
      </c>
      <c r="AX150" s="15" t="s">
        <v>85</v>
      </c>
      <c r="AY150" s="268" t="s">
        <v>401</v>
      </c>
    </row>
    <row r="151" s="2" customFormat="1" ht="24.15" customHeight="1">
      <c r="A151" s="40"/>
      <c r="B151" s="41"/>
      <c r="C151" s="218" t="s">
        <v>492</v>
      </c>
      <c r="D151" s="218" t="s">
        <v>403</v>
      </c>
      <c r="E151" s="219" t="s">
        <v>7648</v>
      </c>
      <c r="F151" s="220" t="s">
        <v>7649</v>
      </c>
      <c r="G151" s="221" t="s">
        <v>228</v>
      </c>
      <c r="H151" s="222">
        <v>140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</v>
      </c>
      <c r="R151" s="227">
        <f>Q151*H151</f>
        <v>0</v>
      </c>
      <c r="S151" s="227">
        <v>0.00248</v>
      </c>
      <c r="T151" s="228">
        <f>S151*H151</f>
        <v>0.34720000000000001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7650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7651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3" customFormat="1">
      <c r="A153" s="13"/>
      <c r="B153" s="236"/>
      <c r="C153" s="237"/>
      <c r="D153" s="238" t="s">
        <v>410</v>
      </c>
      <c r="E153" s="239" t="s">
        <v>19</v>
      </c>
      <c r="F153" s="240" t="s">
        <v>7457</v>
      </c>
      <c r="G153" s="237"/>
      <c r="H153" s="239" t="s">
        <v>19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410</v>
      </c>
      <c r="AU153" s="246" t="s">
        <v>87</v>
      </c>
      <c r="AV153" s="13" t="s">
        <v>85</v>
      </c>
      <c r="AW153" s="13" t="s">
        <v>37</v>
      </c>
      <c r="AX153" s="13" t="s">
        <v>78</v>
      </c>
      <c r="AY153" s="246" t="s">
        <v>401</v>
      </c>
    </row>
    <row r="154" s="13" customFormat="1">
      <c r="A154" s="13"/>
      <c r="B154" s="236"/>
      <c r="C154" s="237"/>
      <c r="D154" s="238" t="s">
        <v>410</v>
      </c>
      <c r="E154" s="239" t="s">
        <v>19</v>
      </c>
      <c r="F154" s="240" t="s">
        <v>6864</v>
      </c>
      <c r="G154" s="237"/>
      <c r="H154" s="239" t="s">
        <v>19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410</v>
      </c>
      <c r="AU154" s="246" t="s">
        <v>87</v>
      </c>
      <c r="AV154" s="13" t="s">
        <v>85</v>
      </c>
      <c r="AW154" s="13" t="s">
        <v>37</v>
      </c>
      <c r="AX154" s="13" t="s">
        <v>78</v>
      </c>
      <c r="AY154" s="246" t="s">
        <v>401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7652</v>
      </c>
      <c r="G155" s="248"/>
      <c r="H155" s="251">
        <v>140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5" customFormat="1">
      <c r="A156" s="15"/>
      <c r="B156" s="258"/>
      <c r="C156" s="259"/>
      <c r="D156" s="238" t="s">
        <v>410</v>
      </c>
      <c r="E156" s="260" t="s">
        <v>19</v>
      </c>
      <c r="F156" s="261" t="s">
        <v>414</v>
      </c>
      <c r="G156" s="259"/>
      <c r="H156" s="262">
        <v>140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8" t="s">
        <v>410</v>
      </c>
      <c r="AU156" s="268" t="s">
        <v>87</v>
      </c>
      <c r="AV156" s="15" t="s">
        <v>102</v>
      </c>
      <c r="AW156" s="15" t="s">
        <v>37</v>
      </c>
      <c r="AX156" s="15" t="s">
        <v>85</v>
      </c>
      <c r="AY156" s="268" t="s">
        <v>401</v>
      </c>
    </row>
    <row r="157" s="12" customFormat="1" ht="22.8" customHeight="1">
      <c r="A157" s="12"/>
      <c r="B157" s="202"/>
      <c r="C157" s="203"/>
      <c r="D157" s="204" t="s">
        <v>77</v>
      </c>
      <c r="E157" s="216" t="s">
        <v>7387</v>
      </c>
      <c r="F157" s="216" t="s">
        <v>7388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SUM(P158:P194)</f>
        <v>0</v>
      </c>
      <c r="Q157" s="210"/>
      <c r="R157" s="211">
        <f>SUM(R158:R194)</f>
        <v>0</v>
      </c>
      <c r="S157" s="210"/>
      <c r="T157" s="212">
        <f>SUM(T158:T194)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85</v>
      </c>
      <c r="AT157" s="214" t="s">
        <v>77</v>
      </c>
      <c r="AU157" s="214" t="s">
        <v>85</v>
      </c>
      <c r="AY157" s="213" t="s">
        <v>401</v>
      </c>
      <c r="BK157" s="215">
        <f>SUM(BK158:BK194)</f>
        <v>0</v>
      </c>
    </row>
    <row r="158" s="2" customFormat="1" ht="37.8" customHeight="1">
      <c r="A158" s="40"/>
      <c r="B158" s="41"/>
      <c r="C158" s="218" t="s">
        <v>498</v>
      </c>
      <c r="D158" s="218" t="s">
        <v>403</v>
      </c>
      <c r="E158" s="219" t="s">
        <v>7482</v>
      </c>
      <c r="F158" s="220" t="s">
        <v>7483</v>
      </c>
      <c r="G158" s="221" t="s">
        <v>548</v>
      </c>
      <c r="H158" s="222">
        <v>168.28100000000001</v>
      </c>
      <c r="I158" s="223"/>
      <c r="J158" s="224">
        <f>ROUND(I158*H158,2)</f>
        <v>0</v>
      </c>
      <c r="K158" s="220" t="s">
        <v>406</v>
      </c>
      <c r="L158" s="46"/>
      <c r="M158" s="225" t="s">
        <v>19</v>
      </c>
      <c r="N158" s="226" t="s">
        <v>49</v>
      </c>
      <c r="O158" s="86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9" t="s">
        <v>102</v>
      </c>
      <c r="AT158" s="229" t="s">
        <v>403</v>
      </c>
      <c r="AU158" s="229" t="s">
        <v>87</v>
      </c>
      <c r="AY158" s="19" t="s">
        <v>401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9" t="s">
        <v>85</v>
      </c>
      <c r="BK158" s="230">
        <f>ROUND(I158*H158,2)</f>
        <v>0</v>
      </c>
      <c r="BL158" s="19" t="s">
        <v>102</v>
      </c>
      <c r="BM158" s="229" t="s">
        <v>7653</v>
      </c>
    </row>
    <row r="159" s="2" customFormat="1">
      <c r="A159" s="40"/>
      <c r="B159" s="41"/>
      <c r="C159" s="42"/>
      <c r="D159" s="231" t="s">
        <v>408</v>
      </c>
      <c r="E159" s="42"/>
      <c r="F159" s="232" t="s">
        <v>7485</v>
      </c>
      <c r="G159" s="42"/>
      <c r="H159" s="42"/>
      <c r="I159" s="233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408</v>
      </c>
      <c r="AU159" s="19" t="s">
        <v>87</v>
      </c>
    </row>
    <row r="160" s="14" customFormat="1">
      <c r="A160" s="14"/>
      <c r="B160" s="247"/>
      <c r="C160" s="248"/>
      <c r="D160" s="238" t="s">
        <v>410</v>
      </c>
      <c r="E160" s="249" t="s">
        <v>19</v>
      </c>
      <c r="F160" s="250" t="s">
        <v>7654</v>
      </c>
      <c r="G160" s="248"/>
      <c r="H160" s="251">
        <v>140.40299999999999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410</v>
      </c>
      <c r="AU160" s="257" t="s">
        <v>87</v>
      </c>
      <c r="AV160" s="14" t="s">
        <v>87</v>
      </c>
      <c r="AW160" s="14" t="s">
        <v>37</v>
      </c>
      <c r="AX160" s="14" t="s">
        <v>78</v>
      </c>
      <c r="AY160" s="257" t="s">
        <v>401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7655</v>
      </c>
      <c r="G161" s="248"/>
      <c r="H161" s="251">
        <v>27.878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5" customFormat="1">
      <c r="A162" s="15"/>
      <c r="B162" s="258"/>
      <c r="C162" s="259"/>
      <c r="D162" s="238" t="s">
        <v>410</v>
      </c>
      <c r="E162" s="260" t="s">
        <v>19</v>
      </c>
      <c r="F162" s="261" t="s">
        <v>414</v>
      </c>
      <c r="G162" s="259"/>
      <c r="H162" s="262">
        <v>168.28100000000001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410</v>
      </c>
      <c r="AU162" s="268" t="s">
        <v>87</v>
      </c>
      <c r="AV162" s="15" t="s">
        <v>102</v>
      </c>
      <c r="AW162" s="15" t="s">
        <v>37</v>
      </c>
      <c r="AX162" s="15" t="s">
        <v>85</v>
      </c>
      <c r="AY162" s="268" t="s">
        <v>401</v>
      </c>
    </row>
    <row r="163" s="2" customFormat="1" ht="24.15" customHeight="1">
      <c r="A163" s="40"/>
      <c r="B163" s="41"/>
      <c r="C163" s="218" t="s">
        <v>514</v>
      </c>
      <c r="D163" s="218" t="s">
        <v>403</v>
      </c>
      <c r="E163" s="219" t="s">
        <v>7486</v>
      </c>
      <c r="F163" s="220" t="s">
        <v>7487</v>
      </c>
      <c r="G163" s="221" t="s">
        <v>548</v>
      </c>
      <c r="H163" s="222">
        <v>168.28100000000001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102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102</v>
      </c>
      <c r="BM163" s="229" t="s">
        <v>7656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7489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3" customFormat="1">
      <c r="A165" s="13"/>
      <c r="B165" s="236"/>
      <c r="C165" s="237"/>
      <c r="D165" s="238" t="s">
        <v>410</v>
      </c>
      <c r="E165" s="239" t="s">
        <v>19</v>
      </c>
      <c r="F165" s="240" t="s">
        <v>7490</v>
      </c>
      <c r="G165" s="237"/>
      <c r="H165" s="239" t="s">
        <v>19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410</v>
      </c>
      <c r="AU165" s="246" t="s">
        <v>87</v>
      </c>
      <c r="AV165" s="13" t="s">
        <v>85</v>
      </c>
      <c r="AW165" s="13" t="s">
        <v>37</v>
      </c>
      <c r="AX165" s="13" t="s">
        <v>78</v>
      </c>
      <c r="AY165" s="246" t="s">
        <v>401</v>
      </c>
    </row>
    <row r="166" s="14" customFormat="1">
      <c r="A166" s="14"/>
      <c r="B166" s="247"/>
      <c r="C166" s="248"/>
      <c r="D166" s="238" t="s">
        <v>410</v>
      </c>
      <c r="E166" s="249" t="s">
        <v>19</v>
      </c>
      <c r="F166" s="250" t="s">
        <v>7657</v>
      </c>
      <c r="G166" s="248"/>
      <c r="H166" s="251">
        <v>168.28100000000001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410</v>
      </c>
      <c r="AU166" s="257" t="s">
        <v>87</v>
      </c>
      <c r="AV166" s="14" t="s">
        <v>87</v>
      </c>
      <c r="AW166" s="14" t="s">
        <v>37</v>
      </c>
      <c r="AX166" s="14" t="s">
        <v>78</v>
      </c>
      <c r="AY166" s="257" t="s">
        <v>401</v>
      </c>
    </row>
    <row r="167" s="15" customFormat="1">
      <c r="A167" s="15"/>
      <c r="B167" s="258"/>
      <c r="C167" s="259"/>
      <c r="D167" s="238" t="s">
        <v>410</v>
      </c>
      <c r="E167" s="260" t="s">
        <v>19</v>
      </c>
      <c r="F167" s="261" t="s">
        <v>414</v>
      </c>
      <c r="G167" s="259"/>
      <c r="H167" s="262">
        <v>168.28100000000001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410</v>
      </c>
      <c r="AU167" s="268" t="s">
        <v>87</v>
      </c>
      <c r="AV167" s="15" t="s">
        <v>102</v>
      </c>
      <c r="AW167" s="15" t="s">
        <v>37</v>
      </c>
      <c r="AX167" s="15" t="s">
        <v>85</v>
      </c>
      <c r="AY167" s="268" t="s">
        <v>401</v>
      </c>
    </row>
    <row r="168" s="2" customFormat="1" ht="33" customHeight="1">
      <c r="A168" s="40"/>
      <c r="B168" s="41"/>
      <c r="C168" s="218" t="s">
        <v>519</v>
      </c>
      <c r="D168" s="218" t="s">
        <v>403</v>
      </c>
      <c r="E168" s="219" t="s">
        <v>7492</v>
      </c>
      <c r="F168" s="220" t="s">
        <v>7493</v>
      </c>
      <c r="G168" s="221" t="s">
        <v>548</v>
      </c>
      <c r="H168" s="222">
        <v>567.74699999999996</v>
      </c>
      <c r="I168" s="223"/>
      <c r="J168" s="224">
        <f>ROUND(I168*H168,2)</f>
        <v>0</v>
      </c>
      <c r="K168" s="220" t="s">
        <v>406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102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102</v>
      </c>
      <c r="BM168" s="229" t="s">
        <v>7658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7495</v>
      </c>
      <c r="G169" s="42"/>
      <c r="H169" s="42"/>
      <c r="I169" s="233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13" customFormat="1">
      <c r="A170" s="13"/>
      <c r="B170" s="236"/>
      <c r="C170" s="237"/>
      <c r="D170" s="238" t="s">
        <v>410</v>
      </c>
      <c r="E170" s="239" t="s">
        <v>19</v>
      </c>
      <c r="F170" s="240" t="s">
        <v>7496</v>
      </c>
      <c r="G170" s="237"/>
      <c r="H170" s="239" t="s">
        <v>19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410</v>
      </c>
      <c r="AU170" s="246" t="s">
        <v>87</v>
      </c>
      <c r="AV170" s="13" t="s">
        <v>85</v>
      </c>
      <c r="AW170" s="13" t="s">
        <v>37</v>
      </c>
      <c r="AX170" s="13" t="s">
        <v>78</v>
      </c>
      <c r="AY170" s="246" t="s">
        <v>401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7659</v>
      </c>
      <c r="G171" s="248"/>
      <c r="H171" s="251">
        <v>39.747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3" customFormat="1">
      <c r="A172" s="13"/>
      <c r="B172" s="236"/>
      <c r="C172" s="237"/>
      <c r="D172" s="238" t="s">
        <v>410</v>
      </c>
      <c r="E172" s="239" t="s">
        <v>19</v>
      </c>
      <c r="F172" s="240" t="s">
        <v>7660</v>
      </c>
      <c r="G172" s="237"/>
      <c r="H172" s="239" t="s">
        <v>19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410</v>
      </c>
      <c r="AU172" s="246" t="s">
        <v>87</v>
      </c>
      <c r="AV172" s="13" t="s">
        <v>85</v>
      </c>
      <c r="AW172" s="13" t="s">
        <v>37</v>
      </c>
      <c r="AX172" s="13" t="s">
        <v>78</v>
      </c>
      <c r="AY172" s="246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7661</v>
      </c>
      <c r="G173" s="248"/>
      <c r="H173" s="251">
        <v>277.19999999999999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3" customFormat="1">
      <c r="A174" s="13"/>
      <c r="B174" s="236"/>
      <c r="C174" s="237"/>
      <c r="D174" s="238" t="s">
        <v>410</v>
      </c>
      <c r="E174" s="239" t="s">
        <v>19</v>
      </c>
      <c r="F174" s="240" t="s">
        <v>7662</v>
      </c>
      <c r="G174" s="237"/>
      <c r="H174" s="239" t="s">
        <v>19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410</v>
      </c>
      <c r="AU174" s="246" t="s">
        <v>87</v>
      </c>
      <c r="AV174" s="13" t="s">
        <v>85</v>
      </c>
      <c r="AW174" s="13" t="s">
        <v>37</v>
      </c>
      <c r="AX174" s="13" t="s">
        <v>78</v>
      </c>
      <c r="AY174" s="246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7663</v>
      </c>
      <c r="G175" s="248"/>
      <c r="H175" s="251">
        <v>250.80000000000001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567.74700000000007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24.15" customHeight="1">
      <c r="A177" s="40"/>
      <c r="B177" s="41"/>
      <c r="C177" s="218" t="s">
        <v>529</v>
      </c>
      <c r="D177" s="218" t="s">
        <v>403</v>
      </c>
      <c r="E177" s="219" t="s">
        <v>7498</v>
      </c>
      <c r="F177" s="220" t="s">
        <v>7499</v>
      </c>
      <c r="G177" s="221" t="s">
        <v>548</v>
      </c>
      <c r="H177" s="222">
        <v>14193.674999999999</v>
      </c>
      <c r="I177" s="223"/>
      <c r="J177" s="224">
        <f>ROUND(I177*H177,2)</f>
        <v>0</v>
      </c>
      <c r="K177" s="220" t="s">
        <v>406</v>
      </c>
      <c r="L177" s="46"/>
      <c r="M177" s="225" t="s">
        <v>19</v>
      </c>
      <c r="N177" s="226" t="s">
        <v>49</v>
      </c>
      <c r="O177" s="86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102</v>
      </c>
      <c r="AT177" s="229" t="s">
        <v>403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7664</v>
      </c>
    </row>
    <row r="178" s="2" customFormat="1">
      <c r="A178" s="40"/>
      <c r="B178" s="41"/>
      <c r="C178" s="42"/>
      <c r="D178" s="231" t="s">
        <v>408</v>
      </c>
      <c r="E178" s="42"/>
      <c r="F178" s="232" t="s">
        <v>7501</v>
      </c>
      <c r="G178" s="42"/>
      <c r="H178" s="42"/>
      <c r="I178" s="233"/>
      <c r="J178" s="42"/>
      <c r="K178" s="42"/>
      <c r="L178" s="46"/>
      <c r="M178" s="234"/>
      <c r="N178" s="23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408</v>
      </c>
      <c r="AU178" s="19" t="s">
        <v>87</v>
      </c>
    </row>
    <row r="179" s="13" customFormat="1">
      <c r="A179" s="13"/>
      <c r="B179" s="236"/>
      <c r="C179" s="237"/>
      <c r="D179" s="238" t="s">
        <v>410</v>
      </c>
      <c r="E179" s="239" t="s">
        <v>19</v>
      </c>
      <c r="F179" s="240" t="s">
        <v>7496</v>
      </c>
      <c r="G179" s="237"/>
      <c r="H179" s="239" t="s">
        <v>19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410</v>
      </c>
      <c r="AU179" s="246" t="s">
        <v>87</v>
      </c>
      <c r="AV179" s="13" t="s">
        <v>85</v>
      </c>
      <c r="AW179" s="13" t="s">
        <v>37</v>
      </c>
      <c r="AX179" s="13" t="s">
        <v>78</v>
      </c>
      <c r="AY179" s="246" t="s">
        <v>401</v>
      </c>
    </row>
    <row r="180" s="14" customFormat="1">
      <c r="A180" s="14"/>
      <c r="B180" s="247"/>
      <c r="C180" s="248"/>
      <c r="D180" s="238" t="s">
        <v>410</v>
      </c>
      <c r="E180" s="249" t="s">
        <v>19</v>
      </c>
      <c r="F180" s="250" t="s">
        <v>7659</v>
      </c>
      <c r="G180" s="248"/>
      <c r="H180" s="251">
        <v>39.747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410</v>
      </c>
      <c r="AU180" s="257" t="s">
        <v>87</v>
      </c>
      <c r="AV180" s="14" t="s">
        <v>87</v>
      </c>
      <c r="AW180" s="14" t="s">
        <v>37</v>
      </c>
      <c r="AX180" s="14" t="s">
        <v>78</v>
      </c>
      <c r="AY180" s="257" t="s">
        <v>401</v>
      </c>
    </row>
    <row r="181" s="13" customFormat="1">
      <c r="A181" s="13"/>
      <c r="B181" s="236"/>
      <c r="C181" s="237"/>
      <c r="D181" s="238" t="s">
        <v>410</v>
      </c>
      <c r="E181" s="239" t="s">
        <v>19</v>
      </c>
      <c r="F181" s="240" t="s">
        <v>7660</v>
      </c>
      <c r="G181" s="237"/>
      <c r="H181" s="239" t="s">
        <v>19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410</v>
      </c>
      <c r="AU181" s="246" t="s">
        <v>87</v>
      </c>
      <c r="AV181" s="13" t="s">
        <v>85</v>
      </c>
      <c r="AW181" s="13" t="s">
        <v>37</v>
      </c>
      <c r="AX181" s="13" t="s">
        <v>78</v>
      </c>
      <c r="AY181" s="246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7661</v>
      </c>
      <c r="G182" s="248"/>
      <c r="H182" s="251">
        <v>277.19999999999999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3" customFormat="1">
      <c r="A183" s="13"/>
      <c r="B183" s="236"/>
      <c r="C183" s="237"/>
      <c r="D183" s="238" t="s">
        <v>410</v>
      </c>
      <c r="E183" s="239" t="s">
        <v>19</v>
      </c>
      <c r="F183" s="240" t="s">
        <v>7662</v>
      </c>
      <c r="G183" s="237"/>
      <c r="H183" s="239" t="s">
        <v>19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410</v>
      </c>
      <c r="AU183" s="246" t="s">
        <v>87</v>
      </c>
      <c r="AV183" s="13" t="s">
        <v>85</v>
      </c>
      <c r="AW183" s="13" t="s">
        <v>37</v>
      </c>
      <c r="AX183" s="13" t="s">
        <v>78</v>
      </c>
      <c r="AY183" s="246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7663</v>
      </c>
      <c r="G184" s="248"/>
      <c r="H184" s="251">
        <v>250.80000000000001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567.74700000000007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78</v>
      </c>
      <c r="AY185" s="268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7665</v>
      </c>
      <c r="G186" s="248"/>
      <c r="H186" s="251">
        <v>14193.674999999999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85</v>
      </c>
      <c r="AY186" s="257" t="s">
        <v>401</v>
      </c>
    </row>
    <row r="187" s="2" customFormat="1" ht="44.25" customHeight="1">
      <c r="A187" s="40"/>
      <c r="B187" s="41"/>
      <c r="C187" s="218" t="s">
        <v>536</v>
      </c>
      <c r="D187" s="218" t="s">
        <v>403</v>
      </c>
      <c r="E187" s="219" t="s">
        <v>7389</v>
      </c>
      <c r="F187" s="220" t="s">
        <v>7390</v>
      </c>
      <c r="G187" s="221" t="s">
        <v>548</v>
      </c>
      <c r="H187" s="222">
        <v>39.747</v>
      </c>
      <c r="I187" s="223"/>
      <c r="J187" s="224">
        <f>ROUND(I187*H187,2)</f>
        <v>0</v>
      </c>
      <c r="K187" s="220" t="s">
        <v>406</v>
      </c>
      <c r="L187" s="46"/>
      <c r="M187" s="225" t="s">
        <v>19</v>
      </c>
      <c r="N187" s="226" t="s">
        <v>49</v>
      </c>
      <c r="O187" s="86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9" t="s">
        <v>102</v>
      </c>
      <c r="AT187" s="229" t="s">
        <v>403</v>
      </c>
      <c r="AU187" s="229" t="s">
        <v>87</v>
      </c>
      <c r="AY187" s="19" t="s">
        <v>401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9" t="s">
        <v>85</v>
      </c>
      <c r="BK187" s="230">
        <f>ROUND(I187*H187,2)</f>
        <v>0</v>
      </c>
      <c r="BL187" s="19" t="s">
        <v>102</v>
      </c>
      <c r="BM187" s="229" t="s">
        <v>7666</v>
      </c>
    </row>
    <row r="188" s="2" customFormat="1">
      <c r="A188" s="40"/>
      <c r="B188" s="41"/>
      <c r="C188" s="42"/>
      <c r="D188" s="231" t="s">
        <v>408</v>
      </c>
      <c r="E188" s="42"/>
      <c r="F188" s="232" t="s">
        <v>7392</v>
      </c>
      <c r="G188" s="42"/>
      <c r="H188" s="42"/>
      <c r="I188" s="233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408</v>
      </c>
      <c r="AU188" s="19" t="s">
        <v>87</v>
      </c>
    </row>
    <row r="189" s="14" customFormat="1">
      <c r="A189" s="14"/>
      <c r="B189" s="247"/>
      <c r="C189" s="248"/>
      <c r="D189" s="238" t="s">
        <v>410</v>
      </c>
      <c r="E189" s="249" t="s">
        <v>19</v>
      </c>
      <c r="F189" s="250" t="s">
        <v>7659</v>
      </c>
      <c r="G189" s="248"/>
      <c r="H189" s="251">
        <v>39.747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410</v>
      </c>
      <c r="AU189" s="257" t="s">
        <v>87</v>
      </c>
      <c r="AV189" s="14" t="s">
        <v>87</v>
      </c>
      <c r="AW189" s="14" t="s">
        <v>37</v>
      </c>
      <c r="AX189" s="14" t="s">
        <v>78</v>
      </c>
      <c r="AY189" s="257" t="s">
        <v>401</v>
      </c>
    </row>
    <row r="190" s="15" customFormat="1">
      <c r="A190" s="15"/>
      <c r="B190" s="258"/>
      <c r="C190" s="259"/>
      <c r="D190" s="238" t="s">
        <v>410</v>
      </c>
      <c r="E190" s="260" t="s">
        <v>19</v>
      </c>
      <c r="F190" s="261" t="s">
        <v>414</v>
      </c>
      <c r="G190" s="259"/>
      <c r="H190" s="262">
        <v>39.747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410</v>
      </c>
      <c r="AU190" s="268" t="s">
        <v>87</v>
      </c>
      <c r="AV190" s="15" t="s">
        <v>102</v>
      </c>
      <c r="AW190" s="15" t="s">
        <v>37</v>
      </c>
      <c r="AX190" s="15" t="s">
        <v>85</v>
      </c>
      <c r="AY190" s="268" t="s">
        <v>401</v>
      </c>
    </row>
    <row r="191" s="2" customFormat="1" ht="44.25" customHeight="1">
      <c r="A191" s="40"/>
      <c r="B191" s="41"/>
      <c r="C191" s="218" t="s">
        <v>8</v>
      </c>
      <c r="D191" s="218" t="s">
        <v>403</v>
      </c>
      <c r="E191" s="219" t="s">
        <v>7667</v>
      </c>
      <c r="F191" s="220" t="s">
        <v>554</v>
      </c>
      <c r="G191" s="221" t="s">
        <v>548</v>
      </c>
      <c r="H191" s="222">
        <v>277.19999999999999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102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102</v>
      </c>
      <c r="BM191" s="229" t="s">
        <v>7668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7669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2" customFormat="1" ht="44.25" customHeight="1">
      <c r="A193" s="40"/>
      <c r="B193" s="41"/>
      <c r="C193" s="218" t="s">
        <v>545</v>
      </c>
      <c r="D193" s="218" t="s">
        <v>403</v>
      </c>
      <c r="E193" s="219" t="s">
        <v>7670</v>
      </c>
      <c r="F193" s="220" t="s">
        <v>7671</v>
      </c>
      <c r="G193" s="221" t="s">
        <v>548</v>
      </c>
      <c r="H193" s="222">
        <v>250.80000000000001</v>
      </c>
      <c r="I193" s="223"/>
      <c r="J193" s="224">
        <f>ROUND(I193*H193,2)</f>
        <v>0</v>
      </c>
      <c r="K193" s="220" t="s">
        <v>406</v>
      </c>
      <c r="L193" s="46"/>
      <c r="M193" s="225" t="s">
        <v>19</v>
      </c>
      <c r="N193" s="226" t="s">
        <v>49</v>
      </c>
      <c r="O193" s="86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9" t="s">
        <v>102</v>
      </c>
      <c r="AT193" s="229" t="s">
        <v>403</v>
      </c>
      <c r="AU193" s="229" t="s">
        <v>87</v>
      </c>
      <c r="AY193" s="19" t="s">
        <v>401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9" t="s">
        <v>85</v>
      </c>
      <c r="BK193" s="230">
        <f>ROUND(I193*H193,2)</f>
        <v>0</v>
      </c>
      <c r="BL193" s="19" t="s">
        <v>102</v>
      </c>
      <c r="BM193" s="229" t="s">
        <v>7672</v>
      </c>
    </row>
    <row r="194" s="2" customFormat="1">
      <c r="A194" s="40"/>
      <c r="B194" s="41"/>
      <c r="C194" s="42"/>
      <c r="D194" s="231" t="s">
        <v>408</v>
      </c>
      <c r="E194" s="42"/>
      <c r="F194" s="232" t="s">
        <v>7673</v>
      </c>
      <c r="G194" s="42"/>
      <c r="H194" s="42"/>
      <c r="I194" s="233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408</v>
      </c>
      <c r="AU194" s="19" t="s">
        <v>87</v>
      </c>
    </row>
    <row r="195" s="12" customFormat="1" ht="25.92" customHeight="1">
      <c r="A195" s="12"/>
      <c r="B195" s="202"/>
      <c r="C195" s="203"/>
      <c r="D195" s="204" t="s">
        <v>77</v>
      </c>
      <c r="E195" s="205" t="s">
        <v>808</v>
      </c>
      <c r="F195" s="205" t="s">
        <v>3885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95</v>
      </c>
      <c r="AT195" s="214" t="s">
        <v>77</v>
      </c>
      <c r="AU195" s="214" t="s">
        <v>78</v>
      </c>
      <c r="AY195" s="213" t="s">
        <v>401</v>
      </c>
      <c r="BK195" s="215">
        <f>BK196</f>
        <v>0</v>
      </c>
    </row>
    <row r="196" s="12" customFormat="1" ht="22.8" customHeight="1">
      <c r="A196" s="12"/>
      <c r="B196" s="202"/>
      <c r="C196" s="203"/>
      <c r="D196" s="204" t="s">
        <v>77</v>
      </c>
      <c r="E196" s="216" t="s">
        <v>7674</v>
      </c>
      <c r="F196" s="216" t="s">
        <v>7675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SUM(P197:P210)</f>
        <v>0</v>
      </c>
      <c r="Q196" s="210"/>
      <c r="R196" s="211">
        <f>SUM(R197:R210)</f>
        <v>0</v>
      </c>
      <c r="S196" s="210"/>
      <c r="T196" s="212">
        <f>SUM(T197:T210)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95</v>
      </c>
      <c r="AT196" s="214" t="s">
        <v>77</v>
      </c>
      <c r="AU196" s="214" t="s">
        <v>85</v>
      </c>
      <c r="AY196" s="213" t="s">
        <v>401</v>
      </c>
      <c r="BK196" s="215">
        <f>SUM(BK197:BK210)</f>
        <v>0</v>
      </c>
    </row>
    <row r="197" s="2" customFormat="1" ht="24.15" customHeight="1">
      <c r="A197" s="40"/>
      <c r="B197" s="41"/>
      <c r="C197" s="218" t="s">
        <v>552</v>
      </c>
      <c r="D197" s="218" t="s">
        <v>403</v>
      </c>
      <c r="E197" s="219" t="s">
        <v>7676</v>
      </c>
      <c r="F197" s="220" t="s">
        <v>7677</v>
      </c>
      <c r="G197" s="221" t="s">
        <v>653</v>
      </c>
      <c r="H197" s="222">
        <v>4</v>
      </c>
      <c r="I197" s="223"/>
      <c r="J197" s="224">
        <f>ROUND(I197*H197,2)</f>
        <v>0</v>
      </c>
      <c r="K197" s="220" t="s">
        <v>406</v>
      </c>
      <c r="L197" s="46"/>
      <c r="M197" s="225" t="s">
        <v>19</v>
      </c>
      <c r="N197" s="226" t="s">
        <v>49</v>
      </c>
      <c r="O197" s="86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9" t="s">
        <v>895</v>
      </c>
      <c r="AT197" s="229" t="s">
        <v>403</v>
      </c>
      <c r="AU197" s="229" t="s">
        <v>87</v>
      </c>
      <c r="AY197" s="19" t="s">
        <v>401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9" t="s">
        <v>85</v>
      </c>
      <c r="BK197" s="230">
        <f>ROUND(I197*H197,2)</f>
        <v>0</v>
      </c>
      <c r="BL197" s="19" t="s">
        <v>895</v>
      </c>
      <c r="BM197" s="229" t="s">
        <v>7678</v>
      </c>
    </row>
    <row r="198" s="2" customFormat="1">
      <c r="A198" s="40"/>
      <c r="B198" s="41"/>
      <c r="C198" s="42"/>
      <c r="D198" s="231" t="s">
        <v>408</v>
      </c>
      <c r="E198" s="42"/>
      <c r="F198" s="232" t="s">
        <v>7679</v>
      </c>
      <c r="G198" s="42"/>
      <c r="H198" s="42"/>
      <c r="I198" s="233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408</v>
      </c>
      <c r="AU198" s="19" t="s">
        <v>87</v>
      </c>
    </row>
    <row r="199" s="2" customFormat="1" ht="24.15" customHeight="1">
      <c r="A199" s="40"/>
      <c r="B199" s="41"/>
      <c r="C199" s="218" t="s">
        <v>560</v>
      </c>
      <c r="D199" s="218" t="s">
        <v>403</v>
      </c>
      <c r="E199" s="219" t="s">
        <v>7680</v>
      </c>
      <c r="F199" s="220" t="s">
        <v>7681</v>
      </c>
      <c r="G199" s="221" t="s">
        <v>653</v>
      </c>
      <c r="H199" s="222">
        <v>2</v>
      </c>
      <c r="I199" s="223"/>
      <c r="J199" s="224">
        <f>ROUND(I199*H199,2)</f>
        <v>0</v>
      </c>
      <c r="K199" s="220" t="s">
        <v>406</v>
      </c>
      <c r="L199" s="46"/>
      <c r="M199" s="225" t="s">
        <v>19</v>
      </c>
      <c r="N199" s="226" t="s">
        <v>49</v>
      </c>
      <c r="O199" s="86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895</v>
      </c>
      <c r="AT199" s="229" t="s">
        <v>403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895</v>
      </c>
      <c r="BM199" s="229" t="s">
        <v>7682</v>
      </c>
    </row>
    <row r="200" s="2" customFormat="1">
      <c r="A200" s="40"/>
      <c r="B200" s="41"/>
      <c r="C200" s="42"/>
      <c r="D200" s="231" t="s">
        <v>408</v>
      </c>
      <c r="E200" s="42"/>
      <c r="F200" s="232" t="s">
        <v>7683</v>
      </c>
      <c r="G200" s="42"/>
      <c r="H200" s="42"/>
      <c r="I200" s="233"/>
      <c r="J200" s="42"/>
      <c r="K200" s="42"/>
      <c r="L200" s="46"/>
      <c r="M200" s="234"/>
      <c r="N200" s="235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408</v>
      </c>
      <c r="AU200" s="19" t="s">
        <v>87</v>
      </c>
    </row>
    <row r="201" s="13" customFormat="1">
      <c r="A201" s="13"/>
      <c r="B201" s="236"/>
      <c r="C201" s="237"/>
      <c r="D201" s="238" t="s">
        <v>410</v>
      </c>
      <c r="E201" s="239" t="s">
        <v>19</v>
      </c>
      <c r="F201" s="240" t="s">
        <v>7457</v>
      </c>
      <c r="G201" s="237"/>
      <c r="H201" s="239" t="s">
        <v>19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410</v>
      </c>
      <c r="AU201" s="246" t="s">
        <v>87</v>
      </c>
      <c r="AV201" s="13" t="s">
        <v>85</v>
      </c>
      <c r="AW201" s="13" t="s">
        <v>37</v>
      </c>
      <c r="AX201" s="13" t="s">
        <v>78</v>
      </c>
      <c r="AY201" s="246" t="s">
        <v>401</v>
      </c>
    </row>
    <row r="202" s="13" customFormat="1">
      <c r="A202" s="13"/>
      <c r="B202" s="236"/>
      <c r="C202" s="237"/>
      <c r="D202" s="238" t="s">
        <v>410</v>
      </c>
      <c r="E202" s="239" t="s">
        <v>19</v>
      </c>
      <c r="F202" s="240" t="s">
        <v>6864</v>
      </c>
      <c r="G202" s="237"/>
      <c r="H202" s="239" t="s">
        <v>19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410</v>
      </c>
      <c r="AU202" s="246" t="s">
        <v>87</v>
      </c>
      <c r="AV202" s="13" t="s">
        <v>85</v>
      </c>
      <c r="AW202" s="13" t="s">
        <v>37</v>
      </c>
      <c r="AX202" s="13" t="s">
        <v>78</v>
      </c>
      <c r="AY202" s="246" t="s">
        <v>401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87</v>
      </c>
      <c r="G203" s="248"/>
      <c r="H203" s="251">
        <v>2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5" customFormat="1">
      <c r="A204" s="15"/>
      <c r="B204" s="258"/>
      <c r="C204" s="259"/>
      <c r="D204" s="238" t="s">
        <v>410</v>
      </c>
      <c r="E204" s="260" t="s">
        <v>19</v>
      </c>
      <c r="F204" s="261" t="s">
        <v>414</v>
      </c>
      <c r="G204" s="259"/>
      <c r="H204" s="262">
        <v>2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410</v>
      </c>
      <c r="AU204" s="268" t="s">
        <v>87</v>
      </c>
      <c r="AV204" s="15" t="s">
        <v>102</v>
      </c>
      <c r="AW204" s="15" t="s">
        <v>37</v>
      </c>
      <c r="AX204" s="15" t="s">
        <v>85</v>
      </c>
      <c r="AY204" s="268" t="s">
        <v>401</v>
      </c>
    </row>
    <row r="205" s="2" customFormat="1" ht="24.15" customHeight="1">
      <c r="A205" s="40"/>
      <c r="B205" s="41"/>
      <c r="C205" s="218" t="s">
        <v>565</v>
      </c>
      <c r="D205" s="218" t="s">
        <v>403</v>
      </c>
      <c r="E205" s="219" t="s">
        <v>7684</v>
      </c>
      <c r="F205" s="220" t="s">
        <v>7685</v>
      </c>
      <c r="G205" s="221" t="s">
        <v>653</v>
      </c>
      <c r="H205" s="222">
        <v>2</v>
      </c>
      <c r="I205" s="223"/>
      <c r="J205" s="224">
        <f>ROUND(I205*H205,2)</f>
        <v>0</v>
      </c>
      <c r="K205" s="220" t="s">
        <v>406</v>
      </c>
      <c r="L205" s="46"/>
      <c r="M205" s="225" t="s">
        <v>19</v>
      </c>
      <c r="N205" s="226" t="s">
        <v>49</v>
      </c>
      <c r="O205" s="86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895</v>
      </c>
      <c r="AT205" s="229" t="s">
        <v>403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895</v>
      </c>
      <c r="BM205" s="229" t="s">
        <v>7686</v>
      </c>
    </row>
    <row r="206" s="2" customFormat="1">
      <c r="A206" s="40"/>
      <c r="B206" s="41"/>
      <c r="C206" s="42"/>
      <c r="D206" s="231" t="s">
        <v>408</v>
      </c>
      <c r="E206" s="42"/>
      <c r="F206" s="232" t="s">
        <v>7687</v>
      </c>
      <c r="G206" s="42"/>
      <c r="H206" s="42"/>
      <c r="I206" s="233"/>
      <c r="J206" s="42"/>
      <c r="K206" s="42"/>
      <c r="L206" s="46"/>
      <c r="M206" s="234"/>
      <c r="N206" s="235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408</v>
      </c>
      <c r="AU206" s="19" t="s">
        <v>87</v>
      </c>
    </row>
    <row r="207" s="13" customFormat="1">
      <c r="A207" s="13"/>
      <c r="B207" s="236"/>
      <c r="C207" s="237"/>
      <c r="D207" s="238" t="s">
        <v>410</v>
      </c>
      <c r="E207" s="239" t="s">
        <v>19</v>
      </c>
      <c r="F207" s="240" t="s">
        <v>7457</v>
      </c>
      <c r="G207" s="237"/>
      <c r="H207" s="239" t="s">
        <v>19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410</v>
      </c>
      <c r="AU207" s="246" t="s">
        <v>87</v>
      </c>
      <c r="AV207" s="13" t="s">
        <v>85</v>
      </c>
      <c r="AW207" s="13" t="s">
        <v>37</v>
      </c>
      <c r="AX207" s="13" t="s">
        <v>78</v>
      </c>
      <c r="AY207" s="246" t="s">
        <v>401</v>
      </c>
    </row>
    <row r="208" s="13" customFormat="1">
      <c r="A208" s="13"/>
      <c r="B208" s="236"/>
      <c r="C208" s="237"/>
      <c r="D208" s="238" t="s">
        <v>410</v>
      </c>
      <c r="E208" s="239" t="s">
        <v>19</v>
      </c>
      <c r="F208" s="240" t="s">
        <v>6864</v>
      </c>
      <c r="G208" s="237"/>
      <c r="H208" s="239" t="s">
        <v>19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410</v>
      </c>
      <c r="AU208" s="246" t="s">
        <v>87</v>
      </c>
      <c r="AV208" s="13" t="s">
        <v>85</v>
      </c>
      <c r="AW208" s="13" t="s">
        <v>37</v>
      </c>
      <c r="AX208" s="13" t="s">
        <v>78</v>
      </c>
      <c r="AY208" s="246" t="s">
        <v>401</v>
      </c>
    </row>
    <row r="209" s="14" customFormat="1">
      <c r="A209" s="14"/>
      <c r="B209" s="247"/>
      <c r="C209" s="248"/>
      <c r="D209" s="238" t="s">
        <v>410</v>
      </c>
      <c r="E209" s="249" t="s">
        <v>19</v>
      </c>
      <c r="F209" s="250" t="s">
        <v>87</v>
      </c>
      <c r="G209" s="248"/>
      <c r="H209" s="251">
        <v>2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410</v>
      </c>
      <c r="AU209" s="257" t="s">
        <v>87</v>
      </c>
      <c r="AV209" s="14" t="s">
        <v>87</v>
      </c>
      <c r="AW209" s="14" t="s">
        <v>37</v>
      </c>
      <c r="AX209" s="14" t="s">
        <v>78</v>
      </c>
      <c r="AY209" s="257" t="s">
        <v>401</v>
      </c>
    </row>
    <row r="210" s="15" customFormat="1">
      <c r="A210" s="15"/>
      <c r="B210" s="258"/>
      <c r="C210" s="259"/>
      <c r="D210" s="238" t="s">
        <v>410</v>
      </c>
      <c r="E210" s="260" t="s">
        <v>19</v>
      </c>
      <c r="F210" s="261" t="s">
        <v>414</v>
      </c>
      <c r="G210" s="259"/>
      <c r="H210" s="262">
        <v>2</v>
      </c>
      <c r="I210" s="263"/>
      <c r="J210" s="259"/>
      <c r="K210" s="259"/>
      <c r="L210" s="264"/>
      <c r="M210" s="291"/>
      <c r="N210" s="292"/>
      <c r="O210" s="292"/>
      <c r="P210" s="292"/>
      <c r="Q210" s="292"/>
      <c r="R210" s="292"/>
      <c r="S210" s="292"/>
      <c r="T210" s="29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410</v>
      </c>
      <c r="AU210" s="268" t="s">
        <v>87</v>
      </c>
      <c r="AV210" s="15" t="s">
        <v>102</v>
      </c>
      <c r="AW210" s="15" t="s">
        <v>37</v>
      </c>
      <c r="AX210" s="15" t="s">
        <v>85</v>
      </c>
      <c r="AY210" s="268" t="s">
        <v>401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vfHC61ndeXGWyoTU3wJD6VCXbHml9veLnh31wK4xYg6+fNc/dkJCdpQVeX5aua9wuyd2qD6bidJoG6cJasOHOw==" hashValue="wVzX2/bgDxnKAXPkxwaGztevWoGHi4AmrZ74rxnIMU7iiRvAh6jqn7GpL6+C9u2iENSd1wvmnxQvHuS+cbMtdQ==" algorithmName="SHA-512" password="CC35"/>
  <autoFilter ref="C97:K21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hyperlinks>
    <hyperlink ref="F102" r:id="rId1" display="https://podminky.urs.cz/item/CS_URS_2023_02/113107223"/>
    <hyperlink ref="F108" r:id="rId2" display="https://podminky.urs.cz/item/CS_URS_2023_02/113107242"/>
    <hyperlink ref="F114" r:id="rId3" display="https://podminky.urs.cz/item/CS_URS_2023_02/113151111"/>
    <hyperlink ref="F121" r:id="rId4" display="https://podminky.urs.cz/item/CS_URS_2023_02/890411851"/>
    <hyperlink ref="F127" r:id="rId5" display="https://podminky.urs.cz/item/CS_URS_2023_01/897172811R"/>
    <hyperlink ref="F133" r:id="rId6" display="https://podminky.urs.cz/item/CS_URS_2023_02/899301811"/>
    <hyperlink ref="F140" r:id="rId7" display="https://podminky.urs.cz/item/CS_URS_2023_02/961055111"/>
    <hyperlink ref="F146" r:id="rId8" display="https://podminky.urs.cz/item/CS_URS_2023_02/966071711"/>
    <hyperlink ref="F152" r:id="rId9" display="https://podminky.urs.cz/item/CS_URS_2023_02/966071822"/>
    <hyperlink ref="F159" r:id="rId10" display="https://podminky.urs.cz/item/CS_URS_2023_02/997006007"/>
    <hyperlink ref="F164" r:id="rId11" display="https://podminky.urs.cz/item/CS_URS_2023_02/997006511"/>
    <hyperlink ref="F169" r:id="rId12" display="https://podminky.urs.cz/item/CS_URS_2023_02/997006512"/>
    <hyperlink ref="F178" r:id="rId13" display="https://podminky.urs.cz/item/CS_URS_2023_02/997006519"/>
    <hyperlink ref="F188" r:id="rId14" display="https://podminky.urs.cz/item/CS_URS_2023_02/997013631"/>
    <hyperlink ref="F192" r:id="rId15" display="https://podminky.urs.cz/item/CS_URS_2023_02/997013873"/>
    <hyperlink ref="F194" r:id="rId16" display="https://podminky.urs.cz/item/CS_URS_2023_02/997013875"/>
    <hyperlink ref="F198" r:id="rId17" display="https://podminky.urs.cz/item/CS_URS_2023_02/218202013"/>
    <hyperlink ref="F200" r:id="rId18" display="https://podminky.urs.cz/item/CS_URS_2023_02/218204011"/>
    <hyperlink ref="F206" r:id="rId19" display="https://podminky.urs.cz/item/CS_URS_2023_02/21820410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0" t="s">
        <v>7688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3895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3895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ROUND(J93,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ROUND((SUM(BE93:BE273)),  2)</f>
        <v>0</v>
      </c>
      <c r="G35" s="40"/>
      <c r="H35" s="40"/>
      <c r="I35" s="162">
        <v>0.20999999999999999</v>
      </c>
      <c r="J35" s="161">
        <f>ROUND(((SUM(BE93:BE273))*I35),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ROUND((SUM(BF93:BF273)),  2)</f>
        <v>0</v>
      </c>
      <c r="G36" s="40"/>
      <c r="H36" s="40"/>
      <c r="I36" s="162">
        <v>0.14999999999999999</v>
      </c>
      <c r="J36" s="161">
        <f>ROUND(((SUM(BF93:BF273))*I36),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ROUND((SUM(BG93:BG273)),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ROUND((SUM(BH93:BH273)),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ROUND((SUM(BI93:BI273)),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IO.01, IO.02 - Vodovodní přípojka, domovní vedení vodovodu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Ing. Karel Dovrtěl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J95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362</v>
      </c>
      <c r="E66" s="188"/>
      <c r="F66" s="188"/>
      <c r="G66" s="188"/>
      <c r="H66" s="188"/>
      <c r="I66" s="188"/>
      <c r="J66" s="189">
        <f>J173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363</v>
      </c>
      <c r="E67" s="188"/>
      <c r="F67" s="188"/>
      <c r="G67" s="188"/>
      <c r="H67" s="188"/>
      <c r="I67" s="188"/>
      <c r="J67" s="189">
        <f>J178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7611</v>
      </c>
      <c r="E68" s="188"/>
      <c r="F68" s="188"/>
      <c r="G68" s="188"/>
      <c r="H68" s="188"/>
      <c r="I68" s="188"/>
      <c r="J68" s="189">
        <f>J200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7689</v>
      </c>
      <c r="E69" s="188"/>
      <c r="F69" s="188"/>
      <c r="G69" s="188"/>
      <c r="H69" s="188"/>
      <c r="I69" s="188"/>
      <c r="J69" s="189">
        <f>J257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367</v>
      </c>
      <c r="E70" s="183"/>
      <c r="F70" s="183"/>
      <c r="G70" s="183"/>
      <c r="H70" s="183"/>
      <c r="I70" s="183"/>
      <c r="J70" s="184">
        <f>J262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371</v>
      </c>
      <c r="E71" s="188"/>
      <c r="F71" s="188"/>
      <c r="G71" s="188"/>
      <c r="H71" s="188"/>
      <c r="I71" s="188"/>
      <c r="J71" s="189">
        <f>J263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386</v>
      </c>
      <c r="D78" s="42"/>
      <c r="E78" s="42"/>
      <c r="F78" s="42"/>
      <c r="G78" s="42"/>
      <c r="H78" s="42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Výstavba DOZP v Novém Městě nad Metují rev.3</v>
      </c>
      <c r="F81" s="34"/>
      <c r="G81" s="34"/>
      <c r="H81" s="34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196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4" t="s">
        <v>6427</v>
      </c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204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30" customHeight="1">
      <c r="A85" s="40"/>
      <c r="B85" s="41"/>
      <c r="C85" s="42"/>
      <c r="D85" s="42"/>
      <c r="E85" s="71" t="str">
        <f>E11</f>
        <v>IO.01, IO.02 - Vodovodní přípojka, domovní vedení vodovodu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Nové Město nad Metují</v>
      </c>
      <c r="G87" s="42"/>
      <c r="H87" s="42"/>
      <c r="I87" s="34" t="s">
        <v>23</v>
      </c>
      <c r="J87" s="74" t="str">
        <f>IF(J14="","",J14)</f>
        <v>8. 12. 2023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Královéhradecký kraj</v>
      </c>
      <c r="G89" s="42"/>
      <c r="H89" s="42"/>
      <c r="I89" s="34" t="s">
        <v>33</v>
      </c>
      <c r="J89" s="38" t="str">
        <f>E23</f>
        <v>Ing. Karel Dovrtěl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>Ing. Karel Dovrtěl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91"/>
      <c r="B92" s="192"/>
      <c r="C92" s="193" t="s">
        <v>387</v>
      </c>
      <c r="D92" s="194" t="s">
        <v>63</v>
      </c>
      <c r="E92" s="194" t="s">
        <v>59</v>
      </c>
      <c r="F92" s="194" t="s">
        <v>60</v>
      </c>
      <c r="G92" s="194" t="s">
        <v>388</v>
      </c>
      <c r="H92" s="194" t="s">
        <v>389</v>
      </c>
      <c r="I92" s="194" t="s">
        <v>390</v>
      </c>
      <c r="J92" s="194" t="s">
        <v>357</v>
      </c>
      <c r="K92" s="195" t="s">
        <v>391</v>
      </c>
      <c r="L92" s="196"/>
      <c r="M92" s="94" t="s">
        <v>19</v>
      </c>
      <c r="N92" s="95" t="s">
        <v>48</v>
      </c>
      <c r="O92" s="95" t="s">
        <v>392</v>
      </c>
      <c r="P92" s="95" t="s">
        <v>393</v>
      </c>
      <c r="Q92" s="95" t="s">
        <v>394</v>
      </c>
      <c r="R92" s="95" t="s">
        <v>395</v>
      </c>
      <c r="S92" s="95" t="s">
        <v>396</v>
      </c>
      <c r="T92" s="96" t="s">
        <v>397</v>
      </c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</row>
    <row r="93" s="2" customFormat="1" ht="22.8" customHeight="1">
      <c r="A93" s="40"/>
      <c r="B93" s="41"/>
      <c r="C93" s="101" t="s">
        <v>398</v>
      </c>
      <c r="D93" s="42"/>
      <c r="E93" s="42"/>
      <c r="F93" s="42"/>
      <c r="G93" s="42"/>
      <c r="H93" s="42"/>
      <c r="I93" s="42"/>
      <c r="J93" s="197">
        <f>BK93</f>
        <v>0</v>
      </c>
      <c r="K93" s="42"/>
      <c r="L93" s="46"/>
      <c r="M93" s="97"/>
      <c r="N93" s="198"/>
      <c r="O93" s="98"/>
      <c r="P93" s="199">
        <f>P94+P262</f>
        <v>0</v>
      </c>
      <c r="Q93" s="98"/>
      <c r="R93" s="199">
        <f>R94+R262</f>
        <v>127.89373167860239</v>
      </c>
      <c r="S93" s="98"/>
      <c r="T93" s="200">
        <f>T94+T262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358</v>
      </c>
      <c r="BK93" s="201">
        <f>BK94+BK262</f>
        <v>0</v>
      </c>
    </row>
    <row r="94" s="12" customFormat="1" ht="25.92" customHeight="1">
      <c r="A94" s="12"/>
      <c r="B94" s="202"/>
      <c r="C94" s="203"/>
      <c r="D94" s="204" t="s">
        <v>77</v>
      </c>
      <c r="E94" s="205" t="s">
        <v>399</v>
      </c>
      <c r="F94" s="205" t="s">
        <v>400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P95+P173+P178+P200+P257</f>
        <v>0</v>
      </c>
      <c r="Q94" s="210"/>
      <c r="R94" s="211">
        <f>R95+R173+R178+R200+R257</f>
        <v>127.8735252586024</v>
      </c>
      <c r="S94" s="210"/>
      <c r="T94" s="212">
        <f>T95+T173+T178+T200+T257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85</v>
      </c>
      <c r="AT94" s="214" t="s">
        <v>77</v>
      </c>
      <c r="AU94" s="214" t="s">
        <v>78</v>
      </c>
      <c r="AY94" s="213" t="s">
        <v>401</v>
      </c>
      <c r="BK94" s="215">
        <f>BK95+BK173+BK178+BK200+BK257</f>
        <v>0</v>
      </c>
    </row>
    <row r="95" s="12" customFormat="1" ht="22.8" customHeight="1">
      <c r="A95" s="12"/>
      <c r="B95" s="202"/>
      <c r="C95" s="203"/>
      <c r="D95" s="204" t="s">
        <v>77</v>
      </c>
      <c r="E95" s="216" t="s">
        <v>85</v>
      </c>
      <c r="F95" s="216" t="s">
        <v>402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SUM(P96:P172)</f>
        <v>0</v>
      </c>
      <c r="Q95" s="210"/>
      <c r="R95" s="211">
        <f>SUM(R96:R172)</f>
        <v>94.016306308799997</v>
      </c>
      <c r="S95" s="210"/>
      <c r="T95" s="212">
        <f>SUM(T96:T172)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85</v>
      </c>
      <c r="AT95" s="214" t="s">
        <v>77</v>
      </c>
      <c r="AU95" s="214" t="s">
        <v>85</v>
      </c>
      <c r="AY95" s="213" t="s">
        <v>401</v>
      </c>
      <c r="BK95" s="215">
        <f>SUM(BK96:BK172)</f>
        <v>0</v>
      </c>
    </row>
    <row r="96" s="2" customFormat="1" ht="44.25" customHeight="1">
      <c r="A96" s="40"/>
      <c r="B96" s="41"/>
      <c r="C96" s="218" t="s">
        <v>85</v>
      </c>
      <c r="D96" s="218" t="s">
        <v>403</v>
      </c>
      <c r="E96" s="219" t="s">
        <v>7690</v>
      </c>
      <c r="F96" s="220" t="s">
        <v>7691</v>
      </c>
      <c r="G96" s="221" t="s">
        <v>219</v>
      </c>
      <c r="H96" s="222">
        <v>15.504</v>
      </c>
      <c r="I96" s="223"/>
      <c r="J96" s="224">
        <f>ROUND(I96*H96,2)</f>
        <v>0</v>
      </c>
      <c r="K96" s="220" t="s">
        <v>406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102</v>
      </c>
      <c r="AT96" s="229" t="s">
        <v>403</v>
      </c>
      <c r="AU96" s="229" t="s">
        <v>87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102</v>
      </c>
      <c r="BM96" s="229" t="s">
        <v>7692</v>
      </c>
    </row>
    <row r="97" s="2" customFormat="1">
      <c r="A97" s="40"/>
      <c r="B97" s="41"/>
      <c r="C97" s="42"/>
      <c r="D97" s="231" t="s">
        <v>408</v>
      </c>
      <c r="E97" s="42"/>
      <c r="F97" s="232" t="s">
        <v>7693</v>
      </c>
      <c r="G97" s="42"/>
      <c r="H97" s="42"/>
      <c r="I97" s="233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408</v>
      </c>
      <c r="AU97" s="19" t="s">
        <v>87</v>
      </c>
    </row>
    <row r="98" s="14" customFormat="1">
      <c r="A98" s="14"/>
      <c r="B98" s="247"/>
      <c r="C98" s="248"/>
      <c r="D98" s="238" t="s">
        <v>410</v>
      </c>
      <c r="E98" s="249" t="s">
        <v>19</v>
      </c>
      <c r="F98" s="250" t="s">
        <v>7694</v>
      </c>
      <c r="G98" s="248"/>
      <c r="H98" s="251">
        <v>15.504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7" t="s">
        <v>410</v>
      </c>
      <c r="AU98" s="257" t="s">
        <v>87</v>
      </c>
      <c r="AV98" s="14" t="s">
        <v>87</v>
      </c>
      <c r="AW98" s="14" t="s">
        <v>37</v>
      </c>
      <c r="AX98" s="14" t="s">
        <v>78</v>
      </c>
      <c r="AY98" s="257" t="s">
        <v>401</v>
      </c>
    </row>
    <row r="99" s="15" customFormat="1">
      <c r="A99" s="15"/>
      <c r="B99" s="258"/>
      <c r="C99" s="259"/>
      <c r="D99" s="238" t="s">
        <v>410</v>
      </c>
      <c r="E99" s="260" t="s">
        <v>19</v>
      </c>
      <c r="F99" s="261" t="s">
        <v>414</v>
      </c>
      <c r="G99" s="259"/>
      <c r="H99" s="262">
        <v>15.504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8" t="s">
        <v>410</v>
      </c>
      <c r="AU99" s="268" t="s">
        <v>87</v>
      </c>
      <c r="AV99" s="15" t="s">
        <v>102</v>
      </c>
      <c r="AW99" s="15" t="s">
        <v>37</v>
      </c>
      <c r="AX99" s="15" t="s">
        <v>85</v>
      </c>
      <c r="AY99" s="268" t="s">
        <v>401</v>
      </c>
    </row>
    <row r="100" s="2" customFormat="1" ht="44.25" customHeight="1">
      <c r="A100" s="40"/>
      <c r="B100" s="41"/>
      <c r="C100" s="218" t="s">
        <v>87</v>
      </c>
      <c r="D100" s="218" t="s">
        <v>403</v>
      </c>
      <c r="E100" s="219" t="s">
        <v>7695</v>
      </c>
      <c r="F100" s="220" t="s">
        <v>7696</v>
      </c>
      <c r="G100" s="221" t="s">
        <v>219</v>
      </c>
      <c r="H100" s="222">
        <v>6.46</v>
      </c>
      <c r="I100" s="223"/>
      <c r="J100" s="224">
        <f>ROUND(I100*H100,2)</f>
        <v>0</v>
      </c>
      <c r="K100" s="220" t="s">
        <v>406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102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102</v>
      </c>
      <c r="BM100" s="229" t="s">
        <v>7697</v>
      </c>
    </row>
    <row r="101" s="2" customFormat="1">
      <c r="A101" s="40"/>
      <c r="B101" s="41"/>
      <c r="C101" s="42"/>
      <c r="D101" s="231" t="s">
        <v>408</v>
      </c>
      <c r="E101" s="42"/>
      <c r="F101" s="232" t="s">
        <v>7698</v>
      </c>
      <c r="G101" s="42"/>
      <c r="H101" s="42"/>
      <c r="I101" s="233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408</v>
      </c>
      <c r="AU101" s="19" t="s">
        <v>87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7699</v>
      </c>
      <c r="G102" s="248"/>
      <c r="H102" s="251">
        <v>6.46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5" customFormat="1">
      <c r="A103" s="15"/>
      <c r="B103" s="258"/>
      <c r="C103" s="259"/>
      <c r="D103" s="238" t="s">
        <v>410</v>
      </c>
      <c r="E103" s="260" t="s">
        <v>19</v>
      </c>
      <c r="F103" s="261" t="s">
        <v>414</v>
      </c>
      <c r="G103" s="259"/>
      <c r="H103" s="262">
        <v>6.46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8" t="s">
        <v>410</v>
      </c>
      <c r="AU103" s="268" t="s">
        <v>87</v>
      </c>
      <c r="AV103" s="15" t="s">
        <v>102</v>
      </c>
      <c r="AW103" s="15" t="s">
        <v>37</v>
      </c>
      <c r="AX103" s="15" t="s">
        <v>85</v>
      </c>
      <c r="AY103" s="268" t="s">
        <v>401</v>
      </c>
    </row>
    <row r="104" s="2" customFormat="1" ht="44.25" customHeight="1">
      <c r="A104" s="40"/>
      <c r="B104" s="41"/>
      <c r="C104" s="218" t="s">
        <v>95</v>
      </c>
      <c r="D104" s="218" t="s">
        <v>403</v>
      </c>
      <c r="E104" s="219" t="s">
        <v>7700</v>
      </c>
      <c r="F104" s="220" t="s">
        <v>7701</v>
      </c>
      <c r="G104" s="221" t="s">
        <v>219</v>
      </c>
      <c r="H104" s="222">
        <v>3.8759999999999999</v>
      </c>
      <c r="I104" s="223"/>
      <c r="J104" s="224">
        <f>ROUND(I104*H104,2)</f>
        <v>0</v>
      </c>
      <c r="K104" s="220" t="s">
        <v>406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102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102</v>
      </c>
      <c r="BM104" s="229" t="s">
        <v>7702</v>
      </c>
    </row>
    <row r="105" s="2" customFormat="1">
      <c r="A105" s="40"/>
      <c r="B105" s="41"/>
      <c r="C105" s="42"/>
      <c r="D105" s="231" t="s">
        <v>408</v>
      </c>
      <c r="E105" s="42"/>
      <c r="F105" s="232" t="s">
        <v>7703</v>
      </c>
      <c r="G105" s="42"/>
      <c r="H105" s="42"/>
      <c r="I105" s="233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408</v>
      </c>
      <c r="AU105" s="19" t="s">
        <v>87</v>
      </c>
    </row>
    <row r="106" s="14" customFormat="1">
      <c r="A106" s="14"/>
      <c r="B106" s="247"/>
      <c r="C106" s="248"/>
      <c r="D106" s="238" t="s">
        <v>410</v>
      </c>
      <c r="E106" s="249" t="s">
        <v>19</v>
      </c>
      <c r="F106" s="250" t="s">
        <v>7704</v>
      </c>
      <c r="G106" s="248"/>
      <c r="H106" s="251">
        <v>3.8759999999999999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410</v>
      </c>
      <c r="AU106" s="257" t="s">
        <v>87</v>
      </c>
      <c r="AV106" s="14" t="s">
        <v>87</v>
      </c>
      <c r="AW106" s="14" t="s">
        <v>37</v>
      </c>
      <c r="AX106" s="14" t="s">
        <v>78</v>
      </c>
      <c r="AY106" s="257" t="s">
        <v>401</v>
      </c>
    </row>
    <row r="107" s="15" customFormat="1">
      <c r="A107" s="15"/>
      <c r="B107" s="258"/>
      <c r="C107" s="259"/>
      <c r="D107" s="238" t="s">
        <v>410</v>
      </c>
      <c r="E107" s="260" t="s">
        <v>19</v>
      </c>
      <c r="F107" s="261" t="s">
        <v>414</v>
      </c>
      <c r="G107" s="259"/>
      <c r="H107" s="262">
        <v>3.8759999999999999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8" t="s">
        <v>410</v>
      </c>
      <c r="AU107" s="268" t="s">
        <v>87</v>
      </c>
      <c r="AV107" s="15" t="s">
        <v>102</v>
      </c>
      <c r="AW107" s="15" t="s">
        <v>37</v>
      </c>
      <c r="AX107" s="15" t="s">
        <v>85</v>
      </c>
      <c r="AY107" s="268" t="s">
        <v>401</v>
      </c>
    </row>
    <row r="108" s="2" customFormat="1" ht="44.25" customHeight="1">
      <c r="A108" s="40"/>
      <c r="B108" s="41"/>
      <c r="C108" s="218" t="s">
        <v>102</v>
      </c>
      <c r="D108" s="218" t="s">
        <v>403</v>
      </c>
      <c r="E108" s="219" t="s">
        <v>7705</v>
      </c>
      <c r="F108" s="220" t="s">
        <v>7706</v>
      </c>
      <c r="G108" s="221" t="s">
        <v>219</v>
      </c>
      <c r="H108" s="222">
        <v>5.1680000000000001</v>
      </c>
      <c r="I108" s="223"/>
      <c r="J108" s="224">
        <f>ROUND(I108*H108,2)</f>
        <v>0</v>
      </c>
      <c r="K108" s="220" t="s">
        <v>406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102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102</v>
      </c>
      <c r="BM108" s="229" t="s">
        <v>7707</v>
      </c>
    </row>
    <row r="109" s="2" customFormat="1">
      <c r="A109" s="40"/>
      <c r="B109" s="41"/>
      <c r="C109" s="42"/>
      <c r="D109" s="231" t="s">
        <v>408</v>
      </c>
      <c r="E109" s="42"/>
      <c r="F109" s="232" t="s">
        <v>7708</v>
      </c>
      <c r="G109" s="42"/>
      <c r="H109" s="42"/>
      <c r="I109" s="233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408</v>
      </c>
      <c r="AU109" s="19" t="s">
        <v>87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7709</v>
      </c>
      <c r="G110" s="248"/>
      <c r="H110" s="251">
        <v>5.1680000000000001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5.1680000000000001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49.05" customHeight="1">
      <c r="A112" s="40"/>
      <c r="B112" s="41"/>
      <c r="C112" s="218" t="s">
        <v>457</v>
      </c>
      <c r="D112" s="218" t="s">
        <v>403</v>
      </c>
      <c r="E112" s="219" t="s">
        <v>6867</v>
      </c>
      <c r="F112" s="220" t="s">
        <v>6868</v>
      </c>
      <c r="G112" s="221" t="s">
        <v>219</v>
      </c>
      <c r="H112" s="222">
        <v>188.40000000000001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7710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6870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7711</v>
      </c>
      <c r="G114" s="248"/>
      <c r="H114" s="251">
        <v>103.2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7712</v>
      </c>
      <c r="G115" s="248"/>
      <c r="H115" s="251">
        <v>85.200000000000003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5" customFormat="1">
      <c r="A116" s="15"/>
      <c r="B116" s="258"/>
      <c r="C116" s="259"/>
      <c r="D116" s="238" t="s">
        <v>410</v>
      </c>
      <c r="E116" s="260" t="s">
        <v>19</v>
      </c>
      <c r="F116" s="261" t="s">
        <v>414</v>
      </c>
      <c r="G116" s="259"/>
      <c r="H116" s="262">
        <v>188.40000000000001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8" t="s">
        <v>410</v>
      </c>
      <c r="AU116" s="268" t="s">
        <v>87</v>
      </c>
      <c r="AV116" s="15" t="s">
        <v>102</v>
      </c>
      <c r="AW116" s="15" t="s">
        <v>37</v>
      </c>
      <c r="AX116" s="15" t="s">
        <v>85</v>
      </c>
      <c r="AY116" s="268" t="s">
        <v>401</v>
      </c>
    </row>
    <row r="117" s="2" customFormat="1" ht="44.25" customHeight="1">
      <c r="A117" s="40"/>
      <c r="B117" s="41"/>
      <c r="C117" s="218" t="s">
        <v>474</v>
      </c>
      <c r="D117" s="218" t="s">
        <v>403</v>
      </c>
      <c r="E117" s="219" t="s">
        <v>7713</v>
      </c>
      <c r="F117" s="220" t="s">
        <v>7714</v>
      </c>
      <c r="G117" s="221" t="s">
        <v>219</v>
      </c>
      <c r="H117" s="222">
        <v>32.899999999999999</v>
      </c>
      <c r="I117" s="223"/>
      <c r="J117" s="224">
        <f>ROUND(I117*H117,2)</f>
        <v>0</v>
      </c>
      <c r="K117" s="220" t="s">
        <v>406</v>
      </c>
      <c r="L117" s="46"/>
      <c r="M117" s="225" t="s">
        <v>19</v>
      </c>
      <c r="N117" s="226" t="s">
        <v>49</v>
      </c>
      <c r="O117" s="86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9" t="s">
        <v>102</v>
      </c>
      <c r="AT117" s="229" t="s">
        <v>403</v>
      </c>
      <c r="AU117" s="229" t="s">
        <v>87</v>
      </c>
      <c r="AY117" s="19" t="s">
        <v>401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9" t="s">
        <v>85</v>
      </c>
      <c r="BK117" s="230">
        <f>ROUND(I117*H117,2)</f>
        <v>0</v>
      </c>
      <c r="BL117" s="19" t="s">
        <v>102</v>
      </c>
      <c r="BM117" s="229" t="s">
        <v>7715</v>
      </c>
    </row>
    <row r="118" s="2" customFormat="1">
      <c r="A118" s="40"/>
      <c r="B118" s="41"/>
      <c r="C118" s="42"/>
      <c r="D118" s="231" t="s">
        <v>408</v>
      </c>
      <c r="E118" s="42"/>
      <c r="F118" s="232" t="s">
        <v>7716</v>
      </c>
      <c r="G118" s="42"/>
      <c r="H118" s="42"/>
      <c r="I118" s="233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408</v>
      </c>
      <c r="AU118" s="19" t="s">
        <v>87</v>
      </c>
    </row>
    <row r="119" s="14" customFormat="1">
      <c r="A119" s="14"/>
      <c r="B119" s="247"/>
      <c r="C119" s="248"/>
      <c r="D119" s="238" t="s">
        <v>410</v>
      </c>
      <c r="E119" s="249" t="s">
        <v>19</v>
      </c>
      <c r="F119" s="250" t="s">
        <v>7717</v>
      </c>
      <c r="G119" s="248"/>
      <c r="H119" s="251">
        <v>25.800000000000001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410</v>
      </c>
      <c r="AU119" s="257" t="s">
        <v>87</v>
      </c>
      <c r="AV119" s="14" t="s">
        <v>87</v>
      </c>
      <c r="AW119" s="14" t="s">
        <v>37</v>
      </c>
      <c r="AX119" s="14" t="s">
        <v>78</v>
      </c>
      <c r="AY119" s="257" t="s">
        <v>401</v>
      </c>
    </row>
    <row r="120" s="14" customFormat="1">
      <c r="A120" s="14"/>
      <c r="B120" s="247"/>
      <c r="C120" s="248"/>
      <c r="D120" s="238" t="s">
        <v>410</v>
      </c>
      <c r="E120" s="249" t="s">
        <v>19</v>
      </c>
      <c r="F120" s="250" t="s">
        <v>7718</v>
      </c>
      <c r="G120" s="248"/>
      <c r="H120" s="251">
        <v>7.0999999999999996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410</v>
      </c>
      <c r="AU120" s="257" t="s">
        <v>87</v>
      </c>
      <c r="AV120" s="14" t="s">
        <v>87</v>
      </c>
      <c r="AW120" s="14" t="s">
        <v>37</v>
      </c>
      <c r="AX120" s="14" t="s">
        <v>78</v>
      </c>
      <c r="AY120" s="257" t="s">
        <v>401</v>
      </c>
    </row>
    <row r="121" s="15" customFormat="1">
      <c r="A121" s="15"/>
      <c r="B121" s="258"/>
      <c r="C121" s="259"/>
      <c r="D121" s="238" t="s">
        <v>410</v>
      </c>
      <c r="E121" s="260" t="s">
        <v>19</v>
      </c>
      <c r="F121" s="261" t="s">
        <v>414</v>
      </c>
      <c r="G121" s="259"/>
      <c r="H121" s="262">
        <v>32.899999999999999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410</v>
      </c>
      <c r="AU121" s="268" t="s">
        <v>87</v>
      </c>
      <c r="AV121" s="15" t="s">
        <v>102</v>
      </c>
      <c r="AW121" s="15" t="s">
        <v>37</v>
      </c>
      <c r="AX121" s="15" t="s">
        <v>85</v>
      </c>
      <c r="AY121" s="268" t="s">
        <v>401</v>
      </c>
    </row>
    <row r="122" s="2" customFormat="1" ht="24.15" customHeight="1">
      <c r="A122" s="40"/>
      <c r="B122" s="41"/>
      <c r="C122" s="218" t="s">
        <v>480</v>
      </c>
      <c r="D122" s="218" t="s">
        <v>403</v>
      </c>
      <c r="E122" s="219" t="s">
        <v>7719</v>
      </c>
      <c r="F122" s="220" t="s">
        <v>7720</v>
      </c>
      <c r="G122" s="221" t="s">
        <v>178</v>
      </c>
      <c r="H122" s="222">
        <v>477.16000000000002</v>
      </c>
      <c r="I122" s="223"/>
      <c r="J122" s="224">
        <f>ROUND(I122*H122,2)</f>
        <v>0</v>
      </c>
      <c r="K122" s="220" t="s">
        <v>406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0.00070100000000000002</v>
      </c>
      <c r="R122" s="227">
        <f>Q122*H122</f>
        <v>0.33448916000000001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102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102</v>
      </c>
      <c r="BM122" s="229" t="s">
        <v>7721</v>
      </c>
    </row>
    <row r="123" s="2" customFormat="1">
      <c r="A123" s="40"/>
      <c r="B123" s="41"/>
      <c r="C123" s="42"/>
      <c r="D123" s="231" t="s">
        <v>408</v>
      </c>
      <c r="E123" s="42"/>
      <c r="F123" s="232" t="s">
        <v>7722</v>
      </c>
      <c r="G123" s="42"/>
      <c r="H123" s="42"/>
      <c r="I123" s="233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408</v>
      </c>
      <c r="AU123" s="19" t="s">
        <v>87</v>
      </c>
    </row>
    <row r="124" s="14" customFormat="1">
      <c r="A124" s="14"/>
      <c r="B124" s="247"/>
      <c r="C124" s="248"/>
      <c r="D124" s="238" t="s">
        <v>410</v>
      </c>
      <c r="E124" s="249" t="s">
        <v>19</v>
      </c>
      <c r="F124" s="250" t="s">
        <v>7723</v>
      </c>
      <c r="G124" s="248"/>
      <c r="H124" s="251">
        <v>34.560000000000002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410</v>
      </c>
      <c r="AU124" s="257" t="s">
        <v>87</v>
      </c>
      <c r="AV124" s="14" t="s">
        <v>87</v>
      </c>
      <c r="AW124" s="14" t="s">
        <v>37</v>
      </c>
      <c r="AX124" s="14" t="s">
        <v>78</v>
      </c>
      <c r="AY124" s="257" t="s">
        <v>401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7724</v>
      </c>
      <c r="G125" s="248"/>
      <c r="H125" s="251">
        <v>258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4" customFormat="1">
      <c r="A126" s="14"/>
      <c r="B126" s="247"/>
      <c r="C126" s="248"/>
      <c r="D126" s="238" t="s">
        <v>410</v>
      </c>
      <c r="E126" s="249" t="s">
        <v>19</v>
      </c>
      <c r="F126" s="250" t="s">
        <v>7725</v>
      </c>
      <c r="G126" s="248"/>
      <c r="H126" s="251">
        <v>184.59999999999999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410</v>
      </c>
      <c r="AU126" s="257" t="s">
        <v>87</v>
      </c>
      <c r="AV126" s="14" t="s">
        <v>87</v>
      </c>
      <c r="AW126" s="14" t="s">
        <v>37</v>
      </c>
      <c r="AX126" s="14" t="s">
        <v>78</v>
      </c>
      <c r="AY126" s="257" t="s">
        <v>401</v>
      </c>
    </row>
    <row r="127" s="15" customFormat="1">
      <c r="A127" s="15"/>
      <c r="B127" s="258"/>
      <c r="C127" s="259"/>
      <c r="D127" s="238" t="s">
        <v>410</v>
      </c>
      <c r="E127" s="260" t="s">
        <v>19</v>
      </c>
      <c r="F127" s="261" t="s">
        <v>414</v>
      </c>
      <c r="G127" s="259"/>
      <c r="H127" s="262">
        <v>477.15999999999997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8" t="s">
        <v>410</v>
      </c>
      <c r="AU127" s="268" t="s">
        <v>87</v>
      </c>
      <c r="AV127" s="15" t="s">
        <v>102</v>
      </c>
      <c r="AW127" s="15" t="s">
        <v>37</v>
      </c>
      <c r="AX127" s="15" t="s">
        <v>85</v>
      </c>
      <c r="AY127" s="268" t="s">
        <v>401</v>
      </c>
    </row>
    <row r="128" s="2" customFormat="1" ht="44.25" customHeight="1">
      <c r="A128" s="40"/>
      <c r="B128" s="41"/>
      <c r="C128" s="218" t="s">
        <v>487</v>
      </c>
      <c r="D128" s="218" t="s">
        <v>403</v>
      </c>
      <c r="E128" s="219" t="s">
        <v>7726</v>
      </c>
      <c r="F128" s="220" t="s">
        <v>7727</v>
      </c>
      <c r="G128" s="221" t="s">
        <v>178</v>
      </c>
      <c r="H128" s="222">
        <v>477.16000000000002</v>
      </c>
      <c r="I128" s="223"/>
      <c r="J128" s="224">
        <f>ROUND(I128*H128,2)</f>
        <v>0</v>
      </c>
      <c r="K128" s="220" t="s">
        <v>406</v>
      </c>
      <c r="L128" s="46"/>
      <c r="M128" s="225" t="s">
        <v>19</v>
      </c>
      <c r="N128" s="226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102</v>
      </c>
      <c r="AT128" s="229" t="s">
        <v>403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102</v>
      </c>
      <c r="BM128" s="229" t="s">
        <v>7728</v>
      </c>
    </row>
    <row r="129" s="2" customFormat="1">
      <c r="A129" s="40"/>
      <c r="B129" s="41"/>
      <c r="C129" s="42"/>
      <c r="D129" s="231" t="s">
        <v>408</v>
      </c>
      <c r="E129" s="42"/>
      <c r="F129" s="232" t="s">
        <v>7729</v>
      </c>
      <c r="G129" s="42"/>
      <c r="H129" s="42"/>
      <c r="I129" s="233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408</v>
      </c>
      <c r="AU129" s="19" t="s">
        <v>87</v>
      </c>
    </row>
    <row r="130" s="2" customFormat="1" ht="33" customHeight="1">
      <c r="A130" s="40"/>
      <c r="B130" s="41"/>
      <c r="C130" s="218" t="s">
        <v>492</v>
      </c>
      <c r="D130" s="218" t="s">
        <v>403</v>
      </c>
      <c r="E130" s="219" t="s">
        <v>7730</v>
      </c>
      <c r="F130" s="220" t="s">
        <v>7731</v>
      </c>
      <c r="G130" s="221" t="s">
        <v>219</v>
      </c>
      <c r="H130" s="222">
        <v>25.84</v>
      </c>
      <c r="I130" s="223"/>
      <c r="J130" s="224">
        <f>ROUND(I130*H130,2)</f>
        <v>0</v>
      </c>
      <c r="K130" s="220" t="s">
        <v>406</v>
      </c>
      <c r="L130" s="46"/>
      <c r="M130" s="225" t="s">
        <v>19</v>
      </c>
      <c r="N130" s="226" t="s">
        <v>49</v>
      </c>
      <c r="O130" s="86"/>
      <c r="P130" s="227">
        <f>O130*H130</f>
        <v>0</v>
      </c>
      <c r="Q130" s="227">
        <v>0.00045731999999999999</v>
      </c>
      <c r="R130" s="227">
        <f>Q130*H130</f>
        <v>0.0118171488</v>
      </c>
      <c r="S130" s="227">
        <v>0</v>
      </c>
      <c r="T130" s="22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9" t="s">
        <v>102</v>
      </c>
      <c r="AT130" s="229" t="s">
        <v>403</v>
      </c>
      <c r="AU130" s="229" t="s">
        <v>87</v>
      </c>
      <c r="AY130" s="19" t="s">
        <v>401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9" t="s">
        <v>85</v>
      </c>
      <c r="BK130" s="230">
        <f>ROUND(I130*H130,2)</f>
        <v>0</v>
      </c>
      <c r="BL130" s="19" t="s">
        <v>102</v>
      </c>
      <c r="BM130" s="229" t="s">
        <v>7732</v>
      </c>
    </row>
    <row r="131" s="2" customFormat="1">
      <c r="A131" s="40"/>
      <c r="B131" s="41"/>
      <c r="C131" s="42"/>
      <c r="D131" s="231" t="s">
        <v>408</v>
      </c>
      <c r="E131" s="42"/>
      <c r="F131" s="232" t="s">
        <v>7733</v>
      </c>
      <c r="G131" s="42"/>
      <c r="H131" s="42"/>
      <c r="I131" s="233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408</v>
      </c>
      <c r="AU131" s="19" t="s">
        <v>87</v>
      </c>
    </row>
    <row r="132" s="14" customFormat="1">
      <c r="A132" s="14"/>
      <c r="B132" s="247"/>
      <c r="C132" s="248"/>
      <c r="D132" s="238" t="s">
        <v>410</v>
      </c>
      <c r="E132" s="249" t="s">
        <v>19</v>
      </c>
      <c r="F132" s="250" t="s">
        <v>7734</v>
      </c>
      <c r="G132" s="248"/>
      <c r="H132" s="251">
        <v>25.84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410</v>
      </c>
      <c r="AU132" s="257" t="s">
        <v>87</v>
      </c>
      <c r="AV132" s="14" t="s">
        <v>87</v>
      </c>
      <c r="AW132" s="14" t="s">
        <v>37</v>
      </c>
      <c r="AX132" s="14" t="s">
        <v>78</v>
      </c>
      <c r="AY132" s="257" t="s">
        <v>401</v>
      </c>
    </row>
    <row r="133" s="15" customFormat="1">
      <c r="A133" s="15"/>
      <c r="B133" s="258"/>
      <c r="C133" s="259"/>
      <c r="D133" s="238" t="s">
        <v>410</v>
      </c>
      <c r="E133" s="260" t="s">
        <v>19</v>
      </c>
      <c r="F133" s="261" t="s">
        <v>414</v>
      </c>
      <c r="G133" s="259"/>
      <c r="H133" s="262">
        <v>25.84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8" t="s">
        <v>410</v>
      </c>
      <c r="AU133" s="268" t="s">
        <v>87</v>
      </c>
      <c r="AV133" s="15" t="s">
        <v>102</v>
      </c>
      <c r="AW133" s="15" t="s">
        <v>37</v>
      </c>
      <c r="AX133" s="15" t="s">
        <v>85</v>
      </c>
      <c r="AY133" s="268" t="s">
        <v>401</v>
      </c>
    </row>
    <row r="134" s="2" customFormat="1" ht="37.8" customHeight="1">
      <c r="A134" s="40"/>
      <c r="B134" s="41"/>
      <c r="C134" s="218" t="s">
        <v>498</v>
      </c>
      <c r="D134" s="218" t="s">
        <v>403</v>
      </c>
      <c r="E134" s="219" t="s">
        <v>7735</v>
      </c>
      <c r="F134" s="220" t="s">
        <v>7736</v>
      </c>
      <c r="G134" s="221" t="s">
        <v>219</v>
      </c>
      <c r="H134" s="222">
        <v>25.84</v>
      </c>
      <c r="I134" s="223"/>
      <c r="J134" s="224">
        <f>ROUND(I134*H134,2)</f>
        <v>0</v>
      </c>
      <c r="K134" s="220" t="s">
        <v>406</v>
      </c>
      <c r="L134" s="46"/>
      <c r="M134" s="225" t="s">
        <v>19</v>
      </c>
      <c r="N134" s="226" t="s">
        <v>49</v>
      </c>
      <c r="O134" s="86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9" t="s">
        <v>102</v>
      </c>
      <c r="AT134" s="229" t="s">
        <v>403</v>
      </c>
      <c r="AU134" s="229" t="s">
        <v>87</v>
      </c>
      <c r="AY134" s="19" t="s">
        <v>401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9" t="s">
        <v>85</v>
      </c>
      <c r="BK134" s="230">
        <f>ROUND(I134*H134,2)</f>
        <v>0</v>
      </c>
      <c r="BL134" s="19" t="s">
        <v>102</v>
      </c>
      <c r="BM134" s="229" t="s">
        <v>7737</v>
      </c>
    </row>
    <row r="135" s="2" customFormat="1">
      <c r="A135" s="40"/>
      <c r="B135" s="41"/>
      <c r="C135" s="42"/>
      <c r="D135" s="231" t="s">
        <v>408</v>
      </c>
      <c r="E135" s="42"/>
      <c r="F135" s="232" t="s">
        <v>7738</v>
      </c>
      <c r="G135" s="42"/>
      <c r="H135" s="42"/>
      <c r="I135" s="233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408</v>
      </c>
      <c r="AU135" s="19" t="s">
        <v>87</v>
      </c>
    </row>
    <row r="136" s="2" customFormat="1" ht="66.75" customHeight="1">
      <c r="A136" s="40"/>
      <c r="B136" s="41"/>
      <c r="C136" s="218" t="s">
        <v>514</v>
      </c>
      <c r="D136" s="218" t="s">
        <v>403</v>
      </c>
      <c r="E136" s="219" t="s">
        <v>3904</v>
      </c>
      <c r="F136" s="220" t="s">
        <v>3905</v>
      </c>
      <c r="G136" s="221" t="s">
        <v>219</v>
      </c>
      <c r="H136" s="222">
        <v>210.364</v>
      </c>
      <c r="I136" s="223"/>
      <c r="J136" s="224">
        <f>ROUND(I136*H136,2)</f>
        <v>0</v>
      </c>
      <c r="K136" s="220" t="s">
        <v>406</v>
      </c>
      <c r="L136" s="46"/>
      <c r="M136" s="225" t="s">
        <v>19</v>
      </c>
      <c r="N136" s="226" t="s">
        <v>49</v>
      </c>
      <c r="O136" s="86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9" t="s">
        <v>102</v>
      </c>
      <c r="AT136" s="229" t="s">
        <v>403</v>
      </c>
      <c r="AU136" s="229" t="s">
        <v>87</v>
      </c>
      <c r="AY136" s="19" t="s">
        <v>401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9" t="s">
        <v>85</v>
      </c>
      <c r="BK136" s="230">
        <f>ROUND(I136*H136,2)</f>
        <v>0</v>
      </c>
      <c r="BL136" s="19" t="s">
        <v>102</v>
      </c>
      <c r="BM136" s="229" t="s">
        <v>7739</v>
      </c>
    </row>
    <row r="137" s="2" customFormat="1">
      <c r="A137" s="40"/>
      <c r="B137" s="41"/>
      <c r="C137" s="42"/>
      <c r="D137" s="231" t="s">
        <v>408</v>
      </c>
      <c r="E137" s="42"/>
      <c r="F137" s="232" t="s">
        <v>3907</v>
      </c>
      <c r="G137" s="42"/>
      <c r="H137" s="42"/>
      <c r="I137" s="233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408</v>
      </c>
      <c r="AU137" s="19" t="s">
        <v>87</v>
      </c>
    </row>
    <row r="138" s="14" customFormat="1">
      <c r="A138" s="14"/>
      <c r="B138" s="247"/>
      <c r="C138" s="248"/>
      <c r="D138" s="238" t="s">
        <v>410</v>
      </c>
      <c r="E138" s="249" t="s">
        <v>19</v>
      </c>
      <c r="F138" s="250" t="s">
        <v>7740</v>
      </c>
      <c r="G138" s="248"/>
      <c r="H138" s="251">
        <v>210.364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410</v>
      </c>
      <c r="AU138" s="257" t="s">
        <v>87</v>
      </c>
      <c r="AV138" s="14" t="s">
        <v>87</v>
      </c>
      <c r="AW138" s="14" t="s">
        <v>37</v>
      </c>
      <c r="AX138" s="14" t="s">
        <v>78</v>
      </c>
      <c r="AY138" s="257" t="s">
        <v>401</v>
      </c>
    </row>
    <row r="139" s="15" customFormat="1">
      <c r="A139" s="15"/>
      <c r="B139" s="258"/>
      <c r="C139" s="259"/>
      <c r="D139" s="238" t="s">
        <v>410</v>
      </c>
      <c r="E139" s="260" t="s">
        <v>19</v>
      </c>
      <c r="F139" s="261" t="s">
        <v>414</v>
      </c>
      <c r="G139" s="259"/>
      <c r="H139" s="262">
        <v>210.364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410</v>
      </c>
      <c r="AU139" s="268" t="s">
        <v>87</v>
      </c>
      <c r="AV139" s="15" t="s">
        <v>102</v>
      </c>
      <c r="AW139" s="15" t="s">
        <v>37</v>
      </c>
      <c r="AX139" s="15" t="s">
        <v>85</v>
      </c>
      <c r="AY139" s="268" t="s">
        <v>401</v>
      </c>
    </row>
    <row r="140" s="2" customFormat="1" ht="66.75" customHeight="1">
      <c r="A140" s="40"/>
      <c r="B140" s="41"/>
      <c r="C140" s="218" t="s">
        <v>519</v>
      </c>
      <c r="D140" s="218" t="s">
        <v>403</v>
      </c>
      <c r="E140" s="219" t="s">
        <v>7741</v>
      </c>
      <c r="F140" s="220" t="s">
        <v>7742</v>
      </c>
      <c r="G140" s="221" t="s">
        <v>219</v>
      </c>
      <c r="H140" s="222">
        <v>43.235999999999997</v>
      </c>
      <c r="I140" s="223"/>
      <c r="J140" s="224">
        <f>ROUND(I140*H140,2)</f>
        <v>0</v>
      </c>
      <c r="K140" s="220" t="s">
        <v>406</v>
      </c>
      <c r="L140" s="46"/>
      <c r="M140" s="225" t="s">
        <v>19</v>
      </c>
      <c r="N140" s="226" t="s">
        <v>49</v>
      </c>
      <c r="O140" s="86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9" t="s">
        <v>102</v>
      </c>
      <c r="AT140" s="229" t="s">
        <v>403</v>
      </c>
      <c r="AU140" s="229" t="s">
        <v>87</v>
      </c>
      <c r="AY140" s="19" t="s">
        <v>401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9" t="s">
        <v>85</v>
      </c>
      <c r="BK140" s="230">
        <f>ROUND(I140*H140,2)</f>
        <v>0</v>
      </c>
      <c r="BL140" s="19" t="s">
        <v>102</v>
      </c>
      <c r="BM140" s="229" t="s">
        <v>7743</v>
      </c>
    </row>
    <row r="141" s="2" customFormat="1">
      <c r="A141" s="40"/>
      <c r="B141" s="41"/>
      <c r="C141" s="42"/>
      <c r="D141" s="231" t="s">
        <v>408</v>
      </c>
      <c r="E141" s="42"/>
      <c r="F141" s="232" t="s">
        <v>7744</v>
      </c>
      <c r="G141" s="42"/>
      <c r="H141" s="42"/>
      <c r="I141" s="233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408</v>
      </c>
      <c r="AU141" s="19" t="s">
        <v>87</v>
      </c>
    </row>
    <row r="142" s="14" customFormat="1">
      <c r="A142" s="14"/>
      <c r="B142" s="247"/>
      <c r="C142" s="248"/>
      <c r="D142" s="238" t="s">
        <v>410</v>
      </c>
      <c r="E142" s="249" t="s">
        <v>19</v>
      </c>
      <c r="F142" s="250" t="s">
        <v>7745</v>
      </c>
      <c r="G142" s="248"/>
      <c r="H142" s="251">
        <v>43.235999999999997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410</v>
      </c>
      <c r="AU142" s="257" t="s">
        <v>87</v>
      </c>
      <c r="AV142" s="14" t="s">
        <v>87</v>
      </c>
      <c r="AW142" s="14" t="s">
        <v>37</v>
      </c>
      <c r="AX142" s="14" t="s">
        <v>78</v>
      </c>
      <c r="AY142" s="257" t="s">
        <v>401</v>
      </c>
    </row>
    <row r="143" s="15" customFormat="1">
      <c r="A143" s="15"/>
      <c r="B143" s="258"/>
      <c r="C143" s="259"/>
      <c r="D143" s="238" t="s">
        <v>410</v>
      </c>
      <c r="E143" s="260" t="s">
        <v>19</v>
      </c>
      <c r="F143" s="261" t="s">
        <v>414</v>
      </c>
      <c r="G143" s="259"/>
      <c r="H143" s="262">
        <v>43.235999999999997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410</v>
      </c>
      <c r="AU143" s="268" t="s">
        <v>87</v>
      </c>
      <c r="AV143" s="15" t="s">
        <v>102</v>
      </c>
      <c r="AW143" s="15" t="s">
        <v>37</v>
      </c>
      <c r="AX143" s="15" t="s">
        <v>85</v>
      </c>
      <c r="AY143" s="268" t="s">
        <v>401</v>
      </c>
    </row>
    <row r="144" s="2" customFormat="1" ht="66.75" customHeight="1">
      <c r="A144" s="40"/>
      <c r="B144" s="41"/>
      <c r="C144" s="218" t="s">
        <v>529</v>
      </c>
      <c r="D144" s="218" t="s">
        <v>403</v>
      </c>
      <c r="E144" s="219" t="s">
        <v>7746</v>
      </c>
      <c r="F144" s="220" t="s">
        <v>7747</v>
      </c>
      <c r="G144" s="221" t="s">
        <v>219</v>
      </c>
      <c r="H144" s="222">
        <v>5.1680000000000001</v>
      </c>
      <c r="I144" s="223"/>
      <c r="J144" s="224">
        <f>ROUND(I144*H144,2)</f>
        <v>0</v>
      </c>
      <c r="K144" s="220" t="s">
        <v>406</v>
      </c>
      <c r="L144" s="46"/>
      <c r="M144" s="225" t="s">
        <v>19</v>
      </c>
      <c r="N144" s="226" t="s">
        <v>49</v>
      </c>
      <c r="O144" s="86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9" t="s">
        <v>102</v>
      </c>
      <c r="AT144" s="229" t="s">
        <v>403</v>
      </c>
      <c r="AU144" s="229" t="s">
        <v>87</v>
      </c>
      <c r="AY144" s="19" t="s">
        <v>401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9" t="s">
        <v>85</v>
      </c>
      <c r="BK144" s="230">
        <f>ROUND(I144*H144,2)</f>
        <v>0</v>
      </c>
      <c r="BL144" s="19" t="s">
        <v>102</v>
      </c>
      <c r="BM144" s="229" t="s">
        <v>7748</v>
      </c>
    </row>
    <row r="145" s="2" customFormat="1">
      <c r="A145" s="40"/>
      <c r="B145" s="41"/>
      <c r="C145" s="42"/>
      <c r="D145" s="231" t="s">
        <v>408</v>
      </c>
      <c r="E145" s="42"/>
      <c r="F145" s="232" t="s">
        <v>7749</v>
      </c>
      <c r="G145" s="42"/>
      <c r="H145" s="42"/>
      <c r="I145" s="233"/>
      <c r="J145" s="42"/>
      <c r="K145" s="42"/>
      <c r="L145" s="46"/>
      <c r="M145" s="234"/>
      <c r="N145" s="235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408</v>
      </c>
      <c r="AU145" s="19" t="s">
        <v>87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7750</v>
      </c>
      <c r="G146" s="248"/>
      <c r="H146" s="251">
        <v>5.1680000000000001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5" customFormat="1">
      <c r="A147" s="15"/>
      <c r="B147" s="258"/>
      <c r="C147" s="259"/>
      <c r="D147" s="238" t="s">
        <v>410</v>
      </c>
      <c r="E147" s="260" t="s">
        <v>19</v>
      </c>
      <c r="F147" s="261" t="s">
        <v>414</v>
      </c>
      <c r="G147" s="259"/>
      <c r="H147" s="262">
        <v>5.1680000000000001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8" t="s">
        <v>410</v>
      </c>
      <c r="AU147" s="268" t="s">
        <v>87</v>
      </c>
      <c r="AV147" s="15" t="s">
        <v>102</v>
      </c>
      <c r="AW147" s="15" t="s">
        <v>37</v>
      </c>
      <c r="AX147" s="15" t="s">
        <v>85</v>
      </c>
      <c r="AY147" s="268" t="s">
        <v>401</v>
      </c>
    </row>
    <row r="148" s="2" customFormat="1" ht="62.7" customHeight="1">
      <c r="A148" s="40"/>
      <c r="B148" s="41"/>
      <c r="C148" s="218" t="s">
        <v>536</v>
      </c>
      <c r="D148" s="218" t="s">
        <v>403</v>
      </c>
      <c r="E148" s="219" t="s">
        <v>493</v>
      </c>
      <c r="F148" s="220" t="s">
        <v>494</v>
      </c>
      <c r="G148" s="221" t="s">
        <v>219</v>
      </c>
      <c r="H148" s="222">
        <v>76.918000000000006</v>
      </c>
      <c r="I148" s="223"/>
      <c r="J148" s="224">
        <f>ROUND(I148*H148,2)</f>
        <v>0</v>
      </c>
      <c r="K148" s="220" t="s">
        <v>406</v>
      </c>
      <c r="L148" s="46"/>
      <c r="M148" s="225" t="s">
        <v>19</v>
      </c>
      <c r="N148" s="226" t="s">
        <v>49</v>
      </c>
      <c r="O148" s="86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9" t="s">
        <v>102</v>
      </c>
      <c r="AT148" s="229" t="s">
        <v>403</v>
      </c>
      <c r="AU148" s="229" t="s">
        <v>87</v>
      </c>
      <c r="AY148" s="19" t="s">
        <v>401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9" t="s">
        <v>85</v>
      </c>
      <c r="BK148" s="230">
        <f>ROUND(I148*H148,2)</f>
        <v>0</v>
      </c>
      <c r="BL148" s="19" t="s">
        <v>102</v>
      </c>
      <c r="BM148" s="229" t="s">
        <v>7751</v>
      </c>
    </row>
    <row r="149" s="2" customFormat="1">
      <c r="A149" s="40"/>
      <c r="B149" s="41"/>
      <c r="C149" s="42"/>
      <c r="D149" s="231" t="s">
        <v>408</v>
      </c>
      <c r="E149" s="42"/>
      <c r="F149" s="232" t="s">
        <v>496</v>
      </c>
      <c r="G149" s="42"/>
      <c r="H149" s="42"/>
      <c r="I149" s="233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408</v>
      </c>
      <c r="AU149" s="19" t="s">
        <v>87</v>
      </c>
    </row>
    <row r="150" s="14" customFormat="1">
      <c r="A150" s="14"/>
      <c r="B150" s="247"/>
      <c r="C150" s="248"/>
      <c r="D150" s="238" t="s">
        <v>410</v>
      </c>
      <c r="E150" s="249" t="s">
        <v>19</v>
      </c>
      <c r="F150" s="250" t="s">
        <v>7752</v>
      </c>
      <c r="G150" s="248"/>
      <c r="H150" s="251">
        <v>15.965999999999999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410</v>
      </c>
      <c r="AU150" s="257" t="s">
        <v>87</v>
      </c>
      <c r="AV150" s="14" t="s">
        <v>87</v>
      </c>
      <c r="AW150" s="14" t="s">
        <v>37</v>
      </c>
      <c r="AX150" s="14" t="s">
        <v>78</v>
      </c>
      <c r="AY150" s="257" t="s">
        <v>401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7753</v>
      </c>
      <c r="G151" s="248"/>
      <c r="H151" s="251">
        <v>55.100000000000001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4" customFormat="1">
      <c r="A152" s="14"/>
      <c r="B152" s="247"/>
      <c r="C152" s="248"/>
      <c r="D152" s="238" t="s">
        <v>410</v>
      </c>
      <c r="E152" s="249" t="s">
        <v>19</v>
      </c>
      <c r="F152" s="250" t="s">
        <v>7754</v>
      </c>
      <c r="G152" s="248"/>
      <c r="H152" s="251">
        <v>5.8520000000000003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410</v>
      </c>
      <c r="AU152" s="257" t="s">
        <v>87</v>
      </c>
      <c r="AV152" s="14" t="s">
        <v>87</v>
      </c>
      <c r="AW152" s="14" t="s">
        <v>37</v>
      </c>
      <c r="AX152" s="14" t="s">
        <v>78</v>
      </c>
      <c r="AY152" s="257" t="s">
        <v>401</v>
      </c>
    </row>
    <row r="153" s="15" customFormat="1">
      <c r="A153" s="15"/>
      <c r="B153" s="258"/>
      <c r="C153" s="259"/>
      <c r="D153" s="238" t="s">
        <v>410</v>
      </c>
      <c r="E153" s="260" t="s">
        <v>19</v>
      </c>
      <c r="F153" s="261" t="s">
        <v>414</v>
      </c>
      <c r="G153" s="259"/>
      <c r="H153" s="262">
        <v>76.918000000000006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8" t="s">
        <v>410</v>
      </c>
      <c r="AU153" s="268" t="s">
        <v>87</v>
      </c>
      <c r="AV153" s="15" t="s">
        <v>102</v>
      </c>
      <c r="AW153" s="15" t="s">
        <v>37</v>
      </c>
      <c r="AX153" s="15" t="s">
        <v>85</v>
      </c>
      <c r="AY153" s="268" t="s">
        <v>401</v>
      </c>
    </row>
    <row r="154" s="2" customFormat="1" ht="37.8" customHeight="1">
      <c r="A154" s="40"/>
      <c r="B154" s="41"/>
      <c r="C154" s="218" t="s">
        <v>8</v>
      </c>
      <c r="D154" s="218" t="s">
        <v>403</v>
      </c>
      <c r="E154" s="219" t="s">
        <v>561</v>
      </c>
      <c r="F154" s="220" t="s">
        <v>562</v>
      </c>
      <c r="G154" s="221" t="s">
        <v>219</v>
      </c>
      <c r="H154" s="222">
        <v>76.918000000000006</v>
      </c>
      <c r="I154" s="223"/>
      <c r="J154" s="224">
        <f>ROUND(I154*H154,2)</f>
        <v>0</v>
      </c>
      <c r="K154" s="220" t="s">
        <v>406</v>
      </c>
      <c r="L154" s="46"/>
      <c r="M154" s="225" t="s">
        <v>19</v>
      </c>
      <c r="N154" s="226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102</v>
      </c>
      <c r="AT154" s="229" t="s">
        <v>403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102</v>
      </c>
      <c r="BM154" s="229" t="s">
        <v>7755</v>
      </c>
    </row>
    <row r="155" s="2" customFormat="1">
      <c r="A155" s="40"/>
      <c r="B155" s="41"/>
      <c r="C155" s="42"/>
      <c r="D155" s="231" t="s">
        <v>408</v>
      </c>
      <c r="E155" s="42"/>
      <c r="F155" s="232" t="s">
        <v>564</v>
      </c>
      <c r="G155" s="42"/>
      <c r="H155" s="42"/>
      <c r="I155" s="233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408</v>
      </c>
      <c r="AU155" s="19" t="s">
        <v>87</v>
      </c>
    </row>
    <row r="156" s="2" customFormat="1" ht="44.25" customHeight="1">
      <c r="A156" s="40"/>
      <c r="B156" s="41"/>
      <c r="C156" s="218" t="s">
        <v>545</v>
      </c>
      <c r="D156" s="218" t="s">
        <v>403</v>
      </c>
      <c r="E156" s="219" t="s">
        <v>553</v>
      </c>
      <c r="F156" s="220" t="s">
        <v>554</v>
      </c>
      <c r="G156" s="221" t="s">
        <v>548</v>
      </c>
      <c r="H156" s="222">
        <v>138.452</v>
      </c>
      <c r="I156" s="223"/>
      <c r="J156" s="224">
        <f>ROUND(I156*H156,2)</f>
        <v>0</v>
      </c>
      <c r="K156" s="220" t="s">
        <v>406</v>
      </c>
      <c r="L156" s="46"/>
      <c r="M156" s="225" t="s">
        <v>19</v>
      </c>
      <c r="N156" s="226" t="s">
        <v>49</v>
      </c>
      <c r="O156" s="86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9" t="s">
        <v>102</v>
      </c>
      <c r="AT156" s="229" t="s">
        <v>403</v>
      </c>
      <c r="AU156" s="229" t="s">
        <v>87</v>
      </c>
      <c r="AY156" s="19" t="s">
        <v>401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9" t="s">
        <v>85</v>
      </c>
      <c r="BK156" s="230">
        <f>ROUND(I156*H156,2)</f>
        <v>0</v>
      </c>
      <c r="BL156" s="19" t="s">
        <v>102</v>
      </c>
      <c r="BM156" s="229" t="s">
        <v>7756</v>
      </c>
    </row>
    <row r="157" s="2" customFormat="1">
      <c r="A157" s="40"/>
      <c r="B157" s="41"/>
      <c r="C157" s="42"/>
      <c r="D157" s="231" t="s">
        <v>408</v>
      </c>
      <c r="E157" s="42"/>
      <c r="F157" s="232" t="s">
        <v>556</v>
      </c>
      <c r="G157" s="42"/>
      <c r="H157" s="42"/>
      <c r="I157" s="233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408</v>
      </c>
      <c r="AU157" s="19" t="s">
        <v>87</v>
      </c>
    </row>
    <row r="158" s="14" customFormat="1">
      <c r="A158" s="14"/>
      <c r="B158" s="247"/>
      <c r="C158" s="248"/>
      <c r="D158" s="238" t="s">
        <v>410</v>
      </c>
      <c r="E158" s="249" t="s">
        <v>19</v>
      </c>
      <c r="F158" s="250" t="s">
        <v>7757</v>
      </c>
      <c r="G158" s="248"/>
      <c r="H158" s="251">
        <v>138.452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410</v>
      </c>
      <c r="AU158" s="257" t="s">
        <v>87</v>
      </c>
      <c r="AV158" s="14" t="s">
        <v>87</v>
      </c>
      <c r="AW158" s="14" t="s">
        <v>37</v>
      </c>
      <c r="AX158" s="14" t="s">
        <v>78</v>
      </c>
      <c r="AY158" s="257" t="s">
        <v>401</v>
      </c>
    </row>
    <row r="159" s="15" customFormat="1">
      <c r="A159" s="15"/>
      <c r="B159" s="258"/>
      <c r="C159" s="259"/>
      <c r="D159" s="238" t="s">
        <v>410</v>
      </c>
      <c r="E159" s="260" t="s">
        <v>19</v>
      </c>
      <c r="F159" s="261" t="s">
        <v>414</v>
      </c>
      <c r="G159" s="259"/>
      <c r="H159" s="262">
        <v>138.452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410</v>
      </c>
      <c r="AU159" s="268" t="s">
        <v>87</v>
      </c>
      <c r="AV159" s="15" t="s">
        <v>102</v>
      </c>
      <c r="AW159" s="15" t="s">
        <v>37</v>
      </c>
      <c r="AX159" s="15" t="s">
        <v>85</v>
      </c>
      <c r="AY159" s="268" t="s">
        <v>401</v>
      </c>
    </row>
    <row r="160" s="2" customFormat="1" ht="44.25" customHeight="1">
      <c r="A160" s="40"/>
      <c r="B160" s="41"/>
      <c r="C160" s="218" t="s">
        <v>552</v>
      </c>
      <c r="D160" s="218" t="s">
        <v>403</v>
      </c>
      <c r="E160" s="219" t="s">
        <v>566</v>
      </c>
      <c r="F160" s="220" t="s">
        <v>567</v>
      </c>
      <c r="G160" s="221" t="s">
        <v>219</v>
      </c>
      <c r="H160" s="222">
        <v>181.84999999999999</v>
      </c>
      <c r="I160" s="223"/>
      <c r="J160" s="224">
        <f>ROUND(I160*H160,2)</f>
        <v>0</v>
      </c>
      <c r="K160" s="220" t="s">
        <v>406</v>
      </c>
      <c r="L160" s="46"/>
      <c r="M160" s="225" t="s">
        <v>19</v>
      </c>
      <c r="N160" s="226" t="s">
        <v>49</v>
      </c>
      <c r="O160" s="86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9" t="s">
        <v>102</v>
      </c>
      <c r="AT160" s="229" t="s">
        <v>403</v>
      </c>
      <c r="AU160" s="229" t="s">
        <v>87</v>
      </c>
      <c r="AY160" s="19" t="s">
        <v>401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9" t="s">
        <v>85</v>
      </c>
      <c r="BK160" s="230">
        <f>ROUND(I160*H160,2)</f>
        <v>0</v>
      </c>
      <c r="BL160" s="19" t="s">
        <v>102</v>
      </c>
      <c r="BM160" s="229" t="s">
        <v>7758</v>
      </c>
    </row>
    <row r="161" s="2" customFormat="1">
      <c r="A161" s="40"/>
      <c r="B161" s="41"/>
      <c r="C161" s="42"/>
      <c r="D161" s="231" t="s">
        <v>408</v>
      </c>
      <c r="E161" s="42"/>
      <c r="F161" s="232" t="s">
        <v>569</v>
      </c>
      <c r="G161" s="42"/>
      <c r="H161" s="42"/>
      <c r="I161" s="233"/>
      <c r="J161" s="42"/>
      <c r="K161" s="42"/>
      <c r="L161" s="46"/>
      <c r="M161" s="234"/>
      <c r="N161" s="235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408</v>
      </c>
      <c r="AU161" s="19" t="s">
        <v>87</v>
      </c>
    </row>
    <row r="162" s="14" customFormat="1">
      <c r="A162" s="14"/>
      <c r="B162" s="247"/>
      <c r="C162" s="248"/>
      <c r="D162" s="238" t="s">
        <v>410</v>
      </c>
      <c r="E162" s="249" t="s">
        <v>19</v>
      </c>
      <c r="F162" s="250" t="s">
        <v>7759</v>
      </c>
      <c r="G162" s="248"/>
      <c r="H162" s="251">
        <v>258.76799999999997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410</v>
      </c>
      <c r="AU162" s="257" t="s">
        <v>87</v>
      </c>
      <c r="AV162" s="14" t="s">
        <v>87</v>
      </c>
      <c r="AW162" s="14" t="s">
        <v>37</v>
      </c>
      <c r="AX162" s="14" t="s">
        <v>78</v>
      </c>
      <c r="AY162" s="257" t="s">
        <v>401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7760</v>
      </c>
      <c r="G163" s="248"/>
      <c r="H163" s="251">
        <v>-76.918000000000006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181.84999999999997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66.75" customHeight="1">
      <c r="A165" s="40"/>
      <c r="B165" s="41"/>
      <c r="C165" s="218" t="s">
        <v>560</v>
      </c>
      <c r="D165" s="218" t="s">
        <v>403</v>
      </c>
      <c r="E165" s="219" t="s">
        <v>3920</v>
      </c>
      <c r="F165" s="220" t="s">
        <v>3921</v>
      </c>
      <c r="G165" s="221" t="s">
        <v>219</v>
      </c>
      <c r="H165" s="222">
        <v>55.100000000000001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102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102</v>
      </c>
      <c r="BM165" s="229" t="s">
        <v>7761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3923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7762</v>
      </c>
      <c r="G167" s="248"/>
      <c r="H167" s="251">
        <v>30.960000000000001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4" customFormat="1">
      <c r="A168" s="14"/>
      <c r="B168" s="247"/>
      <c r="C168" s="248"/>
      <c r="D168" s="238" t="s">
        <v>410</v>
      </c>
      <c r="E168" s="249" t="s">
        <v>19</v>
      </c>
      <c r="F168" s="250" t="s">
        <v>7763</v>
      </c>
      <c r="G168" s="248"/>
      <c r="H168" s="251">
        <v>24.140000000000001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410</v>
      </c>
      <c r="AU168" s="257" t="s">
        <v>87</v>
      </c>
      <c r="AV168" s="14" t="s">
        <v>87</v>
      </c>
      <c r="AW168" s="14" t="s">
        <v>37</v>
      </c>
      <c r="AX168" s="14" t="s">
        <v>78</v>
      </c>
      <c r="AY168" s="257" t="s">
        <v>401</v>
      </c>
    </row>
    <row r="169" s="15" customFormat="1">
      <c r="A169" s="15"/>
      <c r="B169" s="258"/>
      <c r="C169" s="259"/>
      <c r="D169" s="238" t="s">
        <v>410</v>
      </c>
      <c r="E169" s="260" t="s">
        <v>19</v>
      </c>
      <c r="F169" s="261" t="s">
        <v>414</v>
      </c>
      <c r="G169" s="259"/>
      <c r="H169" s="262">
        <v>55.100000000000001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8" t="s">
        <v>410</v>
      </c>
      <c r="AU169" s="268" t="s">
        <v>87</v>
      </c>
      <c r="AV169" s="15" t="s">
        <v>102</v>
      </c>
      <c r="AW169" s="15" t="s">
        <v>37</v>
      </c>
      <c r="AX169" s="15" t="s">
        <v>85</v>
      </c>
      <c r="AY169" s="268" t="s">
        <v>401</v>
      </c>
    </row>
    <row r="170" s="2" customFormat="1" ht="16.5" customHeight="1">
      <c r="A170" s="40"/>
      <c r="B170" s="41"/>
      <c r="C170" s="280" t="s">
        <v>565</v>
      </c>
      <c r="D170" s="280" t="s">
        <v>808</v>
      </c>
      <c r="E170" s="281" t="s">
        <v>3925</v>
      </c>
      <c r="F170" s="282" t="s">
        <v>3926</v>
      </c>
      <c r="G170" s="283" t="s">
        <v>548</v>
      </c>
      <c r="H170" s="284">
        <v>93.670000000000002</v>
      </c>
      <c r="I170" s="285"/>
      <c r="J170" s="286">
        <f>ROUND(I170*H170,2)</f>
        <v>0</v>
      </c>
      <c r="K170" s="282" t="s">
        <v>406</v>
      </c>
      <c r="L170" s="287"/>
      <c r="M170" s="288" t="s">
        <v>19</v>
      </c>
      <c r="N170" s="289" t="s">
        <v>49</v>
      </c>
      <c r="O170" s="86"/>
      <c r="P170" s="227">
        <f>O170*H170</f>
        <v>0</v>
      </c>
      <c r="Q170" s="227">
        <v>1</v>
      </c>
      <c r="R170" s="227">
        <f>Q170*H170</f>
        <v>93.670000000000002</v>
      </c>
      <c r="S170" s="227">
        <v>0</v>
      </c>
      <c r="T170" s="22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9" t="s">
        <v>487</v>
      </c>
      <c r="AT170" s="229" t="s">
        <v>808</v>
      </c>
      <c r="AU170" s="229" t="s">
        <v>87</v>
      </c>
      <c r="AY170" s="19" t="s">
        <v>401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9" t="s">
        <v>85</v>
      </c>
      <c r="BK170" s="230">
        <f>ROUND(I170*H170,2)</f>
        <v>0</v>
      </c>
      <c r="BL170" s="19" t="s">
        <v>102</v>
      </c>
      <c r="BM170" s="229" t="s">
        <v>7764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7765</v>
      </c>
      <c r="G171" s="248"/>
      <c r="H171" s="251">
        <v>93.670000000000002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5" customFormat="1">
      <c r="A172" s="15"/>
      <c r="B172" s="258"/>
      <c r="C172" s="259"/>
      <c r="D172" s="238" t="s">
        <v>410</v>
      </c>
      <c r="E172" s="260" t="s">
        <v>19</v>
      </c>
      <c r="F172" s="261" t="s">
        <v>414</v>
      </c>
      <c r="G172" s="259"/>
      <c r="H172" s="262">
        <v>93.670000000000002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410</v>
      </c>
      <c r="AU172" s="268" t="s">
        <v>87</v>
      </c>
      <c r="AV172" s="15" t="s">
        <v>102</v>
      </c>
      <c r="AW172" s="15" t="s">
        <v>37</v>
      </c>
      <c r="AX172" s="15" t="s">
        <v>85</v>
      </c>
      <c r="AY172" s="268" t="s">
        <v>401</v>
      </c>
    </row>
    <row r="173" s="12" customFormat="1" ht="22.8" customHeight="1">
      <c r="A173" s="12"/>
      <c r="B173" s="202"/>
      <c r="C173" s="203"/>
      <c r="D173" s="204" t="s">
        <v>77</v>
      </c>
      <c r="E173" s="216" t="s">
        <v>95</v>
      </c>
      <c r="F173" s="216" t="s">
        <v>722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SUM(P174:P177)</f>
        <v>0</v>
      </c>
      <c r="Q173" s="210"/>
      <c r="R173" s="211">
        <f>SUM(R174:R177)</f>
        <v>0.045159999999999999</v>
      </c>
      <c r="S173" s="210"/>
      <c r="T173" s="212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85</v>
      </c>
      <c r="AT173" s="214" t="s">
        <v>77</v>
      </c>
      <c r="AU173" s="214" t="s">
        <v>85</v>
      </c>
      <c r="AY173" s="213" t="s">
        <v>401</v>
      </c>
      <c r="BK173" s="215">
        <f>SUM(BK174:BK177)</f>
        <v>0</v>
      </c>
    </row>
    <row r="174" s="2" customFormat="1" ht="37.8" customHeight="1">
      <c r="A174" s="40"/>
      <c r="B174" s="41"/>
      <c r="C174" s="218" t="s">
        <v>571</v>
      </c>
      <c r="D174" s="218" t="s">
        <v>403</v>
      </c>
      <c r="E174" s="219" t="s">
        <v>7766</v>
      </c>
      <c r="F174" s="220" t="s">
        <v>7767</v>
      </c>
      <c r="G174" s="221" t="s">
        <v>653</v>
      </c>
      <c r="H174" s="222">
        <v>2</v>
      </c>
      <c r="I174" s="223"/>
      <c r="J174" s="224">
        <f>ROUND(I174*H174,2)</f>
        <v>0</v>
      </c>
      <c r="K174" s="220" t="s">
        <v>406</v>
      </c>
      <c r="L174" s="46"/>
      <c r="M174" s="225" t="s">
        <v>19</v>
      </c>
      <c r="N174" s="226" t="s">
        <v>49</v>
      </c>
      <c r="O174" s="86"/>
      <c r="P174" s="227">
        <f>O174*H174</f>
        <v>0</v>
      </c>
      <c r="Q174" s="227">
        <v>0.022579999999999999</v>
      </c>
      <c r="R174" s="227">
        <f>Q174*H174</f>
        <v>0.045159999999999999</v>
      </c>
      <c r="S174" s="227">
        <v>0</v>
      </c>
      <c r="T174" s="22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9" t="s">
        <v>102</v>
      </c>
      <c r="AT174" s="229" t="s">
        <v>403</v>
      </c>
      <c r="AU174" s="229" t="s">
        <v>87</v>
      </c>
      <c r="AY174" s="19" t="s">
        <v>401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9" t="s">
        <v>85</v>
      </c>
      <c r="BK174" s="230">
        <f>ROUND(I174*H174,2)</f>
        <v>0</v>
      </c>
      <c r="BL174" s="19" t="s">
        <v>102</v>
      </c>
      <c r="BM174" s="229" t="s">
        <v>7768</v>
      </c>
    </row>
    <row r="175" s="2" customFormat="1">
      <c r="A175" s="40"/>
      <c r="B175" s="41"/>
      <c r="C175" s="42"/>
      <c r="D175" s="231" t="s">
        <v>408</v>
      </c>
      <c r="E175" s="42"/>
      <c r="F175" s="232" t="s">
        <v>7769</v>
      </c>
      <c r="G175" s="42"/>
      <c r="H175" s="42"/>
      <c r="I175" s="233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408</v>
      </c>
      <c r="AU175" s="19" t="s">
        <v>87</v>
      </c>
    </row>
    <row r="176" s="14" customFormat="1">
      <c r="A176" s="14"/>
      <c r="B176" s="247"/>
      <c r="C176" s="248"/>
      <c r="D176" s="238" t="s">
        <v>410</v>
      </c>
      <c r="E176" s="249" t="s">
        <v>19</v>
      </c>
      <c r="F176" s="250" t="s">
        <v>7770</v>
      </c>
      <c r="G176" s="248"/>
      <c r="H176" s="251">
        <v>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410</v>
      </c>
      <c r="AU176" s="257" t="s">
        <v>87</v>
      </c>
      <c r="AV176" s="14" t="s">
        <v>87</v>
      </c>
      <c r="AW176" s="14" t="s">
        <v>37</v>
      </c>
      <c r="AX176" s="14" t="s">
        <v>78</v>
      </c>
      <c r="AY176" s="257" t="s">
        <v>401</v>
      </c>
    </row>
    <row r="177" s="15" customFormat="1">
      <c r="A177" s="15"/>
      <c r="B177" s="258"/>
      <c r="C177" s="259"/>
      <c r="D177" s="238" t="s">
        <v>410</v>
      </c>
      <c r="E177" s="260" t="s">
        <v>19</v>
      </c>
      <c r="F177" s="261" t="s">
        <v>414</v>
      </c>
      <c r="G177" s="259"/>
      <c r="H177" s="262">
        <v>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8" t="s">
        <v>410</v>
      </c>
      <c r="AU177" s="268" t="s">
        <v>87</v>
      </c>
      <c r="AV177" s="15" t="s">
        <v>102</v>
      </c>
      <c r="AW177" s="15" t="s">
        <v>37</v>
      </c>
      <c r="AX177" s="15" t="s">
        <v>85</v>
      </c>
      <c r="AY177" s="268" t="s">
        <v>401</v>
      </c>
    </row>
    <row r="178" s="12" customFormat="1" ht="22.8" customHeight="1">
      <c r="A178" s="12"/>
      <c r="B178" s="202"/>
      <c r="C178" s="203"/>
      <c r="D178" s="204" t="s">
        <v>77</v>
      </c>
      <c r="E178" s="216" t="s">
        <v>102</v>
      </c>
      <c r="F178" s="216" t="s">
        <v>1091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SUM(P179:P199)</f>
        <v>0</v>
      </c>
      <c r="Q178" s="210"/>
      <c r="R178" s="211">
        <f>SUM(R179:R199)</f>
        <v>31.434477951502402</v>
      </c>
      <c r="S178" s="210"/>
      <c r="T178" s="212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85</v>
      </c>
      <c r="AT178" s="214" t="s">
        <v>77</v>
      </c>
      <c r="AU178" s="214" t="s">
        <v>85</v>
      </c>
      <c r="AY178" s="213" t="s">
        <v>401</v>
      </c>
      <c r="BK178" s="215">
        <f>SUM(BK179:BK199)</f>
        <v>0</v>
      </c>
    </row>
    <row r="179" s="2" customFormat="1" ht="33" customHeight="1">
      <c r="A179" s="40"/>
      <c r="B179" s="41"/>
      <c r="C179" s="218" t="s">
        <v>7</v>
      </c>
      <c r="D179" s="218" t="s">
        <v>403</v>
      </c>
      <c r="E179" s="219" t="s">
        <v>3929</v>
      </c>
      <c r="F179" s="220" t="s">
        <v>3930</v>
      </c>
      <c r="G179" s="221" t="s">
        <v>219</v>
      </c>
      <c r="H179" s="222">
        <v>15.699999999999999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1.8907700000000001</v>
      </c>
      <c r="R179" s="227">
        <f>Q179*H179</f>
        <v>29.685089000000001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7771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3932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7772</v>
      </c>
      <c r="G181" s="248"/>
      <c r="H181" s="251">
        <v>8.5999999999999996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4" customFormat="1">
      <c r="A182" s="14"/>
      <c r="B182" s="247"/>
      <c r="C182" s="248"/>
      <c r="D182" s="238" t="s">
        <v>410</v>
      </c>
      <c r="E182" s="249" t="s">
        <v>19</v>
      </c>
      <c r="F182" s="250" t="s">
        <v>7773</v>
      </c>
      <c r="G182" s="248"/>
      <c r="H182" s="251">
        <v>7.0999999999999996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410</v>
      </c>
      <c r="AU182" s="257" t="s">
        <v>87</v>
      </c>
      <c r="AV182" s="14" t="s">
        <v>87</v>
      </c>
      <c r="AW182" s="14" t="s">
        <v>37</v>
      </c>
      <c r="AX182" s="14" t="s">
        <v>78</v>
      </c>
      <c r="AY182" s="257" t="s">
        <v>401</v>
      </c>
    </row>
    <row r="183" s="15" customFormat="1">
      <c r="A183" s="15"/>
      <c r="B183" s="258"/>
      <c r="C183" s="259"/>
      <c r="D183" s="238" t="s">
        <v>410</v>
      </c>
      <c r="E183" s="260" t="s">
        <v>19</v>
      </c>
      <c r="F183" s="261" t="s">
        <v>414</v>
      </c>
      <c r="G183" s="259"/>
      <c r="H183" s="262">
        <v>15.699999999999999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410</v>
      </c>
      <c r="AU183" s="268" t="s">
        <v>87</v>
      </c>
      <c r="AV183" s="15" t="s">
        <v>102</v>
      </c>
      <c r="AW183" s="15" t="s">
        <v>37</v>
      </c>
      <c r="AX183" s="15" t="s">
        <v>85</v>
      </c>
      <c r="AY183" s="268" t="s">
        <v>401</v>
      </c>
    </row>
    <row r="184" s="2" customFormat="1" ht="33" customHeight="1">
      <c r="A184" s="40"/>
      <c r="B184" s="41"/>
      <c r="C184" s="218" t="s">
        <v>599</v>
      </c>
      <c r="D184" s="218" t="s">
        <v>403</v>
      </c>
      <c r="E184" s="219" t="s">
        <v>7774</v>
      </c>
      <c r="F184" s="220" t="s">
        <v>7775</v>
      </c>
      <c r="G184" s="221" t="s">
        <v>219</v>
      </c>
      <c r="H184" s="222">
        <v>0.26600000000000001</v>
      </c>
      <c r="I184" s="223"/>
      <c r="J184" s="224">
        <f>ROUND(I184*H184,2)</f>
        <v>0</v>
      </c>
      <c r="K184" s="220" t="s">
        <v>406</v>
      </c>
      <c r="L184" s="46"/>
      <c r="M184" s="225" t="s">
        <v>19</v>
      </c>
      <c r="N184" s="226" t="s">
        <v>49</v>
      </c>
      <c r="O184" s="86"/>
      <c r="P184" s="227">
        <f>O184*H184</f>
        <v>0</v>
      </c>
      <c r="Q184" s="227">
        <v>1.8907700000000001</v>
      </c>
      <c r="R184" s="227">
        <f>Q184*H184</f>
        <v>0.50294482000000007</v>
      </c>
      <c r="S184" s="227">
        <v>0</v>
      </c>
      <c r="T184" s="22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9" t="s">
        <v>102</v>
      </c>
      <c r="AT184" s="229" t="s">
        <v>403</v>
      </c>
      <c r="AU184" s="229" t="s">
        <v>87</v>
      </c>
      <c r="AY184" s="19" t="s">
        <v>401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9" t="s">
        <v>85</v>
      </c>
      <c r="BK184" s="230">
        <f>ROUND(I184*H184,2)</f>
        <v>0</v>
      </c>
      <c r="BL184" s="19" t="s">
        <v>102</v>
      </c>
      <c r="BM184" s="229" t="s">
        <v>7776</v>
      </c>
    </row>
    <row r="185" s="2" customFormat="1">
      <c r="A185" s="40"/>
      <c r="B185" s="41"/>
      <c r="C185" s="42"/>
      <c r="D185" s="231" t="s">
        <v>408</v>
      </c>
      <c r="E185" s="42"/>
      <c r="F185" s="232" t="s">
        <v>7777</v>
      </c>
      <c r="G185" s="42"/>
      <c r="H185" s="42"/>
      <c r="I185" s="233"/>
      <c r="J185" s="42"/>
      <c r="K185" s="42"/>
      <c r="L185" s="46"/>
      <c r="M185" s="234"/>
      <c r="N185" s="235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408</v>
      </c>
      <c r="AU185" s="19" t="s">
        <v>87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7778</v>
      </c>
      <c r="G186" s="248"/>
      <c r="H186" s="251">
        <v>0.26600000000000001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0.26600000000000001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49.05" customHeight="1">
      <c r="A188" s="40"/>
      <c r="B188" s="41"/>
      <c r="C188" s="218" t="s">
        <v>607</v>
      </c>
      <c r="D188" s="218" t="s">
        <v>403</v>
      </c>
      <c r="E188" s="219" t="s">
        <v>7779</v>
      </c>
      <c r="F188" s="220" t="s">
        <v>7780</v>
      </c>
      <c r="G188" s="221" t="s">
        <v>219</v>
      </c>
      <c r="H188" s="222">
        <v>0.53200000000000003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2.3010199999999998</v>
      </c>
      <c r="R188" s="227">
        <f>Q188*H188</f>
        <v>1.22414264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7781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7782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7783</v>
      </c>
      <c r="G190" s="248"/>
      <c r="H190" s="251">
        <v>0.53200000000000003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0.53200000000000003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37.8" customHeight="1">
      <c r="A192" s="40"/>
      <c r="B192" s="41"/>
      <c r="C192" s="218" t="s">
        <v>613</v>
      </c>
      <c r="D192" s="218" t="s">
        <v>403</v>
      </c>
      <c r="E192" s="219" t="s">
        <v>7784</v>
      </c>
      <c r="F192" s="220" t="s">
        <v>7785</v>
      </c>
      <c r="G192" s="221" t="s">
        <v>178</v>
      </c>
      <c r="H192" s="222">
        <v>1.3200000000000001</v>
      </c>
      <c r="I192" s="223"/>
      <c r="J192" s="224">
        <f>ROUND(I192*H192,2)</f>
        <v>0</v>
      </c>
      <c r="K192" s="220" t="s">
        <v>406</v>
      </c>
      <c r="L192" s="46"/>
      <c r="M192" s="225" t="s">
        <v>19</v>
      </c>
      <c r="N192" s="226" t="s">
        <v>49</v>
      </c>
      <c r="O192" s="86"/>
      <c r="P192" s="227">
        <f>O192*H192</f>
        <v>0</v>
      </c>
      <c r="Q192" s="227">
        <v>0.0063171399999999997</v>
      </c>
      <c r="R192" s="227">
        <f>Q192*H192</f>
        <v>0.0083386247999999996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102</v>
      </c>
      <c r="AT192" s="229" t="s">
        <v>403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7786</v>
      </c>
    </row>
    <row r="193" s="2" customFormat="1">
      <c r="A193" s="40"/>
      <c r="B193" s="41"/>
      <c r="C193" s="42"/>
      <c r="D193" s="231" t="s">
        <v>408</v>
      </c>
      <c r="E193" s="42"/>
      <c r="F193" s="232" t="s">
        <v>7787</v>
      </c>
      <c r="G193" s="42"/>
      <c r="H193" s="42"/>
      <c r="I193" s="233"/>
      <c r="J193" s="42"/>
      <c r="K193" s="42"/>
      <c r="L193" s="46"/>
      <c r="M193" s="234"/>
      <c r="N193" s="235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408</v>
      </c>
      <c r="AU193" s="19" t="s">
        <v>87</v>
      </c>
    </row>
    <row r="194" s="14" customFormat="1">
      <c r="A194" s="14"/>
      <c r="B194" s="247"/>
      <c r="C194" s="248"/>
      <c r="D194" s="238" t="s">
        <v>410</v>
      </c>
      <c r="E194" s="249" t="s">
        <v>19</v>
      </c>
      <c r="F194" s="250" t="s">
        <v>7788</v>
      </c>
      <c r="G194" s="248"/>
      <c r="H194" s="251">
        <v>1.3200000000000001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410</v>
      </c>
      <c r="AU194" s="257" t="s">
        <v>87</v>
      </c>
      <c r="AV194" s="14" t="s">
        <v>87</v>
      </c>
      <c r="AW194" s="14" t="s">
        <v>37</v>
      </c>
      <c r="AX194" s="14" t="s">
        <v>78</v>
      </c>
      <c r="AY194" s="257" t="s">
        <v>401</v>
      </c>
    </row>
    <row r="195" s="15" customFormat="1">
      <c r="A195" s="15"/>
      <c r="B195" s="258"/>
      <c r="C195" s="259"/>
      <c r="D195" s="238" t="s">
        <v>410</v>
      </c>
      <c r="E195" s="260" t="s">
        <v>19</v>
      </c>
      <c r="F195" s="261" t="s">
        <v>414</v>
      </c>
      <c r="G195" s="259"/>
      <c r="H195" s="262">
        <v>1.3200000000000001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410</v>
      </c>
      <c r="AU195" s="268" t="s">
        <v>87</v>
      </c>
      <c r="AV195" s="15" t="s">
        <v>102</v>
      </c>
      <c r="AW195" s="15" t="s">
        <v>37</v>
      </c>
      <c r="AX195" s="15" t="s">
        <v>85</v>
      </c>
      <c r="AY195" s="268" t="s">
        <v>401</v>
      </c>
    </row>
    <row r="196" s="2" customFormat="1" ht="16.5" customHeight="1">
      <c r="A196" s="40"/>
      <c r="B196" s="41"/>
      <c r="C196" s="218" t="s">
        <v>619</v>
      </c>
      <c r="D196" s="218" t="s">
        <v>403</v>
      </c>
      <c r="E196" s="219" t="s">
        <v>7789</v>
      </c>
      <c r="F196" s="220" t="s">
        <v>7790</v>
      </c>
      <c r="G196" s="221" t="s">
        <v>548</v>
      </c>
      <c r="H196" s="222">
        <v>0.014</v>
      </c>
      <c r="I196" s="223"/>
      <c r="J196" s="224">
        <f>ROUND(I196*H196,2)</f>
        <v>0</v>
      </c>
      <c r="K196" s="220" t="s">
        <v>406</v>
      </c>
      <c r="L196" s="46"/>
      <c r="M196" s="225" t="s">
        <v>19</v>
      </c>
      <c r="N196" s="226" t="s">
        <v>49</v>
      </c>
      <c r="O196" s="86"/>
      <c r="P196" s="227">
        <f>O196*H196</f>
        <v>0</v>
      </c>
      <c r="Q196" s="227">
        <v>0.99734762160000001</v>
      </c>
      <c r="R196" s="227">
        <f>Q196*H196</f>
        <v>0.0139628667024</v>
      </c>
      <c r="S196" s="227">
        <v>0</v>
      </c>
      <c r="T196" s="22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9" t="s">
        <v>102</v>
      </c>
      <c r="AT196" s="229" t="s">
        <v>403</v>
      </c>
      <c r="AU196" s="229" t="s">
        <v>87</v>
      </c>
      <c r="AY196" s="19" t="s">
        <v>401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9" t="s">
        <v>85</v>
      </c>
      <c r="BK196" s="230">
        <f>ROUND(I196*H196,2)</f>
        <v>0</v>
      </c>
      <c r="BL196" s="19" t="s">
        <v>102</v>
      </c>
      <c r="BM196" s="229" t="s">
        <v>7791</v>
      </c>
    </row>
    <row r="197" s="2" customFormat="1">
      <c r="A197" s="40"/>
      <c r="B197" s="41"/>
      <c r="C197" s="42"/>
      <c r="D197" s="231" t="s">
        <v>408</v>
      </c>
      <c r="E197" s="42"/>
      <c r="F197" s="232" t="s">
        <v>7792</v>
      </c>
      <c r="G197" s="42"/>
      <c r="H197" s="42"/>
      <c r="I197" s="233"/>
      <c r="J197" s="42"/>
      <c r="K197" s="42"/>
      <c r="L197" s="46"/>
      <c r="M197" s="234"/>
      <c r="N197" s="235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408</v>
      </c>
      <c r="AU197" s="19" t="s">
        <v>87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7793</v>
      </c>
      <c r="G198" s="248"/>
      <c r="H198" s="251">
        <v>0.014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0.014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12" customFormat="1" ht="22.8" customHeight="1">
      <c r="A200" s="12"/>
      <c r="B200" s="202"/>
      <c r="C200" s="203"/>
      <c r="D200" s="204" t="s">
        <v>77</v>
      </c>
      <c r="E200" s="216" t="s">
        <v>487</v>
      </c>
      <c r="F200" s="216" t="s">
        <v>7628</v>
      </c>
      <c r="G200" s="203"/>
      <c r="H200" s="203"/>
      <c r="I200" s="206"/>
      <c r="J200" s="217">
        <f>BK200</f>
        <v>0</v>
      </c>
      <c r="K200" s="203"/>
      <c r="L200" s="208"/>
      <c r="M200" s="209"/>
      <c r="N200" s="210"/>
      <c r="O200" s="210"/>
      <c r="P200" s="211">
        <f>SUM(P201:P256)</f>
        <v>0</v>
      </c>
      <c r="Q200" s="210"/>
      <c r="R200" s="211">
        <f>SUM(R201:R256)</f>
        <v>2.3775809982999996</v>
      </c>
      <c r="S200" s="210"/>
      <c r="T200" s="212">
        <f>SUM(T201:T256)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3" t="s">
        <v>85</v>
      </c>
      <c r="AT200" s="214" t="s">
        <v>77</v>
      </c>
      <c r="AU200" s="214" t="s">
        <v>85</v>
      </c>
      <c r="AY200" s="213" t="s">
        <v>401</v>
      </c>
      <c r="BK200" s="215">
        <f>SUM(BK201:BK256)</f>
        <v>0</v>
      </c>
    </row>
    <row r="201" s="2" customFormat="1" ht="37.8" customHeight="1">
      <c r="A201" s="40"/>
      <c r="B201" s="41"/>
      <c r="C201" s="218" t="s">
        <v>625</v>
      </c>
      <c r="D201" s="218" t="s">
        <v>403</v>
      </c>
      <c r="E201" s="219" t="s">
        <v>7794</v>
      </c>
      <c r="F201" s="220" t="s">
        <v>7795</v>
      </c>
      <c r="G201" s="221" t="s">
        <v>228</v>
      </c>
      <c r="H201" s="222">
        <v>71</v>
      </c>
      <c r="I201" s="223"/>
      <c r="J201" s="224">
        <f>ROUND(I201*H201,2)</f>
        <v>0</v>
      </c>
      <c r="K201" s="220" t="s">
        <v>406</v>
      </c>
      <c r="L201" s="46"/>
      <c r="M201" s="225" t="s">
        <v>19</v>
      </c>
      <c r="N201" s="226" t="s">
        <v>49</v>
      </c>
      <c r="O201" s="86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9" t="s">
        <v>102</v>
      </c>
      <c r="AT201" s="229" t="s">
        <v>403</v>
      </c>
      <c r="AU201" s="229" t="s">
        <v>87</v>
      </c>
      <c r="AY201" s="19" t="s">
        <v>401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9" t="s">
        <v>85</v>
      </c>
      <c r="BK201" s="230">
        <f>ROUND(I201*H201,2)</f>
        <v>0</v>
      </c>
      <c r="BL201" s="19" t="s">
        <v>102</v>
      </c>
      <c r="BM201" s="229" t="s">
        <v>7796</v>
      </c>
    </row>
    <row r="202" s="2" customFormat="1">
      <c r="A202" s="40"/>
      <c r="B202" s="41"/>
      <c r="C202" s="42"/>
      <c r="D202" s="231" t="s">
        <v>408</v>
      </c>
      <c r="E202" s="42"/>
      <c r="F202" s="232" t="s">
        <v>7797</v>
      </c>
      <c r="G202" s="42"/>
      <c r="H202" s="42"/>
      <c r="I202" s="233"/>
      <c r="J202" s="42"/>
      <c r="K202" s="42"/>
      <c r="L202" s="46"/>
      <c r="M202" s="234"/>
      <c r="N202" s="23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408</v>
      </c>
      <c r="AU202" s="19" t="s">
        <v>87</v>
      </c>
    </row>
    <row r="203" s="14" customFormat="1">
      <c r="A203" s="14"/>
      <c r="B203" s="247"/>
      <c r="C203" s="248"/>
      <c r="D203" s="238" t="s">
        <v>410</v>
      </c>
      <c r="E203" s="249" t="s">
        <v>19</v>
      </c>
      <c r="F203" s="250" t="s">
        <v>7798</v>
      </c>
      <c r="G203" s="248"/>
      <c r="H203" s="251">
        <v>71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410</v>
      </c>
      <c r="AU203" s="257" t="s">
        <v>87</v>
      </c>
      <c r="AV203" s="14" t="s">
        <v>87</v>
      </c>
      <c r="AW203" s="14" t="s">
        <v>37</v>
      </c>
      <c r="AX203" s="14" t="s">
        <v>78</v>
      </c>
      <c r="AY203" s="257" t="s">
        <v>401</v>
      </c>
    </row>
    <row r="204" s="15" customFormat="1">
      <c r="A204" s="15"/>
      <c r="B204" s="258"/>
      <c r="C204" s="259"/>
      <c r="D204" s="238" t="s">
        <v>410</v>
      </c>
      <c r="E204" s="260" t="s">
        <v>19</v>
      </c>
      <c r="F204" s="261" t="s">
        <v>414</v>
      </c>
      <c r="G204" s="259"/>
      <c r="H204" s="262">
        <v>71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8" t="s">
        <v>410</v>
      </c>
      <c r="AU204" s="268" t="s">
        <v>87</v>
      </c>
      <c r="AV204" s="15" t="s">
        <v>102</v>
      </c>
      <c r="AW204" s="15" t="s">
        <v>37</v>
      </c>
      <c r="AX204" s="15" t="s">
        <v>85</v>
      </c>
      <c r="AY204" s="268" t="s">
        <v>401</v>
      </c>
    </row>
    <row r="205" s="2" customFormat="1" ht="24.15" customHeight="1">
      <c r="A205" s="40"/>
      <c r="B205" s="41"/>
      <c r="C205" s="280" t="s">
        <v>629</v>
      </c>
      <c r="D205" s="280" t="s">
        <v>808</v>
      </c>
      <c r="E205" s="281" t="s">
        <v>7799</v>
      </c>
      <c r="F205" s="282" t="s">
        <v>7800</v>
      </c>
      <c r="G205" s="283" t="s">
        <v>228</v>
      </c>
      <c r="H205" s="284">
        <v>72.064999999999998</v>
      </c>
      <c r="I205" s="285"/>
      <c r="J205" s="286">
        <f>ROUND(I205*H205,2)</f>
        <v>0</v>
      </c>
      <c r="K205" s="282" t="s">
        <v>406</v>
      </c>
      <c r="L205" s="287"/>
      <c r="M205" s="288" t="s">
        <v>19</v>
      </c>
      <c r="N205" s="289" t="s">
        <v>49</v>
      </c>
      <c r="O205" s="86"/>
      <c r="P205" s="227">
        <f>O205*H205</f>
        <v>0</v>
      </c>
      <c r="Q205" s="227">
        <v>0.00042999999999999999</v>
      </c>
      <c r="R205" s="227">
        <f>Q205*H205</f>
        <v>0.030987949999999997</v>
      </c>
      <c r="S205" s="227">
        <v>0</v>
      </c>
      <c r="T205" s="22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9" t="s">
        <v>487</v>
      </c>
      <c r="AT205" s="229" t="s">
        <v>808</v>
      </c>
      <c r="AU205" s="229" t="s">
        <v>87</v>
      </c>
      <c r="AY205" s="19" t="s">
        <v>401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9" t="s">
        <v>85</v>
      </c>
      <c r="BK205" s="230">
        <f>ROUND(I205*H205,2)</f>
        <v>0</v>
      </c>
      <c r="BL205" s="19" t="s">
        <v>102</v>
      </c>
      <c r="BM205" s="229" t="s">
        <v>7801</v>
      </c>
    </row>
    <row r="206" s="14" customFormat="1">
      <c r="A206" s="14"/>
      <c r="B206" s="247"/>
      <c r="C206" s="248"/>
      <c r="D206" s="238" t="s">
        <v>410</v>
      </c>
      <c r="E206" s="249" t="s">
        <v>19</v>
      </c>
      <c r="F206" s="250" t="s">
        <v>7802</v>
      </c>
      <c r="G206" s="248"/>
      <c r="H206" s="251">
        <v>72.064999999999998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410</v>
      </c>
      <c r="AU206" s="257" t="s">
        <v>87</v>
      </c>
      <c r="AV206" s="14" t="s">
        <v>87</v>
      </c>
      <c r="AW206" s="14" t="s">
        <v>37</v>
      </c>
      <c r="AX206" s="14" t="s">
        <v>78</v>
      </c>
      <c r="AY206" s="257" t="s">
        <v>401</v>
      </c>
    </row>
    <row r="207" s="15" customFormat="1">
      <c r="A207" s="15"/>
      <c r="B207" s="258"/>
      <c r="C207" s="259"/>
      <c r="D207" s="238" t="s">
        <v>410</v>
      </c>
      <c r="E207" s="260" t="s">
        <v>19</v>
      </c>
      <c r="F207" s="261" t="s">
        <v>414</v>
      </c>
      <c r="G207" s="259"/>
      <c r="H207" s="262">
        <v>72.064999999999998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410</v>
      </c>
      <c r="AU207" s="268" t="s">
        <v>87</v>
      </c>
      <c r="AV207" s="15" t="s">
        <v>102</v>
      </c>
      <c r="AW207" s="15" t="s">
        <v>37</v>
      </c>
      <c r="AX207" s="15" t="s">
        <v>85</v>
      </c>
      <c r="AY207" s="268" t="s">
        <v>401</v>
      </c>
    </row>
    <row r="208" s="2" customFormat="1" ht="37.8" customHeight="1">
      <c r="A208" s="40"/>
      <c r="B208" s="41"/>
      <c r="C208" s="218" t="s">
        <v>638</v>
      </c>
      <c r="D208" s="218" t="s">
        <v>403</v>
      </c>
      <c r="E208" s="219" t="s">
        <v>7803</v>
      </c>
      <c r="F208" s="220" t="s">
        <v>7804</v>
      </c>
      <c r="G208" s="221" t="s">
        <v>228</v>
      </c>
      <c r="H208" s="222">
        <v>86</v>
      </c>
      <c r="I208" s="223"/>
      <c r="J208" s="224">
        <f>ROUND(I208*H208,2)</f>
        <v>0</v>
      </c>
      <c r="K208" s="220" t="s">
        <v>406</v>
      </c>
      <c r="L208" s="46"/>
      <c r="M208" s="225" t="s">
        <v>19</v>
      </c>
      <c r="N208" s="226" t="s">
        <v>49</v>
      </c>
      <c r="O208" s="86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9" t="s">
        <v>102</v>
      </c>
      <c r="AT208" s="229" t="s">
        <v>403</v>
      </c>
      <c r="AU208" s="229" t="s">
        <v>87</v>
      </c>
      <c r="AY208" s="19" t="s">
        <v>401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9" t="s">
        <v>85</v>
      </c>
      <c r="BK208" s="230">
        <f>ROUND(I208*H208,2)</f>
        <v>0</v>
      </c>
      <c r="BL208" s="19" t="s">
        <v>102</v>
      </c>
      <c r="BM208" s="229" t="s">
        <v>7805</v>
      </c>
    </row>
    <row r="209" s="2" customFormat="1">
      <c r="A209" s="40"/>
      <c r="B209" s="41"/>
      <c r="C209" s="42"/>
      <c r="D209" s="231" t="s">
        <v>408</v>
      </c>
      <c r="E209" s="42"/>
      <c r="F209" s="232" t="s">
        <v>7806</v>
      </c>
      <c r="G209" s="42"/>
      <c r="H209" s="42"/>
      <c r="I209" s="233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408</v>
      </c>
      <c r="AU209" s="19" t="s">
        <v>87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7807</v>
      </c>
      <c r="G210" s="248"/>
      <c r="H210" s="251">
        <v>86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78</v>
      </c>
      <c r="AY210" s="257" t="s">
        <v>401</v>
      </c>
    </row>
    <row r="211" s="15" customFormat="1">
      <c r="A211" s="15"/>
      <c r="B211" s="258"/>
      <c r="C211" s="259"/>
      <c r="D211" s="238" t="s">
        <v>410</v>
      </c>
      <c r="E211" s="260" t="s">
        <v>19</v>
      </c>
      <c r="F211" s="261" t="s">
        <v>414</v>
      </c>
      <c r="G211" s="259"/>
      <c r="H211" s="262">
        <v>86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410</v>
      </c>
      <c r="AU211" s="268" t="s">
        <v>87</v>
      </c>
      <c r="AV211" s="15" t="s">
        <v>102</v>
      </c>
      <c r="AW211" s="15" t="s">
        <v>37</v>
      </c>
      <c r="AX211" s="15" t="s">
        <v>85</v>
      </c>
      <c r="AY211" s="268" t="s">
        <v>401</v>
      </c>
    </row>
    <row r="212" s="2" customFormat="1" ht="24.15" customHeight="1">
      <c r="A212" s="40"/>
      <c r="B212" s="41"/>
      <c r="C212" s="280" t="s">
        <v>645</v>
      </c>
      <c r="D212" s="280" t="s">
        <v>808</v>
      </c>
      <c r="E212" s="281" t="s">
        <v>7808</v>
      </c>
      <c r="F212" s="282" t="s">
        <v>7809</v>
      </c>
      <c r="G212" s="283" t="s">
        <v>228</v>
      </c>
      <c r="H212" s="284">
        <v>88.599000000000004</v>
      </c>
      <c r="I212" s="285"/>
      <c r="J212" s="286">
        <f>ROUND(I212*H212,2)</f>
        <v>0</v>
      </c>
      <c r="K212" s="282" t="s">
        <v>406</v>
      </c>
      <c r="L212" s="287"/>
      <c r="M212" s="288" t="s">
        <v>19</v>
      </c>
      <c r="N212" s="289" t="s">
        <v>49</v>
      </c>
      <c r="O212" s="86"/>
      <c r="P212" s="227">
        <f>O212*H212</f>
        <v>0</v>
      </c>
      <c r="Q212" s="227">
        <v>0.00106</v>
      </c>
      <c r="R212" s="227">
        <f>Q212*H212</f>
        <v>0.093914940000000002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487</v>
      </c>
      <c r="AT212" s="229" t="s">
        <v>808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102</v>
      </c>
      <c r="BM212" s="229" t="s">
        <v>7810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7811</v>
      </c>
      <c r="G213" s="248"/>
      <c r="H213" s="251">
        <v>87.290000000000006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87.290000000000006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78</v>
      </c>
      <c r="AY214" s="268" t="s">
        <v>401</v>
      </c>
    </row>
    <row r="215" s="14" customFormat="1">
      <c r="A215" s="14"/>
      <c r="B215" s="247"/>
      <c r="C215" s="248"/>
      <c r="D215" s="238" t="s">
        <v>410</v>
      </c>
      <c r="E215" s="249" t="s">
        <v>19</v>
      </c>
      <c r="F215" s="250" t="s">
        <v>7812</v>
      </c>
      <c r="G215" s="248"/>
      <c r="H215" s="251">
        <v>88.599000000000004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410</v>
      </c>
      <c r="AU215" s="257" t="s">
        <v>87</v>
      </c>
      <c r="AV215" s="14" t="s">
        <v>87</v>
      </c>
      <c r="AW215" s="14" t="s">
        <v>37</v>
      </c>
      <c r="AX215" s="14" t="s">
        <v>85</v>
      </c>
      <c r="AY215" s="257" t="s">
        <v>401</v>
      </c>
    </row>
    <row r="216" s="2" customFormat="1" ht="37.8" customHeight="1">
      <c r="A216" s="40"/>
      <c r="B216" s="41"/>
      <c r="C216" s="218" t="s">
        <v>650</v>
      </c>
      <c r="D216" s="218" t="s">
        <v>403</v>
      </c>
      <c r="E216" s="219" t="s">
        <v>7813</v>
      </c>
      <c r="F216" s="220" t="s">
        <v>7814</v>
      </c>
      <c r="G216" s="221" t="s">
        <v>228</v>
      </c>
      <c r="H216" s="222">
        <v>3</v>
      </c>
      <c r="I216" s="223"/>
      <c r="J216" s="224">
        <f>ROUND(I216*H216,2)</f>
        <v>0</v>
      </c>
      <c r="K216" s="220" t="s">
        <v>406</v>
      </c>
      <c r="L216" s="46"/>
      <c r="M216" s="225" t="s">
        <v>19</v>
      </c>
      <c r="N216" s="226" t="s">
        <v>49</v>
      </c>
      <c r="O216" s="86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9" t="s">
        <v>102</v>
      </c>
      <c r="AT216" s="229" t="s">
        <v>403</v>
      </c>
      <c r="AU216" s="229" t="s">
        <v>87</v>
      </c>
      <c r="AY216" s="19" t="s">
        <v>401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9" t="s">
        <v>85</v>
      </c>
      <c r="BK216" s="230">
        <f>ROUND(I216*H216,2)</f>
        <v>0</v>
      </c>
      <c r="BL216" s="19" t="s">
        <v>102</v>
      </c>
      <c r="BM216" s="229" t="s">
        <v>7815</v>
      </c>
    </row>
    <row r="217" s="2" customFormat="1">
      <c r="A217" s="40"/>
      <c r="B217" s="41"/>
      <c r="C217" s="42"/>
      <c r="D217" s="231" t="s">
        <v>408</v>
      </c>
      <c r="E217" s="42"/>
      <c r="F217" s="232" t="s">
        <v>7816</v>
      </c>
      <c r="G217" s="42"/>
      <c r="H217" s="42"/>
      <c r="I217" s="233"/>
      <c r="J217" s="42"/>
      <c r="K217" s="42"/>
      <c r="L217" s="46"/>
      <c r="M217" s="234"/>
      <c r="N217" s="235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408</v>
      </c>
      <c r="AU217" s="19" t="s">
        <v>87</v>
      </c>
    </row>
    <row r="218" s="14" customFormat="1">
      <c r="A218" s="14"/>
      <c r="B218" s="247"/>
      <c r="C218" s="248"/>
      <c r="D218" s="238" t="s">
        <v>410</v>
      </c>
      <c r="E218" s="249" t="s">
        <v>19</v>
      </c>
      <c r="F218" s="250" t="s">
        <v>7817</v>
      </c>
      <c r="G218" s="248"/>
      <c r="H218" s="251">
        <v>3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410</v>
      </c>
      <c r="AU218" s="257" t="s">
        <v>87</v>
      </c>
      <c r="AV218" s="14" t="s">
        <v>87</v>
      </c>
      <c r="AW218" s="14" t="s">
        <v>37</v>
      </c>
      <c r="AX218" s="14" t="s">
        <v>78</v>
      </c>
      <c r="AY218" s="257" t="s">
        <v>401</v>
      </c>
    </row>
    <row r="219" s="15" customFormat="1">
      <c r="A219" s="15"/>
      <c r="B219" s="258"/>
      <c r="C219" s="259"/>
      <c r="D219" s="238" t="s">
        <v>410</v>
      </c>
      <c r="E219" s="260" t="s">
        <v>19</v>
      </c>
      <c r="F219" s="261" t="s">
        <v>414</v>
      </c>
      <c r="G219" s="259"/>
      <c r="H219" s="262">
        <v>3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8" t="s">
        <v>410</v>
      </c>
      <c r="AU219" s="268" t="s">
        <v>87</v>
      </c>
      <c r="AV219" s="15" t="s">
        <v>102</v>
      </c>
      <c r="AW219" s="15" t="s">
        <v>37</v>
      </c>
      <c r="AX219" s="15" t="s">
        <v>85</v>
      </c>
      <c r="AY219" s="268" t="s">
        <v>401</v>
      </c>
    </row>
    <row r="220" s="2" customFormat="1" ht="21.75" customHeight="1">
      <c r="A220" s="40"/>
      <c r="B220" s="41"/>
      <c r="C220" s="280" t="s">
        <v>657</v>
      </c>
      <c r="D220" s="280" t="s">
        <v>808</v>
      </c>
      <c r="E220" s="281" t="s">
        <v>7818</v>
      </c>
      <c r="F220" s="282" t="s">
        <v>7819</v>
      </c>
      <c r="G220" s="283" t="s">
        <v>228</v>
      </c>
      <c r="H220" s="284">
        <v>3.0910000000000002</v>
      </c>
      <c r="I220" s="285"/>
      <c r="J220" s="286">
        <f>ROUND(I220*H220,2)</f>
        <v>0</v>
      </c>
      <c r="K220" s="282" t="s">
        <v>406</v>
      </c>
      <c r="L220" s="287"/>
      <c r="M220" s="288" t="s">
        <v>19</v>
      </c>
      <c r="N220" s="289" t="s">
        <v>49</v>
      </c>
      <c r="O220" s="86"/>
      <c r="P220" s="227">
        <f>O220*H220</f>
        <v>0</v>
      </c>
      <c r="Q220" s="227">
        <v>0.00214</v>
      </c>
      <c r="R220" s="227">
        <f>Q220*H220</f>
        <v>0.00661474</v>
      </c>
      <c r="S220" s="227">
        <v>0</v>
      </c>
      <c r="T220" s="22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9" t="s">
        <v>487</v>
      </c>
      <c r="AT220" s="229" t="s">
        <v>808</v>
      </c>
      <c r="AU220" s="229" t="s">
        <v>87</v>
      </c>
      <c r="AY220" s="19" t="s">
        <v>401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9" t="s">
        <v>85</v>
      </c>
      <c r="BK220" s="230">
        <f>ROUND(I220*H220,2)</f>
        <v>0</v>
      </c>
      <c r="BL220" s="19" t="s">
        <v>102</v>
      </c>
      <c r="BM220" s="229" t="s">
        <v>7820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7821</v>
      </c>
      <c r="G221" s="248"/>
      <c r="H221" s="251">
        <v>3.0449999999999999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3.0449999999999999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78</v>
      </c>
      <c r="AY222" s="268" t="s">
        <v>401</v>
      </c>
    </row>
    <row r="223" s="14" customFormat="1">
      <c r="A223" s="14"/>
      <c r="B223" s="247"/>
      <c r="C223" s="248"/>
      <c r="D223" s="238" t="s">
        <v>410</v>
      </c>
      <c r="E223" s="249" t="s">
        <v>19</v>
      </c>
      <c r="F223" s="250" t="s">
        <v>7822</v>
      </c>
      <c r="G223" s="248"/>
      <c r="H223" s="251">
        <v>3.0910000000000002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410</v>
      </c>
      <c r="AU223" s="257" t="s">
        <v>87</v>
      </c>
      <c r="AV223" s="14" t="s">
        <v>87</v>
      </c>
      <c r="AW223" s="14" t="s">
        <v>37</v>
      </c>
      <c r="AX223" s="14" t="s">
        <v>85</v>
      </c>
      <c r="AY223" s="257" t="s">
        <v>401</v>
      </c>
    </row>
    <row r="224" s="2" customFormat="1" ht="24.15" customHeight="1">
      <c r="A224" s="40"/>
      <c r="B224" s="41"/>
      <c r="C224" s="218" t="s">
        <v>664</v>
      </c>
      <c r="D224" s="218" t="s">
        <v>403</v>
      </c>
      <c r="E224" s="219" t="s">
        <v>7823</v>
      </c>
      <c r="F224" s="220" t="s">
        <v>7824</v>
      </c>
      <c r="G224" s="221" t="s">
        <v>653</v>
      </c>
      <c r="H224" s="222">
        <v>1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0.0016299999999999999</v>
      </c>
      <c r="R224" s="227">
        <f>Q224*H224</f>
        <v>0.0016299999999999999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7825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7826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7827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78</v>
      </c>
      <c r="AY226" s="257" t="s">
        <v>401</v>
      </c>
    </row>
    <row r="227" s="15" customFormat="1">
      <c r="A227" s="15"/>
      <c r="B227" s="258"/>
      <c r="C227" s="259"/>
      <c r="D227" s="238" t="s">
        <v>410</v>
      </c>
      <c r="E227" s="260" t="s">
        <v>19</v>
      </c>
      <c r="F227" s="261" t="s">
        <v>414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410</v>
      </c>
      <c r="AU227" s="268" t="s">
        <v>87</v>
      </c>
      <c r="AV227" s="15" t="s">
        <v>102</v>
      </c>
      <c r="AW227" s="15" t="s">
        <v>37</v>
      </c>
      <c r="AX227" s="15" t="s">
        <v>85</v>
      </c>
      <c r="AY227" s="268" t="s">
        <v>401</v>
      </c>
    </row>
    <row r="228" s="2" customFormat="1" ht="44.25" customHeight="1">
      <c r="A228" s="40"/>
      <c r="B228" s="41"/>
      <c r="C228" s="218" t="s">
        <v>670</v>
      </c>
      <c r="D228" s="218" t="s">
        <v>403</v>
      </c>
      <c r="E228" s="219" t="s">
        <v>7828</v>
      </c>
      <c r="F228" s="220" t="s">
        <v>7829</v>
      </c>
      <c r="G228" s="221" t="s">
        <v>653</v>
      </c>
      <c r="H228" s="222">
        <v>1</v>
      </c>
      <c r="I228" s="223"/>
      <c r="J228" s="224">
        <f>ROUND(I228*H228,2)</f>
        <v>0</v>
      </c>
      <c r="K228" s="220" t="s">
        <v>406</v>
      </c>
      <c r="L228" s="46"/>
      <c r="M228" s="225" t="s">
        <v>19</v>
      </c>
      <c r="N228" s="226" t="s">
        <v>49</v>
      </c>
      <c r="O228" s="86"/>
      <c r="P228" s="227">
        <f>O228*H228</f>
        <v>0</v>
      </c>
      <c r="Q228" s="227">
        <v>1.9068740283000001</v>
      </c>
      <c r="R228" s="227">
        <f>Q228*H228</f>
        <v>1.9068740283000001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545</v>
      </c>
      <c r="AT228" s="229" t="s">
        <v>403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545</v>
      </c>
      <c r="BM228" s="229" t="s">
        <v>7830</v>
      </c>
    </row>
    <row r="229" s="2" customFormat="1">
      <c r="A229" s="40"/>
      <c r="B229" s="41"/>
      <c r="C229" s="42"/>
      <c r="D229" s="231" t="s">
        <v>408</v>
      </c>
      <c r="E229" s="42"/>
      <c r="F229" s="232" t="s">
        <v>7831</v>
      </c>
      <c r="G229" s="42"/>
      <c r="H229" s="42"/>
      <c r="I229" s="233"/>
      <c r="J229" s="42"/>
      <c r="K229" s="42"/>
      <c r="L229" s="46"/>
      <c r="M229" s="234"/>
      <c r="N229" s="235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408</v>
      </c>
      <c r="AU229" s="19" t="s">
        <v>87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7832</v>
      </c>
      <c r="G230" s="248"/>
      <c r="H230" s="251">
        <v>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78</v>
      </c>
      <c r="AY230" s="257" t="s">
        <v>401</v>
      </c>
    </row>
    <row r="231" s="15" customFormat="1">
      <c r="A231" s="15"/>
      <c r="B231" s="258"/>
      <c r="C231" s="259"/>
      <c r="D231" s="238" t="s">
        <v>410</v>
      </c>
      <c r="E231" s="260" t="s">
        <v>19</v>
      </c>
      <c r="F231" s="261" t="s">
        <v>414</v>
      </c>
      <c r="G231" s="259"/>
      <c r="H231" s="262">
        <v>1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410</v>
      </c>
      <c r="AU231" s="268" t="s">
        <v>87</v>
      </c>
      <c r="AV231" s="15" t="s">
        <v>102</v>
      </c>
      <c r="AW231" s="15" t="s">
        <v>37</v>
      </c>
      <c r="AX231" s="15" t="s">
        <v>85</v>
      </c>
      <c r="AY231" s="268" t="s">
        <v>401</v>
      </c>
    </row>
    <row r="232" s="2" customFormat="1" ht="24.15" customHeight="1">
      <c r="A232" s="40"/>
      <c r="B232" s="41"/>
      <c r="C232" s="280" t="s">
        <v>676</v>
      </c>
      <c r="D232" s="280" t="s">
        <v>808</v>
      </c>
      <c r="E232" s="281" t="s">
        <v>7833</v>
      </c>
      <c r="F232" s="282" t="s">
        <v>7834</v>
      </c>
      <c r="G232" s="283" t="s">
        <v>653</v>
      </c>
      <c r="H232" s="284">
        <v>1</v>
      </c>
      <c r="I232" s="285"/>
      <c r="J232" s="286">
        <f>ROUND(I232*H232,2)</f>
        <v>0</v>
      </c>
      <c r="K232" s="282" t="s">
        <v>406</v>
      </c>
      <c r="L232" s="287"/>
      <c r="M232" s="288" t="s">
        <v>19</v>
      </c>
      <c r="N232" s="289" t="s">
        <v>49</v>
      </c>
      <c r="O232" s="86"/>
      <c r="P232" s="227">
        <f>O232*H232</f>
        <v>0</v>
      </c>
      <c r="Q232" s="227">
        <v>0.125</v>
      </c>
      <c r="R232" s="227">
        <f>Q232*H232</f>
        <v>0.125</v>
      </c>
      <c r="S232" s="227">
        <v>0</v>
      </c>
      <c r="T232" s="22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9" t="s">
        <v>664</v>
      </c>
      <c r="AT232" s="229" t="s">
        <v>808</v>
      </c>
      <c r="AU232" s="229" t="s">
        <v>87</v>
      </c>
      <c r="AY232" s="19" t="s">
        <v>401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9" t="s">
        <v>85</v>
      </c>
      <c r="BK232" s="230">
        <f>ROUND(I232*H232,2)</f>
        <v>0</v>
      </c>
      <c r="BL232" s="19" t="s">
        <v>545</v>
      </c>
      <c r="BM232" s="229" t="s">
        <v>7835</v>
      </c>
    </row>
    <row r="233" s="2" customFormat="1" ht="37.8" customHeight="1">
      <c r="A233" s="40"/>
      <c r="B233" s="41"/>
      <c r="C233" s="218" t="s">
        <v>682</v>
      </c>
      <c r="D233" s="218" t="s">
        <v>403</v>
      </c>
      <c r="E233" s="219" t="s">
        <v>7836</v>
      </c>
      <c r="F233" s="220" t="s">
        <v>7837</v>
      </c>
      <c r="G233" s="221" t="s">
        <v>653</v>
      </c>
      <c r="H233" s="222">
        <v>1</v>
      </c>
      <c r="I233" s="223"/>
      <c r="J233" s="224">
        <f>ROUND(I233*H233,2)</f>
        <v>0</v>
      </c>
      <c r="K233" s="220" t="s">
        <v>406</v>
      </c>
      <c r="L233" s="46"/>
      <c r="M233" s="225" t="s">
        <v>19</v>
      </c>
      <c r="N233" s="226" t="s">
        <v>49</v>
      </c>
      <c r="O233" s="86"/>
      <c r="P233" s="227">
        <f>O233*H233</f>
        <v>0</v>
      </c>
      <c r="Q233" s="227">
        <v>0.089999999999999997</v>
      </c>
      <c r="R233" s="227">
        <f>Q233*H233</f>
        <v>0.089999999999999997</v>
      </c>
      <c r="S233" s="227">
        <v>0</v>
      </c>
      <c r="T233" s="22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9" t="s">
        <v>102</v>
      </c>
      <c r="AT233" s="229" t="s">
        <v>403</v>
      </c>
      <c r="AU233" s="229" t="s">
        <v>87</v>
      </c>
      <c r="AY233" s="19" t="s">
        <v>401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9" t="s">
        <v>85</v>
      </c>
      <c r="BK233" s="230">
        <f>ROUND(I233*H233,2)</f>
        <v>0</v>
      </c>
      <c r="BL233" s="19" t="s">
        <v>102</v>
      </c>
      <c r="BM233" s="229" t="s">
        <v>7838</v>
      </c>
    </row>
    <row r="234" s="2" customFormat="1">
      <c r="A234" s="40"/>
      <c r="B234" s="41"/>
      <c r="C234" s="42"/>
      <c r="D234" s="231" t="s">
        <v>408</v>
      </c>
      <c r="E234" s="42"/>
      <c r="F234" s="232" t="s">
        <v>7839</v>
      </c>
      <c r="G234" s="42"/>
      <c r="H234" s="42"/>
      <c r="I234" s="233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408</v>
      </c>
      <c r="AU234" s="19" t="s">
        <v>87</v>
      </c>
    </row>
    <row r="235" s="14" customFormat="1">
      <c r="A235" s="14"/>
      <c r="B235" s="247"/>
      <c r="C235" s="248"/>
      <c r="D235" s="238" t="s">
        <v>410</v>
      </c>
      <c r="E235" s="249" t="s">
        <v>19</v>
      </c>
      <c r="F235" s="250" t="s">
        <v>7832</v>
      </c>
      <c r="G235" s="248"/>
      <c r="H235" s="251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410</v>
      </c>
      <c r="AU235" s="257" t="s">
        <v>87</v>
      </c>
      <c r="AV235" s="14" t="s">
        <v>87</v>
      </c>
      <c r="AW235" s="14" t="s">
        <v>37</v>
      </c>
      <c r="AX235" s="14" t="s">
        <v>78</v>
      </c>
      <c r="AY235" s="257" t="s">
        <v>401</v>
      </c>
    </row>
    <row r="236" s="15" customFormat="1">
      <c r="A236" s="15"/>
      <c r="B236" s="258"/>
      <c r="C236" s="259"/>
      <c r="D236" s="238" t="s">
        <v>410</v>
      </c>
      <c r="E236" s="260" t="s">
        <v>19</v>
      </c>
      <c r="F236" s="261" t="s">
        <v>414</v>
      </c>
      <c r="G236" s="259"/>
      <c r="H236" s="262">
        <v>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410</v>
      </c>
      <c r="AU236" s="268" t="s">
        <v>87</v>
      </c>
      <c r="AV236" s="15" t="s">
        <v>102</v>
      </c>
      <c r="AW236" s="15" t="s">
        <v>37</v>
      </c>
      <c r="AX236" s="15" t="s">
        <v>85</v>
      </c>
      <c r="AY236" s="268" t="s">
        <v>401</v>
      </c>
    </row>
    <row r="237" s="2" customFormat="1" ht="24.15" customHeight="1">
      <c r="A237" s="40"/>
      <c r="B237" s="41"/>
      <c r="C237" s="280" t="s">
        <v>687</v>
      </c>
      <c r="D237" s="280" t="s">
        <v>808</v>
      </c>
      <c r="E237" s="281" t="s">
        <v>7840</v>
      </c>
      <c r="F237" s="282" t="s">
        <v>7841</v>
      </c>
      <c r="G237" s="283" t="s">
        <v>653</v>
      </c>
      <c r="H237" s="284">
        <v>1</v>
      </c>
      <c r="I237" s="285"/>
      <c r="J237" s="286">
        <f>ROUND(I237*H237,2)</f>
        <v>0</v>
      </c>
      <c r="K237" s="282" t="s">
        <v>406</v>
      </c>
      <c r="L237" s="287"/>
      <c r="M237" s="288" t="s">
        <v>19</v>
      </c>
      <c r="N237" s="289" t="s">
        <v>49</v>
      </c>
      <c r="O237" s="86"/>
      <c r="P237" s="227">
        <f>O237*H237</f>
        <v>0</v>
      </c>
      <c r="Q237" s="227">
        <v>0.065000000000000002</v>
      </c>
      <c r="R237" s="227">
        <f>Q237*H237</f>
        <v>0.065000000000000002</v>
      </c>
      <c r="S237" s="227">
        <v>0</v>
      </c>
      <c r="T237" s="22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9" t="s">
        <v>664</v>
      </c>
      <c r="AT237" s="229" t="s">
        <v>808</v>
      </c>
      <c r="AU237" s="229" t="s">
        <v>87</v>
      </c>
      <c r="AY237" s="19" t="s">
        <v>401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9" t="s">
        <v>85</v>
      </c>
      <c r="BK237" s="230">
        <f>ROUND(I237*H237,2)</f>
        <v>0</v>
      </c>
      <c r="BL237" s="19" t="s">
        <v>545</v>
      </c>
      <c r="BM237" s="229" t="s">
        <v>7842</v>
      </c>
    </row>
    <row r="238" s="2" customFormat="1" ht="16.5" customHeight="1">
      <c r="A238" s="40"/>
      <c r="B238" s="41"/>
      <c r="C238" s="218" t="s">
        <v>703</v>
      </c>
      <c r="D238" s="218" t="s">
        <v>403</v>
      </c>
      <c r="E238" s="219" t="s">
        <v>7843</v>
      </c>
      <c r="F238" s="220" t="s">
        <v>7844</v>
      </c>
      <c r="G238" s="221" t="s">
        <v>228</v>
      </c>
      <c r="H238" s="222">
        <v>196.25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0.00019236000000000001</v>
      </c>
      <c r="R238" s="227">
        <f>Q238*H238</f>
        <v>0.037750650000000004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7845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7846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7847</v>
      </c>
      <c r="G240" s="248"/>
      <c r="H240" s="251">
        <v>196.25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196.25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2" customFormat="1" ht="21.75" customHeight="1">
      <c r="A242" s="40"/>
      <c r="B242" s="41"/>
      <c r="C242" s="218" t="s">
        <v>710</v>
      </c>
      <c r="D242" s="218" t="s">
        <v>403</v>
      </c>
      <c r="E242" s="219" t="s">
        <v>7848</v>
      </c>
      <c r="F242" s="220" t="s">
        <v>7849</v>
      </c>
      <c r="G242" s="221" t="s">
        <v>228</v>
      </c>
      <c r="H242" s="222">
        <v>157</v>
      </c>
      <c r="I242" s="223"/>
      <c r="J242" s="224">
        <f>ROUND(I242*H242,2)</f>
        <v>0</v>
      </c>
      <c r="K242" s="220" t="s">
        <v>406</v>
      </c>
      <c r="L242" s="46"/>
      <c r="M242" s="225" t="s">
        <v>19</v>
      </c>
      <c r="N242" s="226" t="s">
        <v>49</v>
      </c>
      <c r="O242" s="86"/>
      <c r="P242" s="227">
        <f>O242*H242</f>
        <v>0</v>
      </c>
      <c r="Q242" s="227">
        <v>0.000126</v>
      </c>
      <c r="R242" s="227">
        <f>Q242*H242</f>
        <v>0.019782000000000001</v>
      </c>
      <c r="S242" s="227">
        <v>0</v>
      </c>
      <c r="T242" s="22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9" t="s">
        <v>102</v>
      </c>
      <c r="AT242" s="229" t="s">
        <v>403</v>
      </c>
      <c r="AU242" s="229" t="s">
        <v>87</v>
      </c>
      <c r="AY242" s="19" t="s">
        <v>401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9" t="s">
        <v>85</v>
      </c>
      <c r="BK242" s="230">
        <f>ROUND(I242*H242,2)</f>
        <v>0</v>
      </c>
      <c r="BL242" s="19" t="s">
        <v>102</v>
      </c>
      <c r="BM242" s="229" t="s">
        <v>7850</v>
      </c>
    </row>
    <row r="243" s="2" customFormat="1">
      <c r="A243" s="40"/>
      <c r="B243" s="41"/>
      <c r="C243" s="42"/>
      <c r="D243" s="231" t="s">
        <v>408</v>
      </c>
      <c r="E243" s="42"/>
      <c r="F243" s="232" t="s">
        <v>7851</v>
      </c>
      <c r="G243" s="42"/>
      <c r="H243" s="42"/>
      <c r="I243" s="233"/>
      <c r="J243" s="42"/>
      <c r="K243" s="42"/>
      <c r="L243" s="46"/>
      <c r="M243" s="234"/>
      <c r="N243" s="23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408</v>
      </c>
      <c r="AU243" s="19" t="s">
        <v>87</v>
      </c>
    </row>
    <row r="244" s="14" customFormat="1">
      <c r="A244" s="14"/>
      <c r="B244" s="247"/>
      <c r="C244" s="248"/>
      <c r="D244" s="238" t="s">
        <v>410</v>
      </c>
      <c r="E244" s="249" t="s">
        <v>19</v>
      </c>
      <c r="F244" s="250" t="s">
        <v>7852</v>
      </c>
      <c r="G244" s="248"/>
      <c r="H244" s="251">
        <v>157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7" t="s">
        <v>410</v>
      </c>
      <c r="AU244" s="257" t="s">
        <v>87</v>
      </c>
      <c r="AV244" s="14" t="s">
        <v>87</v>
      </c>
      <c r="AW244" s="14" t="s">
        <v>37</v>
      </c>
      <c r="AX244" s="14" t="s">
        <v>78</v>
      </c>
      <c r="AY244" s="257" t="s">
        <v>401</v>
      </c>
    </row>
    <row r="245" s="15" customFormat="1">
      <c r="A245" s="15"/>
      <c r="B245" s="258"/>
      <c r="C245" s="259"/>
      <c r="D245" s="238" t="s">
        <v>410</v>
      </c>
      <c r="E245" s="260" t="s">
        <v>19</v>
      </c>
      <c r="F245" s="261" t="s">
        <v>414</v>
      </c>
      <c r="G245" s="259"/>
      <c r="H245" s="262">
        <v>157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410</v>
      </c>
      <c r="AU245" s="268" t="s">
        <v>87</v>
      </c>
      <c r="AV245" s="15" t="s">
        <v>102</v>
      </c>
      <c r="AW245" s="15" t="s">
        <v>37</v>
      </c>
      <c r="AX245" s="15" t="s">
        <v>85</v>
      </c>
      <c r="AY245" s="268" t="s">
        <v>401</v>
      </c>
    </row>
    <row r="246" s="2" customFormat="1" ht="16.5" customHeight="1">
      <c r="A246" s="40"/>
      <c r="B246" s="41"/>
      <c r="C246" s="218" t="s">
        <v>717</v>
      </c>
      <c r="D246" s="218" t="s">
        <v>403</v>
      </c>
      <c r="E246" s="219" t="s">
        <v>7853</v>
      </c>
      <c r="F246" s="220" t="s">
        <v>7854</v>
      </c>
      <c r="G246" s="221" t="s">
        <v>228</v>
      </c>
      <c r="H246" s="222">
        <v>157</v>
      </c>
      <c r="I246" s="223"/>
      <c r="J246" s="224">
        <f>ROUND(I246*H246,2)</f>
        <v>0</v>
      </c>
      <c r="K246" s="220" t="s">
        <v>19</v>
      </c>
      <c r="L246" s="46"/>
      <c r="M246" s="225" t="s">
        <v>19</v>
      </c>
      <c r="N246" s="226" t="s">
        <v>49</v>
      </c>
      <c r="O246" s="86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9" t="s">
        <v>102</v>
      </c>
      <c r="AT246" s="229" t="s">
        <v>403</v>
      </c>
      <c r="AU246" s="229" t="s">
        <v>87</v>
      </c>
      <c r="AY246" s="19" t="s">
        <v>401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9" t="s">
        <v>85</v>
      </c>
      <c r="BK246" s="230">
        <f>ROUND(I246*H246,2)</f>
        <v>0</v>
      </c>
      <c r="BL246" s="19" t="s">
        <v>102</v>
      </c>
      <c r="BM246" s="229" t="s">
        <v>7855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7852</v>
      </c>
      <c r="G247" s="248"/>
      <c r="H247" s="251">
        <v>157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5" customFormat="1">
      <c r="A248" s="15"/>
      <c r="B248" s="258"/>
      <c r="C248" s="259"/>
      <c r="D248" s="238" t="s">
        <v>410</v>
      </c>
      <c r="E248" s="260" t="s">
        <v>19</v>
      </c>
      <c r="F248" s="261" t="s">
        <v>414</v>
      </c>
      <c r="G248" s="259"/>
      <c r="H248" s="262">
        <v>157</v>
      </c>
      <c r="I248" s="263"/>
      <c r="J248" s="259"/>
      <c r="K248" s="259"/>
      <c r="L248" s="264"/>
      <c r="M248" s="265"/>
      <c r="N248" s="266"/>
      <c r="O248" s="266"/>
      <c r="P248" s="266"/>
      <c r="Q248" s="266"/>
      <c r="R248" s="266"/>
      <c r="S248" s="266"/>
      <c r="T248" s="26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8" t="s">
        <v>410</v>
      </c>
      <c r="AU248" s="268" t="s">
        <v>87</v>
      </c>
      <c r="AV248" s="15" t="s">
        <v>102</v>
      </c>
      <c r="AW248" s="15" t="s">
        <v>37</v>
      </c>
      <c r="AX248" s="15" t="s">
        <v>85</v>
      </c>
      <c r="AY248" s="268" t="s">
        <v>401</v>
      </c>
    </row>
    <row r="249" s="2" customFormat="1" ht="24.15" customHeight="1">
      <c r="A249" s="40"/>
      <c r="B249" s="41"/>
      <c r="C249" s="218" t="s">
        <v>723</v>
      </c>
      <c r="D249" s="218" t="s">
        <v>403</v>
      </c>
      <c r="E249" s="219" t="s">
        <v>7856</v>
      </c>
      <c r="F249" s="220" t="s">
        <v>7857</v>
      </c>
      <c r="G249" s="221" t="s">
        <v>228</v>
      </c>
      <c r="H249" s="222">
        <v>157</v>
      </c>
      <c r="I249" s="223"/>
      <c r="J249" s="224">
        <f>ROUND(I249*H249,2)</f>
        <v>0</v>
      </c>
      <c r="K249" s="220" t="s">
        <v>406</v>
      </c>
      <c r="L249" s="46"/>
      <c r="M249" s="225" t="s">
        <v>19</v>
      </c>
      <c r="N249" s="226" t="s">
        <v>49</v>
      </c>
      <c r="O249" s="86"/>
      <c r="P249" s="227">
        <f>O249*H249</f>
        <v>0</v>
      </c>
      <c r="Q249" s="227">
        <v>1.6999999999999999E-07</v>
      </c>
      <c r="R249" s="227">
        <f>Q249*H249</f>
        <v>2.6689999999999997E-05</v>
      </c>
      <c r="S249" s="227">
        <v>0</v>
      </c>
      <c r="T249" s="228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9" t="s">
        <v>102</v>
      </c>
      <c r="AT249" s="229" t="s">
        <v>403</v>
      </c>
      <c r="AU249" s="229" t="s">
        <v>87</v>
      </c>
      <c r="AY249" s="19" t="s">
        <v>401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9" t="s">
        <v>85</v>
      </c>
      <c r="BK249" s="230">
        <f>ROUND(I249*H249,2)</f>
        <v>0</v>
      </c>
      <c r="BL249" s="19" t="s">
        <v>102</v>
      </c>
      <c r="BM249" s="229" t="s">
        <v>7858</v>
      </c>
    </row>
    <row r="250" s="2" customFormat="1">
      <c r="A250" s="40"/>
      <c r="B250" s="41"/>
      <c r="C250" s="42"/>
      <c r="D250" s="231" t="s">
        <v>408</v>
      </c>
      <c r="E250" s="42"/>
      <c r="F250" s="232" t="s">
        <v>7859</v>
      </c>
      <c r="G250" s="42"/>
      <c r="H250" s="42"/>
      <c r="I250" s="233"/>
      <c r="J250" s="42"/>
      <c r="K250" s="42"/>
      <c r="L250" s="46"/>
      <c r="M250" s="234"/>
      <c r="N250" s="235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408</v>
      </c>
      <c r="AU250" s="19" t="s">
        <v>87</v>
      </c>
    </row>
    <row r="251" s="14" customFormat="1">
      <c r="A251" s="14"/>
      <c r="B251" s="247"/>
      <c r="C251" s="248"/>
      <c r="D251" s="238" t="s">
        <v>410</v>
      </c>
      <c r="E251" s="249" t="s">
        <v>19</v>
      </c>
      <c r="F251" s="250" t="s">
        <v>7852</v>
      </c>
      <c r="G251" s="248"/>
      <c r="H251" s="251">
        <v>157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7" t="s">
        <v>410</v>
      </c>
      <c r="AU251" s="257" t="s">
        <v>87</v>
      </c>
      <c r="AV251" s="14" t="s">
        <v>87</v>
      </c>
      <c r="AW251" s="14" t="s">
        <v>37</v>
      </c>
      <c r="AX251" s="14" t="s">
        <v>78</v>
      </c>
      <c r="AY251" s="257" t="s">
        <v>401</v>
      </c>
    </row>
    <row r="252" s="15" customFormat="1">
      <c r="A252" s="15"/>
      <c r="B252" s="258"/>
      <c r="C252" s="259"/>
      <c r="D252" s="238" t="s">
        <v>410</v>
      </c>
      <c r="E252" s="260" t="s">
        <v>19</v>
      </c>
      <c r="F252" s="261" t="s">
        <v>414</v>
      </c>
      <c r="G252" s="259"/>
      <c r="H252" s="262">
        <v>157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8" t="s">
        <v>410</v>
      </c>
      <c r="AU252" s="268" t="s">
        <v>87</v>
      </c>
      <c r="AV252" s="15" t="s">
        <v>102</v>
      </c>
      <c r="AW252" s="15" t="s">
        <v>37</v>
      </c>
      <c r="AX252" s="15" t="s">
        <v>85</v>
      </c>
      <c r="AY252" s="268" t="s">
        <v>401</v>
      </c>
    </row>
    <row r="253" s="2" customFormat="1" ht="16.5" customHeight="1">
      <c r="A253" s="40"/>
      <c r="B253" s="41"/>
      <c r="C253" s="218" t="s">
        <v>736</v>
      </c>
      <c r="D253" s="218" t="s">
        <v>403</v>
      </c>
      <c r="E253" s="219" t="s">
        <v>7860</v>
      </c>
      <c r="F253" s="220" t="s">
        <v>7861</v>
      </c>
      <c r="G253" s="221" t="s">
        <v>228</v>
      </c>
      <c r="H253" s="222">
        <v>157</v>
      </c>
      <c r="I253" s="223"/>
      <c r="J253" s="224">
        <f>ROUND(I253*H253,2)</f>
        <v>0</v>
      </c>
      <c r="K253" s="220" t="s">
        <v>406</v>
      </c>
      <c r="L253" s="46"/>
      <c r="M253" s="225" t="s">
        <v>19</v>
      </c>
      <c r="N253" s="226" t="s">
        <v>49</v>
      </c>
      <c r="O253" s="86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9" t="s">
        <v>102</v>
      </c>
      <c r="AT253" s="229" t="s">
        <v>403</v>
      </c>
      <c r="AU253" s="229" t="s">
        <v>87</v>
      </c>
      <c r="AY253" s="19" t="s">
        <v>401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9" t="s">
        <v>85</v>
      </c>
      <c r="BK253" s="230">
        <f>ROUND(I253*H253,2)</f>
        <v>0</v>
      </c>
      <c r="BL253" s="19" t="s">
        <v>102</v>
      </c>
      <c r="BM253" s="229" t="s">
        <v>7862</v>
      </c>
    </row>
    <row r="254" s="2" customFormat="1">
      <c r="A254" s="40"/>
      <c r="B254" s="41"/>
      <c r="C254" s="42"/>
      <c r="D254" s="231" t="s">
        <v>408</v>
      </c>
      <c r="E254" s="42"/>
      <c r="F254" s="232" t="s">
        <v>7863</v>
      </c>
      <c r="G254" s="42"/>
      <c r="H254" s="42"/>
      <c r="I254" s="233"/>
      <c r="J254" s="42"/>
      <c r="K254" s="42"/>
      <c r="L254" s="46"/>
      <c r="M254" s="234"/>
      <c r="N254" s="235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408</v>
      </c>
      <c r="AU254" s="19" t="s">
        <v>87</v>
      </c>
    </row>
    <row r="255" s="14" customFormat="1">
      <c r="A255" s="14"/>
      <c r="B255" s="247"/>
      <c r="C255" s="248"/>
      <c r="D255" s="238" t="s">
        <v>410</v>
      </c>
      <c r="E255" s="249" t="s">
        <v>19</v>
      </c>
      <c r="F255" s="250" t="s">
        <v>7852</v>
      </c>
      <c r="G255" s="248"/>
      <c r="H255" s="251">
        <v>157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7" t="s">
        <v>410</v>
      </c>
      <c r="AU255" s="257" t="s">
        <v>87</v>
      </c>
      <c r="AV255" s="14" t="s">
        <v>87</v>
      </c>
      <c r="AW255" s="14" t="s">
        <v>37</v>
      </c>
      <c r="AX255" s="14" t="s">
        <v>78</v>
      </c>
      <c r="AY255" s="257" t="s">
        <v>401</v>
      </c>
    </row>
    <row r="256" s="15" customFormat="1">
      <c r="A256" s="15"/>
      <c r="B256" s="258"/>
      <c r="C256" s="259"/>
      <c r="D256" s="238" t="s">
        <v>410</v>
      </c>
      <c r="E256" s="260" t="s">
        <v>19</v>
      </c>
      <c r="F256" s="261" t="s">
        <v>414</v>
      </c>
      <c r="G256" s="259"/>
      <c r="H256" s="262">
        <v>157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8" t="s">
        <v>410</v>
      </c>
      <c r="AU256" s="268" t="s">
        <v>87</v>
      </c>
      <c r="AV256" s="15" t="s">
        <v>102</v>
      </c>
      <c r="AW256" s="15" t="s">
        <v>37</v>
      </c>
      <c r="AX256" s="15" t="s">
        <v>85</v>
      </c>
      <c r="AY256" s="268" t="s">
        <v>401</v>
      </c>
    </row>
    <row r="257" s="12" customFormat="1" ht="22.8" customHeight="1">
      <c r="A257" s="12"/>
      <c r="B257" s="202"/>
      <c r="C257" s="203"/>
      <c r="D257" s="204" t="s">
        <v>77</v>
      </c>
      <c r="E257" s="216" t="s">
        <v>1178</v>
      </c>
      <c r="F257" s="216" t="s">
        <v>1817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SUM(P258:P261)</f>
        <v>0</v>
      </c>
      <c r="Q257" s="210"/>
      <c r="R257" s="211">
        <f>SUM(R258:R261)</f>
        <v>0</v>
      </c>
      <c r="S257" s="210"/>
      <c r="T257" s="212">
        <f>SUM(T258:T261)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85</v>
      </c>
      <c r="AT257" s="214" t="s">
        <v>77</v>
      </c>
      <c r="AU257" s="214" t="s">
        <v>85</v>
      </c>
      <c r="AY257" s="213" t="s">
        <v>401</v>
      </c>
      <c r="BK257" s="215">
        <f>SUM(BK258:BK261)</f>
        <v>0</v>
      </c>
    </row>
    <row r="258" s="2" customFormat="1" ht="49.05" customHeight="1">
      <c r="A258" s="40"/>
      <c r="B258" s="41"/>
      <c r="C258" s="218" t="s">
        <v>747</v>
      </c>
      <c r="D258" s="218" t="s">
        <v>403</v>
      </c>
      <c r="E258" s="219" t="s">
        <v>7864</v>
      </c>
      <c r="F258" s="220" t="s">
        <v>7865</v>
      </c>
      <c r="G258" s="221" t="s">
        <v>548</v>
      </c>
      <c r="H258" s="222">
        <v>24.087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102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102</v>
      </c>
      <c r="BM258" s="229" t="s">
        <v>7866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7867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7868</v>
      </c>
      <c r="G260" s="248"/>
      <c r="H260" s="251">
        <v>24.087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5" customFormat="1">
      <c r="A261" s="15"/>
      <c r="B261" s="258"/>
      <c r="C261" s="259"/>
      <c r="D261" s="238" t="s">
        <v>410</v>
      </c>
      <c r="E261" s="260" t="s">
        <v>19</v>
      </c>
      <c r="F261" s="261" t="s">
        <v>414</v>
      </c>
      <c r="G261" s="259"/>
      <c r="H261" s="262">
        <v>24.087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410</v>
      </c>
      <c r="AU261" s="268" t="s">
        <v>87</v>
      </c>
      <c r="AV261" s="15" t="s">
        <v>102</v>
      </c>
      <c r="AW261" s="15" t="s">
        <v>37</v>
      </c>
      <c r="AX261" s="15" t="s">
        <v>85</v>
      </c>
      <c r="AY261" s="268" t="s">
        <v>401</v>
      </c>
    </row>
    <row r="262" s="12" customFormat="1" ht="25.92" customHeight="1">
      <c r="A262" s="12"/>
      <c r="B262" s="202"/>
      <c r="C262" s="203"/>
      <c r="D262" s="204" t="s">
        <v>77</v>
      </c>
      <c r="E262" s="205" t="s">
        <v>1823</v>
      </c>
      <c r="F262" s="205" t="s">
        <v>1824</v>
      </c>
      <c r="G262" s="203"/>
      <c r="H262" s="203"/>
      <c r="I262" s="206"/>
      <c r="J262" s="207">
        <f>BK262</f>
        <v>0</v>
      </c>
      <c r="K262" s="203"/>
      <c r="L262" s="208"/>
      <c r="M262" s="209"/>
      <c r="N262" s="210"/>
      <c r="O262" s="210"/>
      <c r="P262" s="211">
        <f>P263</f>
        <v>0</v>
      </c>
      <c r="Q262" s="210"/>
      <c r="R262" s="211">
        <f>R263</f>
        <v>0.020206419999999999</v>
      </c>
      <c r="S262" s="210"/>
      <c r="T262" s="212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87</v>
      </c>
      <c r="AT262" s="214" t="s">
        <v>77</v>
      </c>
      <c r="AU262" s="214" t="s">
        <v>78</v>
      </c>
      <c r="AY262" s="213" t="s">
        <v>401</v>
      </c>
      <c r="BK262" s="215">
        <f>BK263</f>
        <v>0</v>
      </c>
    </row>
    <row r="263" s="12" customFormat="1" ht="22.8" customHeight="1">
      <c r="A263" s="12"/>
      <c r="B263" s="202"/>
      <c r="C263" s="203"/>
      <c r="D263" s="204" t="s">
        <v>77</v>
      </c>
      <c r="E263" s="216" t="s">
        <v>2280</v>
      </c>
      <c r="F263" s="216" t="s">
        <v>2281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SUM(P264:P273)</f>
        <v>0</v>
      </c>
      <c r="Q263" s="210"/>
      <c r="R263" s="211">
        <f>SUM(R264:R273)</f>
        <v>0.020206419999999999</v>
      </c>
      <c r="S263" s="210"/>
      <c r="T263" s="212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87</v>
      </c>
      <c r="AT263" s="214" t="s">
        <v>77</v>
      </c>
      <c r="AU263" s="214" t="s">
        <v>85</v>
      </c>
      <c r="AY263" s="213" t="s">
        <v>401</v>
      </c>
      <c r="BK263" s="215">
        <f>SUM(BK264:BK273)</f>
        <v>0</v>
      </c>
    </row>
    <row r="264" s="2" customFormat="1" ht="16.5" customHeight="1">
      <c r="A264" s="40"/>
      <c r="B264" s="41"/>
      <c r="C264" s="218" t="s">
        <v>756</v>
      </c>
      <c r="D264" s="218" t="s">
        <v>403</v>
      </c>
      <c r="E264" s="219" t="s">
        <v>7869</v>
      </c>
      <c r="F264" s="220" t="s">
        <v>7870</v>
      </c>
      <c r="G264" s="221" t="s">
        <v>4151</v>
      </c>
      <c r="H264" s="222">
        <v>1</v>
      </c>
      <c r="I264" s="223"/>
      <c r="J264" s="224">
        <f>ROUND(I264*H264,2)</f>
        <v>0</v>
      </c>
      <c r="K264" s="220" t="s">
        <v>406</v>
      </c>
      <c r="L264" s="46"/>
      <c r="M264" s="225" t="s">
        <v>19</v>
      </c>
      <c r="N264" s="226" t="s">
        <v>49</v>
      </c>
      <c r="O264" s="86"/>
      <c r="P264" s="227">
        <f>O264*H264</f>
        <v>0</v>
      </c>
      <c r="Q264" s="227">
        <v>0.01092928</v>
      </c>
      <c r="R264" s="227">
        <f>Q264*H264</f>
        <v>0.01092928</v>
      </c>
      <c r="S264" s="227">
        <v>0</v>
      </c>
      <c r="T264" s="22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9" t="s">
        <v>545</v>
      </c>
      <c r="AT264" s="229" t="s">
        <v>403</v>
      </c>
      <c r="AU264" s="229" t="s">
        <v>87</v>
      </c>
      <c r="AY264" s="19" t="s">
        <v>401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9" t="s">
        <v>85</v>
      </c>
      <c r="BK264" s="230">
        <f>ROUND(I264*H264,2)</f>
        <v>0</v>
      </c>
      <c r="BL264" s="19" t="s">
        <v>545</v>
      </c>
      <c r="BM264" s="229" t="s">
        <v>7871</v>
      </c>
    </row>
    <row r="265" s="2" customFormat="1">
      <c r="A265" s="40"/>
      <c r="B265" s="41"/>
      <c r="C265" s="42"/>
      <c r="D265" s="231" t="s">
        <v>408</v>
      </c>
      <c r="E265" s="42"/>
      <c r="F265" s="232" t="s">
        <v>7872</v>
      </c>
      <c r="G265" s="42"/>
      <c r="H265" s="42"/>
      <c r="I265" s="233"/>
      <c r="J265" s="42"/>
      <c r="K265" s="42"/>
      <c r="L265" s="46"/>
      <c r="M265" s="234"/>
      <c r="N265" s="23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408</v>
      </c>
      <c r="AU265" s="19" t="s">
        <v>87</v>
      </c>
    </row>
    <row r="266" s="14" customFormat="1">
      <c r="A266" s="14"/>
      <c r="B266" s="247"/>
      <c r="C266" s="248"/>
      <c r="D266" s="238" t="s">
        <v>410</v>
      </c>
      <c r="E266" s="249" t="s">
        <v>19</v>
      </c>
      <c r="F266" s="250" t="s">
        <v>7873</v>
      </c>
      <c r="G266" s="248"/>
      <c r="H266" s="251">
        <v>1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7" t="s">
        <v>410</v>
      </c>
      <c r="AU266" s="257" t="s">
        <v>87</v>
      </c>
      <c r="AV266" s="14" t="s">
        <v>87</v>
      </c>
      <c r="AW266" s="14" t="s">
        <v>37</v>
      </c>
      <c r="AX266" s="14" t="s">
        <v>78</v>
      </c>
      <c r="AY266" s="257" t="s">
        <v>401</v>
      </c>
    </row>
    <row r="267" s="15" customFormat="1">
      <c r="A267" s="15"/>
      <c r="B267" s="258"/>
      <c r="C267" s="259"/>
      <c r="D267" s="238" t="s">
        <v>410</v>
      </c>
      <c r="E267" s="260" t="s">
        <v>19</v>
      </c>
      <c r="F267" s="261" t="s">
        <v>414</v>
      </c>
      <c r="G267" s="259"/>
      <c r="H267" s="262">
        <v>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410</v>
      </c>
      <c r="AU267" s="268" t="s">
        <v>87</v>
      </c>
      <c r="AV267" s="15" t="s">
        <v>102</v>
      </c>
      <c r="AW267" s="15" t="s">
        <v>37</v>
      </c>
      <c r="AX267" s="15" t="s">
        <v>85</v>
      </c>
      <c r="AY267" s="268" t="s">
        <v>401</v>
      </c>
    </row>
    <row r="268" s="2" customFormat="1" ht="24.15" customHeight="1">
      <c r="A268" s="40"/>
      <c r="B268" s="41"/>
      <c r="C268" s="218" t="s">
        <v>762</v>
      </c>
      <c r="D268" s="218" t="s">
        <v>403</v>
      </c>
      <c r="E268" s="219" t="s">
        <v>7874</v>
      </c>
      <c r="F268" s="220" t="s">
        <v>7875</v>
      </c>
      <c r="G268" s="221" t="s">
        <v>653</v>
      </c>
      <c r="H268" s="222">
        <v>1</v>
      </c>
      <c r="I268" s="223"/>
      <c r="J268" s="224">
        <f>ROUND(I268*H268,2)</f>
        <v>0</v>
      </c>
      <c r="K268" s="220" t="s">
        <v>406</v>
      </c>
      <c r="L268" s="46"/>
      <c r="M268" s="225" t="s">
        <v>19</v>
      </c>
      <c r="N268" s="226" t="s">
        <v>49</v>
      </c>
      <c r="O268" s="86"/>
      <c r="P268" s="227">
        <f>O268*H268</f>
        <v>0</v>
      </c>
      <c r="Q268" s="227">
        <v>0.0092771399999999997</v>
      </c>
      <c r="R268" s="227">
        <f>Q268*H268</f>
        <v>0.0092771399999999997</v>
      </c>
      <c r="S268" s="227">
        <v>0</v>
      </c>
      <c r="T268" s="22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9" t="s">
        <v>545</v>
      </c>
      <c r="AT268" s="229" t="s">
        <v>403</v>
      </c>
      <c r="AU268" s="229" t="s">
        <v>87</v>
      </c>
      <c r="AY268" s="19" t="s">
        <v>401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9" t="s">
        <v>85</v>
      </c>
      <c r="BK268" s="230">
        <f>ROUND(I268*H268,2)</f>
        <v>0</v>
      </c>
      <c r="BL268" s="19" t="s">
        <v>545</v>
      </c>
      <c r="BM268" s="229" t="s">
        <v>7876</v>
      </c>
    </row>
    <row r="269" s="2" customFormat="1">
      <c r="A269" s="40"/>
      <c r="B269" s="41"/>
      <c r="C269" s="42"/>
      <c r="D269" s="231" t="s">
        <v>408</v>
      </c>
      <c r="E269" s="42"/>
      <c r="F269" s="232" t="s">
        <v>7877</v>
      </c>
      <c r="G269" s="42"/>
      <c r="H269" s="42"/>
      <c r="I269" s="233"/>
      <c r="J269" s="42"/>
      <c r="K269" s="42"/>
      <c r="L269" s="46"/>
      <c r="M269" s="234"/>
      <c r="N269" s="23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408</v>
      </c>
      <c r="AU269" s="19" t="s">
        <v>87</v>
      </c>
    </row>
    <row r="270" s="14" customFormat="1">
      <c r="A270" s="14"/>
      <c r="B270" s="247"/>
      <c r="C270" s="248"/>
      <c r="D270" s="238" t="s">
        <v>410</v>
      </c>
      <c r="E270" s="249" t="s">
        <v>19</v>
      </c>
      <c r="F270" s="250" t="s">
        <v>7873</v>
      </c>
      <c r="G270" s="248"/>
      <c r="H270" s="251">
        <v>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410</v>
      </c>
      <c r="AU270" s="257" t="s">
        <v>87</v>
      </c>
      <c r="AV270" s="14" t="s">
        <v>87</v>
      </c>
      <c r="AW270" s="14" t="s">
        <v>37</v>
      </c>
      <c r="AX270" s="14" t="s">
        <v>78</v>
      </c>
      <c r="AY270" s="257" t="s">
        <v>401</v>
      </c>
    </row>
    <row r="271" s="15" customFormat="1">
      <c r="A271" s="15"/>
      <c r="B271" s="258"/>
      <c r="C271" s="259"/>
      <c r="D271" s="238" t="s">
        <v>410</v>
      </c>
      <c r="E271" s="260" t="s">
        <v>19</v>
      </c>
      <c r="F271" s="261" t="s">
        <v>414</v>
      </c>
      <c r="G271" s="259"/>
      <c r="H271" s="262">
        <v>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410</v>
      </c>
      <c r="AU271" s="268" t="s">
        <v>87</v>
      </c>
      <c r="AV271" s="15" t="s">
        <v>102</v>
      </c>
      <c r="AW271" s="15" t="s">
        <v>37</v>
      </c>
      <c r="AX271" s="15" t="s">
        <v>85</v>
      </c>
      <c r="AY271" s="268" t="s">
        <v>401</v>
      </c>
    </row>
    <row r="272" s="2" customFormat="1" ht="44.25" customHeight="1">
      <c r="A272" s="40"/>
      <c r="B272" s="41"/>
      <c r="C272" s="218" t="s">
        <v>769</v>
      </c>
      <c r="D272" s="218" t="s">
        <v>403</v>
      </c>
      <c r="E272" s="219" t="s">
        <v>7878</v>
      </c>
      <c r="F272" s="220" t="s">
        <v>7879</v>
      </c>
      <c r="G272" s="221" t="s">
        <v>548</v>
      </c>
      <c r="H272" s="222">
        <v>0.02</v>
      </c>
      <c r="I272" s="223"/>
      <c r="J272" s="224">
        <f>ROUND(I272*H272,2)</f>
        <v>0</v>
      </c>
      <c r="K272" s="220" t="s">
        <v>406</v>
      </c>
      <c r="L272" s="46"/>
      <c r="M272" s="225" t="s">
        <v>19</v>
      </c>
      <c r="N272" s="226" t="s">
        <v>49</v>
      </c>
      <c r="O272" s="86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9" t="s">
        <v>545</v>
      </c>
      <c r="AT272" s="229" t="s">
        <v>403</v>
      </c>
      <c r="AU272" s="229" t="s">
        <v>87</v>
      </c>
      <c r="AY272" s="19" t="s">
        <v>401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9" t="s">
        <v>85</v>
      </c>
      <c r="BK272" s="230">
        <f>ROUND(I272*H272,2)</f>
        <v>0</v>
      </c>
      <c r="BL272" s="19" t="s">
        <v>545</v>
      </c>
      <c r="BM272" s="229" t="s">
        <v>7880</v>
      </c>
    </row>
    <row r="273" s="2" customFormat="1">
      <c r="A273" s="40"/>
      <c r="B273" s="41"/>
      <c r="C273" s="42"/>
      <c r="D273" s="231" t="s">
        <v>408</v>
      </c>
      <c r="E273" s="42"/>
      <c r="F273" s="232" t="s">
        <v>7881</v>
      </c>
      <c r="G273" s="42"/>
      <c r="H273" s="42"/>
      <c r="I273" s="233"/>
      <c r="J273" s="42"/>
      <c r="K273" s="42"/>
      <c r="L273" s="46"/>
      <c r="M273" s="294"/>
      <c r="N273" s="295"/>
      <c r="O273" s="296"/>
      <c r="P273" s="296"/>
      <c r="Q273" s="296"/>
      <c r="R273" s="296"/>
      <c r="S273" s="296"/>
      <c r="T273" s="29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408</v>
      </c>
      <c r="AU273" s="19" t="s">
        <v>87</v>
      </c>
    </row>
    <row r="274" s="2" customFormat="1" ht="6.96" customHeight="1">
      <c r="A274" s="40"/>
      <c r="B274" s="61"/>
      <c r="C274" s="62"/>
      <c r="D274" s="62"/>
      <c r="E274" s="62"/>
      <c r="F274" s="62"/>
      <c r="G274" s="62"/>
      <c r="H274" s="62"/>
      <c r="I274" s="62"/>
      <c r="J274" s="62"/>
      <c r="K274" s="62"/>
      <c r="L274" s="46"/>
      <c r="M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</row>
  </sheetData>
  <sheetProtection sheet="1" autoFilter="0" formatColumns="0" formatRows="0" objects="1" scenarios="1" spinCount="100000" saltValue="wYANLuFrc8f2Qk/XDzZf668zNmMPhEjnwQXR/DDCV9XPLruwSmDCbMw7HxPeVby1obxPV1xsH7WAedCPF/38RA==" hashValue="EFP1bblxnVe6kiImLPV6BPsZ4tKl6gzYT6xgyiMHBSL6qVNq26DFJOFxDgayOFjyZaHui89Dr1N0r/upGUFZzQ==" algorithmName="SHA-512" password="CC35"/>
  <autoFilter ref="C92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131251201"/>
    <hyperlink ref="F101" r:id="rId2" display="https://podminky.urs.cz/item/CS_URS_2023_02/131351201"/>
    <hyperlink ref="F105" r:id="rId3" display="https://podminky.urs.cz/item/CS_URS_2023_02/131451201"/>
    <hyperlink ref="F109" r:id="rId4" display="https://podminky.urs.cz/item/CS_URS_2023_02/131551201"/>
    <hyperlink ref="F113" r:id="rId5" display="https://podminky.urs.cz/item/CS_URS_2023_02/132254204"/>
    <hyperlink ref="F118" r:id="rId6" display="https://podminky.urs.cz/item/CS_URS_2023_02/132354201"/>
    <hyperlink ref="F123" r:id="rId7" display="https://podminky.urs.cz/item/CS_URS_2023_02/151101201"/>
    <hyperlink ref="F129" r:id="rId8" display="https://podminky.urs.cz/item/CS_URS_2023_02/151101211"/>
    <hyperlink ref="F131" r:id="rId9" display="https://podminky.urs.cz/item/CS_URS_2023_02/151101301"/>
    <hyperlink ref="F135" r:id="rId10" display="https://podminky.urs.cz/item/CS_URS_2023_02/151101311"/>
    <hyperlink ref="F137" r:id="rId11" display="https://podminky.urs.cz/item/CS_URS_2023_02/161151103"/>
    <hyperlink ref="F141" r:id="rId12" display="https://podminky.urs.cz/item/CS_URS_2023_02/161151113"/>
    <hyperlink ref="F145" r:id="rId13" display="https://podminky.urs.cz/item/CS_URS_2023_02/161151123"/>
    <hyperlink ref="F149" r:id="rId14" display="https://podminky.urs.cz/item/CS_URS_2023_02/162751117"/>
    <hyperlink ref="F155" r:id="rId15" display="https://podminky.urs.cz/item/CS_URS_2023_02/171251201"/>
    <hyperlink ref="F157" r:id="rId16" display="https://podminky.urs.cz/item/CS_URS_2023_02/171201231"/>
    <hyperlink ref="F161" r:id="rId17" display="https://podminky.urs.cz/item/CS_URS_2023_02/174151101"/>
    <hyperlink ref="F166" r:id="rId18" display="https://podminky.urs.cz/item/CS_URS_2023_02/175151101"/>
    <hyperlink ref="F175" r:id="rId19" display="https://podminky.urs.cz/item/CS_URS_2023_02/893812201"/>
    <hyperlink ref="F180" r:id="rId20" display="https://podminky.urs.cz/item/CS_URS_2023_02/451572111"/>
    <hyperlink ref="F185" r:id="rId21" display="https://podminky.urs.cz/item/CS_URS_2023_02/451573111"/>
    <hyperlink ref="F189" r:id="rId22" display="https://podminky.urs.cz/item/CS_URS_2023_02/452321141"/>
    <hyperlink ref="F193" r:id="rId23" display="https://podminky.urs.cz/item/CS_URS_2023_02/452351101"/>
    <hyperlink ref="F197" r:id="rId24" display="https://podminky.urs.cz/item/CS_URS_2023_02/894608211"/>
    <hyperlink ref="F202" r:id="rId25" display="https://podminky.urs.cz/item/CS_URS_2023_02/871171211"/>
    <hyperlink ref="F209" r:id="rId26" display="https://podminky.urs.cz/item/CS_URS_2023_02/871211211"/>
    <hyperlink ref="F217" r:id="rId27" display="https://podminky.urs.cz/item/CS_URS_2023_02/871241211"/>
    <hyperlink ref="F225" r:id="rId28" display="https://podminky.urs.cz/item/CS_URS_2023_02/879221111"/>
    <hyperlink ref="F229" r:id="rId29" display="https://podminky.urs.cz/item/CS_URS_2023_02/893811263"/>
    <hyperlink ref="F234" r:id="rId30" display="https://podminky.urs.cz/item/CS_URS_2023_02/899104112"/>
    <hyperlink ref="F239" r:id="rId31" display="https://podminky.urs.cz/item/CS_URS_2023_02/899721111"/>
    <hyperlink ref="F243" r:id="rId32" display="https://podminky.urs.cz/item/CS_URS_2023_02/899722114"/>
    <hyperlink ref="F250" r:id="rId33" display="https://podminky.urs.cz/item/CS_URS_2023_02/892233122"/>
    <hyperlink ref="F254" r:id="rId34" display="https://podminky.urs.cz/item/CS_URS_2023_02/892241111"/>
    <hyperlink ref="F259" r:id="rId35" display="https://podminky.urs.cz/item/CS_URS_2023_02/998276101"/>
    <hyperlink ref="F265" r:id="rId36" display="https://podminky.urs.cz/item/CS_URS_2023_02/722270105"/>
    <hyperlink ref="F269" r:id="rId37" display="https://podminky.urs.cz/item/CS_URS_2023_02/722262303"/>
    <hyperlink ref="F273" r:id="rId38" display="https://podminky.urs.cz/item/CS_URS_2023_02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50" t="s">
        <v>7882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3895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3895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ROUND(J90,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ROUND((SUM(BE90:BE246)),  2)</f>
        <v>0</v>
      </c>
      <c r="G35" s="40"/>
      <c r="H35" s="40"/>
      <c r="I35" s="162">
        <v>0.20999999999999999</v>
      </c>
      <c r="J35" s="161">
        <f>ROUND(((SUM(BE90:BE246))*I35),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ROUND((SUM(BF90:BF246)),  2)</f>
        <v>0</v>
      </c>
      <c r="G36" s="40"/>
      <c r="H36" s="40"/>
      <c r="I36" s="162">
        <v>0.14999999999999999</v>
      </c>
      <c r="J36" s="161">
        <f>ROUND(((SUM(BF90:BF246))*I36),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ROUND((SUM(BG90:BG246)),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ROUND((SUM(BH90:BH246)),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ROUND((SUM(BI90:BI246)),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IO.03, IO.04 - Splašková kanalizační přípojka, splašková kanalizace venkovní vedení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Ing. Karel Dovrtěl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J92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363</v>
      </c>
      <c r="E66" s="188"/>
      <c r="F66" s="188"/>
      <c r="G66" s="188"/>
      <c r="H66" s="188"/>
      <c r="I66" s="188"/>
      <c r="J66" s="189">
        <f>J180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7611</v>
      </c>
      <c r="E67" s="188"/>
      <c r="F67" s="188"/>
      <c r="G67" s="188"/>
      <c r="H67" s="188"/>
      <c r="I67" s="188"/>
      <c r="J67" s="189">
        <f>J190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7689</v>
      </c>
      <c r="E68" s="188"/>
      <c r="F68" s="188"/>
      <c r="G68" s="188"/>
      <c r="H68" s="188"/>
      <c r="I68" s="188"/>
      <c r="J68" s="189">
        <f>J242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386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4" t="str">
        <f>E7</f>
        <v>Výstavba DOZP v Novém Městě nad Metují rev.3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196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4" t="s">
        <v>6427</v>
      </c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204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30" customHeight="1">
      <c r="A82" s="40"/>
      <c r="B82" s="41"/>
      <c r="C82" s="42"/>
      <c r="D82" s="42"/>
      <c r="E82" s="71" t="str">
        <f>E11</f>
        <v>IO.03, IO.04 - Splašková kanalizační přípojka, splašková kanalizace venkovní vedení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Nové Město nad Metují</v>
      </c>
      <c r="G84" s="42"/>
      <c r="H84" s="42"/>
      <c r="I84" s="34" t="s">
        <v>23</v>
      </c>
      <c r="J84" s="74" t="str">
        <f>IF(J14="","",J14)</f>
        <v>8. 12. 2023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Královéhradecký kraj</v>
      </c>
      <c r="G86" s="42"/>
      <c r="H86" s="42"/>
      <c r="I86" s="34" t="s">
        <v>33</v>
      </c>
      <c r="J86" s="38" t="str">
        <f>E23</f>
        <v>Ing. Karel Dovrtěl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38</v>
      </c>
      <c r="J87" s="38" t="str">
        <f>E26</f>
        <v>Ing. Karel Dovrtěl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91"/>
      <c r="B89" s="192"/>
      <c r="C89" s="193" t="s">
        <v>387</v>
      </c>
      <c r="D89" s="194" t="s">
        <v>63</v>
      </c>
      <c r="E89" s="194" t="s">
        <v>59</v>
      </c>
      <c r="F89" s="194" t="s">
        <v>60</v>
      </c>
      <c r="G89" s="194" t="s">
        <v>388</v>
      </c>
      <c r="H89" s="194" t="s">
        <v>389</v>
      </c>
      <c r="I89" s="194" t="s">
        <v>390</v>
      </c>
      <c r="J89" s="194" t="s">
        <v>357</v>
      </c>
      <c r="K89" s="195" t="s">
        <v>391</v>
      </c>
      <c r="L89" s="196"/>
      <c r="M89" s="94" t="s">
        <v>19</v>
      </c>
      <c r="N89" s="95" t="s">
        <v>48</v>
      </c>
      <c r="O89" s="95" t="s">
        <v>392</v>
      </c>
      <c r="P89" s="95" t="s">
        <v>393</v>
      </c>
      <c r="Q89" s="95" t="s">
        <v>394</v>
      </c>
      <c r="R89" s="95" t="s">
        <v>395</v>
      </c>
      <c r="S89" s="95" t="s">
        <v>396</v>
      </c>
      <c r="T89" s="96" t="s">
        <v>397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0"/>
      <c r="B90" s="41"/>
      <c r="C90" s="101" t="s">
        <v>398</v>
      </c>
      <c r="D90" s="42"/>
      <c r="E90" s="42"/>
      <c r="F90" s="42"/>
      <c r="G90" s="42"/>
      <c r="H90" s="42"/>
      <c r="I90" s="42"/>
      <c r="J90" s="197">
        <f>BK90</f>
        <v>0</v>
      </c>
      <c r="K90" s="42"/>
      <c r="L90" s="46"/>
      <c r="M90" s="97"/>
      <c r="N90" s="198"/>
      <c r="O90" s="98"/>
      <c r="P90" s="199">
        <f>P91</f>
        <v>0</v>
      </c>
      <c r="Q90" s="98"/>
      <c r="R90" s="199">
        <f>R91</f>
        <v>185.34684712719999</v>
      </c>
      <c r="S90" s="98"/>
      <c r="T90" s="200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77</v>
      </c>
      <c r="AU90" s="19" t="s">
        <v>358</v>
      </c>
      <c r="BK90" s="201">
        <f>BK91</f>
        <v>0</v>
      </c>
    </row>
    <row r="91" s="12" customFormat="1" ht="25.92" customHeight="1">
      <c r="A91" s="12"/>
      <c r="B91" s="202"/>
      <c r="C91" s="203"/>
      <c r="D91" s="204" t="s">
        <v>77</v>
      </c>
      <c r="E91" s="205" t="s">
        <v>399</v>
      </c>
      <c r="F91" s="205" t="s">
        <v>400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P92+P180+P190+P242</f>
        <v>0</v>
      </c>
      <c r="Q91" s="210"/>
      <c r="R91" s="211">
        <f>R92+R180+R190+R242</f>
        <v>185.34684712719999</v>
      </c>
      <c r="S91" s="210"/>
      <c r="T91" s="212">
        <f>T92+T180+T190+T242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85</v>
      </c>
      <c r="AT91" s="214" t="s">
        <v>77</v>
      </c>
      <c r="AU91" s="214" t="s">
        <v>78</v>
      </c>
      <c r="AY91" s="213" t="s">
        <v>401</v>
      </c>
      <c r="BK91" s="215">
        <f>BK92+BK180+BK190+BK242</f>
        <v>0</v>
      </c>
    </row>
    <row r="92" s="12" customFormat="1" ht="22.8" customHeight="1">
      <c r="A92" s="12"/>
      <c r="B92" s="202"/>
      <c r="C92" s="203"/>
      <c r="D92" s="204" t="s">
        <v>77</v>
      </c>
      <c r="E92" s="216" t="s">
        <v>85</v>
      </c>
      <c r="F92" s="216" t="s">
        <v>402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SUM(P93:P179)</f>
        <v>0</v>
      </c>
      <c r="Q92" s="210"/>
      <c r="R92" s="211">
        <f>SUM(R93:R179)</f>
        <v>139.88681082720001</v>
      </c>
      <c r="S92" s="210"/>
      <c r="T92" s="212">
        <f>SUM(T93:T179)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85</v>
      </c>
      <c r="AT92" s="214" t="s">
        <v>77</v>
      </c>
      <c r="AU92" s="214" t="s">
        <v>85</v>
      </c>
      <c r="AY92" s="213" t="s">
        <v>401</v>
      </c>
      <c r="BK92" s="215">
        <f>SUM(BK93:BK179)</f>
        <v>0</v>
      </c>
    </row>
    <row r="93" s="2" customFormat="1" ht="44.25" customHeight="1">
      <c r="A93" s="40"/>
      <c r="B93" s="41"/>
      <c r="C93" s="218" t="s">
        <v>85</v>
      </c>
      <c r="D93" s="218" t="s">
        <v>403</v>
      </c>
      <c r="E93" s="219" t="s">
        <v>7883</v>
      </c>
      <c r="F93" s="220" t="s">
        <v>7884</v>
      </c>
      <c r="G93" s="221" t="s">
        <v>219</v>
      </c>
      <c r="H93" s="222">
        <v>24.576000000000001</v>
      </c>
      <c r="I93" s="223"/>
      <c r="J93" s="224">
        <f>ROUND(I93*H93,2)</f>
        <v>0</v>
      </c>
      <c r="K93" s="220" t="s">
        <v>406</v>
      </c>
      <c r="L93" s="46"/>
      <c r="M93" s="225" t="s">
        <v>19</v>
      </c>
      <c r="N93" s="226" t="s">
        <v>49</v>
      </c>
      <c r="O93" s="86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9" t="s">
        <v>102</v>
      </c>
      <c r="AT93" s="229" t="s">
        <v>403</v>
      </c>
      <c r="AU93" s="229" t="s">
        <v>87</v>
      </c>
      <c r="AY93" s="19" t="s">
        <v>401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85</v>
      </c>
      <c r="BK93" s="230">
        <f>ROUND(I93*H93,2)</f>
        <v>0</v>
      </c>
      <c r="BL93" s="19" t="s">
        <v>102</v>
      </c>
      <c r="BM93" s="229" t="s">
        <v>7885</v>
      </c>
    </row>
    <row r="94" s="2" customFormat="1">
      <c r="A94" s="40"/>
      <c r="B94" s="41"/>
      <c r="C94" s="42"/>
      <c r="D94" s="231" t="s">
        <v>408</v>
      </c>
      <c r="E94" s="42"/>
      <c r="F94" s="232" t="s">
        <v>7886</v>
      </c>
      <c r="G94" s="42"/>
      <c r="H94" s="42"/>
      <c r="I94" s="233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408</v>
      </c>
      <c r="AU94" s="19" t="s">
        <v>87</v>
      </c>
    </row>
    <row r="95" s="14" customFormat="1">
      <c r="A95" s="14"/>
      <c r="B95" s="247"/>
      <c r="C95" s="248"/>
      <c r="D95" s="238" t="s">
        <v>410</v>
      </c>
      <c r="E95" s="249" t="s">
        <v>19</v>
      </c>
      <c r="F95" s="250" t="s">
        <v>7887</v>
      </c>
      <c r="G95" s="248"/>
      <c r="H95" s="251">
        <v>24.576000000000001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410</v>
      </c>
      <c r="AU95" s="257" t="s">
        <v>87</v>
      </c>
      <c r="AV95" s="14" t="s">
        <v>87</v>
      </c>
      <c r="AW95" s="14" t="s">
        <v>37</v>
      </c>
      <c r="AX95" s="14" t="s">
        <v>78</v>
      </c>
      <c r="AY95" s="257" t="s">
        <v>401</v>
      </c>
    </row>
    <row r="96" s="15" customFormat="1">
      <c r="A96" s="15"/>
      <c r="B96" s="258"/>
      <c r="C96" s="259"/>
      <c r="D96" s="238" t="s">
        <v>410</v>
      </c>
      <c r="E96" s="260" t="s">
        <v>19</v>
      </c>
      <c r="F96" s="261" t="s">
        <v>414</v>
      </c>
      <c r="G96" s="259"/>
      <c r="H96" s="262">
        <v>24.576000000000001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8" t="s">
        <v>410</v>
      </c>
      <c r="AU96" s="268" t="s">
        <v>87</v>
      </c>
      <c r="AV96" s="15" t="s">
        <v>102</v>
      </c>
      <c r="AW96" s="15" t="s">
        <v>37</v>
      </c>
      <c r="AX96" s="15" t="s">
        <v>85</v>
      </c>
      <c r="AY96" s="268" t="s">
        <v>401</v>
      </c>
    </row>
    <row r="97" s="2" customFormat="1" ht="44.25" customHeight="1">
      <c r="A97" s="40"/>
      <c r="B97" s="41"/>
      <c r="C97" s="218" t="s">
        <v>87</v>
      </c>
      <c r="D97" s="218" t="s">
        <v>403</v>
      </c>
      <c r="E97" s="219" t="s">
        <v>7695</v>
      </c>
      <c r="F97" s="220" t="s">
        <v>7696</v>
      </c>
      <c r="G97" s="221" t="s">
        <v>219</v>
      </c>
      <c r="H97" s="222">
        <v>9.2159999999999993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102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102</v>
      </c>
      <c r="BM97" s="229" t="s">
        <v>7888</v>
      </c>
    </row>
    <row r="98" s="2" customFormat="1">
      <c r="A98" s="40"/>
      <c r="B98" s="41"/>
      <c r="C98" s="42"/>
      <c r="D98" s="231" t="s">
        <v>408</v>
      </c>
      <c r="E98" s="42"/>
      <c r="F98" s="232" t="s">
        <v>7698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14" customFormat="1">
      <c r="A99" s="14"/>
      <c r="B99" s="247"/>
      <c r="C99" s="248"/>
      <c r="D99" s="238" t="s">
        <v>410</v>
      </c>
      <c r="E99" s="249" t="s">
        <v>19</v>
      </c>
      <c r="F99" s="250" t="s">
        <v>7889</v>
      </c>
      <c r="G99" s="248"/>
      <c r="H99" s="251">
        <v>9.2159999999999993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410</v>
      </c>
      <c r="AU99" s="257" t="s">
        <v>87</v>
      </c>
      <c r="AV99" s="14" t="s">
        <v>87</v>
      </c>
      <c r="AW99" s="14" t="s">
        <v>37</v>
      </c>
      <c r="AX99" s="14" t="s">
        <v>78</v>
      </c>
      <c r="AY99" s="257" t="s">
        <v>401</v>
      </c>
    </row>
    <row r="100" s="15" customFormat="1">
      <c r="A100" s="15"/>
      <c r="B100" s="258"/>
      <c r="C100" s="259"/>
      <c r="D100" s="238" t="s">
        <v>410</v>
      </c>
      <c r="E100" s="260" t="s">
        <v>19</v>
      </c>
      <c r="F100" s="261" t="s">
        <v>414</v>
      </c>
      <c r="G100" s="259"/>
      <c r="H100" s="262">
        <v>9.2159999999999993</v>
      </c>
      <c r="I100" s="263"/>
      <c r="J100" s="259"/>
      <c r="K100" s="259"/>
      <c r="L100" s="264"/>
      <c r="M100" s="265"/>
      <c r="N100" s="266"/>
      <c r="O100" s="266"/>
      <c r="P100" s="266"/>
      <c r="Q100" s="266"/>
      <c r="R100" s="266"/>
      <c r="S100" s="266"/>
      <c r="T100" s="26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8" t="s">
        <v>410</v>
      </c>
      <c r="AU100" s="268" t="s">
        <v>87</v>
      </c>
      <c r="AV100" s="15" t="s">
        <v>102</v>
      </c>
      <c r="AW100" s="15" t="s">
        <v>37</v>
      </c>
      <c r="AX100" s="15" t="s">
        <v>85</v>
      </c>
      <c r="AY100" s="268" t="s">
        <v>401</v>
      </c>
    </row>
    <row r="101" s="2" customFormat="1" ht="44.25" customHeight="1">
      <c r="A101" s="40"/>
      <c r="B101" s="41"/>
      <c r="C101" s="218" t="s">
        <v>95</v>
      </c>
      <c r="D101" s="218" t="s">
        <v>403</v>
      </c>
      <c r="E101" s="219" t="s">
        <v>7705</v>
      </c>
      <c r="F101" s="220" t="s">
        <v>7706</v>
      </c>
      <c r="G101" s="221" t="s">
        <v>219</v>
      </c>
      <c r="H101" s="222">
        <v>3.0720000000000001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102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102</v>
      </c>
      <c r="BM101" s="229" t="s">
        <v>7890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7708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7891</v>
      </c>
      <c r="G103" s="248"/>
      <c r="H103" s="251">
        <v>3.0720000000000001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3.0720000000000001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44.25" customHeight="1">
      <c r="A105" s="40"/>
      <c r="B105" s="41"/>
      <c r="C105" s="218" t="s">
        <v>102</v>
      </c>
      <c r="D105" s="218" t="s">
        <v>403</v>
      </c>
      <c r="E105" s="219" t="s">
        <v>7892</v>
      </c>
      <c r="F105" s="220" t="s">
        <v>7893</v>
      </c>
      <c r="G105" s="221" t="s">
        <v>219</v>
      </c>
      <c r="H105" s="222">
        <v>5.1200000000000001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7894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7895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7896</v>
      </c>
      <c r="G107" s="248"/>
      <c r="H107" s="251">
        <v>5.1200000000000001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5" customFormat="1">
      <c r="A108" s="15"/>
      <c r="B108" s="258"/>
      <c r="C108" s="259"/>
      <c r="D108" s="238" t="s">
        <v>410</v>
      </c>
      <c r="E108" s="260" t="s">
        <v>19</v>
      </c>
      <c r="F108" s="261" t="s">
        <v>414</v>
      </c>
      <c r="G108" s="259"/>
      <c r="H108" s="262">
        <v>5.1200000000000001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8" t="s">
        <v>410</v>
      </c>
      <c r="AU108" s="268" t="s">
        <v>87</v>
      </c>
      <c r="AV108" s="15" t="s">
        <v>102</v>
      </c>
      <c r="AW108" s="15" t="s">
        <v>37</v>
      </c>
      <c r="AX108" s="15" t="s">
        <v>85</v>
      </c>
      <c r="AY108" s="268" t="s">
        <v>401</v>
      </c>
    </row>
    <row r="109" s="2" customFormat="1" ht="49.05" customHeight="1">
      <c r="A109" s="40"/>
      <c r="B109" s="41"/>
      <c r="C109" s="218" t="s">
        <v>457</v>
      </c>
      <c r="D109" s="218" t="s">
        <v>403</v>
      </c>
      <c r="E109" s="219" t="s">
        <v>6867</v>
      </c>
      <c r="F109" s="220" t="s">
        <v>6868</v>
      </c>
      <c r="G109" s="221" t="s">
        <v>219</v>
      </c>
      <c r="H109" s="222">
        <v>215.03999999999999</v>
      </c>
      <c r="I109" s="223"/>
      <c r="J109" s="224">
        <f>ROUND(I109*H109,2)</f>
        <v>0</v>
      </c>
      <c r="K109" s="220" t="s">
        <v>406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102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102</v>
      </c>
      <c r="BM109" s="229" t="s">
        <v>7897</v>
      </c>
    </row>
    <row r="110" s="2" customFormat="1">
      <c r="A110" s="40"/>
      <c r="B110" s="41"/>
      <c r="C110" s="42"/>
      <c r="D110" s="231" t="s">
        <v>408</v>
      </c>
      <c r="E110" s="42"/>
      <c r="F110" s="232" t="s">
        <v>6870</v>
      </c>
      <c r="G110" s="42"/>
      <c r="H110" s="42"/>
      <c r="I110" s="233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408</v>
      </c>
      <c r="AU110" s="19" t="s">
        <v>87</v>
      </c>
    </row>
    <row r="111" s="14" customFormat="1">
      <c r="A111" s="14"/>
      <c r="B111" s="247"/>
      <c r="C111" s="248"/>
      <c r="D111" s="238" t="s">
        <v>410</v>
      </c>
      <c r="E111" s="249" t="s">
        <v>19</v>
      </c>
      <c r="F111" s="250" t="s">
        <v>7898</v>
      </c>
      <c r="G111" s="248"/>
      <c r="H111" s="251">
        <v>12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410</v>
      </c>
      <c r="AU111" s="257" t="s">
        <v>87</v>
      </c>
      <c r="AV111" s="14" t="s">
        <v>87</v>
      </c>
      <c r="AW111" s="14" t="s">
        <v>37</v>
      </c>
      <c r="AX111" s="14" t="s">
        <v>78</v>
      </c>
      <c r="AY111" s="257" t="s">
        <v>401</v>
      </c>
    </row>
    <row r="112" s="14" customFormat="1">
      <c r="A112" s="14"/>
      <c r="B112" s="247"/>
      <c r="C112" s="248"/>
      <c r="D112" s="238" t="s">
        <v>410</v>
      </c>
      <c r="E112" s="249" t="s">
        <v>19</v>
      </c>
      <c r="F112" s="250" t="s">
        <v>7899</v>
      </c>
      <c r="G112" s="248"/>
      <c r="H112" s="251">
        <v>203.03999999999999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410</v>
      </c>
      <c r="AU112" s="257" t="s">
        <v>87</v>
      </c>
      <c r="AV112" s="14" t="s">
        <v>87</v>
      </c>
      <c r="AW112" s="14" t="s">
        <v>37</v>
      </c>
      <c r="AX112" s="14" t="s">
        <v>78</v>
      </c>
      <c r="AY112" s="257" t="s">
        <v>401</v>
      </c>
    </row>
    <row r="113" s="15" customFormat="1">
      <c r="A113" s="15"/>
      <c r="B113" s="258"/>
      <c r="C113" s="259"/>
      <c r="D113" s="238" t="s">
        <v>410</v>
      </c>
      <c r="E113" s="260" t="s">
        <v>19</v>
      </c>
      <c r="F113" s="261" t="s">
        <v>414</v>
      </c>
      <c r="G113" s="259"/>
      <c r="H113" s="262">
        <v>215.03999999999999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8" t="s">
        <v>410</v>
      </c>
      <c r="AU113" s="268" t="s">
        <v>87</v>
      </c>
      <c r="AV113" s="15" t="s">
        <v>102</v>
      </c>
      <c r="AW113" s="15" t="s">
        <v>37</v>
      </c>
      <c r="AX113" s="15" t="s">
        <v>85</v>
      </c>
      <c r="AY113" s="268" t="s">
        <v>401</v>
      </c>
    </row>
    <row r="114" s="2" customFormat="1" ht="49.05" customHeight="1">
      <c r="A114" s="40"/>
      <c r="B114" s="41"/>
      <c r="C114" s="218" t="s">
        <v>474</v>
      </c>
      <c r="D114" s="218" t="s">
        <v>403</v>
      </c>
      <c r="E114" s="219" t="s">
        <v>7900</v>
      </c>
      <c r="F114" s="220" t="s">
        <v>7901</v>
      </c>
      <c r="G114" s="221" t="s">
        <v>219</v>
      </c>
      <c r="H114" s="222">
        <v>88.599999999999994</v>
      </c>
      <c r="I114" s="223"/>
      <c r="J114" s="224">
        <f>ROUND(I114*H114,2)</f>
        <v>0</v>
      </c>
      <c r="K114" s="220" t="s">
        <v>406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102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102</v>
      </c>
      <c r="BM114" s="229" t="s">
        <v>7902</v>
      </c>
    </row>
    <row r="115" s="2" customFormat="1">
      <c r="A115" s="40"/>
      <c r="B115" s="41"/>
      <c r="C115" s="42"/>
      <c r="D115" s="231" t="s">
        <v>408</v>
      </c>
      <c r="E115" s="42"/>
      <c r="F115" s="232" t="s">
        <v>7903</v>
      </c>
      <c r="G115" s="42"/>
      <c r="H115" s="42"/>
      <c r="I115" s="233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408</v>
      </c>
      <c r="AU115" s="19" t="s">
        <v>87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7904</v>
      </c>
      <c r="G116" s="248"/>
      <c r="H116" s="251">
        <v>4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7905</v>
      </c>
      <c r="G117" s="248"/>
      <c r="H117" s="251">
        <v>84.599999999999994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88.599999999999994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9.05" customHeight="1">
      <c r="A119" s="40"/>
      <c r="B119" s="41"/>
      <c r="C119" s="218" t="s">
        <v>480</v>
      </c>
      <c r="D119" s="218" t="s">
        <v>403</v>
      </c>
      <c r="E119" s="219" t="s">
        <v>7906</v>
      </c>
      <c r="F119" s="220" t="s">
        <v>7907</v>
      </c>
      <c r="G119" s="221" t="s">
        <v>219</v>
      </c>
      <c r="H119" s="222">
        <v>50.759999999999998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7908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7909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7910</v>
      </c>
      <c r="G121" s="248"/>
      <c r="H121" s="251">
        <v>50.759999999999998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5" customFormat="1">
      <c r="A122" s="15"/>
      <c r="B122" s="258"/>
      <c r="C122" s="259"/>
      <c r="D122" s="238" t="s">
        <v>410</v>
      </c>
      <c r="E122" s="260" t="s">
        <v>19</v>
      </c>
      <c r="F122" s="261" t="s">
        <v>414</v>
      </c>
      <c r="G122" s="259"/>
      <c r="H122" s="262">
        <v>50.759999999999998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8" t="s">
        <v>410</v>
      </c>
      <c r="AU122" s="268" t="s">
        <v>87</v>
      </c>
      <c r="AV122" s="15" t="s">
        <v>102</v>
      </c>
      <c r="AW122" s="15" t="s">
        <v>37</v>
      </c>
      <c r="AX122" s="15" t="s">
        <v>85</v>
      </c>
      <c r="AY122" s="268" t="s">
        <v>401</v>
      </c>
    </row>
    <row r="123" s="2" customFormat="1" ht="49.05" customHeight="1">
      <c r="A123" s="40"/>
      <c r="B123" s="41"/>
      <c r="C123" s="218" t="s">
        <v>487</v>
      </c>
      <c r="D123" s="218" t="s">
        <v>403</v>
      </c>
      <c r="E123" s="219" t="s">
        <v>7911</v>
      </c>
      <c r="F123" s="220" t="s">
        <v>7912</v>
      </c>
      <c r="G123" s="221" t="s">
        <v>219</v>
      </c>
      <c r="H123" s="222">
        <v>79.079999999999998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102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102</v>
      </c>
      <c r="BM123" s="229" t="s">
        <v>7913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7914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14" customFormat="1">
      <c r="A125" s="14"/>
      <c r="B125" s="247"/>
      <c r="C125" s="248"/>
      <c r="D125" s="238" t="s">
        <v>410</v>
      </c>
      <c r="E125" s="249" t="s">
        <v>19</v>
      </c>
      <c r="F125" s="250" t="s">
        <v>7915</v>
      </c>
      <c r="G125" s="248"/>
      <c r="H125" s="251">
        <v>79.079999999999998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410</v>
      </c>
      <c r="AU125" s="257" t="s">
        <v>87</v>
      </c>
      <c r="AV125" s="14" t="s">
        <v>87</v>
      </c>
      <c r="AW125" s="14" t="s">
        <v>37</v>
      </c>
      <c r="AX125" s="14" t="s">
        <v>78</v>
      </c>
      <c r="AY125" s="257" t="s">
        <v>401</v>
      </c>
    </row>
    <row r="126" s="15" customFormat="1">
      <c r="A126" s="15"/>
      <c r="B126" s="258"/>
      <c r="C126" s="259"/>
      <c r="D126" s="238" t="s">
        <v>410</v>
      </c>
      <c r="E126" s="260" t="s">
        <v>19</v>
      </c>
      <c r="F126" s="261" t="s">
        <v>414</v>
      </c>
      <c r="G126" s="259"/>
      <c r="H126" s="262">
        <v>79.079999999999998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8" t="s">
        <v>410</v>
      </c>
      <c r="AU126" s="268" t="s">
        <v>87</v>
      </c>
      <c r="AV126" s="15" t="s">
        <v>102</v>
      </c>
      <c r="AW126" s="15" t="s">
        <v>37</v>
      </c>
      <c r="AX126" s="15" t="s">
        <v>85</v>
      </c>
      <c r="AY126" s="268" t="s">
        <v>401</v>
      </c>
    </row>
    <row r="127" s="2" customFormat="1" ht="24.15" customHeight="1">
      <c r="A127" s="40"/>
      <c r="B127" s="41"/>
      <c r="C127" s="218" t="s">
        <v>492</v>
      </c>
      <c r="D127" s="218" t="s">
        <v>403</v>
      </c>
      <c r="E127" s="219" t="s">
        <v>7719</v>
      </c>
      <c r="F127" s="220" t="s">
        <v>7720</v>
      </c>
      <c r="G127" s="221" t="s">
        <v>178</v>
      </c>
      <c r="H127" s="222">
        <v>779</v>
      </c>
      <c r="I127" s="223"/>
      <c r="J127" s="224">
        <f>ROUND(I127*H127,2)</f>
        <v>0</v>
      </c>
      <c r="K127" s="220" t="s">
        <v>406</v>
      </c>
      <c r="L127" s="46"/>
      <c r="M127" s="225" t="s">
        <v>19</v>
      </c>
      <c r="N127" s="226" t="s">
        <v>49</v>
      </c>
      <c r="O127" s="86"/>
      <c r="P127" s="227">
        <f>O127*H127</f>
        <v>0</v>
      </c>
      <c r="Q127" s="227">
        <v>0.00070100000000000002</v>
      </c>
      <c r="R127" s="227">
        <f>Q127*H127</f>
        <v>0.54607899999999998</v>
      </c>
      <c r="S127" s="227">
        <v>0</v>
      </c>
      <c r="T127" s="22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9" t="s">
        <v>102</v>
      </c>
      <c r="AT127" s="229" t="s">
        <v>403</v>
      </c>
      <c r="AU127" s="229" t="s">
        <v>87</v>
      </c>
      <c r="AY127" s="19" t="s">
        <v>401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9" t="s">
        <v>85</v>
      </c>
      <c r="BK127" s="230">
        <f>ROUND(I127*H127,2)</f>
        <v>0</v>
      </c>
      <c r="BL127" s="19" t="s">
        <v>102</v>
      </c>
      <c r="BM127" s="229" t="s">
        <v>7916</v>
      </c>
    </row>
    <row r="128" s="2" customFormat="1">
      <c r="A128" s="40"/>
      <c r="B128" s="41"/>
      <c r="C128" s="42"/>
      <c r="D128" s="231" t="s">
        <v>408</v>
      </c>
      <c r="E128" s="42"/>
      <c r="F128" s="232" t="s">
        <v>7722</v>
      </c>
      <c r="G128" s="42"/>
      <c r="H128" s="42"/>
      <c r="I128" s="233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408</v>
      </c>
      <c r="AU128" s="19" t="s">
        <v>87</v>
      </c>
    </row>
    <row r="129" s="14" customFormat="1">
      <c r="A129" s="14"/>
      <c r="B129" s="247"/>
      <c r="C129" s="248"/>
      <c r="D129" s="238" t="s">
        <v>410</v>
      </c>
      <c r="E129" s="249" t="s">
        <v>19</v>
      </c>
      <c r="F129" s="250" t="s">
        <v>7917</v>
      </c>
      <c r="G129" s="248"/>
      <c r="H129" s="251">
        <v>51.200000000000003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410</v>
      </c>
      <c r="AU129" s="257" t="s">
        <v>87</v>
      </c>
      <c r="AV129" s="14" t="s">
        <v>87</v>
      </c>
      <c r="AW129" s="14" t="s">
        <v>37</v>
      </c>
      <c r="AX129" s="14" t="s">
        <v>78</v>
      </c>
      <c r="AY129" s="257" t="s">
        <v>401</v>
      </c>
    </row>
    <row r="130" s="14" customFormat="1">
      <c r="A130" s="14"/>
      <c r="B130" s="247"/>
      <c r="C130" s="248"/>
      <c r="D130" s="238" t="s">
        <v>410</v>
      </c>
      <c r="E130" s="249" t="s">
        <v>19</v>
      </c>
      <c r="F130" s="250" t="s">
        <v>7918</v>
      </c>
      <c r="G130" s="248"/>
      <c r="H130" s="251">
        <v>32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410</v>
      </c>
      <c r="AU130" s="257" t="s">
        <v>87</v>
      </c>
      <c r="AV130" s="14" t="s">
        <v>87</v>
      </c>
      <c r="AW130" s="14" t="s">
        <v>37</v>
      </c>
      <c r="AX130" s="14" t="s">
        <v>78</v>
      </c>
      <c r="AY130" s="257" t="s">
        <v>401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7919</v>
      </c>
      <c r="G131" s="248"/>
      <c r="H131" s="251">
        <v>695.79999999999995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5" customFormat="1">
      <c r="A132" s="15"/>
      <c r="B132" s="258"/>
      <c r="C132" s="259"/>
      <c r="D132" s="238" t="s">
        <v>410</v>
      </c>
      <c r="E132" s="260" t="s">
        <v>19</v>
      </c>
      <c r="F132" s="261" t="s">
        <v>414</v>
      </c>
      <c r="G132" s="259"/>
      <c r="H132" s="262">
        <v>779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410</v>
      </c>
      <c r="AU132" s="268" t="s">
        <v>87</v>
      </c>
      <c r="AV132" s="15" t="s">
        <v>102</v>
      </c>
      <c r="AW132" s="15" t="s">
        <v>37</v>
      </c>
      <c r="AX132" s="15" t="s">
        <v>85</v>
      </c>
      <c r="AY132" s="268" t="s">
        <v>401</v>
      </c>
    </row>
    <row r="133" s="2" customFormat="1" ht="44.25" customHeight="1">
      <c r="A133" s="40"/>
      <c r="B133" s="41"/>
      <c r="C133" s="218" t="s">
        <v>498</v>
      </c>
      <c r="D133" s="218" t="s">
        <v>403</v>
      </c>
      <c r="E133" s="219" t="s">
        <v>7726</v>
      </c>
      <c r="F133" s="220" t="s">
        <v>7727</v>
      </c>
      <c r="G133" s="221" t="s">
        <v>178</v>
      </c>
      <c r="H133" s="222">
        <v>779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7920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7729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33" customHeight="1">
      <c r="A135" s="40"/>
      <c r="B135" s="41"/>
      <c r="C135" s="218" t="s">
        <v>514</v>
      </c>
      <c r="D135" s="218" t="s">
        <v>403</v>
      </c>
      <c r="E135" s="219" t="s">
        <v>7730</v>
      </c>
      <c r="F135" s="220" t="s">
        <v>7731</v>
      </c>
      <c r="G135" s="221" t="s">
        <v>219</v>
      </c>
      <c r="H135" s="222">
        <v>40.960000000000001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0.00045731999999999999</v>
      </c>
      <c r="R135" s="227">
        <f>Q135*H135</f>
        <v>0.018731827199999999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102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102</v>
      </c>
      <c r="BM135" s="229" t="s">
        <v>7921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7733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14" customFormat="1">
      <c r="A137" s="14"/>
      <c r="B137" s="247"/>
      <c r="C137" s="248"/>
      <c r="D137" s="238" t="s">
        <v>410</v>
      </c>
      <c r="E137" s="249" t="s">
        <v>19</v>
      </c>
      <c r="F137" s="250" t="s">
        <v>7922</v>
      </c>
      <c r="G137" s="248"/>
      <c r="H137" s="251">
        <v>40.960000000000001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410</v>
      </c>
      <c r="AU137" s="257" t="s">
        <v>87</v>
      </c>
      <c r="AV137" s="14" t="s">
        <v>87</v>
      </c>
      <c r="AW137" s="14" t="s">
        <v>37</v>
      </c>
      <c r="AX137" s="14" t="s">
        <v>78</v>
      </c>
      <c r="AY137" s="257" t="s">
        <v>401</v>
      </c>
    </row>
    <row r="138" s="15" customFormat="1">
      <c r="A138" s="15"/>
      <c r="B138" s="258"/>
      <c r="C138" s="259"/>
      <c r="D138" s="238" t="s">
        <v>410</v>
      </c>
      <c r="E138" s="260" t="s">
        <v>19</v>
      </c>
      <c r="F138" s="261" t="s">
        <v>414</v>
      </c>
      <c r="G138" s="259"/>
      <c r="H138" s="262">
        <v>40.960000000000001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410</v>
      </c>
      <c r="AU138" s="268" t="s">
        <v>87</v>
      </c>
      <c r="AV138" s="15" t="s">
        <v>102</v>
      </c>
      <c r="AW138" s="15" t="s">
        <v>37</v>
      </c>
      <c r="AX138" s="15" t="s">
        <v>85</v>
      </c>
      <c r="AY138" s="268" t="s">
        <v>401</v>
      </c>
    </row>
    <row r="139" s="2" customFormat="1" ht="37.8" customHeight="1">
      <c r="A139" s="40"/>
      <c r="B139" s="41"/>
      <c r="C139" s="218" t="s">
        <v>519</v>
      </c>
      <c r="D139" s="218" t="s">
        <v>403</v>
      </c>
      <c r="E139" s="219" t="s">
        <v>7735</v>
      </c>
      <c r="F139" s="220" t="s">
        <v>7736</v>
      </c>
      <c r="G139" s="221" t="s">
        <v>219</v>
      </c>
      <c r="H139" s="222">
        <v>40.960000000000001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102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102</v>
      </c>
      <c r="BM139" s="229" t="s">
        <v>7923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7738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2" customFormat="1" ht="66.75" customHeight="1">
      <c r="A141" s="40"/>
      <c r="B141" s="41"/>
      <c r="C141" s="218" t="s">
        <v>529</v>
      </c>
      <c r="D141" s="218" t="s">
        <v>403</v>
      </c>
      <c r="E141" s="219" t="s">
        <v>3904</v>
      </c>
      <c r="F141" s="220" t="s">
        <v>3905</v>
      </c>
      <c r="G141" s="221" t="s">
        <v>219</v>
      </c>
      <c r="H141" s="222">
        <v>239.61600000000001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7924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3907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7925</v>
      </c>
      <c r="G143" s="248"/>
      <c r="H143" s="251">
        <v>239.61600000000001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5" customFormat="1">
      <c r="A144" s="15"/>
      <c r="B144" s="258"/>
      <c r="C144" s="259"/>
      <c r="D144" s="238" t="s">
        <v>410</v>
      </c>
      <c r="E144" s="260" t="s">
        <v>19</v>
      </c>
      <c r="F144" s="261" t="s">
        <v>414</v>
      </c>
      <c r="G144" s="259"/>
      <c r="H144" s="262">
        <v>239.61600000000001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410</v>
      </c>
      <c r="AU144" s="268" t="s">
        <v>87</v>
      </c>
      <c r="AV144" s="15" t="s">
        <v>102</v>
      </c>
      <c r="AW144" s="15" t="s">
        <v>37</v>
      </c>
      <c r="AX144" s="15" t="s">
        <v>85</v>
      </c>
      <c r="AY144" s="268" t="s">
        <v>401</v>
      </c>
    </row>
    <row r="145" s="2" customFormat="1" ht="66.75" customHeight="1">
      <c r="A145" s="40"/>
      <c r="B145" s="41"/>
      <c r="C145" s="218" t="s">
        <v>536</v>
      </c>
      <c r="D145" s="218" t="s">
        <v>403</v>
      </c>
      <c r="E145" s="219" t="s">
        <v>7741</v>
      </c>
      <c r="F145" s="220" t="s">
        <v>7742</v>
      </c>
      <c r="G145" s="221" t="s">
        <v>219</v>
      </c>
      <c r="H145" s="222">
        <v>151.648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102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102</v>
      </c>
      <c r="BM145" s="229" t="s">
        <v>7926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7744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7927</v>
      </c>
      <c r="G147" s="248"/>
      <c r="H147" s="251">
        <v>151.648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151.648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66.75" customHeight="1">
      <c r="A149" s="40"/>
      <c r="B149" s="41"/>
      <c r="C149" s="218" t="s">
        <v>8</v>
      </c>
      <c r="D149" s="218" t="s">
        <v>403</v>
      </c>
      <c r="E149" s="219" t="s">
        <v>7746</v>
      </c>
      <c r="F149" s="220" t="s">
        <v>7747</v>
      </c>
      <c r="G149" s="221" t="s">
        <v>219</v>
      </c>
      <c r="H149" s="222">
        <v>84.200000000000003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7928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7749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14" customFormat="1">
      <c r="A151" s="14"/>
      <c r="B151" s="247"/>
      <c r="C151" s="248"/>
      <c r="D151" s="238" t="s">
        <v>410</v>
      </c>
      <c r="E151" s="249" t="s">
        <v>19</v>
      </c>
      <c r="F151" s="250" t="s">
        <v>7929</v>
      </c>
      <c r="G151" s="248"/>
      <c r="H151" s="251">
        <v>84.200000000000003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410</v>
      </c>
      <c r="AU151" s="257" t="s">
        <v>87</v>
      </c>
      <c r="AV151" s="14" t="s">
        <v>87</v>
      </c>
      <c r="AW151" s="14" t="s">
        <v>37</v>
      </c>
      <c r="AX151" s="14" t="s">
        <v>78</v>
      </c>
      <c r="AY151" s="257" t="s">
        <v>401</v>
      </c>
    </row>
    <row r="152" s="15" customFormat="1">
      <c r="A152" s="15"/>
      <c r="B152" s="258"/>
      <c r="C152" s="259"/>
      <c r="D152" s="238" t="s">
        <v>410</v>
      </c>
      <c r="E152" s="260" t="s">
        <v>19</v>
      </c>
      <c r="F152" s="261" t="s">
        <v>414</v>
      </c>
      <c r="G152" s="259"/>
      <c r="H152" s="262">
        <v>84.200000000000003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410</v>
      </c>
      <c r="AU152" s="268" t="s">
        <v>87</v>
      </c>
      <c r="AV152" s="15" t="s">
        <v>102</v>
      </c>
      <c r="AW152" s="15" t="s">
        <v>37</v>
      </c>
      <c r="AX152" s="15" t="s">
        <v>85</v>
      </c>
      <c r="AY152" s="268" t="s">
        <v>401</v>
      </c>
    </row>
    <row r="153" s="2" customFormat="1" ht="62.7" customHeight="1">
      <c r="A153" s="40"/>
      <c r="B153" s="41"/>
      <c r="C153" s="218" t="s">
        <v>545</v>
      </c>
      <c r="D153" s="218" t="s">
        <v>403</v>
      </c>
      <c r="E153" s="219" t="s">
        <v>493</v>
      </c>
      <c r="F153" s="220" t="s">
        <v>494</v>
      </c>
      <c r="G153" s="221" t="s">
        <v>219</v>
      </c>
      <c r="H153" s="222">
        <v>110.654</v>
      </c>
      <c r="I153" s="223"/>
      <c r="J153" s="224">
        <f>ROUND(I153*H153,2)</f>
        <v>0</v>
      </c>
      <c r="K153" s="220" t="s">
        <v>406</v>
      </c>
      <c r="L153" s="46"/>
      <c r="M153" s="225" t="s">
        <v>19</v>
      </c>
      <c r="N153" s="226" t="s">
        <v>49</v>
      </c>
      <c r="O153" s="86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9" t="s">
        <v>102</v>
      </c>
      <c r="AT153" s="229" t="s">
        <v>403</v>
      </c>
      <c r="AU153" s="229" t="s">
        <v>87</v>
      </c>
      <c r="AY153" s="19" t="s">
        <v>401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9" t="s">
        <v>85</v>
      </c>
      <c r="BK153" s="230">
        <f>ROUND(I153*H153,2)</f>
        <v>0</v>
      </c>
      <c r="BL153" s="19" t="s">
        <v>102</v>
      </c>
      <c r="BM153" s="229" t="s">
        <v>7930</v>
      </c>
    </row>
    <row r="154" s="2" customFormat="1">
      <c r="A154" s="40"/>
      <c r="B154" s="41"/>
      <c r="C154" s="42"/>
      <c r="D154" s="231" t="s">
        <v>408</v>
      </c>
      <c r="E154" s="42"/>
      <c r="F154" s="232" t="s">
        <v>496</v>
      </c>
      <c r="G154" s="42"/>
      <c r="H154" s="42"/>
      <c r="I154" s="233"/>
      <c r="J154" s="42"/>
      <c r="K154" s="42"/>
      <c r="L154" s="46"/>
      <c r="M154" s="234"/>
      <c r="N154" s="235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408</v>
      </c>
      <c r="AU154" s="19" t="s">
        <v>87</v>
      </c>
    </row>
    <row r="155" s="14" customFormat="1">
      <c r="A155" s="14"/>
      <c r="B155" s="247"/>
      <c r="C155" s="248"/>
      <c r="D155" s="238" t="s">
        <v>410</v>
      </c>
      <c r="E155" s="249" t="s">
        <v>19</v>
      </c>
      <c r="F155" s="250" t="s">
        <v>7931</v>
      </c>
      <c r="G155" s="248"/>
      <c r="H155" s="251">
        <v>18.370000000000001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410</v>
      </c>
      <c r="AU155" s="257" t="s">
        <v>87</v>
      </c>
      <c r="AV155" s="14" t="s">
        <v>87</v>
      </c>
      <c r="AW155" s="14" t="s">
        <v>37</v>
      </c>
      <c r="AX155" s="14" t="s">
        <v>78</v>
      </c>
      <c r="AY155" s="257" t="s">
        <v>401</v>
      </c>
    </row>
    <row r="156" s="14" customFormat="1">
      <c r="A156" s="14"/>
      <c r="B156" s="247"/>
      <c r="C156" s="248"/>
      <c r="D156" s="238" t="s">
        <v>410</v>
      </c>
      <c r="E156" s="249" t="s">
        <v>19</v>
      </c>
      <c r="F156" s="250" t="s">
        <v>7932</v>
      </c>
      <c r="G156" s="248"/>
      <c r="H156" s="251">
        <v>81.953999999999994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410</v>
      </c>
      <c r="AU156" s="257" t="s">
        <v>87</v>
      </c>
      <c r="AV156" s="14" t="s">
        <v>87</v>
      </c>
      <c r="AW156" s="14" t="s">
        <v>37</v>
      </c>
      <c r="AX156" s="14" t="s">
        <v>78</v>
      </c>
      <c r="AY156" s="257" t="s">
        <v>401</v>
      </c>
    </row>
    <row r="157" s="14" customFormat="1">
      <c r="A157" s="14"/>
      <c r="B157" s="247"/>
      <c r="C157" s="248"/>
      <c r="D157" s="238" t="s">
        <v>410</v>
      </c>
      <c r="E157" s="249" t="s">
        <v>19</v>
      </c>
      <c r="F157" s="250" t="s">
        <v>7933</v>
      </c>
      <c r="G157" s="248"/>
      <c r="H157" s="251">
        <v>10.33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7" t="s">
        <v>410</v>
      </c>
      <c r="AU157" s="257" t="s">
        <v>87</v>
      </c>
      <c r="AV157" s="14" t="s">
        <v>87</v>
      </c>
      <c r="AW157" s="14" t="s">
        <v>37</v>
      </c>
      <c r="AX157" s="14" t="s">
        <v>78</v>
      </c>
      <c r="AY157" s="257" t="s">
        <v>401</v>
      </c>
    </row>
    <row r="158" s="15" customFormat="1">
      <c r="A158" s="15"/>
      <c r="B158" s="258"/>
      <c r="C158" s="259"/>
      <c r="D158" s="238" t="s">
        <v>410</v>
      </c>
      <c r="E158" s="260" t="s">
        <v>19</v>
      </c>
      <c r="F158" s="261" t="s">
        <v>414</v>
      </c>
      <c r="G158" s="259"/>
      <c r="H158" s="262">
        <v>110.654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8" t="s">
        <v>410</v>
      </c>
      <c r="AU158" s="268" t="s">
        <v>87</v>
      </c>
      <c r="AV158" s="15" t="s">
        <v>102</v>
      </c>
      <c r="AW158" s="15" t="s">
        <v>37</v>
      </c>
      <c r="AX158" s="15" t="s">
        <v>85</v>
      </c>
      <c r="AY158" s="268" t="s">
        <v>401</v>
      </c>
    </row>
    <row r="159" s="2" customFormat="1" ht="37.8" customHeight="1">
      <c r="A159" s="40"/>
      <c r="B159" s="41"/>
      <c r="C159" s="218" t="s">
        <v>552</v>
      </c>
      <c r="D159" s="218" t="s">
        <v>403</v>
      </c>
      <c r="E159" s="219" t="s">
        <v>561</v>
      </c>
      <c r="F159" s="220" t="s">
        <v>562</v>
      </c>
      <c r="G159" s="221" t="s">
        <v>219</v>
      </c>
      <c r="H159" s="222">
        <v>110.654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102</v>
      </c>
      <c r="AT159" s="229" t="s">
        <v>403</v>
      </c>
      <c r="AU159" s="229" t="s">
        <v>87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102</v>
      </c>
      <c r="BM159" s="229" t="s">
        <v>7934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564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87</v>
      </c>
    </row>
    <row r="161" s="14" customFormat="1">
      <c r="A161" s="14"/>
      <c r="B161" s="247"/>
      <c r="C161" s="248"/>
      <c r="D161" s="238" t="s">
        <v>410</v>
      </c>
      <c r="E161" s="249" t="s">
        <v>19</v>
      </c>
      <c r="F161" s="250" t="s">
        <v>7935</v>
      </c>
      <c r="G161" s="248"/>
      <c r="H161" s="251">
        <v>110.654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410</v>
      </c>
      <c r="AU161" s="257" t="s">
        <v>87</v>
      </c>
      <c r="AV161" s="14" t="s">
        <v>87</v>
      </c>
      <c r="AW161" s="14" t="s">
        <v>37</v>
      </c>
      <c r="AX161" s="14" t="s">
        <v>78</v>
      </c>
      <c r="AY161" s="257" t="s">
        <v>401</v>
      </c>
    </row>
    <row r="162" s="15" customFormat="1">
      <c r="A162" s="15"/>
      <c r="B162" s="258"/>
      <c r="C162" s="259"/>
      <c r="D162" s="238" t="s">
        <v>410</v>
      </c>
      <c r="E162" s="260" t="s">
        <v>19</v>
      </c>
      <c r="F162" s="261" t="s">
        <v>414</v>
      </c>
      <c r="G162" s="259"/>
      <c r="H162" s="262">
        <v>110.654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8" t="s">
        <v>410</v>
      </c>
      <c r="AU162" s="268" t="s">
        <v>87</v>
      </c>
      <c r="AV162" s="15" t="s">
        <v>102</v>
      </c>
      <c r="AW162" s="15" t="s">
        <v>37</v>
      </c>
      <c r="AX162" s="15" t="s">
        <v>85</v>
      </c>
      <c r="AY162" s="268" t="s">
        <v>401</v>
      </c>
    </row>
    <row r="163" s="2" customFormat="1" ht="44.25" customHeight="1">
      <c r="A163" s="40"/>
      <c r="B163" s="41"/>
      <c r="C163" s="218" t="s">
        <v>560</v>
      </c>
      <c r="D163" s="218" t="s">
        <v>403</v>
      </c>
      <c r="E163" s="219" t="s">
        <v>553</v>
      </c>
      <c r="F163" s="220" t="s">
        <v>554</v>
      </c>
      <c r="G163" s="221" t="s">
        <v>548</v>
      </c>
      <c r="H163" s="222">
        <v>199.17699999999999</v>
      </c>
      <c r="I163" s="223"/>
      <c r="J163" s="224">
        <f>ROUND(I163*H163,2)</f>
        <v>0</v>
      </c>
      <c r="K163" s="220" t="s">
        <v>406</v>
      </c>
      <c r="L163" s="46"/>
      <c r="M163" s="225" t="s">
        <v>19</v>
      </c>
      <c r="N163" s="226" t="s">
        <v>49</v>
      </c>
      <c r="O163" s="86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9" t="s">
        <v>102</v>
      </c>
      <c r="AT163" s="229" t="s">
        <v>403</v>
      </c>
      <c r="AU163" s="229" t="s">
        <v>87</v>
      </c>
      <c r="AY163" s="19" t="s">
        <v>401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9" t="s">
        <v>85</v>
      </c>
      <c r="BK163" s="230">
        <f>ROUND(I163*H163,2)</f>
        <v>0</v>
      </c>
      <c r="BL163" s="19" t="s">
        <v>102</v>
      </c>
      <c r="BM163" s="229" t="s">
        <v>7936</v>
      </c>
    </row>
    <row r="164" s="2" customFormat="1">
      <c r="A164" s="40"/>
      <c r="B164" s="41"/>
      <c r="C164" s="42"/>
      <c r="D164" s="231" t="s">
        <v>408</v>
      </c>
      <c r="E164" s="42"/>
      <c r="F164" s="232" t="s">
        <v>556</v>
      </c>
      <c r="G164" s="42"/>
      <c r="H164" s="42"/>
      <c r="I164" s="233"/>
      <c r="J164" s="42"/>
      <c r="K164" s="42"/>
      <c r="L164" s="46"/>
      <c r="M164" s="234"/>
      <c r="N164" s="23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408</v>
      </c>
      <c r="AU164" s="19" t="s">
        <v>87</v>
      </c>
    </row>
    <row r="165" s="14" customFormat="1">
      <c r="A165" s="14"/>
      <c r="B165" s="247"/>
      <c r="C165" s="248"/>
      <c r="D165" s="238" t="s">
        <v>410</v>
      </c>
      <c r="E165" s="249" t="s">
        <v>19</v>
      </c>
      <c r="F165" s="250" t="s">
        <v>7937</v>
      </c>
      <c r="G165" s="248"/>
      <c r="H165" s="251">
        <v>199.17699999999999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410</v>
      </c>
      <c r="AU165" s="257" t="s">
        <v>87</v>
      </c>
      <c r="AV165" s="14" t="s">
        <v>87</v>
      </c>
      <c r="AW165" s="14" t="s">
        <v>37</v>
      </c>
      <c r="AX165" s="14" t="s">
        <v>78</v>
      </c>
      <c r="AY165" s="257" t="s">
        <v>401</v>
      </c>
    </row>
    <row r="166" s="15" customFormat="1">
      <c r="A166" s="15"/>
      <c r="B166" s="258"/>
      <c r="C166" s="259"/>
      <c r="D166" s="238" t="s">
        <v>410</v>
      </c>
      <c r="E166" s="260" t="s">
        <v>19</v>
      </c>
      <c r="F166" s="261" t="s">
        <v>414</v>
      </c>
      <c r="G166" s="259"/>
      <c r="H166" s="262">
        <v>199.17699999999999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410</v>
      </c>
      <c r="AU166" s="268" t="s">
        <v>87</v>
      </c>
      <c r="AV166" s="15" t="s">
        <v>102</v>
      </c>
      <c r="AW166" s="15" t="s">
        <v>37</v>
      </c>
      <c r="AX166" s="15" t="s">
        <v>85</v>
      </c>
      <c r="AY166" s="268" t="s">
        <v>401</v>
      </c>
    </row>
    <row r="167" s="2" customFormat="1" ht="44.25" customHeight="1">
      <c r="A167" s="40"/>
      <c r="B167" s="41"/>
      <c r="C167" s="218" t="s">
        <v>565</v>
      </c>
      <c r="D167" s="218" t="s">
        <v>403</v>
      </c>
      <c r="E167" s="219" t="s">
        <v>3915</v>
      </c>
      <c r="F167" s="220" t="s">
        <v>3916</v>
      </c>
      <c r="G167" s="221" t="s">
        <v>219</v>
      </c>
      <c r="H167" s="222">
        <v>363.786</v>
      </c>
      <c r="I167" s="223"/>
      <c r="J167" s="224">
        <f>ROUND(I167*H167,2)</f>
        <v>0</v>
      </c>
      <c r="K167" s="220" t="s">
        <v>406</v>
      </c>
      <c r="L167" s="46"/>
      <c r="M167" s="225" t="s">
        <v>19</v>
      </c>
      <c r="N167" s="226" t="s">
        <v>49</v>
      </c>
      <c r="O167" s="86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9" t="s">
        <v>102</v>
      </c>
      <c r="AT167" s="229" t="s">
        <v>403</v>
      </c>
      <c r="AU167" s="229" t="s">
        <v>87</v>
      </c>
      <c r="AY167" s="19" t="s">
        <v>401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9" t="s">
        <v>85</v>
      </c>
      <c r="BK167" s="230">
        <f>ROUND(I167*H167,2)</f>
        <v>0</v>
      </c>
      <c r="BL167" s="19" t="s">
        <v>102</v>
      </c>
      <c r="BM167" s="229" t="s">
        <v>7938</v>
      </c>
    </row>
    <row r="168" s="2" customFormat="1">
      <c r="A168" s="40"/>
      <c r="B168" s="41"/>
      <c r="C168" s="42"/>
      <c r="D168" s="231" t="s">
        <v>408</v>
      </c>
      <c r="E168" s="42"/>
      <c r="F168" s="232" t="s">
        <v>3918</v>
      </c>
      <c r="G168" s="42"/>
      <c r="H168" s="42"/>
      <c r="I168" s="233"/>
      <c r="J168" s="42"/>
      <c r="K168" s="42"/>
      <c r="L168" s="46"/>
      <c r="M168" s="234"/>
      <c r="N168" s="235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408</v>
      </c>
      <c r="AU168" s="19" t="s">
        <v>87</v>
      </c>
    </row>
    <row r="169" s="14" customFormat="1">
      <c r="A169" s="14"/>
      <c r="B169" s="247"/>
      <c r="C169" s="248"/>
      <c r="D169" s="238" t="s">
        <v>410</v>
      </c>
      <c r="E169" s="249" t="s">
        <v>19</v>
      </c>
      <c r="F169" s="250" t="s">
        <v>7939</v>
      </c>
      <c r="G169" s="248"/>
      <c r="H169" s="251">
        <v>474.44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410</v>
      </c>
      <c r="AU169" s="257" t="s">
        <v>87</v>
      </c>
      <c r="AV169" s="14" t="s">
        <v>87</v>
      </c>
      <c r="AW169" s="14" t="s">
        <v>37</v>
      </c>
      <c r="AX169" s="14" t="s">
        <v>78</v>
      </c>
      <c r="AY169" s="257" t="s">
        <v>401</v>
      </c>
    </row>
    <row r="170" s="14" customFormat="1">
      <c r="A170" s="14"/>
      <c r="B170" s="247"/>
      <c r="C170" s="248"/>
      <c r="D170" s="238" t="s">
        <v>410</v>
      </c>
      <c r="E170" s="249" t="s">
        <v>19</v>
      </c>
      <c r="F170" s="250" t="s">
        <v>7940</v>
      </c>
      <c r="G170" s="248"/>
      <c r="H170" s="251">
        <v>-110.654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410</v>
      </c>
      <c r="AU170" s="257" t="s">
        <v>87</v>
      </c>
      <c r="AV170" s="14" t="s">
        <v>87</v>
      </c>
      <c r="AW170" s="14" t="s">
        <v>37</v>
      </c>
      <c r="AX170" s="14" t="s">
        <v>78</v>
      </c>
      <c r="AY170" s="257" t="s">
        <v>401</v>
      </c>
    </row>
    <row r="171" s="15" customFormat="1">
      <c r="A171" s="15"/>
      <c r="B171" s="258"/>
      <c r="C171" s="259"/>
      <c r="D171" s="238" t="s">
        <v>410</v>
      </c>
      <c r="E171" s="260" t="s">
        <v>19</v>
      </c>
      <c r="F171" s="261" t="s">
        <v>414</v>
      </c>
      <c r="G171" s="259"/>
      <c r="H171" s="262">
        <v>363.786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8" t="s">
        <v>410</v>
      </c>
      <c r="AU171" s="268" t="s">
        <v>87</v>
      </c>
      <c r="AV171" s="15" t="s">
        <v>102</v>
      </c>
      <c r="AW171" s="15" t="s">
        <v>37</v>
      </c>
      <c r="AX171" s="15" t="s">
        <v>85</v>
      </c>
      <c r="AY171" s="268" t="s">
        <v>401</v>
      </c>
    </row>
    <row r="172" s="2" customFormat="1" ht="66.75" customHeight="1">
      <c r="A172" s="40"/>
      <c r="B172" s="41"/>
      <c r="C172" s="218" t="s">
        <v>571</v>
      </c>
      <c r="D172" s="218" t="s">
        <v>403</v>
      </c>
      <c r="E172" s="219" t="s">
        <v>3920</v>
      </c>
      <c r="F172" s="220" t="s">
        <v>3921</v>
      </c>
      <c r="G172" s="221" t="s">
        <v>219</v>
      </c>
      <c r="H172" s="222">
        <v>81.953999999999994</v>
      </c>
      <c r="I172" s="223"/>
      <c r="J172" s="224">
        <f>ROUND(I172*H172,2)</f>
        <v>0</v>
      </c>
      <c r="K172" s="220" t="s">
        <v>406</v>
      </c>
      <c r="L172" s="46"/>
      <c r="M172" s="225" t="s">
        <v>19</v>
      </c>
      <c r="N172" s="226" t="s">
        <v>49</v>
      </c>
      <c r="O172" s="86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9" t="s">
        <v>102</v>
      </c>
      <c r="AT172" s="229" t="s">
        <v>403</v>
      </c>
      <c r="AU172" s="229" t="s">
        <v>87</v>
      </c>
      <c r="AY172" s="19" t="s">
        <v>401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9" t="s">
        <v>85</v>
      </c>
      <c r="BK172" s="230">
        <f>ROUND(I172*H172,2)</f>
        <v>0</v>
      </c>
      <c r="BL172" s="19" t="s">
        <v>102</v>
      </c>
      <c r="BM172" s="229" t="s">
        <v>7941</v>
      </c>
    </row>
    <row r="173" s="2" customFormat="1">
      <c r="A173" s="40"/>
      <c r="B173" s="41"/>
      <c r="C173" s="42"/>
      <c r="D173" s="231" t="s">
        <v>408</v>
      </c>
      <c r="E173" s="42"/>
      <c r="F173" s="232" t="s">
        <v>3923</v>
      </c>
      <c r="G173" s="42"/>
      <c r="H173" s="42"/>
      <c r="I173" s="233"/>
      <c r="J173" s="42"/>
      <c r="K173" s="42"/>
      <c r="L173" s="46"/>
      <c r="M173" s="234"/>
      <c r="N173" s="235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408</v>
      </c>
      <c r="AU173" s="19" t="s">
        <v>87</v>
      </c>
    </row>
    <row r="174" s="14" customFormat="1">
      <c r="A174" s="14"/>
      <c r="B174" s="247"/>
      <c r="C174" s="248"/>
      <c r="D174" s="238" t="s">
        <v>410</v>
      </c>
      <c r="E174" s="249" t="s">
        <v>19</v>
      </c>
      <c r="F174" s="250" t="s">
        <v>7942</v>
      </c>
      <c r="G174" s="248"/>
      <c r="H174" s="251">
        <v>4.7000000000000002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410</v>
      </c>
      <c r="AU174" s="257" t="s">
        <v>87</v>
      </c>
      <c r="AV174" s="14" t="s">
        <v>87</v>
      </c>
      <c r="AW174" s="14" t="s">
        <v>37</v>
      </c>
      <c r="AX174" s="14" t="s">
        <v>78</v>
      </c>
      <c r="AY174" s="257" t="s">
        <v>401</v>
      </c>
    </row>
    <row r="175" s="14" customFormat="1">
      <c r="A175" s="14"/>
      <c r="B175" s="247"/>
      <c r="C175" s="248"/>
      <c r="D175" s="238" t="s">
        <v>410</v>
      </c>
      <c r="E175" s="249" t="s">
        <v>19</v>
      </c>
      <c r="F175" s="250" t="s">
        <v>7943</v>
      </c>
      <c r="G175" s="248"/>
      <c r="H175" s="251">
        <v>77.254000000000005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410</v>
      </c>
      <c r="AU175" s="257" t="s">
        <v>87</v>
      </c>
      <c r="AV175" s="14" t="s">
        <v>87</v>
      </c>
      <c r="AW175" s="14" t="s">
        <v>37</v>
      </c>
      <c r="AX175" s="14" t="s">
        <v>78</v>
      </c>
      <c r="AY175" s="257" t="s">
        <v>401</v>
      </c>
    </row>
    <row r="176" s="15" customFormat="1">
      <c r="A176" s="15"/>
      <c r="B176" s="258"/>
      <c r="C176" s="259"/>
      <c r="D176" s="238" t="s">
        <v>410</v>
      </c>
      <c r="E176" s="260" t="s">
        <v>19</v>
      </c>
      <c r="F176" s="261" t="s">
        <v>414</v>
      </c>
      <c r="G176" s="259"/>
      <c r="H176" s="262">
        <v>81.954000000000008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410</v>
      </c>
      <c r="AU176" s="268" t="s">
        <v>87</v>
      </c>
      <c r="AV176" s="15" t="s">
        <v>102</v>
      </c>
      <c r="AW176" s="15" t="s">
        <v>37</v>
      </c>
      <c r="AX176" s="15" t="s">
        <v>85</v>
      </c>
      <c r="AY176" s="268" t="s">
        <v>401</v>
      </c>
    </row>
    <row r="177" s="2" customFormat="1" ht="16.5" customHeight="1">
      <c r="A177" s="40"/>
      <c r="B177" s="41"/>
      <c r="C177" s="280" t="s">
        <v>7</v>
      </c>
      <c r="D177" s="280" t="s">
        <v>808</v>
      </c>
      <c r="E177" s="281" t="s">
        <v>3925</v>
      </c>
      <c r="F177" s="282" t="s">
        <v>3926</v>
      </c>
      <c r="G177" s="283" t="s">
        <v>548</v>
      </c>
      <c r="H177" s="284">
        <v>139.322</v>
      </c>
      <c r="I177" s="285"/>
      <c r="J177" s="286">
        <f>ROUND(I177*H177,2)</f>
        <v>0</v>
      </c>
      <c r="K177" s="282" t="s">
        <v>406</v>
      </c>
      <c r="L177" s="287"/>
      <c r="M177" s="288" t="s">
        <v>19</v>
      </c>
      <c r="N177" s="289" t="s">
        <v>49</v>
      </c>
      <c r="O177" s="86"/>
      <c r="P177" s="227">
        <f>O177*H177</f>
        <v>0</v>
      </c>
      <c r="Q177" s="227">
        <v>1</v>
      </c>
      <c r="R177" s="227">
        <f>Q177*H177</f>
        <v>139.322</v>
      </c>
      <c r="S177" s="227">
        <v>0</v>
      </c>
      <c r="T177" s="22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9" t="s">
        <v>487</v>
      </c>
      <c r="AT177" s="229" t="s">
        <v>808</v>
      </c>
      <c r="AU177" s="229" t="s">
        <v>87</v>
      </c>
      <c r="AY177" s="19" t="s">
        <v>401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9" t="s">
        <v>85</v>
      </c>
      <c r="BK177" s="230">
        <f>ROUND(I177*H177,2)</f>
        <v>0</v>
      </c>
      <c r="BL177" s="19" t="s">
        <v>102</v>
      </c>
      <c r="BM177" s="229" t="s">
        <v>7944</v>
      </c>
    </row>
    <row r="178" s="14" customFormat="1">
      <c r="A178" s="14"/>
      <c r="B178" s="247"/>
      <c r="C178" s="248"/>
      <c r="D178" s="238" t="s">
        <v>410</v>
      </c>
      <c r="E178" s="249" t="s">
        <v>19</v>
      </c>
      <c r="F178" s="250" t="s">
        <v>7945</v>
      </c>
      <c r="G178" s="248"/>
      <c r="H178" s="251">
        <v>139.322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410</v>
      </c>
      <c r="AU178" s="257" t="s">
        <v>87</v>
      </c>
      <c r="AV178" s="14" t="s">
        <v>87</v>
      </c>
      <c r="AW178" s="14" t="s">
        <v>37</v>
      </c>
      <c r="AX178" s="14" t="s">
        <v>78</v>
      </c>
      <c r="AY178" s="257" t="s">
        <v>401</v>
      </c>
    </row>
    <row r="179" s="15" customFormat="1">
      <c r="A179" s="15"/>
      <c r="B179" s="258"/>
      <c r="C179" s="259"/>
      <c r="D179" s="238" t="s">
        <v>410</v>
      </c>
      <c r="E179" s="260" t="s">
        <v>19</v>
      </c>
      <c r="F179" s="261" t="s">
        <v>414</v>
      </c>
      <c r="G179" s="259"/>
      <c r="H179" s="262">
        <v>139.322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410</v>
      </c>
      <c r="AU179" s="268" t="s">
        <v>87</v>
      </c>
      <c r="AV179" s="15" t="s">
        <v>102</v>
      </c>
      <c r="AW179" s="15" t="s">
        <v>37</v>
      </c>
      <c r="AX179" s="15" t="s">
        <v>85</v>
      </c>
      <c r="AY179" s="268" t="s">
        <v>401</v>
      </c>
    </row>
    <row r="180" s="12" customFormat="1" ht="22.8" customHeight="1">
      <c r="A180" s="12"/>
      <c r="B180" s="202"/>
      <c r="C180" s="203"/>
      <c r="D180" s="204" t="s">
        <v>77</v>
      </c>
      <c r="E180" s="216" t="s">
        <v>102</v>
      </c>
      <c r="F180" s="216" t="s">
        <v>1091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SUM(P181:P189)</f>
        <v>0</v>
      </c>
      <c r="Q180" s="210"/>
      <c r="R180" s="211">
        <f>SUM(R181:R189)</f>
        <v>34.733444900000009</v>
      </c>
      <c r="S180" s="210"/>
      <c r="T180" s="212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85</v>
      </c>
      <c r="AT180" s="214" t="s">
        <v>77</v>
      </c>
      <c r="AU180" s="214" t="s">
        <v>85</v>
      </c>
      <c r="AY180" s="213" t="s">
        <v>401</v>
      </c>
      <c r="BK180" s="215">
        <f>SUM(BK181:BK189)</f>
        <v>0</v>
      </c>
    </row>
    <row r="181" s="2" customFormat="1" ht="33" customHeight="1">
      <c r="A181" s="40"/>
      <c r="B181" s="41"/>
      <c r="C181" s="218" t="s">
        <v>599</v>
      </c>
      <c r="D181" s="218" t="s">
        <v>403</v>
      </c>
      <c r="E181" s="219" t="s">
        <v>3929</v>
      </c>
      <c r="F181" s="220" t="s">
        <v>3930</v>
      </c>
      <c r="G181" s="221" t="s">
        <v>219</v>
      </c>
      <c r="H181" s="222">
        <v>17.920000000000002</v>
      </c>
      <c r="I181" s="223"/>
      <c r="J181" s="224">
        <f>ROUND(I181*H181,2)</f>
        <v>0</v>
      </c>
      <c r="K181" s="220" t="s">
        <v>406</v>
      </c>
      <c r="L181" s="46"/>
      <c r="M181" s="225" t="s">
        <v>19</v>
      </c>
      <c r="N181" s="226" t="s">
        <v>49</v>
      </c>
      <c r="O181" s="86"/>
      <c r="P181" s="227">
        <f>O181*H181</f>
        <v>0</v>
      </c>
      <c r="Q181" s="227">
        <v>1.8907700000000001</v>
      </c>
      <c r="R181" s="227">
        <f>Q181*H181</f>
        <v>33.882598400000006</v>
      </c>
      <c r="S181" s="227">
        <v>0</v>
      </c>
      <c r="T181" s="22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9" t="s">
        <v>102</v>
      </c>
      <c r="AT181" s="229" t="s">
        <v>403</v>
      </c>
      <c r="AU181" s="229" t="s">
        <v>87</v>
      </c>
      <c r="AY181" s="19" t="s">
        <v>401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9" t="s">
        <v>85</v>
      </c>
      <c r="BK181" s="230">
        <f>ROUND(I181*H181,2)</f>
        <v>0</v>
      </c>
      <c r="BL181" s="19" t="s">
        <v>102</v>
      </c>
      <c r="BM181" s="229" t="s">
        <v>7946</v>
      </c>
    </row>
    <row r="182" s="2" customFormat="1">
      <c r="A182" s="40"/>
      <c r="B182" s="41"/>
      <c r="C182" s="42"/>
      <c r="D182" s="231" t="s">
        <v>408</v>
      </c>
      <c r="E182" s="42"/>
      <c r="F182" s="232" t="s">
        <v>3932</v>
      </c>
      <c r="G182" s="42"/>
      <c r="H182" s="42"/>
      <c r="I182" s="233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408</v>
      </c>
      <c r="AU182" s="19" t="s">
        <v>87</v>
      </c>
    </row>
    <row r="183" s="14" customFormat="1">
      <c r="A183" s="14"/>
      <c r="B183" s="247"/>
      <c r="C183" s="248"/>
      <c r="D183" s="238" t="s">
        <v>410</v>
      </c>
      <c r="E183" s="249" t="s">
        <v>19</v>
      </c>
      <c r="F183" s="250" t="s">
        <v>7947</v>
      </c>
      <c r="G183" s="248"/>
      <c r="H183" s="251">
        <v>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410</v>
      </c>
      <c r="AU183" s="257" t="s">
        <v>87</v>
      </c>
      <c r="AV183" s="14" t="s">
        <v>87</v>
      </c>
      <c r="AW183" s="14" t="s">
        <v>37</v>
      </c>
      <c r="AX183" s="14" t="s">
        <v>78</v>
      </c>
      <c r="AY183" s="257" t="s">
        <v>401</v>
      </c>
    </row>
    <row r="184" s="14" customFormat="1">
      <c r="A184" s="14"/>
      <c r="B184" s="247"/>
      <c r="C184" s="248"/>
      <c r="D184" s="238" t="s">
        <v>410</v>
      </c>
      <c r="E184" s="249" t="s">
        <v>19</v>
      </c>
      <c r="F184" s="250" t="s">
        <v>7948</v>
      </c>
      <c r="G184" s="248"/>
      <c r="H184" s="251">
        <v>16.920000000000002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410</v>
      </c>
      <c r="AU184" s="257" t="s">
        <v>87</v>
      </c>
      <c r="AV184" s="14" t="s">
        <v>87</v>
      </c>
      <c r="AW184" s="14" t="s">
        <v>37</v>
      </c>
      <c r="AX184" s="14" t="s">
        <v>78</v>
      </c>
      <c r="AY184" s="257" t="s">
        <v>401</v>
      </c>
    </row>
    <row r="185" s="15" customFormat="1">
      <c r="A185" s="15"/>
      <c r="B185" s="258"/>
      <c r="C185" s="259"/>
      <c r="D185" s="238" t="s">
        <v>410</v>
      </c>
      <c r="E185" s="260" t="s">
        <v>19</v>
      </c>
      <c r="F185" s="261" t="s">
        <v>414</v>
      </c>
      <c r="G185" s="259"/>
      <c r="H185" s="262">
        <v>17.920000000000002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8" t="s">
        <v>410</v>
      </c>
      <c r="AU185" s="268" t="s">
        <v>87</v>
      </c>
      <c r="AV185" s="15" t="s">
        <v>102</v>
      </c>
      <c r="AW185" s="15" t="s">
        <v>37</v>
      </c>
      <c r="AX185" s="15" t="s">
        <v>85</v>
      </c>
      <c r="AY185" s="268" t="s">
        <v>401</v>
      </c>
    </row>
    <row r="186" s="2" customFormat="1" ht="33" customHeight="1">
      <c r="A186" s="40"/>
      <c r="B186" s="41"/>
      <c r="C186" s="218" t="s">
        <v>607</v>
      </c>
      <c r="D186" s="218" t="s">
        <v>403</v>
      </c>
      <c r="E186" s="219" t="s">
        <v>7774</v>
      </c>
      <c r="F186" s="220" t="s">
        <v>7775</v>
      </c>
      <c r="G186" s="221" t="s">
        <v>219</v>
      </c>
      <c r="H186" s="222">
        <v>0.45000000000000001</v>
      </c>
      <c r="I186" s="223"/>
      <c r="J186" s="224">
        <f>ROUND(I186*H186,2)</f>
        <v>0</v>
      </c>
      <c r="K186" s="220" t="s">
        <v>406</v>
      </c>
      <c r="L186" s="46"/>
      <c r="M186" s="225" t="s">
        <v>19</v>
      </c>
      <c r="N186" s="226" t="s">
        <v>49</v>
      </c>
      <c r="O186" s="86"/>
      <c r="P186" s="227">
        <f>O186*H186</f>
        <v>0</v>
      </c>
      <c r="Q186" s="227">
        <v>1.8907700000000001</v>
      </c>
      <c r="R186" s="227">
        <f>Q186*H186</f>
        <v>0.85084650000000006</v>
      </c>
      <c r="S186" s="227">
        <v>0</v>
      </c>
      <c r="T186" s="22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9" t="s">
        <v>102</v>
      </c>
      <c r="AT186" s="229" t="s">
        <v>403</v>
      </c>
      <c r="AU186" s="229" t="s">
        <v>87</v>
      </c>
      <c r="AY186" s="19" t="s">
        <v>401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9" t="s">
        <v>85</v>
      </c>
      <c r="BK186" s="230">
        <f>ROUND(I186*H186,2)</f>
        <v>0</v>
      </c>
      <c r="BL186" s="19" t="s">
        <v>102</v>
      </c>
      <c r="BM186" s="229" t="s">
        <v>7949</v>
      </c>
    </row>
    <row r="187" s="2" customFormat="1">
      <c r="A187" s="40"/>
      <c r="B187" s="41"/>
      <c r="C187" s="42"/>
      <c r="D187" s="231" t="s">
        <v>408</v>
      </c>
      <c r="E187" s="42"/>
      <c r="F187" s="232" t="s">
        <v>7777</v>
      </c>
      <c r="G187" s="42"/>
      <c r="H187" s="42"/>
      <c r="I187" s="233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408</v>
      </c>
      <c r="AU187" s="19" t="s">
        <v>87</v>
      </c>
    </row>
    <row r="188" s="14" customFormat="1">
      <c r="A188" s="14"/>
      <c r="B188" s="247"/>
      <c r="C188" s="248"/>
      <c r="D188" s="238" t="s">
        <v>410</v>
      </c>
      <c r="E188" s="249" t="s">
        <v>19</v>
      </c>
      <c r="F188" s="250" t="s">
        <v>7950</v>
      </c>
      <c r="G188" s="248"/>
      <c r="H188" s="251">
        <v>0.45000000000000001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410</v>
      </c>
      <c r="AU188" s="257" t="s">
        <v>87</v>
      </c>
      <c r="AV188" s="14" t="s">
        <v>87</v>
      </c>
      <c r="AW188" s="14" t="s">
        <v>37</v>
      </c>
      <c r="AX188" s="14" t="s">
        <v>78</v>
      </c>
      <c r="AY188" s="257" t="s">
        <v>401</v>
      </c>
    </row>
    <row r="189" s="15" customFormat="1">
      <c r="A189" s="15"/>
      <c r="B189" s="258"/>
      <c r="C189" s="259"/>
      <c r="D189" s="238" t="s">
        <v>410</v>
      </c>
      <c r="E189" s="260" t="s">
        <v>19</v>
      </c>
      <c r="F189" s="261" t="s">
        <v>414</v>
      </c>
      <c r="G189" s="259"/>
      <c r="H189" s="262">
        <v>0.45000000000000001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8" t="s">
        <v>410</v>
      </c>
      <c r="AU189" s="268" t="s">
        <v>87</v>
      </c>
      <c r="AV189" s="15" t="s">
        <v>102</v>
      </c>
      <c r="AW189" s="15" t="s">
        <v>37</v>
      </c>
      <c r="AX189" s="15" t="s">
        <v>85</v>
      </c>
      <c r="AY189" s="268" t="s">
        <v>401</v>
      </c>
    </row>
    <row r="190" s="12" customFormat="1" ht="22.8" customHeight="1">
      <c r="A190" s="12"/>
      <c r="B190" s="202"/>
      <c r="C190" s="203"/>
      <c r="D190" s="204" t="s">
        <v>77</v>
      </c>
      <c r="E190" s="216" t="s">
        <v>487</v>
      </c>
      <c r="F190" s="216" t="s">
        <v>7628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SUM(P191:P241)</f>
        <v>0</v>
      </c>
      <c r="Q190" s="210"/>
      <c r="R190" s="211">
        <f>SUM(R191:R241)</f>
        <v>10.7265914</v>
      </c>
      <c r="S190" s="210"/>
      <c r="T190" s="212">
        <f>SUM(T191:T241)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85</v>
      </c>
      <c r="AT190" s="214" t="s">
        <v>77</v>
      </c>
      <c r="AU190" s="214" t="s">
        <v>85</v>
      </c>
      <c r="AY190" s="213" t="s">
        <v>401</v>
      </c>
      <c r="BK190" s="215">
        <f>SUM(BK191:BK241)</f>
        <v>0</v>
      </c>
    </row>
    <row r="191" s="2" customFormat="1" ht="44.25" customHeight="1">
      <c r="A191" s="40"/>
      <c r="B191" s="41"/>
      <c r="C191" s="218" t="s">
        <v>613</v>
      </c>
      <c r="D191" s="218" t="s">
        <v>403</v>
      </c>
      <c r="E191" s="219" t="s">
        <v>7951</v>
      </c>
      <c r="F191" s="220" t="s">
        <v>7952</v>
      </c>
      <c r="G191" s="221" t="s">
        <v>228</v>
      </c>
      <c r="H191" s="222">
        <v>82</v>
      </c>
      <c r="I191" s="223"/>
      <c r="J191" s="224">
        <f>ROUND(I191*H191,2)</f>
        <v>0</v>
      </c>
      <c r="K191" s="220" t="s">
        <v>406</v>
      </c>
      <c r="L191" s="46"/>
      <c r="M191" s="225" t="s">
        <v>19</v>
      </c>
      <c r="N191" s="226" t="s">
        <v>49</v>
      </c>
      <c r="O191" s="86"/>
      <c r="P191" s="227">
        <f>O191*H191</f>
        <v>0</v>
      </c>
      <c r="Q191" s="227">
        <v>0.0027610999999999998</v>
      </c>
      <c r="R191" s="227">
        <f>Q191*H191</f>
        <v>0.22641019999999998</v>
      </c>
      <c r="S191" s="227">
        <v>0</v>
      </c>
      <c r="T191" s="22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9" t="s">
        <v>102</v>
      </c>
      <c r="AT191" s="229" t="s">
        <v>403</v>
      </c>
      <c r="AU191" s="229" t="s">
        <v>87</v>
      </c>
      <c r="AY191" s="19" t="s">
        <v>401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9" t="s">
        <v>85</v>
      </c>
      <c r="BK191" s="230">
        <f>ROUND(I191*H191,2)</f>
        <v>0</v>
      </c>
      <c r="BL191" s="19" t="s">
        <v>102</v>
      </c>
      <c r="BM191" s="229" t="s">
        <v>7953</v>
      </c>
    </row>
    <row r="192" s="2" customFormat="1">
      <c r="A192" s="40"/>
      <c r="B192" s="41"/>
      <c r="C192" s="42"/>
      <c r="D192" s="231" t="s">
        <v>408</v>
      </c>
      <c r="E192" s="42"/>
      <c r="F192" s="232" t="s">
        <v>7954</v>
      </c>
      <c r="G192" s="42"/>
      <c r="H192" s="42"/>
      <c r="I192" s="233"/>
      <c r="J192" s="42"/>
      <c r="K192" s="42"/>
      <c r="L192" s="46"/>
      <c r="M192" s="234"/>
      <c r="N192" s="235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408</v>
      </c>
      <c r="AU192" s="19" t="s">
        <v>87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7955</v>
      </c>
      <c r="G193" s="248"/>
      <c r="H193" s="251">
        <v>82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78</v>
      </c>
      <c r="AY193" s="257" t="s">
        <v>401</v>
      </c>
    </row>
    <row r="194" s="15" customFormat="1">
      <c r="A194" s="15"/>
      <c r="B194" s="258"/>
      <c r="C194" s="259"/>
      <c r="D194" s="238" t="s">
        <v>410</v>
      </c>
      <c r="E194" s="260" t="s">
        <v>19</v>
      </c>
      <c r="F194" s="261" t="s">
        <v>414</v>
      </c>
      <c r="G194" s="259"/>
      <c r="H194" s="262">
        <v>82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410</v>
      </c>
      <c r="AU194" s="268" t="s">
        <v>87</v>
      </c>
      <c r="AV194" s="15" t="s">
        <v>102</v>
      </c>
      <c r="AW194" s="15" t="s">
        <v>37</v>
      </c>
      <c r="AX194" s="15" t="s">
        <v>85</v>
      </c>
      <c r="AY194" s="268" t="s">
        <v>401</v>
      </c>
    </row>
    <row r="195" s="2" customFormat="1" ht="44.25" customHeight="1">
      <c r="A195" s="40"/>
      <c r="B195" s="41"/>
      <c r="C195" s="218" t="s">
        <v>619</v>
      </c>
      <c r="D195" s="218" t="s">
        <v>403</v>
      </c>
      <c r="E195" s="219" t="s">
        <v>7956</v>
      </c>
      <c r="F195" s="220" t="s">
        <v>7957</v>
      </c>
      <c r="G195" s="221" t="s">
        <v>228</v>
      </c>
      <c r="H195" s="222">
        <v>69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0.0044007999999999999</v>
      </c>
      <c r="R195" s="227">
        <f>Q195*H195</f>
        <v>0.30365520000000001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102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102</v>
      </c>
      <c r="BM195" s="229" t="s">
        <v>7958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7959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7960</v>
      </c>
      <c r="G197" s="248"/>
      <c r="H197" s="251">
        <v>10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4" customFormat="1">
      <c r="A198" s="14"/>
      <c r="B198" s="247"/>
      <c r="C198" s="248"/>
      <c r="D198" s="238" t="s">
        <v>410</v>
      </c>
      <c r="E198" s="249" t="s">
        <v>19</v>
      </c>
      <c r="F198" s="250" t="s">
        <v>7961</v>
      </c>
      <c r="G198" s="248"/>
      <c r="H198" s="251">
        <v>59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410</v>
      </c>
      <c r="AU198" s="257" t="s">
        <v>87</v>
      </c>
      <c r="AV198" s="14" t="s">
        <v>87</v>
      </c>
      <c r="AW198" s="14" t="s">
        <v>37</v>
      </c>
      <c r="AX198" s="14" t="s">
        <v>78</v>
      </c>
      <c r="AY198" s="257" t="s">
        <v>401</v>
      </c>
    </row>
    <row r="199" s="15" customFormat="1">
      <c r="A199" s="15"/>
      <c r="B199" s="258"/>
      <c r="C199" s="259"/>
      <c r="D199" s="238" t="s">
        <v>410</v>
      </c>
      <c r="E199" s="260" t="s">
        <v>19</v>
      </c>
      <c r="F199" s="261" t="s">
        <v>414</v>
      </c>
      <c r="G199" s="259"/>
      <c r="H199" s="262">
        <v>69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410</v>
      </c>
      <c r="AU199" s="268" t="s">
        <v>87</v>
      </c>
      <c r="AV199" s="15" t="s">
        <v>102</v>
      </c>
      <c r="AW199" s="15" t="s">
        <v>37</v>
      </c>
      <c r="AX199" s="15" t="s">
        <v>85</v>
      </c>
      <c r="AY199" s="268" t="s">
        <v>401</v>
      </c>
    </row>
    <row r="200" s="2" customFormat="1" ht="24.15" customHeight="1">
      <c r="A200" s="40"/>
      <c r="B200" s="41"/>
      <c r="C200" s="218" t="s">
        <v>625</v>
      </c>
      <c r="D200" s="218" t="s">
        <v>403</v>
      </c>
      <c r="E200" s="219" t="s">
        <v>7962</v>
      </c>
      <c r="F200" s="220" t="s">
        <v>7963</v>
      </c>
      <c r="G200" s="221" t="s">
        <v>653</v>
      </c>
      <c r="H200" s="222">
        <v>2</v>
      </c>
      <c r="I200" s="223"/>
      <c r="J200" s="224">
        <f>ROUND(I200*H200,2)</f>
        <v>0</v>
      </c>
      <c r="K200" s="220" t="s">
        <v>19</v>
      </c>
      <c r="L200" s="46"/>
      <c r="M200" s="225" t="s">
        <v>19</v>
      </c>
      <c r="N200" s="226" t="s">
        <v>49</v>
      </c>
      <c r="O200" s="86"/>
      <c r="P200" s="227">
        <f>O200*H200</f>
        <v>0</v>
      </c>
      <c r="Q200" s="227">
        <v>2.0305</v>
      </c>
      <c r="R200" s="227">
        <f>Q200*H200</f>
        <v>4.0609999999999999</v>
      </c>
      <c r="S200" s="227">
        <v>0</v>
      </c>
      <c r="T200" s="22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9" t="s">
        <v>102</v>
      </c>
      <c r="AT200" s="229" t="s">
        <v>403</v>
      </c>
      <c r="AU200" s="229" t="s">
        <v>87</v>
      </c>
      <c r="AY200" s="19" t="s">
        <v>401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9" t="s">
        <v>85</v>
      </c>
      <c r="BK200" s="230">
        <f>ROUND(I200*H200,2)</f>
        <v>0</v>
      </c>
      <c r="BL200" s="19" t="s">
        <v>102</v>
      </c>
      <c r="BM200" s="229" t="s">
        <v>7964</v>
      </c>
    </row>
    <row r="201" s="14" customFormat="1">
      <c r="A201" s="14"/>
      <c r="B201" s="247"/>
      <c r="C201" s="248"/>
      <c r="D201" s="238" t="s">
        <v>410</v>
      </c>
      <c r="E201" s="249" t="s">
        <v>19</v>
      </c>
      <c r="F201" s="250" t="s">
        <v>7965</v>
      </c>
      <c r="G201" s="248"/>
      <c r="H201" s="251">
        <v>2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7" t="s">
        <v>410</v>
      </c>
      <c r="AU201" s="257" t="s">
        <v>87</v>
      </c>
      <c r="AV201" s="14" t="s">
        <v>87</v>
      </c>
      <c r="AW201" s="14" t="s">
        <v>37</v>
      </c>
      <c r="AX201" s="14" t="s">
        <v>78</v>
      </c>
      <c r="AY201" s="257" t="s">
        <v>401</v>
      </c>
    </row>
    <row r="202" s="15" customFormat="1">
      <c r="A202" s="15"/>
      <c r="B202" s="258"/>
      <c r="C202" s="259"/>
      <c r="D202" s="238" t="s">
        <v>410</v>
      </c>
      <c r="E202" s="260" t="s">
        <v>19</v>
      </c>
      <c r="F202" s="261" t="s">
        <v>414</v>
      </c>
      <c r="G202" s="259"/>
      <c r="H202" s="262">
        <v>2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8" t="s">
        <v>410</v>
      </c>
      <c r="AU202" s="268" t="s">
        <v>87</v>
      </c>
      <c r="AV202" s="15" t="s">
        <v>102</v>
      </c>
      <c r="AW202" s="15" t="s">
        <v>37</v>
      </c>
      <c r="AX202" s="15" t="s">
        <v>85</v>
      </c>
      <c r="AY202" s="268" t="s">
        <v>401</v>
      </c>
    </row>
    <row r="203" s="2" customFormat="1" ht="24.15" customHeight="1">
      <c r="A203" s="40"/>
      <c r="B203" s="41"/>
      <c r="C203" s="280" t="s">
        <v>629</v>
      </c>
      <c r="D203" s="280" t="s">
        <v>808</v>
      </c>
      <c r="E203" s="281" t="s">
        <v>7966</v>
      </c>
      <c r="F203" s="282" t="s">
        <v>7967</v>
      </c>
      <c r="G203" s="283" t="s">
        <v>653</v>
      </c>
      <c r="H203" s="284">
        <v>2</v>
      </c>
      <c r="I203" s="285"/>
      <c r="J203" s="286">
        <f>ROUND(I203*H203,2)</f>
        <v>0</v>
      </c>
      <c r="K203" s="282" t="s">
        <v>406</v>
      </c>
      <c r="L203" s="287"/>
      <c r="M203" s="288" t="s">
        <v>19</v>
      </c>
      <c r="N203" s="289" t="s">
        <v>49</v>
      </c>
      <c r="O203" s="86"/>
      <c r="P203" s="227">
        <f>O203*H203</f>
        <v>0</v>
      </c>
      <c r="Q203" s="227">
        <v>0.56999999999999995</v>
      </c>
      <c r="R203" s="227">
        <f>Q203*H203</f>
        <v>1.1399999999999999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487</v>
      </c>
      <c r="AT203" s="229" t="s">
        <v>808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7968</v>
      </c>
    </row>
    <row r="204" s="14" customFormat="1">
      <c r="A204" s="14"/>
      <c r="B204" s="247"/>
      <c r="C204" s="248"/>
      <c r="D204" s="238" t="s">
        <v>410</v>
      </c>
      <c r="E204" s="249" t="s">
        <v>19</v>
      </c>
      <c r="F204" s="250" t="s">
        <v>7969</v>
      </c>
      <c r="G204" s="248"/>
      <c r="H204" s="251">
        <v>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410</v>
      </c>
      <c r="AU204" s="257" t="s">
        <v>87</v>
      </c>
      <c r="AV204" s="14" t="s">
        <v>87</v>
      </c>
      <c r="AW204" s="14" t="s">
        <v>37</v>
      </c>
      <c r="AX204" s="14" t="s">
        <v>78</v>
      </c>
      <c r="AY204" s="257" t="s">
        <v>401</v>
      </c>
    </row>
    <row r="205" s="15" customFormat="1">
      <c r="A205" s="15"/>
      <c r="B205" s="258"/>
      <c r="C205" s="259"/>
      <c r="D205" s="238" t="s">
        <v>410</v>
      </c>
      <c r="E205" s="260" t="s">
        <v>19</v>
      </c>
      <c r="F205" s="261" t="s">
        <v>414</v>
      </c>
      <c r="G205" s="259"/>
      <c r="H205" s="262">
        <v>2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8" t="s">
        <v>410</v>
      </c>
      <c r="AU205" s="268" t="s">
        <v>87</v>
      </c>
      <c r="AV205" s="15" t="s">
        <v>102</v>
      </c>
      <c r="AW205" s="15" t="s">
        <v>37</v>
      </c>
      <c r="AX205" s="15" t="s">
        <v>85</v>
      </c>
      <c r="AY205" s="268" t="s">
        <v>401</v>
      </c>
    </row>
    <row r="206" s="2" customFormat="1" ht="24.15" customHeight="1">
      <c r="A206" s="40"/>
      <c r="B206" s="41"/>
      <c r="C206" s="280" t="s">
        <v>638</v>
      </c>
      <c r="D206" s="280" t="s">
        <v>808</v>
      </c>
      <c r="E206" s="281" t="s">
        <v>7970</v>
      </c>
      <c r="F206" s="282" t="s">
        <v>7971</v>
      </c>
      <c r="G206" s="283" t="s">
        <v>653</v>
      </c>
      <c r="H206" s="284">
        <v>1</v>
      </c>
      <c r="I206" s="285"/>
      <c r="J206" s="286">
        <f>ROUND(I206*H206,2)</f>
        <v>0</v>
      </c>
      <c r="K206" s="282" t="s">
        <v>406</v>
      </c>
      <c r="L206" s="287"/>
      <c r="M206" s="288" t="s">
        <v>19</v>
      </c>
      <c r="N206" s="289" t="s">
        <v>49</v>
      </c>
      <c r="O206" s="86"/>
      <c r="P206" s="227">
        <f>O206*H206</f>
        <v>0</v>
      </c>
      <c r="Q206" s="227">
        <v>0.50600000000000001</v>
      </c>
      <c r="R206" s="227">
        <f>Q206*H206</f>
        <v>0.50600000000000001</v>
      </c>
      <c r="S206" s="227">
        <v>0</v>
      </c>
      <c r="T206" s="22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9" t="s">
        <v>487</v>
      </c>
      <c r="AT206" s="229" t="s">
        <v>808</v>
      </c>
      <c r="AU206" s="229" t="s">
        <v>87</v>
      </c>
      <c r="AY206" s="19" t="s">
        <v>401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9" t="s">
        <v>85</v>
      </c>
      <c r="BK206" s="230">
        <f>ROUND(I206*H206,2)</f>
        <v>0</v>
      </c>
      <c r="BL206" s="19" t="s">
        <v>102</v>
      </c>
      <c r="BM206" s="229" t="s">
        <v>7972</v>
      </c>
    </row>
    <row r="207" s="14" customFormat="1">
      <c r="A207" s="14"/>
      <c r="B207" s="247"/>
      <c r="C207" s="248"/>
      <c r="D207" s="238" t="s">
        <v>410</v>
      </c>
      <c r="E207" s="249" t="s">
        <v>19</v>
      </c>
      <c r="F207" s="250" t="s">
        <v>7973</v>
      </c>
      <c r="G207" s="248"/>
      <c r="H207" s="251">
        <v>1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410</v>
      </c>
      <c r="AU207" s="257" t="s">
        <v>87</v>
      </c>
      <c r="AV207" s="14" t="s">
        <v>87</v>
      </c>
      <c r="AW207" s="14" t="s">
        <v>37</v>
      </c>
      <c r="AX207" s="14" t="s">
        <v>78</v>
      </c>
      <c r="AY207" s="257" t="s">
        <v>401</v>
      </c>
    </row>
    <row r="208" s="15" customFormat="1">
      <c r="A208" s="15"/>
      <c r="B208" s="258"/>
      <c r="C208" s="259"/>
      <c r="D208" s="238" t="s">
        <v>410</v>
      </c>
      <c r="E208" s="260" t="s">
        <v>19</v>
      </c>
      <c r="F208" s="261" t="s">
        <v>414</v>
      </c>
      <c r="G208" s="259"/>
      <c r="H208" s="262">
        <v>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8" t="s">
        <v>410</v>
      </c>
      <c r="AU208" s="268" t="s">
        <v>87</v>
      </c>
      <c r="AV208" s="15" t="s">
        <v>102</v>
      </c>
      <c r="AW208" s="15" t="s">
        <v>37</v>
      </c>
      <c r="AX208" s="15" t="s">
        <v>85</v>
      </c>
      <c r="AY208" s="268" t="s">
        <v>401</v>
      </c>
    </row>
    <row r="209" s="2" customFormat="1" ht="24.15" customHeight="1">
      <c r="A209" s="40"/>
      <c r="B209" s="41"/>
      <c r="C209" s="280" t="s">
        <v>645</v>
      </c>
      <c r="D209" s="280" t="s">
        <v>808</v>
      </c>
      <c r="E209" s="281" t="s">
        <v>7974</v>
      </c>
      <c r="F209" s="282" t="s">
        <v>7975</v>
      </c>
      <c r="G209" s="283" t="s">
        <v>653</v>
      </c>
      <c r="H209" s="284">
        <v>1</v>
      </c>
      <c r="I209" s="285"/>
      <c r="J209" s="286">
        <f>ROUND(I209*H209,2)</f>
        <v>0</v>
      </c>
      <c r="K209" s="282" t="s">
        <v>406</v>
      </c>
      <c r="L209" s="287"/>
      <c r="M209" s="288" t="s">
        <v>19</v>
      </c>
      <c r="N209" s="289" t="s">
        <v>49</v>
      </c>
      <c r="O209" s="86"/>
      <c r="P209" s="227">
        <f>O209*H209</f>
        <v>0</v>
      </c>
      <c r="Q209" s="227">
        <v>0.218</v>
      </c>
      <c r="R209" s="227">
        <f>Q209*H209</f>
        <v>0.218</v>
      </c>
      <c r="S209" s="227">
        <v>0</v>
      </c>
      <c r="T209" s="228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9" t="s">
        <v>487</v>
      </c>
      <c r="AT209" s="229" t="s">
        <v>808</v>
      </c>
      <c r="AU209" s="229" t="s">
        <v>87</v>
      </c>
      <c r="AY209" s="19" t="s">
        <v>401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9" t="s">
        <v>85</v>
      </c>
      <c r="BK209" s="230">
        <f>ROUND(I209*H209,2)</f>
        <v>0</v>
      </c>
      <c r="BL209" s="19" t="s">
        <v>102</v>
      </c>
      <c r="BM209" s="229" t="s">
        <v>7976</v>
      </c>
    </row>
    <row r="210" s="14" customFormat="1">
      <c r="A210" s="14"/>
      <c r="B210" s="247"/>
      <c r="C210" s="248"/>
      <c r="D210" s="238" t="s">
        <v>410</v>
      </c>
      <c r="E210" s="249" t="s">
        <v>19</v>
      </c>
      <c r="F210" s="250" t="s">
        <v>7973</v>
      </c>
      <c r="G210" s="248"/>
      <c r="H210" s="251">
        <v>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410</v>
      </c>
      <c r="AU210" s="257" t="s">
        <v>87</v>
      </c>
      <c r="AV210" s="14" t="s">
        <v>87</v>
      </c>
      <c r="AW210" s="14" t="s">
        <v>37</v>
      </c>
      <c r="AX210" s="14" t="s">
        <v>78</v>
      </c>
      <c r="AY210" s="257" t="s">
        <v>401</v>
      </c>
    </row>
    <row r="211" s="15" customFormat="1">
      <c r="A211" s="15"/>
      <c r="B211" s="258"/>
      <c r="C211" s="259"/>
      <c r="D211" s="238" t="s">
        <v>410</v>
      </c>
      <c r="E211" s="260" t="s">
        <v>19</v>
      </c>
      <c r="F211" s="261" t="s">
        <v>414</v>
      </c>
      <c r="G211" s="259"/>
      <c r="H211" s="262">
        <v>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8" t="s">
        <v>410</v>
      </c>
      <c r="AU211" s="268" t="s">
        <v>87</v>
      </c>
      <c r="AV211" s="15" t="s">
        <v>102</v>
      </c>
      <c r="AW211" s="15" t="s">
        <v>37</v>
      </c>
      <c r="AX211" s="15" t="s">
        <v>85</v>
      </c>
      <c r="AY211" s="268" t="s">
        <v>401</v>
      </c>
    </row>
    <row r="212" s="2" customFormat="1" ht="21.75" customHeight="1">
      <c r="A212" s="40"/>
      <c r="B212" s="41"/>
      <c r="C212" s="280" t="s">
        <v>650</v>
      </c>
      <c r="D212" s="280" t="s">
        <v>808</v>
      </c>
      <c r="E212" s="281" t="s">
        <v>7977</v>
      </c>
      <c r="F212" s="282" t="s">
        <v>7978</v>
      </c>
      <c r="G212" s="283" t="s">
        <v>653</v>
      </c>
      <c r="H212" s="284">
        <v>2</v>
      </c>
      <c r="I212" s="285"/>
      <c r="J212" s="286">
        <f>ROUND(I212*H212,2)</f>
        <v>0</v>
      </c>
      <c r="K212" s="282" t="s">
        <v>406</v>
      </c>
      <c r="L212" s="287"/>
      <c r="M212" s="288" t="s">
        <v>19</v>
      </c>
      <c r="N212" s="289" t="s">
        <v>49</v>
      </c>
      <c r="O212" s="86"/>
      <c r="P212" s="227">
        <f>O212*H212</f>
        <v>0</v>
      </c>
      <c r="Q212" s="227">
        <v>1.6000000000000001</v>
      </c>
      <c r="R212" s="227">
        <f>Q212*H212</f>
        <v>3.2000000000000002</v>
      </c>
      <c r="S212" s="227">
        <v>0</v>
      </c>
      <c r="T212" s="22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9" t="s">
        <v>487</v>
      </c>
      <c r="AT212" s="229" t="s">
        <v>808</v>
      </c>
      <c r="AU212" s="229" t="s">
        <v>87</v>
      </c>
      <c r="AY212" s="19" t="s">
        <v>401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9" t="s">
        <v>85</v>
      </c>
      <c r="BK212" s="230">
        <f>ROUND(I212*H212,2)</f>
        <v>0</v>
      </c>
      <c r="BL212" s="19" t="s">
        <v>102</v>
      </c>
      <c r="BM212" s="229" t="s">
        <v>7979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7969</v>
      </c>
      <c r="G213" s="248"/>
      <c r="H213" s="251">
        <v>2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2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85</v>
      </c>
      <c r="AY214" s="268" t="s">
        <v>401</v>
      </c>
    </row>
    <row r="215" s="2" customFormat="1" ht="24.15" customHeight="1">
      <c r="A215" s="40"/>
      <c r="B215" s="41"/>
      <c r="C215" s="280" t="s">
        <v>657</v>
      </c>
      <c r="D215" s="280" t="s">
        <v>808</v>
      </c>
      <c r="E215" s="281" t="s">
        <v>7980</v>
      </c>
      <c r="F215" s="282" t="s">
        <v>7981</v>
      </c>
      <c r="G215" s="283" t="s">
        <v>653</v>
      </c>
      <c r="H215" s="284">
        <v>4</v>
      </c>
      <c r="I215" s="285"/>
      <c r="J215" s="286">
        <f>ROUND(I215*H215,2)</f>
        <v>0</v>
      </c>
      <c r="K215" s="282" t="s">
        <v>406</v>
      </c>
      <c r="L215" s="287"/>
      <c r="M215" s="288" t="s">
        <v>19</v>
      </c>
      <c r="N215" s="289" t="s">
        <v>49</v>
      </c>
      <c r="O215" s="86"/>
      <c r="P215" s="227">
        <f>O215*H215</f>
        <v>0</v>
      </c>
      <c r="Q215" s="227">
        <v>0.021000000000000001</v>
      </c>
      <c r="R215" s="227">
        <f>Q215*H215</f>
        <v>0.084000000000000005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487</v>
      </c>
      <c r="AT215" s="229" t="s">
        <v>808</v>
      </c>
      <c r="AU215" s="229" t="s">
        <v>87</v>
      </c>
      <c r="AY215" s="19" t="s">
        <v>401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85</v>
      </c>
      <c r="BK215" s="230">
        <f>ROUND(I215*H215,2)</f>
        <v>0</v>
      </c>
      <c r="BL215" s="19" t="s">
        <v>102</v>
      </c>
      <c r="BM215" s="229" t="s">
        <v>7982</v>
      </c>
    </row>
    <row r="216" s="14" customFormat="1">
      <c r="A216" s="14"/>
      <c r="B216" s="247"/>
      <c r="C216" s="248"/>
      <c r="D216" s="238" t="s">
        <v>410</v>
      </c>
      <c r="E216" s="249" t="s">
        <v>19</v>
      </c>
      <c r="F216" s="250" t="s">
        <v>7983</v>
      </c>
      <c r="G216" s="248"/>
      <c r="H216" s="251">
        <v>4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410</v>
      </c>
      <c r="AU216" s="257" t="s">
        <v>87</v>
      </c>
      <c r="AV216" s="14" t="s">
        <v>87</v>
      </c>
      <c r="AW216" s="14" t="s">
        <v>37</v>
      </c>
      <c r="AX216" s="14" t="s">
        <v>78</v>
      </c>
      <c r="AY216" s="257" t="s">
        <v>401</v>
      </c>
    </row>
    <row r="217" s="15" customFormat="1">
      <c r="A217" s="15"/>
      <c r="B217" s="258"/>
      <c r="C217" s="259"/>
      <c r="D217" s="238" t="s">
        <v>410</v>
      </c>
      <c r="E217" s="260" t="s">
        <v>19</v>
      </c>
      <c r="F217" s="261" t="s">
        <v>414</v>
      </c>
      <c r="G217" s="259"/>
      <c r="H217" s="262">
        <v>4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410</v>
      </c>
      <c r="AU217" s="268" t="s">
        <v>87</v>
      </c>
      <c r="AV217" s="15" t="s">
        <v>102</v>
      </c>
      <c r="AW217" s="15" t="s">
        <v>37</v>
      </c>
      <c r="AX217" s="15" t="s">
        <v>85</v>
      </c>
      <c r="AY217" s="268" t="s">
        <v>401</v>
      </c>
    </row>
    <row r="218" s="2" customFormat="1" ht="24.15" customHeight="1">
      <c r="A218" s="40"/>
      <c r="B218" s="41"/>
      <c r="C218" s="280" t="s">
        <v>664</v>
      </c>
      <c r="D218" s="280" t="s">
        <v>808</v>
      </c>
      <c r="E218" s="281" t="s">
        <v>7984</v>
      </c>
      <c r="F218" s="282" t="s">
        <v>7985</v>
      </c>
      <c r="G218" s="283" t="s">
        <v>653</v>
      </c>
      <c r="H218" s="284">
        <v>4</v>
      </c>
      <c r="I218" s="285"/>
      <c r="J218" s="286">
        <f>ROUND(I218*H218,2)</f>
        <v>0</v>
      </c>
      <c r="K218" s="282" t="s">
        <v>406</v>
      </c>
      <c r="L218" s="287"/>
      <c r="M218" s="288" t="s">
        <v>19</v>
      </c>
      <c r="N218" s="289" t="s">
        <v>49</v>
      </c>
      <c r="O218" s="86"/>
      <c r="P218" s="227">
        <f>O218*H218</f>
        <v>0</v>
      </c>
      <c r="Q218" s="227">
        <v>0.032000000000000001</v>
      </c>
      <c r="R218" s="227">
        <f>Q218*H218</f>
        <v>0.128</v>
      </c>
      <c r="S218" s="227">
        <v>0</v>
      </c>
      <c r="T218" s="22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9" t="s">
        <v>487</v>
      </c>
      <c r="AT218" s="229" t="s">
        <v>808</v>
      </c>
      <c r="AU218" s="229" t="s">
        <v>87</v>
      </c>
      <c r="AY218" s="19" t="s">
        <v>401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9" t="s">
        <v>85</v>
      </c>
      <c r="BK218" s="230">
        <f>ROUND(I218*H218,2)</f>
        <v>0</v>
      </c>
      <c r="BL218" s="19" t="s">
        <v>102</v>
      </c>
      <c r="BM218" s="229" t="s">
        <v>7986</v>
      </c>
    </row>
    <row r="219" s="14" customFormat="1">
      <c r="A219" s="14"/>
      <c r="B219" s="247"/>
      <c r="C219" s="248"/>
      <c r="D219" s="238" t="s">
        <v>410</v>
      </c>
      <c r="E219" s="249" t="s">
        <v>19</v>
      </c>
      <c r="F219" s="250" t="s">
        <v>7983</v>
      </c>
      <c r="G219" s="248"/>
      <c r="H219" s="251">
        <v>4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410</v>
      </c>
      <c r="AU219" s="257" t="s">
        <v>87</v>
      </c>
      <c r="AV219" s="14" t="s">
        <v>87</v>
      </c>
      <c r="AW219" s="14" t="s">
        <v>37</v>
      </c>
      <c r="AX219" s="14" t="s">
        <v>78</v>
      </c>
      <c r="AY219" s="257" t="s">
        <v>401</v>
      </c>
    </row>
    <row r="220" s="15" customFormat="1">
      <c r="A220" s="15"/>
      <c r="B220" s="258"/>
      <c r="C220" s="259"/>
      <c r="D220" s="238" t="s">
        <v>410</v>
      </c>
      <c r="E220" s="260" t="s">
        <v>19</v>
      </c>
      <c r="F220" s="261" t="s">
        <v>414</v>
      </c>
      <c r="G220" s="259"/>
      <c r="H220" s="262">
        <v>4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8" t="s">
        <v>410</v>
      </c>
      <c r="AU220" s="268" t="s">
        <v>87</v>
      </c>
      <c r="AV220" s="15" t="s">
        <v>102</v>
      </c>
      <c r="AW220" s="15" t="s">
        <v>37</v>
      </c>
      <c r="AX220" s="15" t="s">
        <v>85</v>
      </c>
      <c r="AY220" s="268" t="s">
        <v>401</v>
      </c>
    </row>
    <row r="221" s="2" customFormat="1" ht="24.15" customHeight="1">
      <c r="A221" s="40"/>
      <c r="B221" s="41"/>
      <c r="C221" s="280" t="s">
        <v>670</v>
      </c>
      <c r="D221" s="280" t="s">
        <v>808</v>
      </c>
      <c r="E221" s="281" t="s">
        <v>7987</v>
      </c>
      <c r="F221" s="282" t="s">
        <v>7988</v>
      </c>
      <c r="G221" s="283" t="s">
        <v>653</v>
      </c>
      <c r="H221" s="284">
        <v>6</v>
      </c>
      <c r="I221" s="285"/>
      <c r="J221" s="286">
        <f>ROUND(I221*H221,2)</f>
        <v>0</v>
      </c>
      <c r="K221" s="282" t="s">
        <v>7989</v>
      </c>
      <c r="L221" s="287"/>
      <c r="M221" s="288" t="s">
        <v>19</v>
      </c>
      <c r="N221" s="289" t="s">
        <v>49</v>
      </c>
      <c r="O221" s="86"/>
      <c r="P221" s="227">
        <f>O221*H221</f>
        <v>0</v>
      </c>
      <c r="Q221" s="227">
        <v>0.002</v>
      </c>
      <c r="R221" s="227">
        <f>Q221*H221</f>
        <v>0.012</v>
      </c>
      <c r="S221" s="227">
        <v>0</v>
      </c>
      <c r="T221" s="22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9" t="s">
        <v>487</v>
      </c>
      <c r="AT221" s="229" t="s">
        <v>808</v>
      </c>
      <c r="AU221" s="229" t="s">
        <v>87</v>
      </c>
      <c r="AY221" s="19" t="s">
        <v>401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9" t="s">
        <v>85</v>
      </c>
      <c r="BK221" s="230">
        <f>ROUND(I221*H221,2)</f>
        <v>0</v>
      </c>
      <c r="BL221" s="19" t="s">
        <v>102</v>
      </c>
      <c r="BM221" s="229" t="s">
        <v>7990</v>
      </c>
    </row>
    <row r="222" s="14" customFormat="1">
      <c r="A222" s="14"/>
      <c r="B222" s="247"/>
      <c r="C222" s="248"/>
      <c r="D222" s="238" t="s">
        <v>410</v>
      </c>
      <c r="E222" s="249" t="s">
        <v>19</v>
      </c>
      <c r="F222" s="250" t="s">
        <v>7991</v>
      </c>
      <c r="G222" s="248"/>
      <c r="H222" s="251">
        <v>6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410</v>
      </c>
      <c r="AU222" s="257" t="s">
        <v>87</v>
      </c>
      <c r="AV222" s="14" t="s">
        <v>87</v>
      </c>
      <c r="AW222" s="14" t="s">
        <v>37</v>
      </c>
      <c r="AX222" s="14" t="s">
        <v>78</v>
      </c>
      <c r="AY222" s="257" t="s">
        <v>401</v>
      </c>
    </row>
    <row r="223" s="15" customFormat="1">
      <c r="A223" s="15"/>
      <c r="B223" s="258"/>
      <c r="C223" s="259"/>
      <c r="D223" s="238" t="s">
        <v>410</v>
      </c>
      <c r="E223" s="260" t="s">
        <v>19</v>
      </c>
      <c r="F223" s="261" t="s">
        <v>414</v>
      </c>
      <c r="G223" s="259"/>
      <c r="H223" s="262">
        <v>6</v>
      </c>
      <c r="I223" s="263"/>
      <c r="J223" s="259"/>
      <c r="K223" s="259"/>
      <c r="L223" s="264"/>
      <c r="M223" s="265"/>
      <c r="N223" s="266"/>
      <c r="O223" s="266"/>
      <c r="P223" s="266"/>
      <c r="Q223" s="266"/>
      <c r="R223" s="266"/>
      <c r="S223" s="266"/>
      <c r="T223" s="26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8" t="s">
        <v>410</v>
      </c>
      <c r="AU223" s="268" t="s">
        <v>87</v>
      </c>
      <c r="AV223" s="15" t="s">
        <v>102</v>
      </c>
      <c r="AW223" s="15" t="s">
        <v>37</v>
      </c>
      <c r="AX223" s="15" t="s">
        <v>85</v>
      </c>
      <c r="AY223" s="268" t="s">
        <v>401</v>
      </c>
    </row>
    <row r="224" s="2" customFormat="1" ht="24.15" customHeight="1">
      <c r="A224" s="40"/>
      <c r="B224" s="41"/>
      <c r="C224" s="218" t="s">
        <v>676</v>
      </c>
      <c r="D224" s="218" t="s">
        <v>403</v>
      </c>
      <c r="E224" s="219" t="s">
        <v>7992</v>
      </c>
      <c r="F224" s="220" t="s">
        <v>7993</v>
      </c>
      <c r="G224" s="221" t="s">
        <v>653</v>
      </c>
      <c r="H224" s="222">
        <v>2</v>
      </c>
      <c r="I224" s="223"/>
      <c r="J224" s="224">
        <f>ROUND(I224*H224,2)</f>
        <v>0</v>
      </c>
      <c r="K224" s="220" t="s">
        <v>7989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0.21734000000000001</v>
      </c>
      <c r="R224" s="227">
        <f>Q224*H224</f>
        <v>0.43468000000000001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7994</v>
      </c>
    </row>
    <row r="225" s="14" customFormat="1">
      <c r="A225" s="14"/>
      <c r="B225" s="247"/>
      <c r="C225" s="248"/>
      <c r="D225" s="238" t="s">
        <v>410</v>
      </c>
      <c r="E225" s="249" t="s">
        <v>19</v>
      </c>
      <c r="F225" s="250" t="s">
        <v>7969</v>
      </c>
      <c r="G225" s="248"/>
      <c r="H225" s="251">
        <v>2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410</v>
      </c>
      <c r="AU225" s="257" t="s">
        <v>87</v>
      </c>
      <c r="AV225" s="14" t="s">
        <v>87</v>
      </c>
      <c r="AW225" s="14" t="s">
        <v>37</v>
      </c>
      <c r="AX225" s="14" t="s">
        <v>78</v>
      </c>
      <c r="AY225" s="257" t="s">
        <v>401</v>
      </c>
    </row>
    <row r="226" s="15" customFormat="1">
      <c r="A226" s="15"/>
      <c r="B226" s="258"/>
      <c r="C226" s="259"/>
      <c r="D226" s="238" t="s">
        <v>410</v>
      </c>
      <c r="E226" s="260" t="s">
        <v>19</v>
      </c>
      <c r="F226" s="261" t="s">
        <v>414</v>
      </c>
      <c r="G226" s="259"/>
      <c r="H226" s="262">
        <v>2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410</v>
      </c>
      <c r="AU226" s="268" t="s">
        <v>87</v>
      </c>
      <c r="AV226" s="15" t="s">
        <v>102</v>
      </c>
      <c r="AW226" s="15" t="s">
        <v>37</v>
      </c>
      <c r="AX226" s="15" t="s">
        <v>85</v>
      </c>
      <c r="AY226" s="268" t="s">
        <v>401</v>
      </c>
    </row>
    <row r="227" s="2" customFormat="1" ht="37.8" customHeight="1">
      <c r="A227" s="40"/>
      <c r="B227" s="41"/>
      <c r="C227" s="280" t="s">
        <v>682</v>
      </c>
      <c r="D227" s="280" t="s">
        <v>808</v>
      </c>
      <c r="E227" s="281" t="s">
        <v>7995</v>
      </c>
      <c r="F227" s="282" t="s">
        <v>7996</v>
      </c>
      <c r="G227" s="283" t="s">
        <v>653</v>
      </c>
      <c r="H227" s="284">
        <v>2.0299999999999998</v>
      </c>
      <c r="I227" s="285"/>
      <c r="J227" s="286">
        <f>ROUND(I227*H227,2)</f>
        <v>0</v>
      </c>
      <c r="K227" s="282" t="s">
        <v>7997</v>
      </c>
      <c r="L227" s="287"/>
      <c r="M227" s="288" t="s">
        <v>19</v>
      </c>
      <c r="N227" s="289" t="s">
        <v>49</v>
      </c>
      <c r="O227" s="86"/>
      <c r="P227" s="227">
        <f>O227*H227</f>
        <v>0</v>
      </c>
      <c r="Q227" s="227">
        <v>0.19400000000000001</v>
      </c>
      <c r="R227" s="227">
        <f>Q227*H227</f>
        <v>0.39381999999999995</v>
      </c>
      <c r="S227" s="227">
        <v>0</v>
      </c>
      <c r="T227" s="228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9" t="s">
        <v>487</v>
      </c>
      <c r="AT227" s="229" t="s">
        <v>808</v>
      </c>
      <c r="AU227" s="229" t="s">
        <v>87</v>
      </c>
      <c r="AY227" s="19" t="s">
        <v>401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9" t="s">
        <v>85</v>
      </c>
      <c r="BK227" s="230">
        <f>ROUND(I227*H227,2)</f>
        <v>0</v>
      </c>
      <c r="BL227" s="19" t="s">
        <v>102</v>
      </c>
      <c r="BM227" s="229" t="s">
        <v>7998</v>
      </c>
    </row>
    <row r="228" s="14" customFormat="1">
      <c r="A228" s="14"/>
      <c r="B228" s="247"/>
      <c r="C228" s="248"/>
      <c r="D228" s="238" t="s">
        <v>410</v>
      </c>
      <c r="E228" s="249" t="s">
        <v>19</v>
      </c>
      <c r="F228" s="250" t="s">
        <v>7969</v>
      </c>
      <c r="G228" s="248"/>
      <c r="H228" s="251">
        <v>2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7" t="s">
        <v>410</v>
      </c>
      <c r="AU228" s="257" t="s">
        <v>87</v>
      </c>
      <c r="AV228" s="14" t="s">
        <v>87</v>
      </c>
      <c r="AW228" s="14" t="s">
        <v>37</v>
      </c>
      <c r="AX228" s="14" t="s">
        <v>78</v>
      </c>
      <c r="AY228" s="257" t="s">
        <v>401</v>
      </c>
    </row>
    <row r="229" s="15" customFormat="1">
      <c r="A229" s="15"/>
      <c r="B229" s="258"/>
      <c r="C229" s="259"/>
      <c r="D229" s="238" t="s">
        <v>410</v>
      </c>
      <c r="E229" s="260" t="s">
        <v>19</v>
      </c>
      <c r="F229" s="261" t="s">
        <v>414</v>
      </c>
      <c r="G229" s="259"/>
      <c r="H229" s="262">
        <v>2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8" t="s">
        <v>410</v>
      </c>
      <c r="AU229" s="268" t="s">
        <v>87</v>
      </c>
      <c r="AV229" s="15" t="s">
        <v>102</v>
      </c>
      <c r="AW229" s="15" t="s">
        <v>37</v>
      </c>
      <c r="AX229" s="15" t="s">
        <v>78</v>
      </c>
      <c r="AY229" s="268" t="s">
        <v>401</v>
      </c>
    </row>
    <row r="230" s="14" customFormat="1">
      <c r="A230" s="14"/>
      <c r="B230" s="247"/>
      <c r="C230" s="248"/>
      <c r="D230" s="238" t="s">
        <v>410</v>
      </c>
      <c r="E230" s="249" t="s">
        <v>19</v>
      </c>
      <c r="F230" s="250" t="s">
        <v>7999</v>
      </c>
      <c r="G230" s="248"/>
      <c r="H230" s="251">
        <v>2.0299999999999998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410</v>
      </c>
      <c r="AU230" s="257" t="s">
        <v>87</v>
      </c>
      <c r="AV230" s="14" t="s">
        <v>87</v>
      </c>
      <c r="AW230" s="14" t="s">
        <v>37</v>
      </c>
      <c r="AX230" s="14" t="s">
        <v>85</v>
      </c>
      <c r="AY230" s="257" t="s">
        <v>401</v>
      </c>
    </row>
    <row r="231" s="2" customFormat="1" ht="21.75" customHeight="1">
      <c r="A231" s="40"/>
      <c r="B231" s="41"/>
      <c r="C231" s="218" t="s">
        <v>687</v>
      </c>
      <c r="D231" s="218" t="s">
        <v>403</v>
      </c>
      <c r="E231" s="219" t="s">
        <v>7848</v>
      </c>
      <c r="F231" s="220" t="s">
        <v>7849</v>
      </c>
      <c r="G231" s="221" t="s">
        <v>228</v>
      </c>
      <c r="H231" s="222">
        <v>151</v>
      </c>
      <c r="I231" s="223"/>
      <c r="J231" s="224">
        <f>ROUND(I231*H231,2)</f>
        <v>0</v>
      </c>
      <c r="K231" s="220" t="s">
        <v>406</v>
      </c>
      <c r="L231" s="46"/>
      <c r="M231" s="225" t="s">
        <v>19</v>
      </c>
      <c r="N231" s="226" t="s">
        <v>49</v>
      </c>
      <c r="O231" s="86"/>
      <c r="P231" s="227">
        <f>O231*H231</f>
        <v>0</v>
      </c>
      <c r="Q231" s="227">
        <v>0.000126</v>
      </c>
      <c r="R231" s="227">
        <f>Q231*H231</f>
        <v>0.019026000000000001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102</v>
      </c>
      <c r="AT231" s="229" t="s">
        <v>403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102</v>
      </c>
      <c r="BM231" s="229" t="s">
        <v>8000</v>
      </c>
    </row>
    <row r="232" s="2" customFormat="1">
      <c r="A232" s="40"/>
      <c r="B232" s="41"/>
      <c r="C232" s="42"/>
      <c r="D232" s="231" t="s">
        <v>408</v>
      </c>
      <c r="E232" s="42"/>
      <c r="F232" s="232" t="s">
        <v>7851</v>
      </c>
      <c r="G232" s="42"/>
      <c r="H232" s="42"/>
      <c r="I232" s="233"/>
      <c r="J232" s="42"/>
      <c r="K232" s="42"/>
      <c r="L232" s="46"/>
      <c r="M232" s="234"/>
      <c r="N232" s="235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408</v>
      </c>
      <c r="AU232" s="19" t="s">
        <v>87</v>
      </c>
    </row>
    <row r="233" s="14" customFormat="1">
      <c r="A233" s="14"/>
      <c r="B233" s="247"/>
      <c r="C233" s="248"/>
      <c r="D233" s="238" t="s">
        <v>410</v>
      </c>
      <c r="E233" s="249" t="s">
        <v>19</v>
      </c>
      <c r="F233" s="250" t="s">
        <v>8001</v>
      </c>
      <c r="G233" s="248"/>
      <c r="H233" s="251">
        <v>151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410</v>
      </c>
      <c r="AU233" s="257" t="s">
        <v>87</v>
      </c>
      <c r="AV233" s="14" t="s">
        <v>87</v>
      </c>
      <c r="AW233" s="14" t="s">
        <v>37</v>
      </c>
      <c r="AX233" s="14" t="s">
        <v>78</v>
      </c>
      <c r="AY233" s="257" t="s">
        <v>401</v>
      </c>
    </row>
    <row r="234" s="15" customFormat="1">
      <c r="A234" s="15"/>
      <c r="B234" s="258"/>
      <c r="C234" s="259"/>
      <c r="D234" s="238" t="s">
        <v>410</v>
      </c>
      <c r="E234" s="260" t="s">
        <v>19</v>
      </c>
      <c r="F234" s="261" t="s">
        <v>414</v>
      </c>
      <c r="G234" s="259"/>
      <c r="H234" s="262">
        <v>151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410</v>
      </c>
      <c r="AU234" s="268" t="s">
        <v>87</v>
      </c>
      <c r="AV234" s="15" t="s">
        <v>102</v>
      </c>
      <c r="AW234" s="15" t="s">
        <v>37</v>
      </c>
      <c r="AX234" s="15" t="s">
        <v>85</v>
      </c>
      <c r="AY234" s="268" t="s">
        <v>401</v>
      </c>
    </row>
    <row r="235" s="2" customFormat="1" ht="16.5" customHeight="1">
      <c r="A235" s="40"/>
      <c r="B235" s="41"/>
      <c r="C235" s="218" t="s">
        <v>703</v>
      </c>
      <c r="D235" s="218" t="s">
        <v>403</v>
      </c>
      <c r="E235" s="219" t="s">
        <v>7853</v>
      </c>
      <c r="F235" s="220" t="s">
        <v>7854</v>
      </c>
      <c r="G235" s="221" t="s">
        <v>228</v>
      </c>
      <c r="H235" s="222">
        <v>151</v>
      </c>
      <c r="I235" s="223"/>
      <c r="J235" s="224">
        <f>ROUND(I235*H235,2)</f>
        <v>0</v>
      </c>
      <c r="K235" s="220" t="s">
        <v>19</v>
      </c>
      <c r="L235" s="46"/>
      <c r="M235" s="225" t="s">
        <v>19</v>
      </c>
      <c r="N235" s="226" t="s">
        <v>49</v>
      </c>
      <c r="O235" s="86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9" t="s">
        <v>102</v>
      </c>
      <c r="AT235" s="229" t="s">
        <v>403</v>
      </c>
      <c r="AU235" s="229" t="s">
        <v>87</v>
      </c>
      <c r="AY235" s="19" t="s">
        <v>401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9" t="s">
        <v>85</v>
      </c>
      <c r="BK235" s="230">
        <f>ROUND(I235*H235,2)</f>
        <v>0</v>
      </c>
      <c r="BL235" s="19" t="s">
        <v>102</v>
      </c>
      <c r="BM235" s="229" t="s">
        <v>8002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8001</v>
      </c>
      <c r="G236" s="248"/>
      <c r="H236" s="251">
        <v>151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151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2" customFormat="1" ht="21.75" customHeight="1">
      <c r="A238" s="40"/>
      <c r="B238" s="41"/>
      <c r="C238" s="218" t="s">
        <v>710</v>
      </c>
      <c r="D238" s="218" t="s">
        <v>403</v>
      </c>
      <c r="E238" s="219" t="s">
        <v>8003</v>
      </c>
      <c r="F238" s="220" t="s">
        <v>8004</v>
      </c>
      <c r="G238" s="221" t="s">
        <v>228</v>
      </c>
      <c r="H238" s="222">
        <v>151</v>
      </c>
      <c r="I238" s="223"/>
      <c r="J238" s="224">
        <f>ROUND(I238*H238,2)</f>
        <v>0</v>
      </c>
      <c r="K238" s="220" t="s">
        <v>406</v>
      </c>
      <c r="L238" s="46"/>
      <c r="M238" s="225" t="s">
        <v>19</v>
      </c>
      <c r="N238" s="226" t="s">
        <v>49</v>
      </c>
      <c r="O238" s="86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9" t="s">
        <v>102</v>
      </c>
      <c r="AT238" s="229" t="s">
        <v>403</v>
      </c>
      <c r="AU238" s="229" t="s">
        <v>87</v>
      </c>
      <c r="AY238" s="19" t="s">
        <v>401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9" t="s">
        <v>85</v>
      </c>
      <c r="BK238" s="230">
        <f>ROUND(I238*H238,2)</f>
        <v>0</v>
      </c>
      <c r="BL238" s="19" t="s">
        <v>102</v>
      </c>
      <c r="BM238" s="229" t="s">
        <v>8005</v>
      </c>
    </row>
    <row r="239" s="2" customFormat="1">
      <c r="A239" s="40"/>
      <c r="B239" s="41"/>
      <c r="C239" s="42"/>
      <c r="D239" s="231" t="s">
        <v>408</v>
      </c>
      <c r="E239" s="42"/>
      <c r="F239" s="232" t="s">
        <v>8006</v>
      </c>
      <c r="G239" s="42"/>
      <c r="H239" s="42"/>
      <c r="I239" s="233"/>
      <c r="J239" s="42"/>
      <c r="K239" s="42"/>
      <c r="L239" s="46"/>
      <c r="M239" s="234"/>
      <c r="N239" s="23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408</v>
      </c>
      <c r="AU239" s="19" t="s">
        <v>87</v>
      </c>
    </row>
    <row r="240" s="14" customFormat="1">
      <c r="A240" s="14"/>
      <c r="B240" s="247"/>
      <c r="C240" s="248"/>
      <c r="D240" s="238" t="s">
        <v>410</v>
      </c>
      <c r="E240" s="249" t="s">
        <v>19</v>
      </c>
      <c r="F240" s="250" t="s">
        <v>8001</v>
      </c>
      <c r="G240" s="248"/>
      <c r="H240" s="251">
        <v>151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410</v>
      </c>
      <c r="AU240" s="257" t="s">
        <v>87</v>
      </c>
      <c r="AV240" s="14" t="s">
        <v>87</v>
      </c>
      <c r="AW240" s="14" t="s">
        <v>37</v>
      </c>
      <c r="AX240" s="14" t="s">
        <v>78</v>
      </c>
      <c r="AY240" s="257" t="s">
        <v>401</v>
      </c>
    </row>
    <row r="241" s="15" customFormat="1">
      <c r="A241" s="15"/>
      <c r="B241" s="258"/>
      <c r="C241" s="259"/>
      <c r="D241" s="238" t="s">
        <v>410</v>
      </c>
      <c r="E241" s="260" t="s">
        <v>19</v>
      </c>
      <c r="F241" s="261" t="s">
        <v>414</v>
      </c>
      <c r="G241" s="259"/>
      <c r="H241" s="262">
        <v>151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8" t="s">
        <v>410</v>
      </c>
      <c r="AU241" s="268" t="s">
        <v>87</v>
      </c>
      <c r="AV241" s="15" t="s">
        <v>102</v>
      </c>
      <c r="AW241" s="15" t="s">
        <v>37</v>
      </c>
      <c r="AX241" s="15" t="s">
        <v>85</v>
      </c>
      <c r="AY241" s="268" t="s">
        <v>401</v>
      </c>
    </row>
    <row r="242" s="12" customFormat="1" ht="22.8" customHeight="1">
      <c r="A242" s="12"/>
      <c r="B242" s="202"/>
      <c r="C242" s="203"/>
      <c r="D242" s="204" t="s">
        <v>77</v>
      </c>
      <c r="E242" s="216" t="s">
        <v>1178</v>
      </c>
      <c r="F242" s="216" t="s">
        <v>1817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SUM(P243:P246)</f>
        <v>0</v>
      </c>
      <c r="Q242" s="210"/>
      <c r="R242" s="211">
        <f>SUM(R243:R246)</f>
        <v>0</v>
      </c>
      <c r="S242" s="210"/>
      <c r="T242" s="212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85</v>
      </c>
      <c r="AT242" s="214" t="s">
        <v>77</v>
      </c>
      <c r="AU242" s="214" t="s">
        <v>85</v>
      </c>
      <c r="AY242" s="213" t="s">
        <v>401</v>
      </c>
      <c r="BK242" s="215">
        <f>SUM(BK243:BK246)</f>
        <v>0</v>
      </c>
    </row>
    <row r="243" s="2" customFormat="1" ht="49.05" customHeight="1">
      <c r="A243" s="40"/>
      <c r="B243" s="41"/>
      <c r="C243" s="218" t="s">
        <v>717</v>
      </c>
      <c r="D243" s="218" t="s">
        <v>403</v>
      </c>
      <c r="E243" s="219" t="s">
        <v>7864</v>
      </c>
      <c r="F243" s="220" t="s">
        <v>7865</v>
      </c>
      <c r="G243" s="221" t="s">
        <v>548</v>
      </c>
      <c r="H243" s="222">
        <v>49.472999999999999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102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102</v>
      </c>
      <c r="BM243" s="229" t="s">
        <v>8007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7867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8008</v>
      </c>
      <c r="G245" s="248"/>
      <c r="H245" s="251">
        <v>49.472999999999999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5" customFormat="1">
      <c r="A246" s="15"/>
      <c r="B246" s="258"/>
      <c r="C246" s="259"/>
      <c r="D246" s="238" t="s">
        <v>410</v>
      </c>
      <c r="E246" s="260" t="s">
        <v>19</v>
      </c>
      <c r="F246" s="261" t="s">
        <v>414</v>
      </c>
      <c r="G246" s="259"/>
      <c r="H246" s="262">
        <v>49.472999999999999</v>
      </c>
      <c r="I246" s="263"/>
      <c r="J246" s="259"/>
      <c r="K246" s="259"/>
      <c r="L246" s="264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410</v>
      </c>
      <c r="AU246" s="268" t="s">
        <v>87</v>
      </c>
      <c r="AV246" s="15" t="s">
        <v>102</v>
      </c>
      <c r="AW246" s="15" t="s">
        <v>37</v>
      </c>
      <c r="AX246" s="15" t="s">
        <v>85</v>
      </c>
      <c r="AY246" s="268" t="s">
        <v>401</v>
      </c>
    </row>
    <row r="247" s="2" customFormat="1" ht="6.96" customHeight="1">
      <c r="A247" s="40"/>
      <c r="B247" s="61"/>
      <c r="C247" s="62"/>
      <c r="D247" s="62"/>
      <c r="E247" s="62"/>
      <c r="F247" s="62"/>
      <c r="G247" s="62"/>
      <c r="H247" s="62"/>
      <c r="I247" s="62"/>
      <c r="J247" s="62"/>
      <c r="K247" s="62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ODfDflKNVkOXSHQN5uagQAYWuLsk9dcPQdMXUapF4h4bnimNuUDL2edKHPXoWPrOek3x3CK7R1nVqFlFatf8Tg==" hashValue="FKfhQ33mjjg6/l51FB+MkBgkQ5AJKaWc8YvMyBvpH7N5RnloMEePaaYYfZlLP3QiDIXBXEJ9W9DjIC/BPIwwhg==" algorithmName="SHA-512" password="CC35"/>
  <autoFilter ref="C89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2/131251202"/>
    <hyperlink ref="F98" r:id="rId2" display="https://podminky.urs.cz/item/CS_URS_2023_02/131351201"/>
    <hyperlink ref="F102" r:id="rId3" display="https://podminky.urs.cz/item/CS_URS_2023_02/131551201"/>
    <hyperlink ref="F106" r:id="rId4" display="https://podminky.urs.cz/item/CS_URS_2023_02/131551202"/>
    <hyperlink ref="F110" r:id="rId5" display="https://podminky.urs.cz/item/CS_URS_2023_02/132254204"/>
    <hyperlink ref="F115" r:id="rId6" display="https://podminky.urs.cz/item/CS_URS_2023_02/132354203"/>
    <hyperlink ref="F120" r:id="rId7" display="https://podminky.urs.cz/item/CS_URS_2023_02/132454203"/>
    <hyperlink ref="F124" r:id="rId8" display="https://podminky.urs.cz/item/CS_URS_2023_02/132554203"/>
    <hyperlink ref="F128" r:id="rId9" display="https://podminky.urs.cz/item/CS_URS_2023_02/151101201"/>
    <hyperlink ref="F134" r:id="rId10" display="https://podminky.urs.cz/item/CS_URS_2023_02/151101211"/>
    <hyperlink ref="F136" r:id="rId11" display="https://podminky.urs.cz/item/CS_URS_2023_02/151101301"/>
    <hyperlink ref="F140" r:id="rId12" display="https://podminky.urs.cz/item/CS_URS_2023_02/151101311"/>
    <hyperlink ref="F142" r:id="rId13" display="https://podminky.urs.cz/item/CS_URS_2023_02/161151103"/>
    <hyperlink ref="F146" r:id="rId14" display="https://podminky.urs.cz/item/CS_URS_2023_02/161151113"/>
    <hyperlink ref="F150" r:id="rId15" display="https://podminky.urs.cz/item/CS_URS_2023_02/161151123"/>
    <hyperlink ref="F154" r:id="rId16" display="https://podminky.urs.cz/item/CS_URS_2023_02/162751117"/>
    <hyperlink ref="F160" r:id="rId17" display="https://podminky.urs.cz/item/CS_URS_2023_02/171251201"/>
    <hyperlink ref="F164" r:id="rId18" display="https://podminky.urs.cz/item/CS_URS_2023_02/171201231"/>
    <hyperlink ref="F168" r:id="rId19" display="https://podminky.urs.cz/item/CS_URS_2023_02/174111101"/>
    <hyperlink ref="F173" r:id="rId20" display="https://podminky.urs.cz/item/CS_URS_2023_02/175151101"/>
    <hyperlink ref="F182" r:id="rId21" display="https://podminky.urs.cz/item/CS_URS_2023_02/451572111"/>
    <hyperlink ref="F187" r:id="rId22" display="https://podminky.urs.cz/item/CS_URS_2023_02/451573111"/>
    <hyperlink ref="F192" r:id="rId23" display="https://podminky.urs.cz/item/CS_URS_2023_02/871315221"/>
    <hyperlink ref="F196" r:id="rId24" display="https://podminky.urs.cz/item/CS_URS_2023_02/871355221"/>
    <hyperlink ref="F232" r:id="rId25" display="https://podminky.urs.cz/item/CS_URS_2023_02/899722114"/>
    <hyperlink ref="F239" r:id="rId26" display="https://podminky.urs.cz/item/CS_URS_2023_02/892351111-R1"/>
    <hyperlink ref="F244" r:id="rId27" display="https://podminky.urs.cz/item/CS_URS_2023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8009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8010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3895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ROUND(J95,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ROUND((SUM(BE95:BE430)),  2)</f>
        <v>0</v>
      </c>
      <c r="G35" s="40"/>
      <c r="H35" s="40"/>
      <c r="I35" s="162">
        <v>0.20999999999999999</v>
      </c>
      <c r="J35" s="161">
        <f>ROUND(((SUM(BE95:BE430))*I35),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ROUND((SUM(BF95:BF430)),  2)</f>
        <v>0</v>
      </c>
      <c r="G36" s="40"/>
      <c r="H36" s="40"/>
      <c r="I36" s="162">
        <v>0.14999999999999999</v>
      </c>
      <c r="J36" s="161">
        <f>ROUND(((SUM(BF95:BF430))*I36),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ROUND((SUM(BG95:BG430)),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ROUND((SUM(BH95:BH430)),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ROUND((SUM(BI95:BI430)),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IO.05 - Dešťová kanalizace domovní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 xml:space="preserve">Ing. Karel Dovrtěl 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Ing. Karel Dovrtěl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359</v>
      </c>
      <c r="E64" s="183"/>
      <c r="F64" s="183"/>
      <c r="G64" s="183"/>
      <c r="H64" s="183"/>
      <c r="I64" s="183"/>
      <c r="J64" s="184">
        <f>J96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360</v>
      </c>
      <c r="E65" s="188"/>
      <c r="F65" s="188"/>
      <c r="G65" s="188"/>
      <c r="H65" s="188"/>
      <c r="I65" s="188"/>
      <c r="J65" s="189">
        <f>J97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361</v>
      </c>
      <c r="E66" s="188"/>
      <c r="F66" s="188"/>
      <c r="G66" s="188"/>
      <c r="H66" s="188"/>
      <c r="I66" s="188"/>
      <c r="J66" s="189">
        <f>J202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362</v>
      </c>
      <c r="E67" s="188"/>
      <c r="F67" s="188"/>
      <c r="G67" s="188"/>
      <c r="H67" s="188"/>
      <c r="I67" s="188"/>
      <c r="J67" s="189">
        <f>J223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363</v>
      </c>
      <c r="E68" s="188"/>
      <c r="F68" s="188"/>
      <c r="G68" s="188"/>
      <c r="H68" s="188"/>
      <c r="I68" s="188"/>
      <c r="J68" s="189">
        <f>J238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6"/>
      <c r="D69" s="187" t="s">
        <v>7611</v>
      </c>
      <c r="E69" s="188"/>
      <c r="F69" s="188"/>
      <c r="G69" s="188"/>
      <c r="H69" s="188"/>
      <c r="I69" s="188"/>
      <c r="J69" s="189">
        <f>J262</f>
        <v>0</v>
      </c>
      <c r="K69" s="126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6"/>
      <c r="D70" s="187" t="s">
        <v>8011</v>
      </c>
      <c r="E70" s="188"/>
      <c r="F70" s="188"/>
      <c r="G70" s="188"/>
      <c r="H70" s="188"/>
      <c r="I70" s="188"/>
      <c r="J70" s="189">
        <f>J390</f>
        <v>0</v>
      </c>
      <c r="K70" s="126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6"/>
      <c r="C71" s="126"/>
      <c r="D71" s="187" t="s">
        <v>7689</v>
      </c>
      <c r="E71" s="188"/>
      <c r="F71" s="188"/>
      <c r="G71" s="188"/>
      <c r="H71" s="188"/>
      <c r="I71" s="188"/>
      <c r="J71" s="189">
        <f>J418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80"/>
      <c r="C72" s="181"/>
      <c r="D72" s="182" t="s">
        <v>367</v>
      </c>
      <c r="E72" s="183"/>
      <c r="F72" s="183"/>
      <c r="G72" s="183"/>
      <c r="H72" s="183"/>
      <c r="I72" s="183"/>
      <c r="J72" s="184">
        <f>J423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6"/>
      <c r="C73" s="126"/>
      <c r="D73" s="187" t="s">
        <v>3896</v>
      </c>
      <c r="E73" s="188"/>
      <c r="F73" s="188"/>
      <c r="G73" s="188"/>
      <c r="H73" s="188"/>
      <c r="I73" s="188"/>
      <c r="J73" s="189">
        <f>J424</f>
        <v>0</v>
      </c>
      <c r="K73" s="126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386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4" t="str">
        <f>E7</f>
        <v>Výstavba DOZP v Novém Městě nad Metují rev.3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196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4" t="s">
        <v>6427</v>
      </c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204</v>
      </c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IO.05 - Dešťová kanalizace domovní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Nové Město nad Metují</v>
      </c>
      <c r="G89" s="42"/>
      <c r="H89" s="42"/>
      <c r="I89" s="34" t="s">
        <v>23</v>
      </c>
      <c r="J89" s="74" t="str">
        <f>IF(J14="","",J14)</f>
        <v>8. 12. 2023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Královéhradecký kraj</v>
      </c>
      <c r="G91" s="42"/>
      <c r="H91" s="42"/>
      <c r="I91" s="34" t="s">
        <v>33</v>
      </c>
      <c r="J91" s="38" t="str">
        <f>E23</f>
        <v xml:space="preserve">Ing. Karel Dovrtěl 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38</v>
      </c>
      <c r="J92" s="38" t="str">
        <f>E26</f>
        <v>Ing. Karel Dovrtěl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1"/>
      <c r="B94" s="192"/>
      <c r="C94" s="193" t="s">
        <v>387</v>
      </c>
      <c r="D94" s="194" t="s">
        <v>63</v>
      </c>
      <c r="E94" s="194" t="s">
        <v>59</v>
      </c>
      <c r="F94" s="194" t="s">
        <v>60</v>
      </c>
      <c r="G94" s="194" t="s">
        <v>388</v>
      </c>
      <c r="H94" s="194" t="s">
        <v>389</v>
      </c>
      <c r="I94" s="194" t="s">
        <v>390</v>
      </c>
      <c r="J94" s="194" t="s">
        <v>357</v>
      </c>
      <c r="K94" s="195" t="s">
        <v>391</v>
      </c>
      <c r="L94" s="196"/>
      <c r="M94" s="94" t="s">
        <v>19</v>
      </c>
      <c r="N94" s="95" t="s">
        <v>48</v>
      </c>
      <c r="O94" s="95" t="s">
        <v>392</v>
      </c>
      <c r="P94" s="95" t="s">
        <v>393</v>
      </c>
      <c r="Q94" s="95" t="s">
        <v>394</v>
      </c>
      <c r="R94" s="95" t="s">
        <v>395</v>
      </c>
      <c r="S94" s="95" t="s">
        <v>396</v>
      </c>
      <c r="T94" s="96" t="s">
        <v>397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</row>
    <row r="95" s="2" customFormat="1" ht="22.8" customHeight="1">
      <c r="A95" s="40"/>
      <c r="B95" s="41"/>
      <c r="C95" s="101" t="s">
        <v>398</v>
      </c>
      <c r="D95" s="42"/>
      <c r="E95" s="42"/>
      <c r="F95" s="42"/>
      <c r="G95" s="42"/>
      <c r="H95" s="42"/>
      <c r="I95" s="42"/>
      <c r="J95" s="197">
        <f>BK95</f>
        <v>0</v>
      </c>
      <c r="K95" s="42"/>
      <c r="L95" s="46"/>
      <c r="M95" s="97"/>
      <c r="N95" s="198"/>
      <c r="O95" s="98"/>
      <c r="P95" s="199">
        <f>P96+P423</f>
        <v>0</v>
      </c>
      <c r="Q95" s="98"/>
      <c r="R95" s="199">
        <f>R96+R423</f>
        <v>565.91233870608244</v>
      </c>
      <c r="S95" s="98"/>
      <c r="T95" s="200">
        <f>T96+T423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77</v>
      </c>
      <c r="AU95" s="19" t="s">
        <v>358</v>
      </c>
      <c r="BK95" s="201">
        <f>BK96+BK423</f>
        <v>0</v>
      </c>
    </row>
    <row r="96" s="12" customFormat="1" ht="25.92" customHeight="1">
      <c r="A96" s="12"/>
      <c r="B96" s="202"/>
      <c r="C96" s="203"/>
      <c r="D96" s="204" t="s">
        <v>77</v>
      </c>
      <c r="E96" s="205" t="s">
        <v>399</v>
      </c>
      <c r="F96" s="205" t="s">
        <v>400</v>
      </c>
      <c r="G96" s="203"/>
      <c r="H96" s="203"/>
      <c r="I96" s="206"/>
      <c r="J96" s="207">
        <f>BK96</f>
        <v>0</v>
      </c>
      <c r="K96" s="203"/>
      <c r="L96" s="208"/>
      <c r="M96" s="209"/>
      <c r="N96" s="210"/>
      <c r="O96" s="210"/>
      <c r="P96" s="211">
        <f>P97+P202+P223+P238+P262+P390+P418</f>
        <v>0</v>
      </c>
      <c r="Q96" s="210"/>
      <c r="R96" s="211">
        <f>R97+R202+R223+R238+R262+R390+R418</f>
        <v>565.89433870608241</v>
      </c>
      <c r="S96" s="210"/>
      <c r="T96" s="212">
        <f>T97+T202+T223+T238+T262+T390+T418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85</v>
      </c>
      <c r="AT96" s="214" t="s">
        <v>77</v>
      </c>
      <c r="AU96" s="214" t="s">
        <v>78</v>
      </c>
      <c r="AY96" s="213" t="s">
        <v>401</v>
      </c>
      <c r="BK96" s="215">
        <f>BK97+BK202+BK223+BK238+BK262+BK390+BK418</f>
        <v>0</v>
      </c>
    </row>
    <row r="97" s="12" customFormat="1" ht="22.8" customHeight="1">
      <c r="A97" s="12"/>
      <c r="B97" s="202"/>
      <c r="C97" s="203"/>
      <c r="D97" s="204" t="s">
        <v>77</v>
      </c>
      <c r="E97" s="216" t="s">
        <v>85</v>
      </c>
      <c r="F97" s="216" t="s">
        <v>402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SUM(P98:P201)</f>
        <v>0</v>
      </c>
      <c r="Q97" s="210"/>
      <c r="R97" s="211">
        <f>SUM(R98:R201)</f>
        <v>374.51335794160002</v>
      </c>
      <c r="S97" s="210"/>
      <c r="T97" s="212">
        <f>SUM(T98:T201)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3" t="s">
        <v>85</v>
      </c>
      <c r="AT97" s="214" t="s">
        <v>77</v>
      </c>
      <c r="AU97" s="214" t="s">
        <v>85</v>
      </c>
      <c r="AY97" s="213" t="s">
        <v>401</v>
      </c>
      <c r="BK97" s="215">
        <f>SUM(BK98:BK201)</f>
        <v>0</v>
      </c>
    </row>
    <row r="98" s="2" customFormat="1" ht="44.25" customHeight="1">
      <c r="A98" s="40"/>
      <c r="B98" s="41"/>
      <c r="C98" s="218" t="s">
        <v>85</v>
      </c>
      <c r="D98" s="218" t="s">
        <v>403</v>
      </c>
      <c r="E98" s="219" t="s">
        <v>8012</v>
      </c>
      <c r="F98" s="220" t="s">
        <v>8013</v>
      </c>
      <c r="G98" s="221" t="s">
        <v>219</v>
      </c>
      <c r="H98" s="222">
        <v>198</v>
      </c>
      <c r="I98" s="223"/>
      <c r="J98" s="224">
        <f>ROUND(I98*H98,2)</f>
        <v>0</v>
      </c>
      <c r="K98" s="220" t="s">
        <v>406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102</v>
      </c>
      <c r="AT98" s="229" t="s">
        <v>403</v>
      </c>
      <c r="AU98" s="229" t="s">
        <v>87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102</v>
      </c>
      <c r="BM98" s="229" t="s">
        <v>8014</v>
      </c>
    </row>
    <row r="99" s="2" customFormat="1">
      <c r="A99" s="40"/>
      <c r="B99" s="41"/>
      <c r="C99" s="42"/>
      <c r="D99" s="231" t="s">
        <v>408</v>
      </c>
      <c r="E99" s="42"/>
      <c r="F99" s="232" t="s">
        <v>8015</v>
      </c>
      <c r="G99" s="42"/>
      <c r="H99" s="42"/>
      <c r="I99" s="233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408</v>
      </c>
      <c r="AU99" s="19" t="s">
        <v>87</v>
      </c>
    </row>
    <row r="100" s="14" customFormat="1">
      <c r="A100" s="14"/>
      <c r="B100" s="247"/>
      <c r="C100" s="248"/>
      <c r="D100" s="238" t="s">
        <v>410</v>
      </c>
      <c r="E100" s="249" t="s">
        <v>19</v>
      </c>
      <c r="F100" s="250" t="s">
        <v>8016</v>
      </c>
      <c r="G100" s="248"/>
      <c r="H100" s="251">
        <v>17.327999999999999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410</v>
      </c>
      <c r="AU100" s="257" t="s">
        <v>87</v>
      </c>
      <c r="AV100" s="14" t="s">
        <v>87</v>
      </c>
      <c r="AW100" s="14" t="s">
        <v>37</v>
      </c>
      <c r="AX100" s="14" t="s">
        <v>78</v>
      </c>
      <c r="AY100" s="257" t="s">
        <v>401</v>
      </c>
    </row>
    <row r="101" s="14" customFormat="1">
      <c r="A101" s="14"/>
      <c r="B101" s="247"/>
      <c r="C101" s="248"/>
      <c r="D101" s="238" t="s">
        <v>410</v>
      </c>
      <c r="E101" s="249" t="s">
        <v>19</v>
      </c>
      <c r="F101" s="250" t="s">
        <v>8017</v>
      </c>
      <c r="G101" s="248"/>
      <c r="H101" s="251">
        <v>9.2159999999999993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410</v>
      </c>
      <c r="AU101" s="257" t="s">
        <v>87</v>
      </c>
      <c r="AV101" s="14" t="s">
        <v>87</v>
      </c>
      <c r="AW101" s="14" t="s">
        <v>37</v>
      </c>
      <c r="AX101" s="14" t="s">
        <v>78</v>
      </c>
      <c r="AY101" s="257" t="s">
        <v>401</v>
      </c>
    </row>
    <row r="102" s="14" customFormat="1">
      <c r="A102" s="14"/>
      <c r="B102" s="247"/>
      <c r="C102" s="248"/>
      <c r="D102" s="238" t="s">
        <v>410</v>
      </c>
      <c r="E102" s="249" t="s">
        <v>19</v>
      </c>
      <c r="F102" s="250" t="s">
        <v>8018</v>
      </c>
      <c r="G102" s="248"/>
      <c r="H102" s="251">
        <v>138.72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410</v>
      </c>
      <c r="AU102" s="257" t="s">
        <v>87</v>
      </c>
      <c r="AV102" s="14" t="s">
        <v>87</v>
      </c>
      <c r="AW102" s="14" t="s">
        <v>37</v>
      </c>
      <c r="AX102" s="14" t="s">
        <v>78</v>
      </c>
      <c r="AY102" s="257" t="s">
        <v>401</v>
      </c>
    </row>
    <row r="103" s="14" customFormat="1">
      <c r="A103" s="14"/>
      <c r="B103" s="247"/>
      <c r="C103" s="248"/>
      <c r="D103" s="238" t="s">
        <v>410</v>
      </c>
      <c r="E103" s="249" t="s">
        <v>19</v>
      </c>
      <c r="F103" s="250" t="s">
        <v>8019</v>
      </c>
      <c r="G103" s="248"/>
      <c r="H103" s="251">
        <v>32.735999999999997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410</v>
      </c>
      <c r="AU103" s="257" t="s">
        <v>87</v>
      </c>
      <c r="AV103" s="14" t="s">
        <v>87</v>
      </c>
      <c r="AW103" s="14" t="s">
        <v>37</v>
      </c>
      <c r="AX103" s="14" t="s">
        <v>78</v>
      </c>
      <c r="AY103" s="257" t="s">
        <v>401</v>
      </c>
    </row>
    <row r="104" s="15" customFormat="1">
      <c r="A104" s="15"/>
      <c r="B104" s="258"/>
      <c r="C104" s="259"/>
      <c r="D104" s="238" t="s">
        <v>410</v>
      </c>
      <c r="E104" s="260" t="s">
        <v>19</v>
      </c>
      <c r="F104" s="261" t="s">
        <v>414</v>
      </c>
      <c r="G104" s="259"/>
      <c r="H104" s="262">
        <v>198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8" t="s">
        <v>410</v>
      </c>
      <c r="AU104" s="268" t="s">
        <v>87</v>
      </c>
      <c r="AV104" s="15" t="s">
        <v>102</v>
      </c>
      <c r="AW104" s="15" t="s">
        <v>37</v>
      </c>
      <c r="AX104" s="15" t="s">
        <v>85</v>
      </c>
      <c r="AY104" s="268" t="s">
        <v>401</v>
      </c>
    </row>
    <row r="105" s="2" customFormat="1" ht="44.25" customHeight="1">
      <c r="A105" s="40"/>
      <c r="B105" s="41"/>
      <c r="C105" s="218" t="s">
        <v>87</v>
      </c>
      <c r="D105" s="218" t="s">
        <v>403</v>
      </c>
      <c r="E105" s="219" t="s">
        <v>8020</v>
      </c>
      <c r="F105" s="220" t="s">
        <v>8021</v>
      </c>
      <c r="G105" s="221" t="s">
        <v>219</v>
      </c>
      <c r="H105" s="222">
        <v>82.5</v>
      </c>
      <c r="I105" s="223"/>
      <c r="J105" s="224">
        <f>ROUND(I105*H105,2)</f>
        <v>0</v>
      </c>
      <c r="K105" s="220" t="s">
        <v>406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102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102</v>
      </c>
      <c r="BM105" s="229" t="s">
        <v>8022</v>
      </c>
    </row>
    <row r="106" s="2" customFormat="1">
      <c r="A106" s="40"/>
      <c r="B106" s="41"/>
      <c r="C106" s="42"/>
      <c r="D106" s="231" t="s">
        <v>408</v>
      </c>
      <c r="E106" s="42"/>
      <c r="F106" s="232" t="s">
        <v>8023</v>
      </c>
      <c r="G106" s="42"/>
      <c r="H106" s="42"/>
      <c r="I106" s="233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408</v>
      </c>
      <c r="AU106" s="19" t="s">
        <v>87</v>
      </c>
    </row>
    <row r="107" s="14" customFormat="1">
      <c r="A107" s="14"/>
      <c r="B107" s="247"/>
      <c r="C107" s="248"/>
      <c r="D107" s="238" t="s">
        <v>410</v>
      </c>
      <c r="E107" s="249" t="s">
        <v>19</v>
      </c>
      <c r="F107" s="250" t="s">
        <v>8024</v>
      </c>
      <c r="G107" s="248"/>
      <c r="H107" s="251">
        <v>7.2199999999999998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410</v>
      </c>
      <c r="AU107" s="257" t="s">
        <v>87</v>
      </c>
      <c r="AV107" s="14" t="s">
        <v>87</v>
      </c>
      <c r="AW107" s="14" t="s">
        <v>37</v>
      </c>
      <c r="AX107" s="14" t="s">
        <v>78</v>
      </c>
      <c r="AY107" s="257" t="s">
        <v>401</v>
      </c>
    </row>
    <row r="108" s="14" customFormat="1">
      <c r="A108" s="14"/>
      <c r="B108" s="247"/>
      <c r="C108" s="248"/>
      <c r="D108" s="238" t="s">
        <v>410</v>
      </c>
      <c r="E108" s="249" t="s">
        <v>19</v>
      </c>
      <c r="F108" s="250" t="s">
        <v>8025</v>
      </c>
      <c r="G108" s="248"/>
      <c r="H108" s="251">
        <v>3.8399999999999999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7" t="s">
        <v>410</v>
      </c>
      <c r="AU108" s="257" t="s">
        <v>87</v>
      </c>
      <c r="AV108" s="14" t="s">
        <v>87</v>
      </c>
      <c r="AW108" s="14" t="s">
        <v>37</v>
      </c>
      <c r="AX108" s="14" t="s">
        <v>78</v>
      </c>
      <c r="AY108" s="257" t="s">
        <v>401</v>
      </c>
    </row>
    <row r="109" s="14" customFormat="1">
      <c r="A109" s="14"/>
      <c r="B109" s="247"/>
      <c r="C109" s="248"/>
      <c r="D109" s="238" t="s">
        <v>410</v>
      </c>
      <c r="E109" s="249" t="s">
        <v>19</v>
      </c>
      <c r="F109" s="250" t="s">
        <v>8026</v>
      </c>
      <c r="G109" s="248"/>
      <c r="H109" s="251">
        <v>57.799999999999997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410</v>
      </c>
      <c r="AU109" s="257" t="s">
        <v>87</v>
      </c>
      <c r="AV109" s="14" t="s">
        <v>87</v>
      </c>
      <c r="AW109" s="14" t="s">
        <v>37</v>
      </c>
      <c r="AX109" s="14" t="s">
        <v>78</v>
      </c>
      <c r="AY109" s="257" t="s">
        <v>401</v>
      </c>
    </row>
    <row r="110" s="14" customFormat="1">
      <c r="A110" s="14"/>
      <c r="B110" s="247"/>
      <c r="C110" s="248"/>
      <c r="D110" s="238" t="s">
        <v>410</v>
      </c>
      <c r="E110" s="249" t="s">
        <v>19</v>
      </c>
      <c r="F110" s="250" t="s">
        <v>8027</v>
      </c>
      <c r="G110" s="248"/>
      <c r="H110" s="251">
        <v>13.640000000000001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410</v>
      </c>
      <c r="AU110" s="257" t="s">
        <v>87</v>
      </c>
      <c r="AV110" s="14" t="s">
        <v>87</v>
      </c>
      <c r="AW110" s="14" t="s">
        <v>37</v>
      </c>
      <c r="AX110" s="14" t="s">
        <v>78</v>
      </c>
      <c r="AY110" s="257" t="s">
        <v>401</v>
      </c>
    </row>
    <row r="111" s="15" customFormat="1">
      <c r="A111" s="15"/>
      <c r="B111" s="258"/>
      <c r="C111" s="259"/>
      <c r="D111" s="238" t="s">
        <v>410</v>
      </c>
      <c r="E111" s="260" t="s">
        <v>19</v>
      </c>
      <c r="F111" s="261" t="s">
        <v>414</v>
      </c>
      <c r="G111" s="259"/>
      <c r="H111" s="262">
        <v>82.5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8" t="s">
        <v>410</v>
      </c>
      <c r="AU111" s="268" t="s">
        <v>87</v>
      </c>
      <c r="AV111" s="15" t="s">
        <v>102</v>
      </c>
      <c r="AW111" s="15" t="s">
        <v>37</v>
      </c>
      <c r="AX111" s="15" t="s">
        <v>85</v>
      </c>
      <c r="AY111" s="268" t="s">
        <v>401</v>
      </c>
    </row>
    <row r="112" s="2" customFormat="1" ht="44.25" customHeight="1">
      <c r="A112" s="40"/>
      <c r="B112" s="41"/>
      <c r="C112" s="218" t="s">
        <v>95</v>
      </c>
      <c r="D112" s="218" t="s">
        <v>403</v>
      </c>
      <c r="E112" s="219" t="s">
        <v>8028</v>
      </c>
      <c r="F112" s="220" t="s">
        <v>8029</v>
      </c>
      <c r="G112" s="221" t="s">
        <v>219</v>
      </c>
      <c r="H112" s="222">
        <v>48.731999999999999</v>
      </c>
      <c r="I112" s="223"/>
      <c r="J112" s="224">
        <f>ROUND(I112*H112,2)</f>
        <v>0</v>
      </c>
      <c r="K112" s="220" t="s">
        <v>406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102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102</v>
      </c>
      <c r="BM112" s="229" t="s">
        <v>8030</v>
      </c>
    </row>
    <row r="113" s="2" customFormat="1">
      <c r="A113" s="40"/>
      <c r="B113" s="41"/>
      <c r="C113" s="42"/>
      <c r="D113" s="231" t="s">
        <v>408</v>
      </c>
      <c r="E113" s="42"/>
      <c r="F113" s="232" t="s">
        <v>8031</v>
      </c>
      <c r="G113" s="42"/>
      <c r="H113" s="42"/>
      <c r="I113" s="233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408</v>
      </c>
      <c r="AU113" s="19" t="s">
        <v>87</v>
      </c>
    </row>
    <row r="114" s="14" customFormat="1">
      <c r="A114" s="14"/>
      <c r="B114" s="247"/>
      <c r="C114" s="248"/>
      <c r="D114" s="238" t="s">
        <v>410</v>
      </c>
      <c r="E114" s="249" t="s">
        <v>19</v>
      </c>
      <c r="F114" s="250" t="s">
        <v>8032</v>
      </c>
      <c r="G114" s="248"/>
      <c r="H114" s="251">
        <v>4.3319999999999999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7" t="s">
        <v>410</v>
      </c>
      <c r="AU114" s="257" t="s">
        <v>87</v>
      </c>
      <c r="AV114" s="14" t="s">
        <v>87</v>
      </c>
      <c r="AW114" s="14" t="s">
        <v>37</v>
      </c>
      <c r="AX114" s="14" t="s">
        <v>78</v>
      </c>
      <c r="AY114" s="257" t="s">
        <v>401</v>
      </c>
    </row>
    <row r="115" s="14" customFormat="1">
      <c r="A115" s="14"/>
      <c r="B115" s="247"/>
      <c r="C115" s="248"/>
      <c r="D115" s="238" t="s">
        <v>410</v>
      </c>
      <c r="E115" s="249" t="s">
        <v>19</v>
      </c>
      <c r="F115" s="250" t="s">
        <v>8033</v>
      </c>
      <c r="G115" s="248"/>
      <c r="H115" s="251">
        <v>1.536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410</v>
      </c>
      <c r="AU115" s="257" t="s">
        <v>87</v>
      </c>
      <c r="AV115" s="14" t="s">
        <v>87</v>
      </c>
      <c r="AW115" s="14" t="s">
        <v>37</v>
      </c>
      <c r="AX115" s="14" t="s">
        <v>78</v>
      </c>
      <c r="AY115" s="257" t="s">
        <v>401</v>
      </c>
    </row>
    <row r="116" s="14" customFormat="1">
      <c r="A116" s="14"/>
      <c r="B116" s="247"/>
      <c r="C116" s="248"/>
      <c r="D116" s="238" t="s">
        <v>410</v>
      </c>
      <c r="E116" s="249" t="s">
        <v>19</v>
      </c>
      <c r="F116" s="250" t="s">
        <v>8034</v>
      </c>
      <c r="G116" s="248"/>
      <c r="H116" s="251">
        <v>34.68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410</v>
      </c>
      <c r="AU116" s="257" t="s">
        <v>87</v>
      </c>
      <c r="AV116" s="14" t="s">
        <v>87</v>
      </c>
      <c r="AW116" s="14" t="s">
        <v>37</v>
      </c>
      <c r="AX116" s="14" t="s">
        <v>78</v>
      </c>
      <c r="AY116" s="257" t="s">
        <v>401</v>
      </c>
    </row>
    <row r="117" s="14" customFormat="1">
      <c r="A117" s="14"/>
      <c r="B117" s="247"/>
      <c r="C117" s="248"/>
      <c r="D117" s="238" t="s">
        <v>410</v>
      </c>
      <c r="E117" s="249" t="s">
        <v>19</v>
      </c>
      <c r="F117" s="250" t="s">
        <v>8035</v>
      </c>
      <c r="G117" s="248"/>
      <c r="H117" s="251">
        <v>8.1839999999999993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410</v>
      </c>
      <c r="AU117" s="257" t="s">
        <v>87</v>
      </c>
      <c r="AV117" s="14" t="s">
        <v>87</v>
      </c>
      <c r="AW117" s="14" t="s">
        <v>37</v>
      </c>
      <c r="AX117" s="14" t="s">
        <v>78</v>
      </c>
      <c r="AY117" s="257" t="s">
        <v>401</v>
      </c>
    </row>
    <row r="118" s="15" customFormat="1">
      <c r="A118" s="15"/>
      <c r="B118" s="258"/>
      <c r="C118" s="259"/>
      <c r="D118" s="238" t="s">
        <v>410</v>
      </c>
      <c r="E118" s="260" t="s">
        <v>19</v>
      </c>
      <c r="F118" s="261" t="s">
        <v>414</v>
      </c>
      <c r="G118" s="259"/>
      <c r="H118" s="262">
        <v>48.731999999999999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8" t="s">
        <v>410</v>
      </c>
      <c r="AU118" s="268" t="s">
        <v>87</v>
      </c>
      <c r="AV118" s="15" t="s">
        <v>102</v>
      </c>
      <c r="AW118" s="15" t="s">
        <v>37</v>
      </c>
      <c r="AX118" s="15" t="s">
        <v>85</v>
      </c>
      <c r="AY118" s="268" t="s">
        <v>401</v>
      </c>
    </row>
    <row r="119" s="2" customFormat="1" ht="44.25" customHeight="1">
      <c r="A119" s="40"/>
      <c r="B119" s="41"/>
      <c r="C119" s="218" t="s">
        <v>102</v>
      </c>
      <c r="D119" s="218" t="s">
        <v>403</v>
      </c>
      <c r="E119" s="219" t="s">
        <v>8036</v>
      </c>
      <c r="F119" s="220" t="s">
        <v>8037</v>
      </c>
      <c r="G119" s="221" t="s">
        <v>219</v>
      </c>
      <c r="H119" s="222">
        <v>118.148</v>
      </c>
      <c r="I119" s="223"/>
      <c r="J119" s="224">
        <f>ROUND(I119*H119,2)</f>
        <v>0</v>
      </c>
      <c r="K119" s="220" t="s">
        <v>406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102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102</v>
      </c>
      <c r="BM119" s="229" t="s">
        <v>8038</v>
      </c>
    </row>
    <row r="120" s="2" customFormat="1">
      <c r="A120" s="40"/>
      <c r="B120" s="41"/>
      <c r="C120" s="42"/>
      <c r="D120" s="231" t="s">
        <v>408</v>
      </c>
      <c r="E120" s="42"/>
      <c r="F120" s="232" t="s">
        <v>8039</v>
      </c>
      <c r="G120" s="42"/>
      <c r="H120" s="42"/>
      <c r="I120" s="233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408</v>
      </c>
      <c r="AU120" s="19" t="s">
        <v>87</v>
      </c>
    </row>
    <row r="121" s="14" customFormat="1">
      <c r="A121" s="14"/>
      <c r="B121" s="247"/>
      <c r="C121" s="248"/>
      <c r="D121" s="238" t="s">
        <v>410</v>
      </c>
      <c r="E121" s="249" t="s">
        <v>19</v>
      </c>
      <c r="F121" s="250" t="s">
        <v>8040</v>
      </c>
      <c r="G121" s="248"/>
      <c r="H121" s="251">
        <v>7.2199999999999998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410</v>
      </c>
      <c r="AU121" s="257" t="s">
        <v>87</v>
      </c>
      <c r="AV121" s="14" t="s">
        <v>87</v>
      </c>
      <c r="AW121" s="14" t="s">
        <v>37</v>
      </c>
      <c r="AX121" s="14" t="s">
        <v>78</v>
      </c>
      <c r="AY121" s="257" t="s">
        <v>401</v>
      </c>
    </row>
    <row r="122" s="14" customFormat="1">
      <c r="A122" s="14"/>
      <c r="B122" s="247"/>
      <c r="C122" s="248"/>
      <c r="D122" s="238" t="s">
        <v>410</v>
      </c>
      <c r="E122" s="249" t="s">
        <v>19</v>
      </c>
      <c r="F122" s="250" t="s">
        <v>8041</v>
      </c>
      <c r="G122" s="248"/>
      <c r="H122" s="251">
        <v>80.920000000000002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7" t="s">
        <v>410</v>
      </c>
      <c r="AU122" s="257" t="s">
        <v>87</v>
      </c>
      <c r="AV122" s="14" t="s">
        <v>87</v>
      </c>
      <c r="AW122" s="14" t="s">
        <v>37</v>
      </c>
      <c r="AX122" s="14" t="s">
        <v>78</v>
      </c>
      <c r="AY122" s="257" t="s">
        <v>401</v>
      </c>
    </row>
    <row r="123" s="14" customFormat="1">
      <c r="A123" s="14"/>
      <c r="B123" s="247"/>
      <c r="C123" s="248"/>
      <c r="D123" s="238" t="s">
        <v>410</v>
      </c>
      <c r="E123" s="249" t="s">
        <v>19</v>
      </c>
      <c r="F123" s="250" t="s">
        <v>8042</v>
      </c>
      <c r="G123" s="248"/>
      <c r="H123" s="251">
        <v>30.007999999999999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410</v>
      </c>
      <c r="AU123" s="257" t="s">
        <v>87</v>
      </c>
      <c r="AV123" s="14" t="s">
        <v>87</v>
      </c>
      <c r="AW123" s="14" t="s">
        <v>37</v>
      </c>
      <c r="AX123" s="14" t="s">
        <v>78</v>
      </c>
      <c r="AY123" s="257" t="s">
        <v>401</v>
      </c>
    </row>
    <row r="124" s="15" customFormat="1">
      <c r="A124" s="15"/>
      <c r="B124" s="258"/>
      <c r="C124" s="259"/>
      <c r="D124" s="238" t="s">
        <v>410</v>
      </c>
      <c r="E124" s="260" t="s">
        <v>19</v>
      </c>
      <c r="F124" s="261" t="s">
        <v>414</v>
      </c>
      <c r="G124" s="259"/>
      <c r="H124" s="262">
        <v>118.148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8" t="s">
        <v>410</v>
      </c>
      <c r="AU124" s="268" t="s">
        <v>87</v>
      </c>
      <c r="AV124" s="15" t="s">
        <v>102</v>
      </c>
      <c r="AW124" s="15" t="s">
        <v>37</v>
      </c>
      <c r="AX124" s="15" t="s">
        <v>85</v>
      </c>
      <c r="AY124" s="268" t="s">
        <v>401</v>
      </c>
    </row>
    <row r="125" s="2" customFormat="1" ht="49.05" customHeight="1">
      <c r="A125" s="40"/>
      <c r="B125" s="41"/>
      <c r="C125" s="218" t="s">
        <v>457</v>
      </c>
      <c r="D125" s="218" t="s">
        <v>403</v>
      </c>
      <c r="E125" s="219" t="s">
        <v>6867</v>
      </c>
      <c r="F125" s="220" t="s">
        <v>6868</v>
      </c>
      <c r="G125" s="221" t="s">
        <v>219</v>
      </c>
      <c r="H125" s="222">
        <v>336</v>
      </c>
      <c r="I125" s="223"/>
      <c r="J125" s="224">
        <f>ROUND(I125*H125,2)</f>
        <v>0</v>
      </c>
      <c r="K125" s="220" t="s">
        <v>406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102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102</v>
      </c>
      <c r="BM125" s="229" t="s">
        <v>8043</v>
      </c>
    </row>
    <row r="126" s="2" customFormat="1">
      <c r="A126" s="40"/>
      <c r="B126" s="41"/>
      <c r="C126" s="42"/>
      <c r="D126" s="231" t="s">
        <v>408</v>
      </c>
      <c r="E126" s="42"/>
      <c r="F126" s="232" t="s">
        <v>6870</v>
      </c>
      <c r="G126" s="42"/>
      <c r="H126" s="42"/>
      <c r="I126" s="233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408</v>
      </c>
      <c r="AU126" s="19" t="s">
        <v>87</v>
      </c>
    </row>
    <row r="127" s="14" customFormat="1">
      <c r="A127" s="14"/>
      <c r="B127" s="247"/>
      <c r="C127" s="248"/>
      <c r="D127" s="238" t="s">
        <v>410</v>
      </c>
      <c r="E127" s="249" t="s">
        <v>19</v>
      </c>
      <c r="F127" s="250" t="s">
        <v>8044</v>
      </c>
      <c r="G127" s="248"/>
      <c r="H127" s="251">
        <v>336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410</v>
      </c>
      <c r="AU127" s="257" t="s">
        <v>87</v>
      </c>
      <c r="AV127" s="14" t="s">
        <v>87</v>
      </c>
      <c r="AW127" s="14" t="s">
        <v>37</v>
      </c>
      <c r="AX127" s="14" t="s">
        <v>78</v>
      </c>
      <c r="AY127" s="257" t="s">
        <v>401</v>
      </c>
    </row>
    <row r="128" s="15" customFormat="1">
      <c r="A128" s="15"/>
      <c r="B128" s="258"/>
      <c r="C128" s="259"/>
      <c r="D128" s="238" t="s">
        <v>410</v>
      </c>
      <c r="E128" s="260" t="s">
        <v>19</v>
      </c>
      <c r="F128" s="261" t="s">
        <v>414</v>
      </c>
      <c r="G128" s="259"/>
      <c r="H128" s="262">
        <v>336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410</v>
      </c>
      <c r="AU128" s="268" t="s">
        <v>87</v>
      </c>
      <c r="AV128" s="15" t="s">
        <v>102</v>
      </c>
      <c r="AW128" s="15" t="s">
        <v>37</v>
      </c>
      <c r="AX128" s="15" t="s">
        <v>85</v>
      </c>
      <c r="AY128" s="268" t="s">
        <v>401</v>
      </c>
    </row>
    <row r="129" s="2" customFormat="1" ht="49.05" customHeight="1">
      <c r="A129" s="40"/>
      <c r="B129" s="41"/>
      <c r="C129" s="218" t="s">
        <v>474</v>
      </c>
      <c r="D129" s="218" t="s">
        <v>403</v>
      </c>
      <c r="E129" s="219" t="s">
        <v>8045</v>
      </c>
      <c r="F129" s="220" t="s">
        <v>8046</v>
      </c>
      <c r="G129" s="221" t="s">
        <v>219</v>
      </c>
      <c r="H129" s="222">
        <v>57.5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102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102</v>
      </c>
      <c r="BM129" s="229" t="s">
        <v>8047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8048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14" customFormat="1">
      <c r="A131" s="14"/>
      <c r="B131" s="247"/>
      <c r="C131" s="248"/>
      <c r="D131" s="238" t="s">
        <v>410</v>
      </c>
      <c r="E131" s="249" t="s">
        <v>19</v>
      </c>
      <c r="F131" s="250" t="s">
        <v>8049</v>
      </c>
      <c r="G131" s="248"/>
      <c r="H131" s="251">
        <v>57.5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410</v>
      </c>
      <c r="AU131" s="257" t="s">
        <v>87</v>
      </c>
      <c r="AV131" s="14" t="s">
        <v>87</v>
      </c>
      <c r="AW131" s="14" t="s">
        <v>37</v>
      </c>
      <c r="AX131" s="14" t="s">
        <v>78</v>
      </c>
      <c r="AY131" s="257" t="s">
        <v>401</v>
      </c>
    </row>
    <row r="132" s="15" customFormat="1">
      <c r="A132" s="15"/>
      <c r="B132" s="258"/>
      <c r="C132" s="259"/>
      <c r="D132" s="238" t="s">
        <v>410</v>
      </c>
      <c r="E132" s="260" t="s">
        <v>19</v>
      </c>
      <c r="F132" s="261" t="s">
        <v>414</v>
      </c>
      <c r="G132" s="259"/>
      <c r="H132" s="262">
        <v>57.5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8" t="s">
        <v>410</v>
      </c>
      <c r="AU132" s="268" t="s">
        <v>87</v>
      </c>
      <c r="AV132" s="15" t="s">
        <v>102</v>
      </c>
      <c r="AW132" s="15" t="s">
        <v>37</v>
      </c>
      <c r="AX132" s="15" t="s">
        <v>85</v>
      </c>
      <c r="AY132" s="268" t="s">
        <v>401</v>
      </c>
    </row>
    <row r="133" s="2" customFormat="1" ht="49.05" customHeight="1">
      <c r="A133" s="40"/>
      <c r="B133" s="41"/>
      <c r="C133" s="218" t="s">
        <v>480</v>
      </c>
      <c r="D133" s="218" t="s">
        <v>403</v>
      </c>
      <c r="E133" s="219" t="s">
        <v>8050</v>
      </c>
      <c r="F133" s="220" t="s">
        <v>8051</v>
      </c>
      <c r="G133" s="221" t="s">
        <v>219</v>
      </c>
      <c r="H133" s="222">
        <v>6.7000000000000002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102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102</v>
      </c>
      <c r="BM133" s="229" t="s">
        <v>8052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8053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14" customFormat="1">
      <c r="A135" s="14"/>
      <c r="B135" s="247"/>
      <c r="C135" s="248"/>
      <c r="D135" s="238" t="s">
        <v>410</v>
      </c>
      <c r="E135" s="249" t="s">
        <v>19</v>
      </c>
      <c r="F135" s="250" t="s">
        <v>8054</v>
      </c>
      <c r="G135" s="248"/>
      <c r="H135" s="251">
        <v>6.7000000000000002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7" t="s">
        <v>410</v>
      </c>
      <c r="AU135" s="257" t="s">
        <v>87</v>
      </c>
      <c r="AV135" s="14" t="s">
        <v>87</v>
      </c>
      <c r="AW135" s="14" t="s">
        <v>37</v>
      </c>
      <c r="AX135" s="14" t="s">
        <v>78</v>
      </c>
      <c r="AY135" s="257" t="s">
        <v>401</v>
      </c>
    </row>
    <row r="136" s="15" customFormat="1">
      <c r="A136" s="15"/>
      <c r="B136" s="258"/>
      <c r="C136" s="259"/>
      <c r="D136" s="238" t="s">
        <v>410</v>
      </c>
      <c r="E136" s="260" t="s">
        <v>19</v>
      </c>
      <c r="F136" s="261" t="s">
        <v>414</v>
      </c>
      <c r="G136" s="259"/>
      <c r="H136" s="262">
        <v>6.7000000000000002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8" t="s">
        <v>410</v>
      </c>
      <c r="AU136" s="268" t="s">
        <v>87</v>
      </c>
      <c r="AV136" s="15" t="s">
        <v>102</v>
      </c>
      <c r="AW136" s="15" t="s">
        <v>37</v>
      </c>
      <c r="AX136" s="15" t="s">
        <v>85</v>
      </c>
      <c r="AY136" s="268" t="s">
        <v>401</v>
      </c>
    </row>
    <row r="137" s="2" customFormat="1" ht="49.05" customHeight="1">
      <c r="A137" s="40"/>
      <c r="B137" s="41"/>
      <c r="C137" s="218" t="s">
        <v>487</v>
      </c>
      <c r="D137" s="218" t="s">
        <v>403</v>
      </c>
      <c r="E137" s="219" t="s">
        <v>8055</v>
      </c>
      <c r="F137" s="220" t="s">
        <v>8056</v>
      </c>
      <c r="G137" s="221" t="s">
        <v>219</v>
      </c>
      <c r="H137" s="222">
        <v>23.100000000000001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102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102</v>
      </c>
      <c r="BM137" s="229" t="s">
        <v>8057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8058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14" customFormat="1">
      <c r="A139" s="14"/>
      <c r="B139" s="247"/>
      <c r="C139" s="248"/>
      <c r="D139" s="238" t="s">
        <v>410</v>
      </c>
      <c r="E139" s="249" t="s">
        <v>19</v>
      </c>
      <c r="F139" s="250" t="s">
        <v>8059</v>
      </c>
      <c r="G139" s="248"/>
      <c r="H139" s="251">
        <v>23.100000000000001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410</v>
      </c>
      <c r="AU139" s="257" t="s">
        <v>87</v>
      </c>
      <c r="AV139" s="14" t="s">
        <v>87</v>
      </c>
      <c r="AW139" s="14" t="s">
        <v>37</v>
      </c>
      <c r="AX139" s="14" t="s">
        <v>78</v>
      </c>
      <c r="AY139" s="257" t="s">
        <v>401</v>
      </c>
    </row>
    <row r="140" s="15" customFormat="1">
      <c r="A140" s="15"/>
      <c r="B140" s="258"/>
      <c r="C140" s="259"/>
      <c r="D140" s="238" t="s">
        <v>410</v>
      </c>
      <c r="E140" s="260" t="s">
        <v>19</v>
      </c>
      <c r="F140" s="261" t="s">
        <v>414</v>
      </c>
      <c r="G140" s="259"/>
      <c r="H140" s="262">
        <v>23.100000000000001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8" t="s">
        <v>410</v>
      </c>
      <c r="AU140" s="268" t="s">
        <v>87</v>
      </c>
      <c r="AV140" s="15" t="s">
        <v>102</v>
      </c>
      <c r="AW140" s="15" t="s">
        <v>37</v>
      </c>
      <c r="AX140" s="15" t="s">
        <v>85</v>
      </c>
      <c r="AY140" s="268" t="s">
        <v>401</v>
      </c>
    </row>
    <row r="141" s="2" customFormat="1" ht="24.15" customHeight="1">
      <c r="A141" s="40"/>
      <c r="B141" s="41"/>
      <c r="C141" s="218" t="s">
        <v>492</v>
      </c>
      <c r="D141" s="218" t="s">
        <v>403</v>
      </c>
      <c r="E141" s="219" t="s">
        <v>7719</v>
      </c>
      <c r="F141" s="220" t="s">
        <v>7720</v>
      </c>
      <c r="G141" s="221" t="s">
        <v>178</v>
      </c>
      <c r="H141" s="222">
        <v>1078.1199999999999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0.00070100000000000002</v>
      </c>
      <c r="R141" s="227">
        <f>Q141*H141</f>
        <v>0.75576211999999998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102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102</v>
      </c>
      <c r="BM141" s="229" t="s">
        <v>8060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7722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14" customFormat="1">
      <c r="A143" s="14"/>
      <c r="B143" s="247"/>
      <c r="C143" s="248"/>
      <c r="D143" s="238" t="s">
        <v>410</v>
      </c>
      <c r="E143" s="249" t="s">
        <v>19</v>
      </c>
      <c r="F143" s="250" t="s">
        <v>8061</v>
      </c>
      <c r="G143" s="248"/>
      <c r="H143" s="251">
        <v>38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410</v>
      </c>
      <c r="AU143" s="257" t="s">
        <v>87</v>
      </c>
      <c r="AV143" s="14" t="s">
        <v>87</v>
      </c>
      <c r="AW143" s="14" t="s">
        <v>37</v>
      </c>
      <c r="AX143" s="14" t="s">
        <v>78</v>
      </c>
      <c r="AY143" s="257" t="s">
        <v>401</v>
      </c>
    </row>
    <row r="144" s="14" customFormat="1">
      <c r="A144" s="14"/>
      <c r="B144" s="247"/>
      <c r="C144" s="248"/>
      <c r="D144" s="238" t="s">
        <v>410</v>
      </c>
      <c r="E144" s="249" t="s">
        <v>19</v>
      </c>
      <c r="F144" s="250" t="s">
        <v>8062</v>
      </c>
      <c r="G144" s="248"/>
      <c r="H144" s="251">
        <v>36.479999999999997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410</v>
      </c>
      <c r="AU144" s="257" t="s">
        <v>87</v>
      </c>
      <c r="AV144" s="14" t="s">
        <v>87</v>
      </c>
      <c r="AW144" s="14" t="s">
        <v>37</v>
      </c>
      <c r="AX144" s="14" t="s">
        <v>78</v>
      </c>
      <c r="AY144" s="257" t="s">
        <v>401</v>
      </c>
    </row>
    <row r="145" s="14" customFormat="1">
      <c r="A145" s="14"/>
      <c r="B145" s="247"/>
      <c r="C145" s="248"/>
      <c r="D145" s="238" t="s">
        <v>410</v>
      </c>
      <c r="E145" s="249" t="s">
        <v>19</v>
      </c>
      <c r="F145" s="250" t="s">
        <v>8063</v>
      </c>
      <c r="G145" s="248"/>
      <c r="H145" s="251">
        <v>128.52000000000001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410</v>
      </c>
      <c r="AU145" s="257" t="s">
        <v>87</v>
      </c>
      <c r="AV145" s="14" t="s">
        <v>87</v>
      </c>
      <c r="AW145" s="14" t="s">
        <v>37</v>
      </c>
      <c r="AX145" s="14" t="s">
        <v>78</v>
      </c>
      <c r="AY145" s="257" t="s">
        <v>401</v>
      </c>
    </row>
    <row r="146" s="14" customFormat="1">
      <c r="A146" s="14"/>
      <c r="B146" s="247"/>
      <c r="C146" s="248"/>
      <c r="D146" s="238" t="s">
        <v>410</v>
      </c>
      <c r="E146" s="249" t="s">
        <v>19</v>
      </c>
      <c r="F146" s="250" t="s">
        <v>8064</v>
      </c>
      <c r="G146" s="248"/>
      <c r="H146" s="251">
        <v>65.719999999999999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410</v>
      </c>
      <c r="AU146" s="257" t="s">
        <v>87</v>
      </c>
      <c r="AV146" s="14" t="s">
        <v>87</v>
      </c>
      <c r="AW146" s="14" t="s">
        <v>37</v>
      </c>
      <c r="AX146" s="14" t="s">
        <v>78</v>
      </c>
      <c r="AY146" s="257" t="s">
        <v>401</v>
      </c>
    </row>
    <row r="147" s="14" customFormat="1">
      <c r="A147" s="14"/>
      <c r="B147" s="247"/>
      <c r="C147" s="248"/>
      <c r="D147" s="238" t="s">
        <v>410</v>
      </c>
      <c r="E147" s="249" t="s">
        <v>19</v>
      </c>
      <c r="F147" s="250" t="s">
        <v>8065</v>
      </c>
      <c r="G147" s="248"/>
      <c r="H147" s="251">
        <v>809.39999999999998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7" t="s">
        <v>410</v>
      </c>
      <c r="AU147" s="257" t="s">
        <v>87</v>
      </c>
      <c r="AV147" s="14" t="s">
        <v>87</v>
      </c>
      <c r="AW147" s="14" t="s">
        <v>37</v>
      </c>
      <c r="AX147" s="14" t="s">
        <v>78</v>
      </c>
      <c r="AY147" s="257" t="s">
        <v>401</v>
      </c>
    </row>
    <row r="148" s="15" customFormat="1">
      <c r="A148" s="15"/>
      <c r="B148" s="258"/>
      <c r="C148" s="259"/>
      <c r="D148" s="238" t="s">
        <v>410</v>
      </c>
      <c r="E148" s="260" t="s">
        <v>19</v>
      </c>
      <c r="F148" s="261" t="s">
        <v>414</v>
      </c>
      <c r="G148" s="259"/>
      <c r="H148" s="262">
        <v>1078.1199999999999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8" t="s">
        <v>410</v>
      </c>
      <c r="AU148" s="268" t="s">
        <v>87</v>
      </c>
      <c r="AV148" s="15" t="s">
        <v>102</v>
      </c>
      <c r="AW148" s="15" t="s">
        <v>37</v>
      </c>
      <c r="AX148" s="15" t="s">
        <v>85</v>
      </c>
      <c r="AY148" s="268" t="s">
        <v>401</v>
      </c>
    </row>
    <row r="149" s="2" customFormat="1" ht="44.25" customHeight="1">
      <c r="A149" s="40"/>
      <c r="B149" s="41"/>
      <c r="C149" s="218" t="s">
        <v>498</v>
      </c>
      <c r="D149" s="218" t="s">
        <v>403</v>
      </c>
      <c r="E149" s="219" t="s">
        <v>7726</v>
      </c>
      <c r="F149" s="220" t="s">
        <v>7727</v>
      </c>
      <c r="G149" s="221" t="s">
        <v>178</v>
      </c>
      <c r="H149" s="222">
        <v>1078.1199999999999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102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102</v>
      </c>
      <c r="BM149" s="229" t="s">
        <v>8066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7729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33" customHeight="1">
      <c r="A151" s="40"/>
      <c r="B151" s="41"/>
      <c r="C151" s="218" t="s">
        <v>514</v>
      </c>
      <c r="D151" s="218" t="s">
        <v>403</v>
      </c>
      <c r="E151" s="219" t="s">
        <v>7730</v>
      </c>
      <c r="F151" s="220" t="s">
        <v>7731</v>
      </c>
      <c r="G151" s="221" t="s">
        <v>219</v>
      </c>
      <c r="H151" s="222">
        <v>447.38</v>
      </c>
      <c r="I151" s="223"/>
      <c r="J151" s="224">
        <f>ROUND(I151*H151,2)</f>
        <v>0</v>
      </c>
      <c r="K151" s="220" t="s">
        <v>406</v>
      </c>
      <c r="L151" s="46"/>
      <c r="M151" s="225" t="s">
        <v>19</v>
      </c>
      <c r="N151" s="226" t="s">
        <v>49</v>
      </c>
      <c r="O151" s="86"/>
      <c r="P151" s="227">
        <f>O151*H151</f>
        <v>0</v>
      </c>
      <c r="Q151" s="227">
        <v>0.00045731999999999999</v>
      </c>
      <c r="R151" s="227">
        <f>Q151*H151</f>
        <v>0.20459582160000001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102</v>
      </c>
      <c r="AT151" s="229" t="s">
        <v>403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102</v>
      </c>
      <c r="BM151" s="229" t="s">
        <v>8067</v>
      </c>
    </row>
    <row r="152" s="2" customFormat="1">
      <c r="A152" s="40"/>
      <c r="B152" s="41"/>
      <c r="C152" s="42"/>
      <c r="D152" s="231" t="s">
        <v>408</v>
      </c>
      <c r="E152" s="42"/>
      <c r="F152" s="232" t="s">
        <v>7733</v>
      </c>
      <c r="G152" s="42"/>
      <c r="H152" s="42"/>
      <c r="I152" s="233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408</v>
      </c>
      <c r="AU152" s="19" t="s">
        <v>87</v>
      </c>
    </row>
    <row r="153" s="14" customFormat="1">
      <c r="A153" s="14"/>
      <c r="B153" s="247"/>
      <c r="C153" s="248"/>
      <c r="D153" s="238" t="s">
        <v>410</v>
      </c>
      <c r="E153" s="249" t="s">
        <v>19</v>
      </c>
      <c r="F153" s="250" t="s">
        <v>8068</v>
      </c>
      <c r="G153" s="248"/>
      <c r="H153" s="251">
        <v>447.38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410</v>
      </c>
      <c r="AU153" s="257" t="s">
        <v>87</v>
      </c>
      <c r="AV153" s="14" t="s">
        <v>87</v>
      </c>
      <c r="AW153" s="14" t="s">
        <v>37</v>
      </c>
      <c r="AX153" s="14" t="s">
        <v>78</v>
      </c>
      <c r="AY153" s="257" t="s">
        <v>401</v>
      </c>
    </row>
    <row r="154" s="15" customFormat="1">
      <c r="A154" s="15"/>
      <c r="B154" s="258"/>
      <c r="C154" s="259"/>
      <c r="D154" s="238" t="s">
        <v>410</v>
      </c>
      <c r="E154" s="260" t="s">
        <v>19</v>
      </c>
      <c r="F154" s="261" t="s">
        <v>414</v>
      </c>
      <c r="G154" s="259"/>
      <c r="H154" s="262">
        <v>447.38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8" t="s">
        <v>410</v>
      </c>
      <c r="AU154" s="268" t="s">
        <v>87</v>
      </c>
      <c r="AV154" s="15" t="s">
        <v>102</v>
      </c>
      <c r="AW154" s="15" t="s">
        <v>37</v>
      </c>
      <c r="AX154" s="15" t="s">
        <v>85</v>
      </c>
      <c r="AY154" s="268" t="s">
        <v>401</v>
      </c>
    </row>
    <row r="155" s="2" customFormat="1" ht="37.8" customHeight="1">
      <c r="A155" s="40"/>
      <c r="B155" s="41"/>
      <c r="C155" s="218" t="s">
        <v>519</v>
      </c>
      <c r="D155" s="218" t="s">
        <v>403</v>
      </c>
      <c r="E155" s="219" t="s">
        <v>7735</v>
      </c>
      <c r="F155" s="220" t="s">
        <v>7736</v>
      </c>
      <c r="G155" s="221" t="s">
        <v>219</v>
      </c>
      <c r="H155" s="222">
        <v>447.38</v>
      </c>
      <c r="I155" s="223"/>
      <c r="J155" s="224">
        <f>ROUND(I155*H155,2)</f>
        <v>0</v>
      </c>
      <c r="K155" s="220" t="s">
        <v>406</v>
      </c>
      <c r="L155" s="46"/>
      <c r="M155" s="225" t="s">
        <v>19</v>
      </c>
      <c r="N155" s="226" t="s">
        <v>49</v>
      </c>
      <c r="O155" s="86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102</v>
      </c>
      <c r="AT155" s="229" t="s">
        <v>403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102</v>
      </c>
      <c r="BM155" s="229" t="s">
        <v>8069</v>
      </c>
    </row>
    <row r="156" s="2" customFormat="1">
      <c r="A156" s="40"/>
      <c r="B156" s="41"/>
      <c r="C156" s="42"/>
      <c r="D156" s="231" t="s">
        <v>408</v>
      </c>
      <c r="E156" s="42"/>
      <c r="F156" s="232" t="s">
        <v>7738</v>
      </c>
      <c r="G156" s="42"/>
      <c r="H156" s="42"/>
      <c r="I156" s="233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408</v>
      </c>
      <c r="AU156" s="19" t="s">
        <v>87</v>
      </c>
    </row>
    <row r="157" s="2" customFormat="1" ht="66.75" customHeight="1">
      <c r="A157" s="40"/>
      <c r="B157" s="41"/>
      <c r="C157" s="218" t="s">
        <v>529</v>
      </c>
      <c r="D157" s="218" t="s">
        <v>403</v>
      </c>
      <c r="E157" s="219" t="s">
        <v>3904</v>
      </c>
      <c r="F157" s="220" t="s">
        <v>3905</v>
      </c>
      <c r="G157" s="221" t="s">
        <v>219</v>
      </c>
      <c r="H157" s="222">
        <v>534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102</v>
      </c>
      <c r="AT157" s="229" t="s">
        <v>403</v>
      </c>
      <c r="AU157" s="229" t="s">
        <v>87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102</v>
      </c>
      <c r="BM157" s="229" t="s">
        <v>8070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3907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87</v>
      </c>
    </row>
    <row r="159" s="14" customFormat="1">
      <c r="A159" s="14"/>
      <c r="B159" s="247"/>
      <c r="C159" s="248"/>
      <c r="D159" s="238" t="s">
        <v>410</v>
      </c>
      <c r="E159" s="249" t="s">
        <v>19</v>
      </c>
      <c r="F159" s="250" t="s">
        <v>8071</v>
      </c>
      <c r="G159" s="248"/>
      <c r="H159" s="251">
        <v>534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410</v>
      </c>
      <c r="AU159" s="257" t="s">
        <v>87</v>
      </c>
      <c r="AV159" s="14" t="s">
        <v>87</v>
      </c>
      <c r="AW159" s="14" t="s">
        <v>37</v>
      </c>
      <c r="AX159" s="14" t="s">
        <v>78</v>
      </c>
      <c r="AY159" s="257" t="s">
        <v>401</v>
      </c>
    </row>
    <row r="160" s="15" customFormat="1">
      <c r="A160" s="15"/>
      <c r="B160" s="258"/>
      <c r="C160" s="259"/>
      <c r="D160" s="238" t="s">
        <v>410</v>
      </c>
      <c r="E160" s="260" t="s">
        <v>19</v>
      </c>
      <c r="F160" s="261" t="s">
        <v>414</v>
      </c>
      <c r="G160" s="259"/>
      <c r="H160" s="262">
        <v>534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8" t="s">
        <v>410</v>
      </c>
      <c r="AU160" s="268" t="s">
        <v>87</v>
      </c>
      <c r="AV160" s="15" t="s">
        <v>102</v>
      </c>
      <c r="AW160" s="15" t="s">
        <v>37</v>
      </c>
      <c r="AX160" s="15" t="s">
        <v>85</v>
      </c>
      <c r="AY160" s="268" t="s">
        <v>401</v>
      </c>
    </row>
    <row r="161" s="2" customFormat="1" ht="66.75" customHeight="1">
      <c r="A161" s="40"/>
      <c r="B161" s="41"/>
      <c r="C161" s="218" t="s">
        <v>536</v>
      </c>
      <c r="D161" s="218" t="s">
        <v>403</v>
      </c>
      <c r="E161" s="219" t="s">
        <v>7741</v>
      </c>
      <c r="F161" s="220" t="s">
        <v>7742</v>
      </c>
      <c r="G161" s="221" t="s">
        <v>219</v>
      </c>
      <c r="H161" s="222">
        <v>195.43199999999999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102</v>
      </c>
      <c r="AT161" s="229" t="s">
        <v>403</v>
      </c>
      <c r="AU161" s="229" t="s">
        <v>87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102</v>
      </c>
      <c r="BM161" s="229" t="s">
        <v>8072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7744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87</v>
      </c>
    </row>
    <row r="163" s="14" customFormat="1">
      <c r="A163" s="14"/>
      <c r="B163" s="247"/>
      <c r="C163" s="248"/>
      <c r="D163" s="238" t="s">
        <v>410</v>
      </c>
      <c r="E163" s="249" t="s">
        <v>19</v>
      </c>
      <c r="F163" s="250" t="s">
        <v>8073</v>
      </c>
      <c r="G163" s="248"/>
      <c r="H163" s="251">
        <v>195.43199999999999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410</v>
      </c>
      <c r="AU163" s="257" t="s">
        <v>87</v>
      </c>
      <c r="AV163" s="14" t="s">
        <v>87</v>
      </c>
      <c r="AW163" s="14" t="s">
        <v>37</v>
      </c>
      <c r="AX163" s="14" t="s">
        <v>78</v>
      </c>
      <c r="AY163" s="257" t="s">
        <v>401</v>
      </c>
    </row>
    <row r="164" s="15" customFormat="1">
      <c r="A164" s="15"/>
      <c r="B164" s="258"/>
      <c r="C164" s="259"/>
      <c r="D164" s="238" t="s">
        <v>410</v>
      </c>
      <c r="E164" s="260" t="s">
        <v>19</v>
      </c>
      <c r="F164" s="261" t="s">
        <v>414</v>
      </c>
      <c r="G164" s="259"/>
      <c r="H164" s="262">
        <v>195.43199999999999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8" t="s">
        <v>410</v>
      </c>
      <c r="AU164" s="268" t="s">
        <v>87</v>
      </c>
      <c r="AV164" s="15" t="s">
        <v>102</v>
      </c>
      <c r="AW164" s="15" t="s">
        <v>37</v>
      </c>
      <c r="AX164" s="15" t="s">
        <v>85</v>
      </c>
      <c r="AY164" s="268" t="s">
        <v>401</v>
      </c>
    </row>
    <row r="165" s="2" customFormat="1" ht="66.75" customHeight="1">
      <c r="A165" s="40"/>
      <c r="B165" s="41"/>
      <c r="C165" s="218" t="s">
        <v>8</v>
      </c>
      <c r="D165" s="218" t="s">
        <v>403</v>
      </c>
      <c r="E165" s="219" t="s">
        <v>7746</v>
      </c>
      <c r="F165" s="220" t="s">
        <v>7747</v>
      </c>
      <c r="G165" s="221" t="s">
        <v>219</v>
      </c>
      <c r="H165" s="222">
        <v>141.24799999999999</v>
      </c>
      <c r="I165" s="223"/>
      <c r="J165" s="224">
        <f>ROUND(I165*H165,2)</f>
        <v>0</v>
      </c>
      <c r="K165" s="220" t="s">
        <v>406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102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102</v>
      </c>
      <c r="BM165" s="229" t="s">
        <v>8074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7749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4" customFormat="1">
      <c r="A167" s="14"/>
      <c r="B167" s="247"/>
      <c r="C167" s="248"/>
      <c r="D167" s="238" t="s">
        <v>410</v>
      </c>
      <c r="E167" s="249" t="s">
        <v>19</v>
      </c>
      <c r="F167" s="250" t="s">
        <v>8075</v>
      </c>
      <c r="G167" s="248"/>
      <c r="H167" s="251">
        <v>141.24799999999999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410</v>
      </c>
      <c r="AU167" s="257" t="s">
        <v>87</v>
      </c>
      <c r="AV167" s="14" t="s">
        <v>87</v>
      </c>
      <c r="AW167" s="14" t="s">
        <v>37</v>
      </c>
      <c r="AX167" s="14" t="s">
        <v>78</v>
      </c>
      <c r="AY167" s="257" t="s">
        <v>401</v>
      </c>
    </row>
    <row r="168" s="15" customFormat="1">
      <c r="A168" s="15"/>
      <c r="B168" s="258"/>
      <c r="C168" s="259"/>
      <c r="D168" s="238" t="s">
        <v>410</v>
      </c>
      <c r="E168" s="260" t="s">
        <v>19</v>
      </c>
      <c r="F168" s="261" t="s">
        <v>414</v>
      </c>
      <c r="G168" s="259"/>
      <c r="H168" s="262">
        <v>141.24799999999999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8" t="s">
        <v>410</v>
      </c>
      <c r="AU168" s="268" t="s">
        <v>87</v>
      </c>
      <c r="AV168" s="15" t="s">
        <v>102</v>
      </c>
      <c r="AW168" s="15" t="s">
        <v>37</v>
      </c>
      <c r="AX168" s="15" t="s">
        <v>85</v>
      </c>
      <c r="AY168" s="268" t="s">
        <v>401</v>
      </c>
    </row>
    <row r="169" s="2" customFormat="1" ht="62.7" customHeight="1">
      <c r="A169" s="40"/>
      <c r="B169" s="41"/>
      <c r="C169" s="218" t="s">
        <v>545</v>
      </c>
      <c r="D169" s="218" t="s">
        <v>403</v>
      </c>
      <c r="E169" s="219" t="s">
        <v>493</v>
      </c>
      <c r="F169" s="220" t="s">
        <v>494</v>
      </c>
      <c r="G169" s="221" t="s">
        <v>219</v>
      </c>
      <c r="H169" s="222">
        <v>372.14600000000002</v>
      </c>
      <c r="I169" s="223"/>
      <c r="J169" s="224">
        <f>ROUND(I169*H169,2)</f>
        <v>0</v>
      </c>
      <c r="K169" s="220" t="s">
        <v>406</v>
      </c>
      <c r="L169" s="46"/>
      <c r="M169" s="225" t="s">
        <v>19</v>
      </c>
      <c r="N169" s="226" t="s">
        <v>49</v>
      </c>
      <c r="O169" s="8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9" t="s">
        <v>102</v>
      </c>
      <c r="AT169" s="229" t="s">
        <v>403</v>
      </c>
      <c r="AU169" s="229" t="s">
        <v>87</v>
      </c>
      <c r="AY169" s="19" t="s">
        <v>401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9" t="s">
        <v>85</v>
      </c>
      <c r="BK169" s="230">
        <f>ROUND(I169*H169,2)</f>
        <v>0</v>
      </c>
      <c r="BL169" s="19" t="s">
        <v>102</v>
      </c>
      <c r="BM169" s="229" t="s">
        <v>8076</v>
      </c>
    </row>
    <row r="170" s="2" customFormat="1">
      <c r="A170" s="40"/>
      <c r="B170" s="41"/>
      <c r="C170" s="42"/>
      <c r="D170" s="231" t="s">
        <v>408</v>
      </c>
      <c r="E170" s="42"/>
      <c r="F170" s="232" t="s">
        <v>496</v>
      </c>
      <c r="G170" s="42"/>
      <c r="H170" s="42"/>
      <c r="I170" s="233"/>
      <c r="J170" s="42"/>
      <c r="K170" s="42"/>
      <c r="L170" s="46"/>
      <c r="M170" s="234"/>
      <c r="N170" s="23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408</v>
      </c>
      <c r="AU170" s="19" t="s">
        <v>87</v>
      </c>
    </row>
    <row r="171" s="14" customFormat="1">
      <c r="A171" s="14"/>
      <c r="B171" s="247"/>
      <c r="C171" s="248"/>
      <c r="D171" s="238" t="s">
        <v>410</v>
      </c>
      <c r="E171" s="249" t="s">
        <v>19</v>
      </c>
      <c r="F171" s="250" t="s">
        <v>8077</v>
      </c>
      <c r="G171" s="248"/>
      <c r="H171" s="251">
        <v>40.372999999999998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410</v>
      </c>
      <c r="AU171" s="257" t="s">
        <v>87</v>
      </c>
      <c r="AV171" s="14" t="s">
        <v>87</v>
      </c>
      <c r="AW171" s="14" t="s">
        <v>37</v>
      </c>
      <c r="AX171" s="14" t="s">
        <v>78</v>
      </c>
      <c r="AY171" s="257" t="s">
        <v>401</v>
      </c>
    </row>
    <row r="172" s="14" customFormat="1">
      <c r="A172" s="14"/>
      <c r="B172" s="247"/>
      <c r="C172" s="248"/>
      <c r="D172" s="238" t="s">
        <v>410</v>
      </c>
      <c r="E172" s="249" t="s">
        <v>19</v>
      </c>
      <c r="F172" s="250" t="s">
        <v>8078</v>
      </c>
      <c r="G172" s="248"/>
      <c r="H172" s="251">
        <v>210.16999999999999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410</v>
      </c>
      <c r="AU172" s="257" t="s">
        <v>87</v>
      </c>
      <c r="AV172" s="14" t="s">
        <v>87</v>
      </c>
      <c r="AW172" s="14" t="s">
        <v>37</v>
      </c>
      <c r="AX172" s="14" t="s">
        <v>78</v>
      </c>
      <c r="AY172" s="257" t="s">
        <v>401</v>
      </c>
    </row>
    <row r="173" s="14" customFormat="1">
      <c r="A173" s="14"/>
      <c r="B173" s="247"/>
      <c r="C173" s="248"/>
      <c r="D173" s="238" t="s">
        <v>410</v>
      </c>
      <c r="E173" s="249" t="s">
        <v>19</v>
      </c>
      <c r="F173" s="250" t="s">
        <v>8079</v>
      </c>
      <c r="G173" s="248"/>
      <c r="H173" s="251">
        <v>121.60299999999999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410</v>
      </c>
      <c r="AU173" s="257" t="s">
        <v>87</v>
      </c>
      <c r="AV173" s="14" t="s">
        <v>87</v>
      </c>
      <c r="AW173" s="14" t="s">
        <v>37</v>
      </c>
      <c r="AX173" s="14" t="s">
        <v>78</v>
      </c>
      <c r="AY173" s="257" t="s">
        <v>401</v>
      </c>
    </row>
    <row r="174" s="15" customFormat="1">
      <c r="A174" s="15"/>
      <c r="B174" s="258"/>
      <c r="C174" s="259"/>
      <c r="D174" s="238" t="s">
        <v>410</v>
      </c>
      <c r="E174" s="260" t="s">
        <v>19</v>
      </c>
      <c r="F174" s="261" t="s">
        <v>414</v>
      </c>
      <c r="G174" s="259"/>
      <c r="H174" s="262">
        <v>372.14599999999996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410</v>
      </c>
      <c r="AU174" s="268" t="s">
        <v>87</v>
      </c>
      <c r="AV174" s="15" t="s">
        <v>102</v>
      </c>
      <c r="AW174" s="15" t="s">
        <v>37</v>
      </c>
      <c r="AX174" s="15" t="s">
        <v>85</v>
      </c>
      <c r="AY174" s="268" t="s">
        <v>401</v>
      </c>
    </row>
    <row r="175" s="2" customFormat="1" ht="37.8" customHeight="1">
      <c r="A175" s="40"/>
      <c r="B175" s="41"/>
      <c r="C175" s="218" t="s">
        <v>552</v>
      </c>
      <c r="D175" s="218" t="s">
        <v>403</v>
      </c>
      <c r="E175" s="219" t="s">
        <v>561</v>
      </c>
      <c r="F175" s="220" t="s">
        <v>562</v>
      </c>
      <c r="G175" s="221" t="s">
        <v>219</v>
      </c>
      <c r="H175" s="222">
        <v>372.14600000000002</v>
      </c>
      <c r="I175" s="223"/>
      <c r="J175" s="224">
        <f>ROUND(I175*H175,2)</f>
        <v>0</v>
      </c>
      <c r="K175" s="220" t="s">
        <v>406</v>
      </c>
      <c r="L175" s="46"/>
      <c r="M175" s="225" t="s">
        <v>19</v>
      </c>
      <c r="N175" s="226" t="s">
        <v>49</v>
      </c>
      <c r="O175" s="86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9" t="s">
        <v>102</v>
      </c>
      <c r="AT175" s="229" t="s">
        <v>403</v>
      </c>
      <c r="AU175" s="229" t="s">
        <v>87</v>
      </c>
      <c r="AY175" s="19" t="s">
        <v>401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9" t="s">
        <v>85</v>
      </c>
      <c r="BK175" s="230">
        <f>ROUND(I175*H175,2)</f>
        <v>0</v>
      </c>
      <c r="BL175" s="19" t="s">
        <v>102</v>
      </c>
      <c r="BM175" s="229" t="s">
        <v>8080</v>
      </c>
    </row>
    <row r="176" s="2" customFormat="1">
      <c r="A176" s="40"/>
      <c r="B176" s="41"/>
      <c r="C176" s="42"/>
      <c r="D176" s="231" t="s">
        <v>408</v>
      </c>
      <c r="E176" s="42"/>
      <c r="F176" s="232" t="s">
        <v>564</v>
      </c>
      <c r="G176" s="42"/>
      <c r="H176" s="42"/>
      <c r="I176" s="233"/>
      <c r="J176" s="42"/>
      <c r="K176" s="42"/>
      <c r="L176" s="46"/>
      <c r="M176" s="234"/>
      <c r="N176" s="235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408</v>
      </c>
      <c r="AU176" s="19" t="s">
        <v>87</v>
      </c>
    </row>
    <row r="177" s="14" customFormat="1">
      <c r="A177" s="14"/>
      <c r="B177" s="247"/>
      <c r="C177" s="248"/>
      <c r="D177" s="238" t="s">
        <v>410</v>
      </c>
      <c r="E177" s="249" t="s">
        <v>19</v>
      </c>
      <c r="F177" s="250" t="s">
        <v>8081</v>
      </c>
      <c r="G177" s="248"/>
      <c r="H177" s="251">
        <v>372.14600000000002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410</v>
      </c>
      <c r="AU177" s="257" t="s">
        <v>87</v>
      </c>
      <c r="AV177" s="14" t="s">
        <v>87</v>
      </c>
      <c r="AW177" s="14" t="s">
        <v>37</v>
      </c>
      <c r="AX177" s="14" t="s">
        <v>78</v>
      </c>
      <c r="AY177" s="257" t="s">
        <v>401</v>
      </c>
    </row>
    <row r="178" s="15" customFormat="1">
      <c r="A178" s="15"/>
      <c r="B178" s="258"/>
      <c r="C178" s="259"/>
      <c r="D178" s="238" t="s">
        <v>410</v>
      </c>
      <c r="E178" s="260" t="s">
        <v>19</v>
      </c>
      <c r="F178" s="261" t="s">
        <v>414</v>
      </c>
      <c r="G178" s="259"/>
      <c r="H178" s="262">
        <v>372.14600000000002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8" t="s">
        <v>410</v>
      </c>
      <c r="AU178" s="268" t="s">
        <v>87</v>
      </c>
      <c r="AV178" s="15" t="s">
        <v>102</v>
      </c>
      <c r="AW178" s="15" t="s">
        <v>37</v>
      </c>
      <c r="AX178" s="15" t="s">
        <v>85</v>
      </c>
      <c r="AY178" s="268" t="s">
        <v>401</v>
      </c>
    </row>
    <row r="179" s="2" customFormat="1" ht="44.25" customHeight="1">
      <c r="A179" s="40"/>
      <c r="B179" s="41"/>
      <c r="C179" s="218" t="s">
        <v>560</v>
      </c>
      <c r="D179" s="218" t="s">
        <v>403</v>
      </c>
      <c r="E179" s="219" t="s">
        <v>553</v>
      </c>
      <c r="F179" s="220" t="s">
        <v>554</v>
      </c>
      <c r="G179" s="221" t="s">
        <v>548</v>
      </c>
      <c r="H179" s="222">
        <v>669.86300000000006</v>
      </c>
      <c r="I179" s="223"/>
      <c r="J179" s="224">
        <f>ROUND(I179*H179,2)</f>
        <v>0</v>
      </c>
      <c r="K179" s="220" t="s">
        <v>406</v>
      </c>
      <c r="L179" s="46"/>
      <c r="M179" s="225" t="s">
        <v>19</v>
      </c>
      <c r="N179" s="226" t="s">
        <v>49</v>
      </c>
      <c r="O179" s="86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9" t="s">
        <v>102</v>
      </c>
      <c r="AT179" s="229" t="s">
        <v>403</v>
      </c>
      <c r="AU179" s="229" t="s">
        <v>87</v>
      </c>
      <c r="AY179" s="19" t="s">
        <v>401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9" t="s">
        <v>85</v>
      </c>
      <c r="BK179" s="230">
        <f>ROUND(I179*H179,2)</f>
        <v>0</v>
      </c>
      <c r="BL179" s="19" t="s">
        <v>102</v>
      </c>
      <c r="BM179" s="229" t="s">
        <v>8082</v>
      </c>
    </row>
    <row r="180" s="2" customFormat="1">
      <c r="A180" s="40"/>
      <c r="B180" s="41"/>
      <c r="C180" s="42"/>
      <c r="D180" s="231" t="s">
        <v>408</v>
      </c>
      <c r="E180" s="42"/>
      <c r="F180" s="232" t="s">
        <v>556</v>
      </c>
      <c r="G180" s="42"/>
      <c r="H180" s="42"/>
      <c r="I180" s="233"/>
      <c r="J180" s="42"/>
      <c r="K180" s="42"/>
      <c r="L180" s="46"/>
      <c r="M180" s="234"/>
      <c r="N180" s="235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408</v>
      </c>
      <c r="AU180" s="19" t="s">
        <v>87</v>
      </c>
    </row>
    <row r="181" s="14" customFormat="1">
      <c r="A181" s="14"/>
      <c r="B181" s="247"/>
      <c r="C181" s="248"/>
      <c r="D181" s="238" t="s">
        <v>410</v>
      </c>
      <c r="E181" s="249" t="s">
        <v>19</v>
      </c>
      <c r="F181" s="250" t="s">
        <v>8083</v>
      </c>
      <c r="G181" s="248"/>
      <c r="H181" s="251">
        <v>669.86300000000006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410</v>
      </c>
      <c r="AU181" s="257" t="s">
        <v>87</v>
      </c>
      <c r="AV181" s="14" t="s">
        <v>87</v>
      </c>
      <c r="AW181" s="14" t="s">
        <v>37</v>
      </c>
      <c r="AX181" s="14" t="s">
        <v>78</v>
      </c>
      <c r="AY181" s="257" t="s">
        <v>401</v>
      </c>
    </row>
    <row r="182" s="15" customFormat="1">
      <c r="A182" s="15"/>
      <c r="B182" s="258"/>
      <c r="C182" s="259"/>
      <c r="D182" s="238" t="s">
        <v>410</v>
      </c>
      <c r="E182" s="260" t="s">
        <v>19</v>
      </c>
      <c r="F182" s="261" t="s">
        <v>414</v>
      </c>
      <c r="G182" s="259"/>
      <c r="H182" s="262">
        <v>669.86300000000006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410</v>
      </c>
      <c r="AU182" s="268" t="s">
        <v>87</v>
      </c>
      <c r="AV182" s="15" t="s">
        <v>102</v>
      </c>
      <c r="AW182" s="15" t="s">
        <v>37</v>
      </c>
      <c r="AX182" s="15" t="s">
        <v>85</v>
      </c>
      <c r="AY182" s="268" t="s">
        <v>401</v>
      </c>
    </row>
    <row r="183" s="2" customFormat="1" ht="44.25" customHeight="1">
      <c r="A183" s="40"/>
      <c r="B183" s="41"/>
      <c r="C183" s="218" t="s">
        <v>565</v>
      </c>
      <c r="D183" s="218" t="s">
        <v>403</v>
      </c>
      <c r="E183" s="219" t="s">
        <v>3915</v>
      </c>
      <c r="F183" s="220" t="s">
        <v>3916</v>
      </c>
      <c r="G183" s="221" t="s">
        <v>219</v>
      </c>
      <c r="H183" s="222">
        <v>498.53399999999999</v>
      </c>
      <c r="I183" s="223"/>
      <c r="J183" s="224">
        <f>ROUND(I183*H183,2)</f>
        <v>0</v>
      </c>
      <c r="K183" s="220" t="s">
        <v>406</v>
      </c>
      <c r="L183" s="46"/>
      <c r="M183" s="225" t="s">
        <v>19</v>
      </c>
      <c r="N183" s="226" t="s">
        <v>49</v>
      </c>
      <c r="O183" s="86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9" t="s">
        <v>102</v>
      </c>
      <c r="AT183" s="229" t="s">
        <v>403</v>
      </c>
      <c r="AU183" s="229" t="s">
        <v>87</v>
      </c>
      <c r="AY183" s="19" t="s">
        <v>401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9" t="s">
        <v>85</v>
      </c>
      <c r="BK183" s="230">
        <f>ROUND(I183*H183,2)</f>
        <v>0</v>
      </c>
      <c r="BL183" s="19" t="s">
        <v>102</v>
      </c>
      <c r="BM183" s="229" t="s">
        <v>8084</v>
      </c>
    </row>
    <row r="184" s="2" customFormat="1">
      <c r="A184" s="40"/>
      <c r="B184" s="41"/>
      <c r="C184" s="42"/>
      <c r="D184" s="231" t="s">
        <v>408</v>
      </c>
      <c r="E184" s="42"/>
      <c r="F184" s="232" t="s">
        <v>3918</v>
      </c>
      <c r="G184" s="42"/>
      <c r="H184" s="42"/>
      <c r="I184" s="233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408</v>
      </c>
      <c r="AU184" s="19" t="s">
        <v>87</v>
      </c>
    </row>
    <row r="185" s="14" customFormat="1">
      <c r="A185" s="14"/>
      <c r="B185" s="247"/>
      <c r="C185" s="248"/>
      <c r="D185" s="238" t="s">
        <v>410</v>
      </c>
      <c r="E185" s="249" t="s">
        <v>19</v>
      </c>
      <c r="F185" s="250" t="s">
        <v>8085</v>
      </c>
      <c r="G185" s="248"/>
      <c r="H185" s="251">
        <v>870.67999999999995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410</v>
      </c>
      <c r="AU185" s="257" t="s">
        <v>87</v>
      </c>
      <c r="AV185" s="14" t="s">
        <v>87</v>
      </c>
      <c r="AW185" s="14" t="s">
        <v>37</v>
      </c>
      <c r="AX185" s="14" t="s">
        <v>78</v>
      </c>
      <c r="AY185" s="257" t="s">
        <v>401</v>
      </c>
    </row>
    <row r="186" s="14" customFormat="1">
      <c r="A186" s="14"/>
      <c r="B186" s="247"/>
      <c r="C186" s="248"/>
      <c r="D186" s="238" t="s">
        <v>410</v>
      </c>
      <c r="E186" s="249" t="s">
        <v>19</v>
      </c>
      <c r="F186" s="250" t="s">
        <v>8086</v>
      </c>
      <c r="G186" s="248"/>
      <c r="H186" s="251">
        <v>-372.14600000000002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7" t="s">
        <v>410</v>
      </c>
      <c r="AU186" s="257" t="s">
        <v>87</v>
      </c>
      <c r="AV186" s="14" t="s">
        <v>87</v>
      </c>
      <c r="AW186" s="14" t="s">
        <v>37</v>
      </c>
      <c r="AX186" s="14" t="s">
        <v>78</v>
      </c>
      <c r="AY186" s="257" t="s">
        <v>401</v>
      </c>
    </row>
    <row r="187" s="15" customFormat="1">
      <c r="A187" s="15"/>
      <c r="B187" s="258"/>
      <c r="C187" s="259"/>
      <c r="D187" s="238" t="s">
        <v>410</v>
      </c>
      <c r="E187" s="260" t="s">
        <v>19</v>
      </c>
      <c r="F187" s="261" t="s">
        <v>414</v>
      </c>
      <c r="G187" s="259"/>
      <c r="H187" s="262">
        <v>498.53399999999993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8" t="s">
        <v>410</v>
      </c>
      <c r="AU187" s="268" t="s">
        <v>87</v>
      </c>
      <c r="AV187" s="15" t="s">
        <v>102</v>
      </c>
      <c r="AW187" s="15" t="s">
        <v>37</v>
      </c>
      <c r="AX187" s="15" t="s">
        <v>85</v>
      </c>
      <c r="AY187" s="268" t="s">
        <v>401</v>
      </c>
    </row>
    <row r="188" s="2" customFormat="1" ht="66.75" customHeight="1">
      <c r="A188" s="40"/>
      <c r="B188" s="41"/>
      <c r="C188" s="218" t="s">
        <v>571</v>
      </c>
      <c r="D188" s="218" t="s">
        <v>403</v>
      </c>
      <c r="E188" s="219" t="s">
        <v>8087</v>
      </c>
      <c r="F188" s="220" t="s">
        <v>8088</v>
      </c>
      <c r="G188" s="221" t="s">
        <v>219</v>
      </c>
      <c r="H188" s="222">
        <v>85.599999999999994</v>
      </c>
      <c r="I188" s="223"/>
      <c r="J188" s="224">
        <f>ROUND(I188*H188,2)</f>
        <v>0</v>
      </c>
      <c r="K188" s="220" t="s">
        <v>406</v>
      </c>
      <c r="L188" s="46"/>
      <c r="M188" s="225" t="s">
        <v>19</v>
      </c>
      <c r="N188" s="226" t="s">
        <v>49</v>
      </c>
      <c r="O188" s="86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9" t="s">
        <v>102</v>
      </c>
      <c r="AT188" s="229" t="s">
        <v>403</v>
      </c>
      <c r="AU188" s="229" t="s">
        <v>87</v>
      </c>
      <c r="AY188" s="19" t="s">
        <v>401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9" t="s">
        <v>85</v>
      </c>
      <c r="BK188" s="230">
        <f>ROUND(I188*H188,2)</f>
        <v>0</v>
      </c>
      <c r="BL188" s="19" t="s">
        <v>102</v>
      </c>
      <c r="BM188" s="229" t="s">
        <v>8089</v>
      </c>
    </row>
    <row r="189" s="2" customFormat="1">
      <c r="A189" s="40"/>
      <c r="B189" s="41"/>
      <c r="C189" s="42"/>
      <c r="D189" s="231" t="s">
        <v>408</v>
      </c>
      <c r="E189" s="42"/>
      <c r="F189" s="232" t="s">
        <v>8090</v>
      </c>
      <c r="G189" s="42"/>
      <c r="H189" s="42"/>
      <c r="I189" s="233"/>
      <c r="J189" s="42"/>
      <c r="K189" s="42"/>
      <c r="L189" s="46"/>
      <c r="M189" s="234"/>
      <c r="N189" s="235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408</v>
      </c>
      <c r="AU189" s="19" t="s">
        <v>87</v>
      </c>
    </row>
    <row r="190" s="14" customFormat="1">
      <c r="A190" s="14"/>
      <c r="B190" s="247"/>
      <c r="C190" s="248"/>
      <c r="D190" s="238" t="s">
        <v>410</v>
      </c>
      <c r="E190" s="249" t="s">
        <v>19</v>
      </c>
      <c r="F190" s="250" t="s">
        <v>8091</v>
      </c>
      <c r="G190" s="248"/>
      <c r="H190" s="251">
        <v>85.599999999999994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410</v>
      </c>
      <c r="AU190" s="257" t="s">
        <v>87</v>
      </c>
      <c r="AV190" s="14" t="s">
        <v>87</v>
      </c>
      <c r="AW190" s="14" t="s">
        <v>37</v>
      </c>
      <c r="AX190" s="14" t="s">
        <v>78</v>
      </c>
      <c r="AY190" s="257" t="s">
        <v>401</v>
      </c>
    </row>
    <row r="191" s="15" customFormat="1">
      <c r="A191" s="15"/>
      <c r="B191" s="258"/>
      <c r="C191" s="259"/>
      <c r="D191" s="238" t="s">
        <v>410</v>
      </c>
      <c r="E191" s="260" t="s">
        <v>19</v>
      </c>
      <c r="F191" s="261" t="s">
        <v>414</v>
      </c>
      <c r="G191" s="259"/>
      <c r="H191" s="262">
        <v>85.599999999999994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8" t="s">
        <v>410</v>
      </c>
      <c r="AU191" s="268" t="s">
        <v>87</v>
      </c>
      <c r="AV191" s="15" t="s">
        <v>102</v>
      </c>
      <c r="AW191" s="15" t="s">
        <v>37</v>
      </c>
      <c r="AX191" s="15" t="s">
        <v>85</v>
      </c>
      <c r="AY191" s="268" t="s">
        <v>401</v>
      </c>
    </row>
    <row r="192" s="2" customFormat="1" ht="16.5" customHeight="1">
      <c r="A192" s="40"/>
      <c r="B192" s="41"/>
      <c r="C192" s="280" t="s">
        <v>7</v>
      </c>
      <c r="D192" s="280" t="s">
        <v>808</v>
      </c>
      <c r="E192" s="281" t="s">
        <v>8092</v>
      </c>
      <c r="F192" s="282" t="s">
        <v>8093</v>
      </c>
      <c r="G192" s="283" t="s">
        <v>548</v>
      </c>
      <c r="H192" s="284">
        <v>161.78399999999999</v>
      </c>
      <c r="I192" s="285"/>
      <c r="J192" s="286">
        <f>ROUND(I192*H192,2)</f>
        <v>0</v>
      </c>
      <c r="K192" s="282" t="s">
        <v>406</v>
      </c>
      <c r="L192" s="287"/>
      <c r="M192" s="288" t="s">
        <v>19</v>
      </c>
      <c r="N192" s="289" t="s">
        <v>49</v>
      </c>
      <c r="O192" s="86"/>
      <c r="P192" s="227">
        <f>O192*H192</f>
        <v>0</v>
      </c>
      <c r="Q192" s="227">
        <v>1</v>
      </c>
      <c r="R192" s="227">
        <f>Q192*H192</f>
        <v>161.78399999999999</v>
      </c>
      <c r="S192" s="227">
        <v>0</v>
      </c>
      <c r="T192" s="22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9" t="s">
        <v>487</v>
      </c>
      <c r="AT192" s="229" t="s">
        <v>808</v>
      </c>
      <c r="AU192" s="229" t="s">
        <v>87</v>
      </c>
      <c r="AY192" s="19" t="s">
        <v>401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9" t="s">
        <v>85</v>
      </c>
      <c r="BK192" s="230">
        <f>ROUND(I192*H192,2)</f>
        <v>0</v>
      </c>
      <c r="BL192" s="19" t="s">
        <v>102</v>
      </c>
      <c r="BM192" s="229" t="s">
        <v>8094</v>
      </c>
    </row>
    <row r="193" s="14" customFormat="1">
      <c r="A193" s="14"/>
      <c r="B193" s="247"/>
      <c r="C193" s="248"/>
      <c r="D193" s="238" t="s">
        <v>410</v>
      </c>
      <c r="E193" s="249" t="s">
        <v>19</v>
      </c>
      <c r="F193" s="250" t="s">
        <v>8095</v>
      </c>
      <c r="G193" s="248"/>
      <c r="H193" s="251">
        <v>161.78399999999999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410</v>
      </c>
      <c r="AU193" s="257" t="s">
        <v>87</v>
      </c>
      <c r="AV193" s="14" t="s">
        <v>87</v>
      </c>
      <c r="AW193" s="14" t="s">
        <v>37</v>
      </c>
      <c r="AX193" s="14" t="s">
        <v>78</v>
      </c>
      <c r="AY193" s="257" t="s">
        <v>401</v>
      </c>
    </row>
    <row r="194" s="15" customFormat="1">
      <c r="A194" s="15"/>
      <c r="B194" s="258"/>
      <c r="C194" s="259"/>
      <c r="D194" s="238" t="s">
        <v>410</v>
      </c>
      <c r="E194" s="260" t="s">
        <v>19</v>
      </c>
      <c r="F194" s="261" t="s">
        <v>414</v>
      </c>
      <c r="G194" s="259"/>
      <c r="H194" s="262">
        <v>161.78399999999999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8" t="s">
        <v>410</v>
      </c>
      <c r="AU194" s="268" t="s">
        <v>87</v>
      </c>
      <c r="AV194" s="15" t="s">
        <v>102</v>
      </c>
      <c r="AW194" s="15" t="s">
        <v>37</v>
      </c>
      <c r="AX194" s="15" t="s">
        <v>85</v>
      </c>
      <c r="AY194" s="268" t="s">
        <v>401</v>
      </c>
    </row>
    <row r="195" s="2" customFormat="1" ht="66.75" customHeight="1">
      <c r="A195" s="40"/>
      <c r="B195" s="41"/>
      <c r="C195" s="218" t="s">
        <v>599</v>
      </c>
      <c r="D195" s="218" t="s">
        <v>403</v>
      </c>
      <c r="E195" s="219" t="s">
        <v>3920</v>
      </c>
      <c r="F195" s="220" t="s">
        <v>3921</v>
      </c>
      <c r="G195" s="221" t="s">
        <v>219</v>
      </c>
      <c r="H195" s="222">
        <v>124.56999999999999</v>
      </c>
      <c r="I195" s="223"/>
      <c r="J195" s="224">
        <f>ROUND(I195*H195,2)</f>
        <v>0</v>
      </c>
      <c r="K195" s="220" t="s">
        <v>406</v>
      </c>
      <c r="L195" s="46"/>
      <c r="M195" s="225" t="s">
        <v>19</v>
      </c>
      <c r="N195" s="226" t="s">
        <v>49</v>
      </c>
      <c r="O195" s="86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9" t="s">
        <v>102</v>
      </c>
      <c r="AT195" s="229" t="s">
        <v>403</v>
      </c>
      <c r="AU195" s="229" t="s">
        <v>87</v>
      </c>
      <c r="AY195" s="19" t="s">
        <v>401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9" t="s">
        <v>85</v>
      </c>
      <c r="BK195" s="230">
        <f>ROUND(I195*H195,2)</f>
        <v>0</v>
      </c>
      <c r="BL195" s="19" t="s">
        <v>102</v>
      </c>
      <c r="BM195" s="229" t="s">
        <v>8096</v>
      </c>
    </row>
    <row r="196" s="2" customFormat="1">
      <c r="A196" s="40"/>
      <c r="B196" s="41"/>
      <c r="C196" s="42"/>
      <c r="D196" s="231" t="s">
        <v>408</v>
      </c>
      <c r="E196" s="42"/>
      <c r="F196" s="232" t="s">
        <v>3923</v>
      </c>
      <c r="G196" s="42"/>
      <c r="H196" s="42"/>
      <c r="I196" s="233"/>
      <c r="J196" s="42"/>
      <c r="K196" s="42"/>
      <c r="L196" s="46"/>
      <c r="M196" s="234"/>
      <c r="N196" s="235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408</v>
      </c>
      <c r="AU196" s="19" t="s">
        <v>87</v>
      </c>
    </row>
    <row r="197" s="14" customFormat="1">
      <c r="A197" s="14"/>
      <c r="B197" s="247"/>
      <c r="C197" s="248"/>
      <c r="D197" s="238" t="s">
        <v>410</v>
      </c>
      <c r="E197" s="249" t="s">
        <v>19</v>
      </c>
      <c r="F197" s="250" t="s">
        <v>8097</v>
      </c>
      <c r="G197" s="248"/>
      <c r="H197" s="251">
        <v>124.56999999999999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410</v>
      </c>
      <c r="AU197" s="257" t="s">
        <v>87</v>
      </c>
      <c r="AV197" s="14" t="s">
        <v>87</v>
      </c>
      <c r="AW197" s="14" t="s">
        <v>37</v>
      </c>
      <c r="AX197" s="14" t="s">
        <v>78</v>
      </c>
      <c r="AY197" s="257" t="s">
        <v>401</v>
      </c>
    </row>
    <row r="198" s="15" customFormat="1">
      <c r="A198" s="15"/>
      <c r="B198" s="258"/>
      <c r="C198" s="259"/>
      <c r="D198" s="238" t="s">
        <v>410</v>
      </c>
      <c r="E198" s="260" t="s">
        <v>19</v>
      </c>
      <c r="F198" s="261" t="s">
        <v>414</v>
      </c>
      <c r="G198" s="259"/>
      <c r="H198" s="262">
        <v>124.56999999999999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8" t="s">
        <v>410</v>
      </c>
      <c r="AU198" s="268" t="s">
        <v>87</v>
      </c>
      <c r="AV198" s="15" t="s">
        <v>102</v>
      </c>
      <c r="AW198" s="15" t="s">
        <v>37</v>
      </c>
      <c r="AX198" s="15" t="s">
        <v>85</v>
      </c>
      <c r="AY198" s="268" t="s">
        <v>401</v>
      </c>
    </row>
    <row r="199" s="2" customFormat="1" ht="16.5" customHeight="1">
      <c r="A199" s="40"/>
      <c r="B199" s="41"/>
      <c r="C199" s="280" t="s">
        <v>607</v>
      </c>
      <c r="D199" s="280" t="s">
        <v>808</v>
      </c>
      <c r="E199" s="281" t="s">
        <v>3925</v>
      </c>
      <c r="F199" s="282" t="s">
        <v>3926</v>
      </c>
      <c r="G199" s="283" t="s">
        <v>548</v>
      </c>
      <c r="H199" s="284">
        <v>211.76900000000001</v>
      </c>
      <c r="I199" s="285"/>
      <c r="J199" s="286">
        <f>ROUND(I199*H199,2)</f>
        <v>0</v>
      </c>
      <c r="K199" s="282" t="s">
        <v>406</v>
      </c>
      <c r="L199" s="287"/>
      <c r="M199" s="288" t="s">
        <v>19</v>
      </c>
      <c r="N199" s="289" t="s">
        <v>49</v>
      </c>
      <c r="O199" s="86"/>
      <c r="P199" s="227">
        <f>O199*H199</f>
        <v>0</v>
      </c>
      <c r="Q199" s="227">
        <v>1</v>
      </c>
      <c r="R199" s="227">
        <f>Q199*H199</f>
        <v>211.76900000000001</v>
      </c>
      <c r="S199" s="227">
        <v>0</v>
      </c>
      <c r="T199" s="22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9" t="s">
        <v>487</v>
      </c>
      <c r="AT199" s="229" t="s">
        <v>808</v>
      </c>
      <c r="AU199" s="229" t="s">
        <v>87</v>
      </c>
      <c r="AY199" s="19" t="s">
        <v>401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9" t="s">
        <v>85</v>
      </c>
      <c r="BK199" s="230">
        <f>ROUND(I199*H199,2)</f>
        <v>0</v>
      </c>
      <c r="BL199" s="19" t="s">
        <v>102</v>
      </c>
      <c r="BM199" s="229" t="s">
        <v>8098</v>
      </c>
    </row>
    <row r="200" s="14" customFormat="1">
      <c r="A200" s="14"/>
      <c r="B200" s="247"/>
      <c r="C200" s="248"/>
      <c r="D200" s="238" t="s">
        <v>410</v>
      </c>
      <c r="E200" s="249" t="s">
        <v>19</v>
      </c>
      <c r="F200" s="250" t="s">
        <v>8099</v>
      </c>
      <c r="G200" s="248"/>
      <c r="H200" s="251">
        <v>211.76900000000001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410</v>
      </c>
      <c r="AU200" s="257" t="s">
        <v>87</v>
      </c>
      <c r="AV200" s="14" t="s">
        <v>87</v>
      </c>
      <c r="AW200" s="14" t="s">
        <v>37</v>
      </c>
      <c r="AX200" s="14" t="s">
        <v>78</v>
      </c>
      <c r="AY200" s="257" t="s">
        <v>401</v>
      </c>
    </row>
    <row r="201" s="15" customFormat="1">
      <c r="A201" s="15"/>
      <c r="B201" s="258"/>
      <c r="C201" s="259"/>
      <c r="D201" s="238" t="s">
        <v>410</v>
      </c>
      <c r="E201" s="260" t="s">
        <v>19</v>
      </c>
      <c r="F201" s="261" t="s">
        <v>414</v>
      </c>
      <c r="G201" s="259"/>
      <c r="H201" s="262">
        <v>211.76900000000001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8" t="s">
        <v>410</v>
      </c>
      <c r="AU201" s="268" t="s">
        <v>87</v>
      </c>
      <c r="AV201" s="15" t="s">
        <v>102</v>
      </c>
      <c r="AW201" s="15" t="s">
        <v>37</v>
      </c>
      <c r="AX201" s="15" t="s">
        <v>85</v>
      </c>
      <c r="AY201" s="268" t="s">
        <v>401</v>
      </c>
    </row>
    <row r="202" s="12" customFormat="1" ht="22.8" customHeight="1">
      <c r="A202" s="12"/>
      <c r="B202" s="202"/>
      <c r="C202" s="203"/>
      <c r="D202" s="204" t="s">
        <v>77</v>
      </c>
      <c r="E202" s="216" t="s">
        <v>87</v>
      </c>
      <c r="F202" s="216" t="s">
        <v>598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SUM(P203:P222)</f>
        <v>0</v>
      </c>
      <c r="Q202" s="210"/>
      <c r="R202" s="211">
        <f>SUM(R203:R222)</f>
        <v>50.933056499999999</v>
      </c>
      <c r="S202" s="210"/>
      <c r="T202" s="212">
        <f>SUM(T203:T222)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85</v>
      </c>
      <c r="AT202" s="214" t="s">
        <v>77</v>
      </c>
      <c r="AU202" s="214" t="s">
        <v>85</v>
      </c>
      <c r="AY202" s="213" t="s">
        <v>401</v>
      </c>
      <c r="BK202" s="215">
        <f>SUM(BK203:BK222)</f>
        <v>0</v>
      </c>
    </row>
    <row r="203" s="2" customFormat="1" ht="55.5" customHeight="1">
      <c r="A203" s="40"/>
      <c r="B203" s="41"/>
      <c r="C203" s="218" t="s">
        <v>613</v>
      </c>
      <c r="D203" s="218" t="s">
        <v>403</v>
      </c>
      <c r="E203" s="219" t="s">
        <v>8100</v>
      </c>
      <c r="F203" s="220" t="s">
        <v>8101</v>
      </c>
      <c r="G203" s="221" t="s">
        <v>228</v>
      </c>
      <c r="H203" s="222">
        <v>185</v>
      </c>
      <c r="I203" s="223"/>
      <c r="J203" s="224">
        <f>ROUND(I203*H203,2)</f>
        <v>0</v>
      </c>
      <c r="K203" s="220" t="s">
        <v>406</v>
      </c>
      <c r="L203" s="46"/>
      <c r="M203" s="225" t="s">
        <v>19</v>
      </c>
      <c r="N203" s="226" t="s">
        <v>49</v>
      </c>
      <c r="O203" s="86"/>
      <c r="P203" s="227">
        <f>O203*H203</f>
        <v>0</v>
      </c>
      <c r="Q203" s="227">
        <v>0.27411160000000001</v>
      </c>
      <c r="R203" s="227">
        <f>Q203*H203</f>
        <v>50.710646000000004</v>
      </c>
      <c r="S203" s="227">
        <v>0</v>
      </c>
      <c r="T203" s="228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9" t="s">
        <v>102</v>
      </c>
      <c r="AT203" s="229" t="s">
        <v>403</v>
      </c>
      <c r="AU203" s="229" t="s">
        <v>87</v>
      </c>
      <c r="AY203" s="19" t="s">
        <v>401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9" t="s">
        <v>85</v>
      </c>
      <c r="BK203" s="230">
        <f>ROUND(I203*H203,2)</f>
        <v>0</v>
      </c>
      <c r="BL203" s="19" t="s">
        <v>102</v>
      </c>
      <c r="BM203" s="229" t="s">
        <v>8102</v>
      </c>
    </row>
    <row r="204" s="2" customFormat="1">
      <c r="A204" s="40"/>
      <c r="B204" s="41"/>
      <c r="C204" s="42"/>
      <c r="D204" s="231" t="s">
        <v>408</v>
      </c>
      <c r="E204" s="42"/>
      <c r="F204" s="232" t="s">
        <v>8103</v>
      </c>
      <c r="G204" s="42"/>
      <c r="H204" s="42"/>
      <c r="I204" s="233"/>
      <c r="J204" s="42"/>
      <c r="K204" s="42"/>
      <c r="L204" s="46"/>
      <c r="M204" s="234"/>
      <c r="N204" s="235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408</v>
      </c>
      <c r="AU204" s="19" t="s">
        <v>87</v>
      </c>
    </row>
    <row r="205" s="14" customFormat="1">
      <c r="A205" s="14"/>
      <c r="B205" s="247"/>
      <c r="C205" s="248"/>
      <c r="D205" s="238" t="s">
        <v>410</v>
      </c>
      <c r="E205" s="249" t="s">
        <v>19</v>
      </c>
      <c r="F205" s="250" t="s">
        <v>8104</v>
      </c>
      <c r="G205" s="248"/>
      <c r="H205" s="251">
        <v>185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410</v>
      </c>
      <c r="AU205" s="257" t="s">
        <v>87</v>
      </c>
      <c r="AV205" s="14" t="s">
        <v>87</v>
      </c>
      <c r="AW205" s="14" t="s">
        <v>37</v>
      </c>
      <c r="AX205" s="14" t="s">
        <v>78</v>
      </c>
      <c r="AY205" s="257" t="s">
        <v>401</v>
      </c>
    </row>
    <row r="206" s="15" customFormat="1">
      <c r="A206" s="15"/>
      <c r="B206" s="258"/>
      <c r="C206" s="259"/>
      <c r="D206" s="238" t="s">
        <v>410</v>
      </c>
      <c r="E206" s="260" t="s">
        <v>19</v>
      </c>
      <c r="F206" s="261" t="s">
        <v>414</v>
      </c>
      <c r="G206" s="259"/>
      <c r="H206" s="262">
        <v>185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8" t="s">
        <v>410</v>
      </c>
      <c r="AU206" s="268" t="s">
        <v>87</v>
      </c>
      <c r="AV206" s="15" t="s">
        <v>102</v>
      </c>
      <c r="AW206" s="15" t="s">
        <v>37</v>
      </c>
      <c r="AX206" s="15" t="s">
        <v>85</v>
      </c>
      <c r="AY206" s="268" t="s">
        <v>401</v>
      </c>
    </row>
    <row r="207" s="2" customFormat="1" ht="44.25" customHeight="1">
      <c r="A207" s="40"/>
      <c r="B207" s="41"/>
      <c r="C207" s="218" t="s">
        <v>619</v>
      </c>
      <c r="D207" s="218" t="s">
        <v>403</v>
      </c>
      <c r="E207" s="219" t="s">
        <v>8105</v>
      </c>
      <c r="F207" s="220" t="s">
        <v>8106</v>
      </c>
      <c r="G207" s="221" t="s">
        <v>653</v>
      </c>
      <c r="H207" s="222">
        <v>1</v>
      </c>
      <c r="I207" s="223"/>
      <c r="J207" s="224">
        <f>ROUND(I207*H207,2)</f>
        <v>0</v>
      </c>
      <c r="K207" s="220" t="s">
        <v>406</v>
      </c>
      <c r="L207" s="46"/>
      <c r="M207" s="225" t="s">
        <v>19</v>
      </c>
      <c r="N207" s="226" t="s">
        <v>49</v>
      </c>
      <c r="O207" s="86"/>
      <c r="P207" s="227">
        <f>O207*H207</f>
        <v>0</v>
      </c>
      <c r="Q207" s="227">
        <v>0.0050612499999999998</v>
      </c>
      <c r="R207" s="227">
        <f>Q207*H207</f>
        <v>0.0050612499999999998</v>
      </c>
      <c r="S207" s="227">
        <v>0</v>
      </c>
      <c r="T207" s="22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9" t="s">
        <v>102</v>
      </c>
      <c r="AT207" s="229" t="s">
        <v>403</v>
      </c>
      <c r="AU207" s="229" t="s">
        <v>87</v>
      </c>
      <c r="AY207" s="19" t="s">
        <v>401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9" t="s">
        <v>85</v>
      </c>
      <c r="BK207" s="230">
        <f>ROUND(I207*H207,2)</f>
        <v>0</v>
      </c>
      <c r="BL207" s="19" t="s">
        <v>102</v>
      </c>
      <c r="BM207" s="229" t="s">
        <v>8107</v>
      </c>
    </row>
    <row r="208" s="2" customFormat="1">
      <c r="A208" s="40"/>
      <c r="B208" s="41"/>
      <c r="C208" s="42"/>
      <c r="D208" s="231" t="s">
        <v>408</v>
      </c>
      <c r="E208" s="42"/>
      <c r="F208" s="232" t="s">
        <v>8108</v>
      </c>
      <c r="G208" s="42"/>
      <c r="H208" s="42"/>
      <c r="I208" s="233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408</v>
      </c>
      <c r="AU208" s="19" t="s">
        <v>87</v>
      </c>
    </row>
    <row r="209" s="14" customFormat="1">
      <c r="A209" s="14"/>
      <c r="B209" s="247"/>
      <c r="C209" s="248"/>
      <c r="D209" s="238" t="s">
        <v>410</v>
      </c>
      <c r="E209" s="249" t="s">
        <v>19</v>
      </c>
      <c r="F209" s="250" t="s">
        <v>8109</v>
      </c>
      <c r="G209" s="248"/>
      <c r="H209" s="251">
        <v>1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410</v>
      </c>
      <c r="AU209" s="257" t="s">
        <v>87</v>
      </c>
      <c r="AV209" s="14" t="s">
        <v>87</v>
      </c>
      <c r="AW209" s="14" t="s">
        <v>37</v>
      </c>
      <c r="AX209" s="14" t="s">
        <v>78</v>
      </c>
      <c r="AY209" s="257" t="s">
        <v>401</v>
      </c>
    </row>
    <row r="210" s="15" customFormat="1">
      <c r="A210" s="15"/>
      <c r="B210" s="258"/>
      <c r="C210" s="259"/>
      <c r="D210" s="238" t="s">
        <v>410</v>
      </c>
      <c r="E210" s="260" t="s">
        <v>19</v>
      </c>
      <c r="F210" s="261" t="s">
        <v>414</v>
      </c>
      <c r="G210" s="259"/>
      <c r="H210" s="262">
        <v>1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8" t="s">
        <v>410</v>
      </c>
      <c r="AU210" s="268" t="s">
        <v>87</v>
      </c>
      <c r="AV210" s="15" t="s">
        <v>102</v>
      </c>
      <c r="AW210" s="15" t="s">
        <v>37</v>
      </c>
      <c r="AX210" s="15" t="s">
        <v>85</v>
      </c>
      <c r="AY210" s="268" t="s">
        <v>401</v>
      </c>
    </row>
    <row r="211" s="2" customFormat="1" ht="37.8" customHeight="1">
      <c r="A211" s="40"/>
      <c r="B211" s="41"/>
      <c r="C211" s="218" t="s">
        <v>625</v>
      </c>
      <c r="D211" s="218" t="s">
        <v>403</v>
      </c>
      <c r="E211" s="219" t="s">
        <v>8110</v>
      </c>
      <c r="F211" s="220" t="s">
        <v>8111</v>
      </c>
      <c r="G211" s="221" t="s">
        <v>653</v>
      </c>
      <c r="H211" s="222">
        <v>1</v>
      </c>
      <c r="I211" s="223"/>
      <c r="J211" s="224">
        <f>ROUND(I211*H211,2)</f>
        <v>0</v>
      </c>
      <c r="K211" s="220" t="s">
        <v>406</v>
      </c>
      <c r="L211" s="46"/>
      <c r="M211" s="225" t="s">
        <v>19</v>
      </c>
      <c r="N211" s="226" t="s">
        <v>49</v>
      </c>
      <c r="O211" s="86"/>
      <c r="P211" s="227">
        <f>O211*H211</f>
        <v>0</v>
      </c>
      <c r="Q211" s="227">
        <v>1.1250000000000001E-05</v>
      </c>
      <c r="R211" s="227">
        <f>Q211*H211</f>
        <v>1.1250000000000001E-05</v>
      </c>
      <c r="S211" s="227">
        <v>0</v>
      </c>
      <c r="T211" s="228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9" t="s">
        <v>102</v>
      </c>
      <c r="AT211" s="229" t="s">
        <v>403</v>
      </c>
      <c r="AU211" s="229" t="s">
        <v>87</v>
      </c>
      <c r="AY211" s="19" t="s">
        <v>401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9" t="s">
        <v>85</v>
      </c>
      <c r="BK211" s="230">
        <f>ROUND(I211*H211,2)</f>
        <v>0</v>
      </c>
      <c r="BL211" s="19" t="s">
        <v>102</v>
      </c>
      <c r="BM211" s="229" t="s">
        <v>8112</v>
      </c>
    </row>
    <row r="212" s="2" customFormat="1">
      <c r="A212" s="40"/>
      <c r="B212" s="41"/>
      <c r="C212" s="42"/>
      <c r="D212" s="231" t="s">
        <v>408</v>
      </c>
      <c r="E212" s="42"/>
      <c r="F212" s="232" t="s">
        <v>8113</v>
      </c>
      <c r="G212" s="42"/>
      <c r="H212" s="42"/>
      <c r="I212" s="233"/>
      <c r="J212" s="42"/>
      <c r="K212" s="42"/>
      <c r="L212" s="46"/>
      <c r="M212" s="234"/>
      <c r="N212" s="23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408</v>
      </c>
      <c r="AU212" s="19" t="s">
        <v>87</v>
      </c>
    </row>
    <row r="213" s="14" customFormat="1">
      <c r="A213" s="14"/>
      <c r="B213" s="247"/>
      <c r="C213" s="248"/>
      <c r="D213" s="238" t="s">
        <v>410</v>
      </c>
      <c r="E213" s="249" t="s">
        <v>19</v>
      </c>
      <c r="F213" s="250" t="s">
        <v>8109</v>
      </c>
      <c r="G213" s="248"/>
      <c r="H213" s="251">
        <v>1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410</v>
      </c>
      <c r="AU213" s="257" t="s">
        <v>87</v>
      </c>
      <c r="AV213" s="14" t="s">
        <v>87</v>
      </c>
      <c r="AW213" s="14" t="s">
        <v>37</v>
      </c>
      <c r="AX213" s="14" t="s">
        <v>78</v>
      </c>
      <c r="AY213" s="257" t="s">
        <v>401</v>
      </c>
    </row>
    <row r="214" s="15" customFormat="1">
      <c r="A214" s="15"/>
      <c r="B214" s="258"/>
      <c r="C214" s="259"/>
      <c r="D214" s="238" t="s">
        <v>410</v>
      </c>
      <c r="E214" s="260" t="s">
        <v>19</v>
      </c>
      <c r="F214" s="261" t="s">
        <v>414</v>
      </c>
      <c r="G214" s="259"/>
      <c r="H214" s="262">
        <v>1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8" t="s">
        <v>410</v>
      </c>
      <c r="AU214" s="268" t="s">
        <v>87</v>
      </c>
      <c r="AV214" s="15" t="s">
        <v>102</v>
      </c>
      <c r="AW214" s="15" t="s">
        <v>37</v>
      </c>
      <c r="AX214" s="15" t="s">
        <v>85</v>
      </c>
      <c r="AY214" s="268" t="s">
        <v>401</v>
      </c>
    </row>
    <row r="215" s="2" customFormat="1" ht="37.8" customHeight="1">
      <c r="A215" s="40"/>
      <c r="B215" s="41"/>
      <c r="C215" s="218" t="s">
        <v>629</v>
      </c>
      <c r="D215" s="218" t="s">
        <v>403</v>
      </c>
      <c r="E215" s="219" t="s">
        <v>8114</v>
      </c>
      <c r="F215" s="220" t="s">
        <v>8115</v>
      </c>
      <c r="G215" s="221" t="s">
        <v>653</v>
      </c>
      <c r="H215" s="222">
        <v>1</v>
      </c>
      <c r="I215" s="223"/>
      <c r="J215" s="224">
        <f>ROUND(I215*H215,2)</f>
        <v>0</v>
      </c>
      <c r="K215" s="220" t="s">
        <v>406</v>
      </c>
      <c r="L215" s="46"/>
      <c r="M215" s="225" t="s">
        <v>19</v>
      </c>
      <c r="N215" s="226" t="s">
        <v>49</v>
      </c>
      <c r="O215" s="86"/>
      <c r="P215" s="227">
        <f>O215*H215</f>
        <v>0</v>
      </c>
      <c r="Q215" s="227">
        <v>0.217338</v>
      </c>
      <c r="R215" s="227">
        <f>Q215*H215</f>
        <v>0.217338</v>
      </c>
      <c r="S215" s="227">
        <v>0</v>
      </c>
      <c r="T215" s="22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9" t="s">
        <v>102</v>
      </c>
      <c r="AT215" s="229" t="s">
        <v>403</v>
      </c>
      <c r="AU215" s="229" t="s">
        <v>87</v>
      </c>
      <c r="AY215" s="19" t="s">
        <v>401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9" t="s">
        <v>85</v>
      </c>
      <c r="BK215" s="230">
        <f>ROUND(I215*H215,2)</f>
        <v>0</v>
      </c>
      <c r="BL215" s="19" t="s">
        <v>102</v>
      </c>
      <c r="BM215" s="229" t="s">
        <v>8116</v>
      </c>
    </row>
    <row r="216" s="2" customFormat="1">
      <c r="A216" s="40"/>
      <c r="B216" s="41"/>
      <c r="C216" s="42"/>
      <c r="D216" s="231" t="s">
        <v>408</v>
      </c>
      <c r="E216" s="42"/>
      <c r="F216" s="232" t="s">
        <v>8117</v>
      </c>
      <c r="G216" s="42"/>
      <c r="H216" s="42"/>
      <c r="I216" s="233"/>
      <c r="J216" s="42"/>
      <c r="K216" s="42"/>
      <c r="L216" s="46"/>
      <c r="M216" s="234"/>
      <c r="N216" s="235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408</v>
      </c>
      <c r="AU216" s="19" t="s">
        <v>87</v>
      </c>
    </row>
    <row r="217" s="14" customFormat="1">
      <c r="A217" s="14"/>
      <c r="B217" s="247"/>
      <c r="C217" s="248"/>
      <c r="D217" s="238" t="s">
        <v>410</v>
      </c>
      <c r="E217" s="249" t="s">
        <v>19</v>
      </c>
      <c r="F217" s="250" t="s">
        <v>8109</v>
      </c>
      <c r="G217" s="248"/>
      <c r="H217" s="251">
        <v>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410</v>
      </c>
      <c r="AU217" s="257" t="s">
        <v>87</v>
      </c>
      <c r="AV217" s="14" t="s">
        <v>87</v>
      </c>
      <c r="AW217" s="14" t="s">
        <v>37</v>
      </c>
      <c r="AX217" s="14" t="s">
        <v>78</v>
      </c>
      <c r="AY217" s="257" t="s">
        <v>401</v>
      </c>
    </row>
    <row r="218" s="15" customFormat="1">
      <c r="A218" s="15"/>
      <c r="B218" s="258"/>
      <c r="C218" s="259"/>
      <c r="D218" s="238" t="s">
        <v>410</v>
      </c>
      <c r="E218" s="260" t="s">
        <v>19</v>
      </c>
      <c r="F218" s="261" t="s">
        <v>414</v>
      </c>
      <c r="G218" s="259"/>
      <c r="H218" s="262">
        <v>1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8" t="s">
        <v>410</v>
      </c>
      <c r="AU218" s="268" t="s">
        <v>87</v>
      </c>
      <c r="AV218" s="15" t="s">
        <v>102</v>
      </c>
      <c r="AW218" s="15" t="s">
        <v>37</v>
      </c>
      <c r="AX218" s="15" t="s">
        <v>85</v>
      </c>
      <c r="AY218" s="268" t="s">
        <v>401</v>
      </c>
    </row>
    <row r="219" s="2" customFormat="1" ht="44.25" customHeight="1">
      <c r="A219" s="40"/>
      <c r="B219" s="41"/>
      <c r="C219" s="218" t="s">
        <v>638</v>
      </c>
      <c r="D219" s="218" t="s">
        <v>403</v>
      </c>
      <c r="E219" s="219" t="s">
        <v>8118</v>
      </c>
      <c r="F219" s="220" t="s">
        <v>8119</v>
      </c>
      <c r="G219" s="221" t="s">
        <v>653</v>
      </c>
      <c r="H219" s="222">
        <v>1</v>
      </c>
      <c r="I219" s="223"/>
      <c r="J219" s="224">
        <f>ROUND(I219*H219,2)</f>
        <v>0</v>
      </c>
      <c r="K219" s="220" t="s">
        <v>406</v>
      </c>
      <c r="L219" s="46"/>
      <c r="M219" s="225" t="s">
        <v>19</v>
      </c>
      <c r="N219" s="226" t="s">
        <v>49</v>
      </c>
      <c r="O219" s="86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9" t="s">
        <v>102</v>
      </c>
      <c r="AT219" s="229" t="s">
        <v>403</v>
      </c>
      <c r="AU219" s="229" t="s">
        <v>87</v>
      </c>
      <c r="AY219" s="19" t="s">
        <v>401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9" t="s">
        <v>85</v>
      </c>
      <c r="BK219" s="230">
        <f>ROUND(I219*H219,2)</f>
        <v>0</v>
      </c>
      <c r="BL219" s="19" t="s">
        <v>102</v>
      </c>
      <c r="BM219" s="229" t="s">
        <v>8120</v>
      </c>
    </row>
    <row r="220" s="2" customFormat="1">
      <c r="A220" s="40"/>
      <c r="B220" s="41"/>
      <c r="C220" s="42"/>
      <c r="D220" s="231" t="s">
        <v>408</v>
      </c>
      <c r="E220" s="42"/>
      <c r="F220" s="232" t="s">
        <v>8121</v>
      </c>
      <c r="G220" s="42"/>
      <c r="H220" s="42"/>
      <c r="I220" s="233"/>
      <c r="J220" s="42"/>
      <c r="K220" s="42"/>
      <c r="L220" s="46"/>
      <c r="M220" s="234"/>
      <c r="N220" s="235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408</v>
      </c>
      <c r="AU220" s="19" t="s">
        <v>87</v>
      </c>
    </row>
    <row r="221" s="14" customFormat="1">
      <c r="A221" s="14"/>
      <c r="B221" s="247"/>
      <c r="C221" s="248"/>
      <c r="D221" s="238" t="s">
        <v>410</v>
      </c>
      <c r="E221" s="249" t="s">
        <v>19</v>
      </c>
      <c r="F221" s="250" t="s">
        <v>8109</v>
      </c>
      <c r="G221" s="248"/>
      <c r="H221" s="251">
        <v>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410</v>
      </c>
      <c r="AU221" s="257" t="s">
        <v>87</v>
      </c>
      <c r="AV221" s="14" t="s">
        <v>87</v>
      </c>
      <c r="AW221" s="14" t="s">
        <v>37</v>
      </c>
      <c r="AX221" s="14" t="s">
        <v>78</v>
      </c>
      <c r="AY221" s="257" t="s">
        <v>401</v>
      </c>
    </row>
    <row r="222" s="15" customFormat="1">
      <c r="A222" s="15"/>
      <c r="B222" s="258"/>
      <c r="C222" s="259"/>
      <c r="D222" s="238" t="s">
        <v>410</v>
      </c>
      <c r="E222" s="260" t="s">
        <v>19</v>
      </c>
      <c r="F222" s="261" t="s">
        <v>414</v>
      </c>
      <c r="G222" s="259"/>
      <c r="H222" s="262">
        <v>1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410</v>
      </c>
      <c r="AU222" s="268" t="s">
        <v>87</v>
      </c>
      <c r="AV222" s="15" t="s">
        <v>102</v>
      </c>
      <c r="AW222" s="15" t="s">
        <v>37</v>
      </c>
      <c r="AX222" s="15" t="s">
        <v>85</v>
      </c>
      <c r="AY222" s="268" t="s">
        <v>401</v>
      </c>
    </row>
    <row r="223" s="12" customFormat="1" ht="22.8" customHeight="1">
      <c r="A223" s="12"/>
      <c r="B223" s="202"/>
      <c r="C223" s="203"/>
      <c r="D223" s="204" t="s">
        <v>77</v>
      </c>
      <c r="E223" s="216" t="s">
        <v>95</v>
      </c>
      <c r="F223" s="216" t="s">
        <v>722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SUM(P224:P237)</f>
        <v>0</v>
      </c>
      <c r="Q223" s="210"/>
      <c r="R223" s="211">
        <f>SUM(R224:R237)</f>
        <v>19.934175</v>
      </c>
      <c r="S223" s="210"/>
      <c r="T223" s="212">
        <f>SUM(T224:T237)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85</v>
      </c>
      <c r="AT223" s="214" t="s">
        <v>77</v>
      </c>
      <c r="AU223" s="214" t="s">
        <v>85</v>
      </c>
      <c r="AY223" s="213" t="s">
        <v>401</v>
      </c>
      <c r="BK223" s="215">
        <f>SUM(BK224:BK237)</f>
        <v>0</v>
      </c>
    </row>
    <row r="224" s="2" customFormat="1" ht="24.15" customHeight="1">
      <c r="A224" s="40"/>
      <c r="B224" s="41"/>
      <c r="C224" s="218" t="s">
        <v>645</v>
      </c>
      <c r="D224" s="218" t="s">
        <v>403</v>
      </c>
      <c r="E224" s="219" t="s">
        <v>8122</v>
      </c>
      <c r="F224" s="220" t="s">
        <v>8123</v>
      </c>
      <c r="G224" s="221" t="s">
        <v>653</v>
      </c>
      <c r="H224" s="222">
        <v>1</v>
      </c>
      <c r="I224" s="223"/>
      <c r="J224" s="224">
        <f>ROUND(I224*H224,2)</f>
        <v>0</v>
      </c>
      <c r="K224" s="220" t="s">
        <v>406</v>
      </c>
      <c r="L224" s="46"/>
      <c r="M224" s="225" t="s">
        <v>19</v>
      </c>
      <c r="N224" s="226" t="s">
        <v>49</v>
      </c>
      <c r="O224" s="86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9" t="s">
        <v>102</v>
      </c>
      <c r="AT224" s="229" t="s">
        <v>403</v>
      </c>
      <c r="AU224" s="229" t="s">
        <v>87</v>
      </c>
      <c r="AY224" s="19" t="s">
        <v>401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9" t="s">
        <v>85</v>
      </c>
      <c r="BK224" s="230">
        <f>ROUND(I224*H224,2)</f>
        <v>0</v>
      </c>
      <c r="BL224" s="19" t="s">
        <v>102</v>
      </c>
      <c r="BM224" s="229" t="s">
        <v>8124</v>
      </c>
    </row>
    <row r="225" s="2" customFormat="1">
      <c r="A225" s="40"/>
      <c r="B225" s="41"/>
      <c r="C225" s="42"/>
      <c r="D225" s="231" t="s">
        <v>408</v>
      </c>
      <c r="E225" s="42"/>
      <c r="F225" s="232" t="s">
        <v>8125</v>
      </c>
      <c r="G225" s="42"/>
      <c r="H225" s="42"/>
      <c r="I225" s="233"/>
      <c r="J225" s="42"/>
      <c r="K225" s="42"/>
      <c r="L225" s="46"/>
      <c r="M225" s="234"/>
      <c r="N225" s="235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408</v>
      </c>
      <c r="AU225" s="19" t="s">
        <v>87</v>
      </c>
    </row>
    <row r="226" s="14" customFormat="1">
      <c r="A226" s="14"/>
      <c r="B226" s="247"/>
      <c r="C226" s="248"/>
      <c r="D226" s="238" t="s">
        <v>410</v>
      </c>
      <c r="E226" s="249" t="s">
        <v>19</v>
      </c>
      <c r="F226" s="250" t="s">
        <v>8126</v>
      </c>
      <c r="G226" s="248"/>
      <c r="H226" s="251">
        <v>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410</v>
      </c>
      <c r="AU226" s="257" t="s">
        <v>87</v>
      </c>
      <c r="AV226" s="14" t="s">
        <v>87</v>
      </c>
      <c r="AW226" s="14" t="s">
        <v>37</v>
      </c>
      <c r="AX226" s="14" t="s">
        <v>78</v>
      </c>
      <c r="AY226" s="257" t="s">
        <v>401</v>
      </c>
    </row>
    <row r="227" s="15" customFormat="1">
      <c r="A227" s="15"/>
      <c r="B227" s="258"/>
      <c r="C227" s="259"/>
      <c r="D227" s="238" t="s">
        <v>410</v>
      </c>
      <c r="E227" s="260" t="s">
        <v>19</v>
      </c>
      <c r="F227" s="261" t="s">
        <v>414</v>
      </c>
      <c r="G227" s="259"/>
      <c r="H227" s="262">
        <v>1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8" t="s">
        <v>410</v>
      </c>
      <c r="AU227" s="268" t="s">
        <v>87</v>
      </c>
      <c r="AV227" s="15" t="s">
        <v>102</v>
      </c>
      <c r="AW227" s="15" t="s">
        <v>37</v>
      </c>
      <c r="AX227" s="15" t="s">
        <v>85</v>
      </c>
      <c r="AY227" s="268" t="s">
        <v>401</v>
      </c>
    </row>
    <row r="228" s="2" customFormat="1" ht="16.5" customHeight="1">
      <c r="A228" s="40"/>
      <c r="B228" s="41"/>
      <c r="C228" s="280" t="s">
        <v>650</v>
      </c>
      <c r="D228" s="280" t="s">
        <v>808</v>
      </c>
      <c r="E228" s="281" t="s">
        <v>8127</v>
      </c>
      <c r="F228" s="282" t="s">
        <v>8128</v>
      </c>
      <c r="G228" s="283" t="s">
        <v>653</v>
      </c>
      <c r="H228" s="284">
        <v>1</v>
      </c>
      <c r="I228" s="285"/>
      <c r="J228" s="286">
        <f>ROUND(I228*H228,2)</f>
        <v>0</v>
      </c>
      <c r="K228" s="282" t="s">
        <v>19</v>
      </c>
      <c r="L228" s="287"/>
      <c r="M228" s="288" t="s">
        <v>19</v>
      </c>
      <c r="N228" s="289" t="s">
        <v>49</v>
      </c>
      <c r="O228" s="86"/>
      <c r="P228" s="227">
        <f>O228*H228</f>
        <v>0</v>
      </c>
      <c r="Q228" s="227">
        <v>15</v>
      </c>
      <c r="R228" s="227">
        <f>Q228*H228</f>
        <v>15</v>
      </c>
      <c r="S228" s="227">
        <v>0</v>
      </c>
      <c r="T228" s="22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9" t="s">
        <v>487</v>
      </c>
      <c r="AT228" s="229" t="s">
        <v>808</v>
      </c>
      <c r="AU228" s="229" t="s">
        <v>87</v>
      </c>
      <c r="AY228" s="19" t="s">
        <v>401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9" t="s">
        <v>85</v>
      </c>
      <c r="BK228" s="230">
        <f>ROUND(I228*H228,2)</f>
        <v>0</v>
      </c>
      <c r="BL228" s="19" t="s">
        <v>102</v>
      </c>
      <c r="BM228" s="229" t="s">
        <v>8129</v>
      </c>
    </row>
    <row r="229" s="14" customFormat="1">
      <c r="A229" s="14"/>
      <c r="B229" s="247"/>
      <c r="C229" s="248"/>
      <c r="D229" s="238" t="s">
        <v>410</v>
      </c>
      <c r="E229" s="249" t="s">
        <v>19</v>
      </c>
      <c r="F229" s="250" t="s">
        <v>8126</v>
      </c>
      <c r="G229" s="248"/>
      <c r="H229" s="251">
        <v>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410</v>
      </c>
      <c r="AU229" s="257" t="s">
        <v>87</v>
      </c>
      <c r="AV229" s="14" t="s">
        <v>87</v>
      </c>
      <c r="AW229" s="14" t="s">
        <v>37</v>
      </c>
      <c r="AX229" s="14" t="s">
        <v>78</v>
      </c>
      <c r="AY229" s="257" t="s">
        <v>401</v>
      </c>
    </row>
    <row r="230" s="15" customFormat="1">
      <c r="A230" s="15"/>
      <c r="B230" s="258"/>
      <c r="C230" s="259"/>
      <c r="D230" s="238" t="s">
        <v>410</v>
      </c>
      <c r="E230" s="260" t="s">
        <v>19</v>
      </c>
      <c r="F230" s="261" t="s">
        <v>414</v>
      </c>
      <c r="G230" s="259"/>
      <c r="H230" s="262">
        <v>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410</v>
      </c>
      <c r="AU230" s="268" t="s">
        <v>87</v>
      </c>
      <c r="AV230" s="15" t="s">
        <v>102</v>
      </c>
      <c r="AW230" s="15" t="s">
        <v>37</v>
      </c>
      <c r="AX230" s="15" t="s">
        <v>85</v>
      </c>
      <c r="AY230" s="268" t="s">
        <v>401</v>
      </c>
    </row>
    <row r="231" s="2" customFormat="1" ht="24.15" customHeight="1">
      <c r="A231" s="40"/>
      <c r="B231" s="41"/>
      <c r="C231" s="280" t="s">
        <v>657</v>
      </c>
      <c r="D231" s="280" t="s">
        <v>808</v>
      </c>
      <c r="E231" s="281" t="s">
        <v>8130</v>
      </c>
      <c r="F231" s="282" t="s">
        <v>8131</v>
      </c>
      <c r="G231" s="283" t="s">
        <v>653</v>
      </c>
      <c r="H231" s="284">
        <v>1</v>
      </c>
      <c r="I231" s="285"/>
      <c r="J231" s="286">
        <f>ROUND(I231*H231,2)</f>
        <v>0</v>
      </c>
      <c r="K231" s="282" t="s">
        <v>19</v>
      </c>
      <c r="L231" s="287"/>
      <c r="M231" s="288" t="s">
        <v>19</v>
      </c>
      <c r="N231" s="289" t="s">
        <v>49</v>
      </c>
      <c r="O231" s="86"/>
      <c r="P231" s="227">
        <f>O231*H231</f>
        <v>0</v>
      </c>
      <c r="Q231" s="227">
        <v>0.0035000000000000001</v>
      </c>
      <c r="R231" s="227">
        <f>Q231*H231</f>
        <v>0.0035000000000000001</v>
      </c>
      <c r="S231" s="227">
        <v>0</v>
      </c>
      <c r="T231" s="22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9" t="s">
        <v>487</v>
      </c>
      <c r="AT231" s="229" t="s">
        <v>808</v>
      </c>
      <c r="AU231" s="229" t="s">
        <v>87</v>
      </c>
      <c r="AY231" s="19" t="s">
        <v>401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9" t="s">
        <v>85</v>
      </c>
      <c r="BK231" s="230">
        <f>ROUND(I231*H231,2)</f>
        <v>0</v>
      </c>
      <c r="BL231" s="19" t="s">
        <v>102</v>
      </c>
      <c r="BM231" s="229" t="s">
        <v>8132</v>
      </c>
    </row>
    <row r="232" s="14" customFormat="1">
      <c r="A232" s="14"/>
      <c r="B232" s="247"/>
      <c r="C232" s="248"/>
      <c r="D232" s="238" t="s">
        <v>410</v>
      </c>
      <c r="E232" s="249" t="s">
        <v>19</v>
      </c>
      <c r="F232" s="250" t="s">
        <v>8133</v>
      </c>
      <c r="G232" s="248"/>
      <c r="H232" s="251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410</v>
      </c>
      <c r="AU232" s="257" t="s">
        <v>87</v>
      </c>
      <c r="AV232" s="14" t="s">
        <v>87</v>
      </c>
      <c r="AW232" s="14" t="s">
        <v>37</v>
      </c>
      <c r="AX232" s="14" t="s">
        <v>78</v>
      </c>
      <c r="AY232" s="257" t="s">
        <v>401</v>
      </c>
    </row>
    <row r="233" s="15" customFormat="1">
      <c r="A233" s="15"/>
      <c r="B233" s="258"/>
      <c r="C233" s="259"/>
      <c r="D233" s="238" t="s">
        <v>410</v>
      </c>
      <c r="E233" s="260" t="s">
        <v>19</v>
      </c>
      <c r="F233" s="261" t="s">
        <v>414</v>
      </c>
      <c r="G233" s="259"/>
      <c r="H233" s="262">
        <v>1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8" t="s">
        <v>410</v>
      </c>
      <c r="AU233" s="268" t="s">
        <v>87</v>
      </c>
      <c r="AV233" s="15" t="s">
        <v>102</v>
      </c>
      <c r="AW233" s="15" t="s">
        <v>37</v>
      </c>
      <c r="AX233" s="15" t="s">
        <v>85</v>
      </c>
      <c r="AY233" s="268" t="s">
        <v>401</v>
      </c>
    </row>
    <row r="234" s="2" customFormat="1" ht="49.05" customHeight="1">
      <c r="A234" s="40"/>
      <c r="B234" s="41"/>
      <c r="C234" s="218" t="s">
        <v>664</v>
      </c>
      <c r="D234" s="218" t="s">
        <v>403</v>
      </c>
      <c r="E234" s="219" t="s">
        <v>8134</v>
      </c>
      <c r="F234" s="220" t="s">
        <v>8135</v>
      </c>
      <c r="G234" s="221" t="s">
        <v>219</v>
      </c>
      <c r="H234" s="222">
        <v>83.5</v>
      </c>
      <c r="I234" s="223"/>
      <c r="J234" s="224">
        <f>ROUND(I234*H234,2)</f>
        <v>0</v>
      </c>
      <c r="K234" s="220" t="s">
        <v>1038</v>
      </c>
      <c r="L234" s="46"/>
      <c r="M234" s="225" t="s">
        <v>19</v>
      </c>
      <c r="N234" s="226" t="s">
        <v>49</v>
      </c>
      <c r="O234" s="86"/>
      <c r="P234" s="227">
        <f>O234*H234</f>
        <v>0</v>
      </c>
      <c r="Q234" s="227">
        <v>0.059049999999999998</v>
      </c>
      <c r="R234" s="227">
        <f>Q234*H234</f>
        <v>4.9306749999999999</v>
      </c>
      <c r="S234" s="227">
        <v>0</v>
      </c>
      <c r="T234" s="22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9" t="s">
        <v>102</v>
      </c>
      <c r="AT234" s="229" t="s">
        <v>403</v>
      </c>
      <c r="AU234" s="229" t="s">
        <v>87</v>
      </c>
      <c r="AY234" s="19" t="s">
        <v>401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9" t="s">
        <v>85</v>
      </c>
      <c r="BK234" s="230">
        <f>ROUND(I234*H234,2)</f>
        <v>0</v>
      </c>
      <c r="BL234" s="19" t="s">
        <v>102</v>
      </c>
      <c r="BM234" s="229" t="s">
        <v>8136</v>
      </c>
    </row>
    <row r="235" s="2" customFormat="1">
      <c r="A235" s="40"/>
      <c r="B235" s="41"/>
      <c r="C235" s="42"/>
      <c r="D235" s="231" t="s">
        <v>408</v>
      </c>
      <c r="E235" s="42"/>
      <c r="F235" s="232" t="s">
        <v>8137</v>
      </c>
      <c r="G235" s="42"/>
      <c r="H235" s="42"/>
      <c r="I235" s="233"/>
      <c r="J235" s="42"/>
      <c r="K235" s="42"/>
      <c r="L235" s="46"/>
      <c r="M235" s="234"/>
      <c r="N235" s="235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408</v>
      </c>
      <c r="AU235" s="19" t="s">
        <v>87</v>
      </c>
    </row>
    <row r="236" s="14" customFormat="1">
      <c r="A236" s="14"/>
      <c r="B236" s="247"/>
      <c r="C236" s="248"/>
      <c r="D236" s="238" t="s">
        <v>410</v>
      </c>
      <c r="E236" s="249" t="s">
        <v>19</v>
      </c>
      <c r="F236" s="250" t="s">
        <v>8138</v>
      </c>
      <c r="G236" s="248"/>
      <c r="H236" s="251">
        <v>83.5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410</v>
      </c>
      <c r="AU236" s="257" t="s">
        <v>87</v>
      </c>
      <c r="AV236" s="14" t="s">
        <v>87</v>
      </c>
      <c r="AW236" s="14" t="s">
        <v>37</v>
      </c>
      <c r="AX236" s="14" t="s">
        <v>78</v>
      </c>
      <c r="AY236" s="257" t="s">
        <v>401</v>
      </c>
    </row>
    <row r="237" s="15" customFormat="1">
      <c r="A237" s="15"/>
      <c r="B237" s="258"/>
      <c r="C237" s="259"/>
      <c r="D237" s="238" t="s">
        <v>410</v>
      </c>
      <c r="E237" s="260" t="s">
        <v>19</v>
      </c>
      <c r="F237" s="261" t="s">
        <v>414</v>
      </c>
      <c r="G237" s="259"/>
      <c r="H237" s="262">
        <v>83.5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8" t="s">
        <v>410</v>
      </c>
      <c r="AU237" s="268" t="s">
        <v>87</v>
      </c>
      <c r="AV237" s="15" t="s">
        <v>102</v>
      </c>
      <c r="AW237" s="15" t="s">
        <v>37</v>
      </c>
      <c r="AX237" s="15" t="s">
        <v>85</v>
      </c>
      <c r="AY237" s="268" t="s">
        <v>401</v>
      </c>
    </row>
    <row r="238" s="12" customFormat="1" ht="22.8" customHeight="1">
      <c r="A238" s="12"/>
      <c r="B238" s="202"/>
      <c r="C238" s="203"/>
      <c r="D238" s="204" t="s">
        <v>77</v>
      </c>
      <c r="E238" s="216" t="s">
        <v>102</v>
      </c>
      <c r="F238" s="216" t="s">
        <v>1091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SUM(P239:P261)</f>
        <v>0</v>
      </c>
      <c r="Q238" s="210"/>
      <c r="R238" s="211">
        <f>SUM(R239:R261)</f>
        <v>77.414988320982403</v>
      </c>
      <c r="S238" s="210"/>
      <c r="T238" s="212">
        <f>SUM(T239:T261)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85</v>
      </c>
      <c r="AT238" s="214" t="s">
        <v>77</v>
      </c>
      <c r="AU238" s="214" t="s">
        <v>85</v>
      </c>
      <c r="AY238" s="213" t="s">
        <v>401</v>
      </c>
      <c r="BK238" s="215">
        <f>SUM(BK239:BK261)</f>
        <v>0</v>
      </c>
    </row>
    <row r="239" s="2" customFormat="1" ht="33" customHeight="1">
      <c r="A239" s="40"/>
      <c r="B239" s="41"/>
      <c r="C239" s="218" t="s">
        <v>670</v>
      </c>
      <c r="D239" s="218" t="s">
        <v>403</v>
      </c>
      <c r="E239" s="219" t="s">
        <v>3929</v>
      </c>
      <c r="F239" s="220" t="s">
        <v>3930</v>
      </c>
      <c r="G239" s="221" t="s">
        <v>219</v>
      </c>
      <c r="H239" s="222">
        <v>28</v>
      </c>
      <c r="I239" s="223"/>
      <c r="J239" s="224">
        <f>ROUND(I239*H239,2)</f>
        <v>0</v>
      </c>
      <c r="K239" s="220" t="s">
        <v>406</v>
      </c>
      <c r="L239" s="46"/>
      <c r="M239" s="225" t="s">
        <v>19</v>
      </c>
      <c r="N239" s="226" t="s">
        <v>49</v>
      </c>
      <c r="O239" s="86"/>
      <c r="P239" s="227">
        <f>O239*H239</f>
        <v>0</v>
      </c>
      <c r="Q239" s="227">
        <v>1.8907700000000001</v>
      </c>
      <c r="R239" s="227">
        <f>Q239*H239</f>
        <v>52.941560000000003</v>
      </c>
      <c r="S239" s="227">
        <v>0</v>
      </c>
      <c r="T239" s="22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9" t="s">
        <v>102</v>
      </c>
      <c r="AT239" s="229" t="s">
        <v>403</v>
      </c>
      <c r="AU239" s="229" t="s">
        <v>87</v>
      </c>
      <c r="AY239" s="19" t="s">
        <v>401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9" t="s">
        <v>85</v>
      </c>
      <c r="BK239" s="230">
        <f>ROUND(I239*H239,2)</f>
        <v>0</v>
      </c>
      <c r="BL239" s="19" t="s">
        <v>102</v>
      </c>
      <c r="BM239" s="229" t="s">
        <v>8139</v>
      </c>
    </row>
    <row r="240" s="2" customFormat="1">
      <c r="A240" s="40"/>
      <c r="B240" s="41"/>
      <c r="C240" s="42"/>
      <c r="D240" s="231" t="s">
        <v>408</v>
      </c>
      <c r="E240" s="42"/>
      <c r="F240" s="232" t="s">
        <v>3932</v>
      </c>
      <c r="G240" s="42"/>
      <c r="H240" s="42"/>
      <c r="I240" s="233"/>
      <c r="J240" s="42"/>
      <c r="K240" s="42"/>
      <c r="L240" s="46"/>
      <c r="M240" s="234"/>
      <c r="N240" s="235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408</v>
      </c>
      <c r="AU240" s="19" t="s">
        <v>87</v>
      </c>
    </row>
    <row r="241" s="14" customFormat="1">
      <c r="A241" s="14"/>
      <c r="B241" s="247"/>
      <c r="C241" s="248"/>
      <c r="D241" s="238" t="s">
        <v>410</v>
      </c>
      <c r="E241" s="249" t="s">
        <v>19</v>
      </c>
      <c r="F241" s="250" t="s">
        <v>8140</v>
      </c>
      <c r="G241" s="248"/>
      <c r="H241" s="251">
        <v>28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410</v>
      </c>
      <c r="AU241" s="257" t="s">
        <v>87</v>
      </c>
      <c r="AV241" s="14" t="s">
        <v>87</v>
      </c>
      <c r="AW241" s="14" t="s">
        <v>37</v>
      </c>
      <c r="AX241" s="14" t="s">
        <v>78</v>
      </c>
      <c r="AY241" s="257" t="s">
        <v>401</v>
      </c>
    </row>
    <row r="242" s="15" customFormat="1">
      <c r="A242" s="15"/>
      <c r="B242" s="258"/>
      <c r="C242" s="259"/>
      <c r="D242" s="238" t="s">
        <v>410</v>
      </c>
      <c r="E242" s="260" t="s">
        <v>19</v>
      </c>
      <c r="F242" s="261" t="s">
        <v>414</v>
      </c>
      <c r="G242" s="259"/>
      <c r="H242" s="262">
        <v>28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410</v>
      </c>
      <c r="AU242" s="268" t="s">
        <v>87</v>
      </c>
      <c r="AV242" s="15" t="s">
        <v>102</v>
      </c>
      <c r="AW242" s="15" t="s">
        <v>37</v>
      </c>
      <c r="AX242" s="15" t="s">
        <v>85</v>
      </c>
      <c r="AY242" s="268" t="s">
        <v>401</v>
      </c>
    </row>
    <row r="243" s="2" customFormat="1" ht="33" customHeight="1">
      <c r="A243" s="40"/>
      <c r="B243" s="41"/>
      <c r="C243" s="218" t="s">
        <v>676</v>
      </c>
      <c r="D243" s="218" t="s">
        <v>403</v>
      </c>
      <c r="E243" s="219" t="s">
        <v>7774</v>
      </c>
      <c r="F243" s="220" t="s">
        <v>7775</v>
      </c>
      <c r="G243" s="221" t="s">
        <v>219</v>
      </c>
      <c r="H243" s="222">
        <v>9.9429999999999996</v>
      </c>
      <c r="I243" s="223"/>
      <c r="J243" s="224">
        <f>ROUND(I243*H243,2)</f>
        <v>0</v>
      </c>
      <c r="K243" s="220" t="s">
        <v>406</v>
      </c>
      <c r="L243" s="46"/>
      <c r="M243" s="225" t="s">
        <v>19</v>
      </c>
      <c r="N243" s="226" t="s">
        <v>49</v>
      </c>
      <c r="O243" s="86"/>
      <c r="P243" s="227">
        <f>O243*H243</f>
        <v>0</v>
      </c>
      <c r="Q243" s="227">
        <v>1.8907700000000001</v>
      </c>
      <c r="R243" s="227">
        <f>Q243*H243</f>
        <v>18.799926110000001</v>
      </c>
      <c r="S243" s="227">
        <v>0</v>
      </c>
      <c r="T243" s="22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9" t="s">
        <v>102</v>
      </c>
      <c r="AT243" s="229" t="s">
        <v>403</v>
      </c>
      <c r="AU243" s="229" t="s">
        <v>87</v>
      </c>
      <c r="AY243" s="19" t="s">
        <v>401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9" t="s">
        <v>85</v>
      </c>
      <c r="BK243" s="230">
        <f>ROUND(I243*H243,2)</f>
        <v>0</v>
      </c>
      <c r="BL243" s="19" t="s">
        <v>102</v>
      </c>
      <c r="BM243" s="229" t="s">
        <v>8141</v>
      </c>
    </row>
    <row r="244" s="2" customFormat="1">
      <c r="A244" s="40"/>
      <c r="B244" s="41"/>
      <c r="C244" s="42"/>
      <c r="D244" s="231" t="s">
        <v>408</v>
      </c>
      <c r="E244" s="42"/>
      <c r="F244" s="232" t="s">
        <v>7777</v>
      </c>
      <c r="G244" s="42"/>
      <c r="H244" s="42"/>
      <c r="I244" s="233"/>
      <c r="J244" s="42"/>
      <c r="K244" s="42"/>
      <c r="L244" s="46"/>
      <c r="M244" s="234"/>
      <c r="N244" s="235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408</v>
      </c>
      <c r="AU244" s="19" t="s">
        <v>87</v>
      </c>
    </row>
    <row r="245" s="14" customFormat="1">
      <c r="A245" s="14"/>
      <c r="B245" s="247"/>
      <c r="C245" s="248"/>
      <c r="D245" s="238" t="s">
        <v>410</v>
      </c>
      <c r="E245" s="249" t="s">
        <v>19</v>
      </c>
      <c r="F245" s="250" t="s">
        <v>8142</v>
      </c>
      <c r="G245" s="248"/>
      <c r="H245" s="251">
        <v>0.625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410</v>
      </c>
      <c r="AU245" s="257" t="s">
        <v>87</v>
      </c>
      <c r="AV245" s="14" t="s">
        <v>87</v>
      </c>
      <c r="AW245" s="14" t="s">
        <v>37</v>
      </c>
      <c r="AX245" s="14" t="s">
        <v>78</v>
      </c>
      <c r="AY245" s="257" t="s">
        <v>401</v>
      </c>
    </row>
    <row r="246" s="14" customFormat="1">
      <c r="A246" s="14"/>
      <c r="B246" s="247"/>
      <c r="C246" s="248"/>
      <c r="D246" s="238" t="s">
        <v>410</v>
      </c>
      <c r="E246" s="249" t="s">
        <v>19</v>
      </c>
      <c r="F246" s="250" t="s">
        <v>8143</v>
      </c>
      <c r="G246" s="248"/>
      <c r="H246" s="251">
        <v>0.29999999999999999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410</v>
      </c>
      <c r="AU246" s="257" t="s">
        <v>87</v>
      </c>
      <c r="AV246" s="14" t="s">
        <v>87</v>
      </c>
      <c r="AW246" s="14" t="s">
        <v>37</v>
      </c>
      <c r="AX246" s="14" t="s">
        <v>78</v>
      </c>
      <c r="AY246" s="257" t="s">
        <v>401</v>
      </c>
    </row>
    <row r="247" s="14" customFormat="1">
      <c r="A247" s="14"/>
      <c r="B247" s="247"/>
      <c r="C247" s="248"/>
      <c r="D247" s="238" t="s">
        <v>410</v>
      </c>
      <c r="E247" s="249" t="s">
        <v>19</v>
      </c>
      <c r="F247" s="250" t="s">
        <v>8144</v>
      </c>
      <c r="G247" s="248"/>
      <c r="H247" s="251">
        <v>7.8029999999999999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410</v>
      </c>
      <c r="AU247" s="257" t="s">
        <v>87</v>
      </c>
      <c r="AV247" s="14" t="s">
        <v>87</v>
      </c>
      <c r="AW247" s="14" t="s">
        <v>37</v>
      </c>
      <c r="AX247" s="14" t="s">
        <v>78</v>
      </c>
      <c r="AY247" s="257" t="s">
        <v>401</v>
      </c>
    </row>
    <row r="248" s="14" customFormat="1">
      <c r="A248" s="14"/>
      <c r="B248" s="247"/>
      <c r="C248" s="248"/>
      <c r="D248" s="238" t="s">
        <v>410</v>
      </c>
      <c r="E248" s="249" t="s">
        <v>19</v>
      </c>
      <c r="F248" s="250" t="s">
        <v>8145</v>
      </c>
      <c r="G248" s="248"/>
      <c r="H248" s="251">
        <v>1.2150000000000001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7" t="s">
        <v>410</v>
      </c>
      <c r="AU248" s="257" t="s">
        <v>87</v>
      </c>
      <c r="AV248" s="14" t="s">
        <v>87</v>
      </c>
      <c r="AW248" s="14" t="s">
        <v>37</v>
      </c>
      <c r="AX248" s="14" t="s">
        <v>78</v>
      </c>
      <c r="AY248" s="257" t="s">
        <v>401</v>
      </c>
    </row>
    <row r="249" s="15" customFormat="1">
      <c r="A249" s="15"/>
      <c r="B249" s="258"/>
      <c r="C249" s="259"/>
      <c r="D249" s="238" t="s">
        <v>410</v>
      </c>
      <c r="E249" s="260" t="s">
        <v>19</v>
      </c>
      <c r="F249" s="261" t="s">
        <v>414</v>
      </c>
      <c r="G249" s="259"/>
      <c r="H249" s="262">
        <v>9.9429999999999996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8" t="s">
        <v>410</v>
      </c>
      <c r="AU249" s="268" t="s">
        <v>87</v>
      </c>
      <c r="AV249" s="15" t="s">
        <v>102</v>
      </c>
      <c r="AW249" s="15" t="s">
        <v>37</v>
      </c>
      <c r="AX249" s="15" t="s">
        <v>85</v>
      </c>
      <c r="AY249" s="268" t="s">
        <v>401</v>
      </c>
    </row>
    <row r="250" s="2" customFormat="1" ht="49.05" customHeight="1">
      <c r="A250" s="40"/>
      <c r="B250" s="41"/>
      <c r="C250" s="218" t="s">
        <v>682</v>
      </c>
      <c r="D250" s="218" t="s">
        <v>403</v>
      </c>
      <c r="E250" s="219" t="s">
        <v>7779</v>
      </c>
      <c r="F250" s="220" t="s">
        <v>7780</v>
      </c>
      <c r="G250" s="221" t="s">
        <v>219</v>
      </c>
      <c r="H250" s="222">
        <v>2.4300000000000002</v>
      </c>
      <c r="I250" s="223"/>
      <c r="J250" s="224">
        <f>ROUND(I250*H250,2)</f>
        <v>0</v>
      </c>
      <c r="K250" s="220" t="s">
        <v>406</v>
      </c>
      <c r="L250" s="46"/>
      <c r="M250" s="225" t="s">
        <v>19</v>
      </c>
      <c r="N250" s="226" t="s">
        <v>49</v>
      </c>
      <c r="O250" s="86"/>
      <c r="P250" s="227">
        <f>O250*H250</f>
        <v>0</v>
      </c>
      <c r="Q250" s="227">
        <v>2.3010199999999998</v>
      </c>
      <c r="R250" s="227">
        <f>Q250*H250</f>
        <v>5.5914786000000003</v>
      </c>
      <c r="S250" s="227">
        <v>0</v>
      </c>
      <c r="T250" s="22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9" t="s">
        <v>102</v>
      </c>
      <c r="AT250" s="229" t="s">
        <v>403</v>
      </c>
      <c r="AU250" s="229" t="s">
        <v>87</v>
      </c>
      <c r="AY250" s="19" t="s">
        <v>401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9" t="s">
        <v>85</v>
      </c>
      <c r="BK250" s="230">
        <f>ROUND(I250*H250,2)</f>
        <v>0</v>
      </c>
      <c r="BL250" s="19" t="s">
        <v>102</v>
      </c>
      <c r="BM250" s="229" t="s">
        <v>8146</v>
      </c>
    </row>
    <row r="251" s="2" customFormat="1">
      <c r="A251" s="40"/>
      <c r="B251" s="41"/>
      <c r="C251" s="42"/>
      <c r="D251" s="231" t="s">
        <v>408</v>
      </c>
      <c r="E251" s="42"/>
      <c r="F251" s="232" t="s">
        <v>7782</v>
      </c>
      <c r="G251" s="42"/>
      <c r="H251" s="42"/>
      <c r="I251" s="233"/>
      <c r="J251" s="42"/>
      <c r="K251" s="42"/>
      <c r="L251" s="46"/>
      <c r="M251" s="234"/>
      <c r="N251" s="235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408</v>
      </c>
      <c r="AU251" s="19" t="s">
        <v>87</v>
      </c>
    </row>
    <row r="252" s="14" customFormat="1">
      <c r="A252" s="14"/>
      <c r="B252" s="247"/>
      <c r="C252" s="248"/>
      <c r="D252" s="238" t="s">
        <v>410</v>
      </c>
      <c r="E252" s="249" t="s">
        <v>19</v>
      </c>
      <c r="F252" s="250" t="s">
        <v>8147</v>
      </c>
      <c r="G252" s="248"/>
      <c r="H252" s="251">
        <v>2.4300000000000002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410</v>
      </c>
      <c r="AU252" s="257" t="s">
        <v>87</v>
      </c>
      <c r="AV252" s="14" t="s">
        <v>87</v>
      </c>
      <c r="AW252" s="14" t="s">
        <v>37</v>
      </c>
      <c r="AX252" s="14" t="s">
        <v>78</v>
      </c>
      <c r="AY252" s="257" t="s">
        <v>401</v>
      </c>
    </row>
    <row r="253" s="15" customFormat="1">
      <c r="A253" s="15"/>
      <c r="B253" s="258"/>
      <c r="C253" s="259"/>
      <c r="D253" s="238" t="s">
        <v>410</v>
      </c>
      <c r="E253" s="260" t="s">
        <v>19</v>
      </c>
      <c r="F253" s="261" t="s">
        <v>414</v>
      </c>
      <c r="G253" s="259"/>
      <c r="H253" s="262">
        <v>2.4300000000000002</v>
      </c>
      <c r="I253" s="263"/>
      <c r="J253" s="259"/>
      <c r="K253" s="259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410</v>
      </c>
      <c r="AU253" s="268" t="s">
        <v>87</v>
      </c>
      <c r="AV253" s="15" t="s">
        <v>102</v>
      </c>
      <c r="AW253" s="15" t="s">
        <v>37</v>
      </c>
      <c r="AX253" s="15" t="s">
        <v>85</v>
      </c>
      <c r="AY253" s="268" t="s">
        <v>401</v>
      </c>
    </row>
    <row r="254" s="2" customFormat="1" ht="37.8" customHeight="1">
      <c r="A254" s="40"/>
      <c r="B254" s="41"/>
      <c r="C254" s="218" t="s">
        <v>687</v>
      </c>
      <c r="D254" s="218" t="s">
        <v>403</v>
      </c>
      <c r="E254" s="219" t="s">
        <v>7784</v>
      </c>
      <c r="F254" s="220" t="s">
        <v>7785</v>
      </c>
      <c r="G254" s="221" t="s">
        <v>178</v>
      </c>
      <c r="H254" s="222">
        <v>2.8799999999999999</v>
      </c>
      <c r="I254" s="223"/>
      <c r="J254" s="224">
        <f>ROUND(I254*H254,2)</f>
        <v>0</v>
      </c>
      <c r="K254" s="220" t="s">
        <v>406</v>
      </c>
      <c r="L254" s="46"/>
      <c r="M254" s="225" t="s">
        <v>19</v>
      </c>
      <c r="N254" s="226" t="s">
        <v>49</v>
      </c>
      <c r="O254" s="86"/>
      <c r="P254" s="227">
        <f>O254*H254</f>
        <v>0</v>
      </c>
      <c r="Q254" s="227">
        <v>0.0063171399999999997</v>
      </c>
      <c r="R254" s="227">
        <f>Q254*H254</f>
        <v>0.0181933632</v>
      </c>
      <c r="S254" s="227">
        <v>0</v>
      </c>
      <c r="T254" s="228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9" t="s">
        <v>102</v>
      </c>
      <c r="AT254" s="229" t="s">
        <v>403</v>
      </c>
      <c r="AU254" s="229" t="s">
        <v>87</v>
      </c>
      <c r="AY254" s="19" t="s">
        <v>401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9" t="s">
        <v>85</v>
      </c>
      <c r="BK254" s="230">
        <f>ROUND(I254*H254,2)</f>
        <v>0</v>
      </c>
      <c r="BL254" s="19" t="s">
        <v>102</v>
      </c>
      <c r="BM254" s="229" t="s">
        <v>8148</v>
      </c>
    </row>
    <row r="255" s="2" customFormat="1">
      <c r="A255" s="40"/>
      <c r="B255" s="41"/>
      <c r="C255" s="42"/>
      <c r="D255" s="231" t="s">
        <v>408</v>
      </c>
      <c r="E255" s="42"/>
      <c r="F255" s="232" t="s">
        <v>7787</v>
      </c>
      <c r="G255" s="42"/>
      <c r="H255" s="42"/>
      <c r="I255" s="233"/>
      <c r="J255" s="42"/>
      <c r="K255" s="42"/>
      <c r="L255" s="46"/>
      <c r="M255" s="234"/>
      <c r="N255" s="23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408</v>
      </c>
      <c r="AU255" s="19" t="s">
        <v>87</v>
      </c>
    </row>
    <row r="256" s="14" customFormat="1">
      <c r="A256" s="14"/>
      <c r="B256" s="247"/>
      <c r="C256" s="248"/>
      <c r="D256" s="238" t="s">
        <v>410</v>
      </c>
      <c r="E256" s="249" t="s">
        <v>19</v>
      </c>
      <c r="F256" s="250" t="s">
        <v>8149</v>
      </c>
      <c r="G256" s="248"/>
      <c r="H256" s="251">
        <v>2.8799999999999999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410</v>
      </c>
      <c r="AU256" s="257" t="s">
        <v>87</v>
      </c>
      <c r="AV256" s="14" t="s">
        <v>87</v>
      </c>
      <c r="AW256" s="14" t="s">
        <v>37</v>
      </c>
      <c r="AX256" s="14" t="s">
        <v>78</v>
      </c>
      <c r="AY256" s="257" t="s">
        <v>401</v>
      </c>
    </row>
    <row r="257" s="15" customFormat="1">
      <c r="A257" s="15"/>
      <c r="B257" s="258"/>
      <c r="C257" s="259"/>
      <c r="D257" s="238" t="s">
        <v>410</v>
      </c>
      <c r="E257" s="260" t="s">
        <v>19</v>
      </c>
      <c r="F257" s="261" t="s">
        <v>414</v>
      </c>
      <c r="G257" s="259"/>
      <c r="H257" s="262">
        <v>2.8799999999999999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410</v>
      </c>
      <c r="AU257" s="268" t="s">
        <v>87</v>
      </c>
      <c r="AV257" s="15" t="s">
        <v>102</v>
      </c>
      <c r="AW257" s="15" t="s">
        <v>37</v>
      </c>
      <c r="AX257" s="15" t="s">
        <v>85</v>
      </c>
      <c r="AY257" s="268" t="s">
        <v>401</v>
      </c>
    </row>
    <row r="258" s="2" customFormat="1" ht="16.5" customHeight="1">
      <c r="A258" s="40"/>
      <c r="B258" s="41"/>
      <c r="C258" s="218" t="s">
        <v>703</v>
      </c>
      <c r="D258" s="218" t="s">
        <v>403</v>
      </c>
      <c r="E258" s="219" t="s">
        <v>7789</v>
      </c>
      <c r="F258" s="220" t="s">
        <v>7790</v>
      </c>
      <c r="G258" s="221" t="s">
        <v>548</v>
      </c>
      <c r="H258" s="222">
        <v>0.064000000000000001</v>
      </c>
      <c r="I258" s="223"/>
      <c r="J258" s="224">
        <f>ROUND(I258*H258,2)</f>
        <v>0</v>
      </c>
      <c r="K258" s="220" t="s">
        <v>406</v>
      </c>
      <c r="L258" s="46"/>
      <c r="M258" s="225" t="s">
        <v>19</v>
      </c>
      <c r="N258" s="226" t="s">
        <v>49</v>
      </c>
      <c r="O258" s="86"/>
      <c r="P258" s="227">
        <f>O258*H258</f>
        <v>0</v>
      </c>
      <c r="Q258" s="227">
        <v>0.99734762160000001</v>
      </c>
      <c r="R258" s="227">
        <f>Q258*H258</f>
        <v>0.063830247782399999</v>
      </c>
      <c r="S258" s="227">
        <v>0</v>
      </c>
      <c r="T258" s="22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9" t="s">
        <v>102</v>
      </c>
      <c r="AT258" s="229" t="s">
        <v>403</v>
      </c>
      <c r="AU258" s="229" t="s">
        <v>87</v>
      </c>
      <c r="AY258" s="19" t="s">
        <v>401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9" t="s">
        <v>85</v>
      </c>
      <c r="BK258" s="230">
        <f>ROUND(I258*H258,2)</f>
        <v>0</v>
      </c>
      <c r="BL258" s="19" t="s">
        <v>102</v>
      </c>
      <c r="BM258" s="229" t="s">
        <v>8150</v>
      </c>
    </row>
    <row r="259" s="2" customFormat="1">
      <c r="A259" s="40"/>
      <c r="B259" s="41"/>
      <c r="C259" s="42"/>
      <c r="D259" s="231" t="s">
        <v>408</v>
      </c>
      <c r="E259" s="42"/>
      <c r="F259" s="232" t="s">
        <v>7792</v>
      </c>
      <c r="G259" s="42"/>
      <c r="H259" s="42"/>
      <c r="I259" s="233"/>
      <c r="J259" s="42"/>
      <c r="K259" s="42"/>
      <c r="L259" s="46"/>
      <c r="M259" s="234"/>
      <c r="N259" s="235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408</v>
      </c>
      <c r="AU259" s="19" t="s">
        <v>87</v>
      </c>
    </row>
    <row r="260" s="14" customFormat="1">
      <c r="A260" s="14"/>
      <c r="B260" s="247"/>
      <c r="C260" s="248"/>
      <c r="D260" s="238" t="s">
        <v>410</v>
      </c>
      <c r="E260" s="249" t="s">
        <v>19</v>
      </c>
      <c r="F260" s="250" t="s">
        <v>8151</v>
      </c>
      <c r="G260" s="248"/>
      <c r="H260" s="251">
        <v>0.064000000000000001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7" t="s">
        <v>410</v>
      </c>
      <c r="AU260" s="257" t="s">
        <v>87</v>
      </c>
      <c r="AV260" s="14" t="s">
        <v>87</v>
      </c>
      <c r="AW260" s="14" t="s">
        <v>37</v>
      </c>
      <c r="AX260" s="14" t="s">
        <v>78</v>
      </c>
      <c r="AY260" s="257" t="s">
        <v>401</v>
      </c>
    </row>
    <row r="261" s="15" customFormat="1">
      <c r="A261" s="15"/>
      <c r="B261" s="258"/>
      <c r="C261" s="259"/>
      <c r="D261" s="238" t="s">
        <v>410</v>
      </c>
      <c r="E261" s="260" t="s">
        <v>19</v>
      </c>
      <c r="F261" s="261" t="s">
        <v>414</v>
      </c>
      <c r="G261" s="259"/>
      <c r="H261" s="262">
        <v>0.064000000000000001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8" t="s">
        <v>410</v>
      </c>
      <c r="AU261" s="268" t="s">
        <v>87</v>
      </c>
      <c r="AV261" s="15" t="s">
        <v>102</v>
      </c>
      <c r="AW261" s="15" t="s">
        <v>37</v>
      </c>
      <c r="AX261" s="15" t="s">
        <v>85</v>
      </c>
      <c r="AY261" s="268" t="s">
        <v>401</v>
      </c>
    </row>
    <row r="262" s="12" customFormat="1" ht="22.8" customHeight="1">
      <c r="A262" s="12"/>
      <c r="B262" s="202"/>
      <c r="C262" s="203"/>
      <c r="D262" s="204" t="s">
        <v>77</v>
      </c>
      <c r="E262" s="216" t="s">
        <v>487</v>
      </c>
      <c r="F262" s="216" t="s">
        <v>7628</v>
      </c>
      <c r="G262" s="203"/>
      <c r="H262" s="203"/>
      <c r="I262" s="206"/>
      <c r="J262" s="217">
        <f>BK262</f>
        <v>0</v>
      </c>
      <c r="K262" s="203"/>
      <c r="L262" s="208"/>
      <c r="M262" s="209"/>
      <c r="N262" s="210"/>
      <c r="O262" s="210"/>
      <c r="P262" s="211">
        <f>SUM(P263:P389)</f>
        <v>0</v>
      </c>
      <c r="Q262" s="210"/>
      <c r="R262" s="211">
        <f>SUM(R263:R389)</f>
        <v>23.403142623499999</v>
      </c>
      <c r="S262" s="210"/>
      <c r="T262" s="212">
        <f>SUM(T263:T389)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3" t="s">
        <v>85</v>
      </c>
      <c r="AT262" s="214" t="s">
        <v>77</v>
      </c>
      <c r="AU262" s="214" t="s">
        <v>85</v>
      </c>
      <c r="AY262" s="213" t="s">
        <v>401</v>
      </c>
      <c r="BK262" s="215">
        <f>SUM(BK263:BK389)</f>
        <v>0</v>
      </c>
    </row>
    <row r="263" s="2" customFormat="1" ht="44.25" customHeight="1">
      <c r="A263" s="40"/>
      <c r="B263" s="41"/>
      <c r="C263" s="218" t="s">
        <v>710</v>
      </c>
      <c r="D263" s="218" t="s">
        <v>403</v>
      </c>
      <c r="E263" s="219" t="s">
        <v>7951</v>
      </c>
      <c r="F263" s="220" t="s">
        <v>7952</v>
      </c>
      <c r="G263" s="221" t="s">
        <v>228</v>
      </c>
      <c r="H263" s="222">
        <v>190</v>
      </c>
      <c r="I263" s="223"/>
      <c r="J263" s="224">
        <f>ROUND(I263*H263,2)</f>
        <v>0</v>
      </c>
      <c r="K263" s="220" t="s">
        <v>406</v>
      </c>
      <c r="L263" s="46"/>
      <c r="M263" s="225" t="s">
        <v>19</v>
      </c>
      <c r="N263" s="226" t="s">
        <v>49</v>
      </c>
      <c r="O263" s="86"/>
      <c r="P263" s="227">
        <f>O263*H263</f>
        <v>0</v>
      </c>
      <c r="Q263" s="227">
        <v>0.0027610999999999998</v>
      </c>
      <c r="R263" s="227">
        <f>Q263*H263</f>
        <v>0.52460899999999999</v>
      </c>
      <c r="S263" s="227">
        <v>0</v>
      </c>
      <c r="T263" s="22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9" t="s">
        <v>102</v>
      </c>
      <c r="AT263" s="229" t="s">
        <v>403</v>
      </c>
      <c r="AU263" s="229" t="s">
        <v>87</v>
      </c>
      <c r="AY263" s="19" t="s">
        <v>401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9" t="s">
        <v>85</v>
      </c>
      <c r="BK263" s="230">
        <f>ROUND(I263*H263,2)</f>
        <v>0</v>
      </c>
      <c r="BL263" s="19" t="s">
        <v>102</v>
      </c>
      <c r="BM263" s="229" t="s">
        <v>8152</v>
      </c>
    </row>
    <row r="264" s="2" customFormat="1">
      <c r="A264" s="40"/>
      <c r="B264" s="41"/>
      <c r="C264" s="42"/>
      <c r="D264" s="231" t="s">
        <v>408</v>
      </c>
      <c r="E264" s="42"/>
      <c r="F264" s="232" t="s">
        <v>7954</v>
      </c>
      <c r="G264" s="42"/>
      <c r="H264" s="42"/>
      <c r="I264" s="233"/>
      <c r="J264" s="42"/>
      <c r="K264" s="42"/>
      <c r="L264" s="46"/>
      <c r="M264" s="234"/>
      <c r="N264" s="235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408</v>
      </c>
      <c r="AU264" s="19" t="s">
        <v>87</v>
      </c>
    </row>
    <row r="265" s="14" customFormat="1">
      <c r="A265" s="14"/>
      <c r="B265" s="247"/>
      <c r="C265" s="248"/>
      <c r="D265" s="238" t="s">
        <v>410</v>
      </c>
      <c r="E265" s="249" t="s">
        <v>19</v>
      </c>
      <c r="F265" s="250" t="s">
        <v>8153</v>
      </c>
      <c r="G265" s="248"/>
      <c r="H265" s="251">
        <v>190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7" t="s">
        <v>410</v>
      </c>
      <c r="AU265" s="257" t="s">
        <v>87</v>
      </c>
      <c r="AV265" s="14" t="s">
        <v>87</v>
      </c>
      <c r="AW265" s="14" t="s">
        <v>37</v>
      </c>
      <c r="AX265" s="14" t="s">
        <v>78</v>
      </c>
      <c r="AY265" s="257" t="s">
        <v>401</v>
      </c>
    </row>
    <row r="266" s="15" customFormat="1">
      <c r="A266" s="15"/>
      <c r="B266" s="258"/>
      <c r="C266" s="259"/>
      <c r="D266" s="238" t="s">
        <v>410</v>
      </c>
      <c r="E266" s="260" t="s">
        <v>19</v>
      </c>
      <c r="F266" s="261" t="s">
        <v>414</v>
      </c>
      <c r="G266" s="259"/>
      <c r="H266" s="262">
        <v>190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8" t="s">
        <v>410</v>
      </c>
      <c r="AU266" s="268" t="s">
        <v>87</v>
      </c>
      <c r="AV266" s="15" t="s">
        <v>102</v>
      </c>
      <c r="AW266" s="15" t="s">
        <v>37</v>
      </c>
      <c r="AX266" s="15" t="s">
        <v>85</v>
      </c>
      <c r="AY266" s="268" t="s">
        <v>401</v>
      </c>
    </row>
    <row r="267" s="2" customFormat="1" ht="44.25" customHeight="1">
      <c r="A267" s="40"/>
      <c r="B267" s="41"/>
      <c r="C267" s="218" t="s">
        <v>717</v>
      </c>
      <c r="D267" s="218" t="s">
        <v>403</v>
      </c>
      <c r="E267" s="219" t="s">
        <v>7956</v>
      </c>
      <c r="F267" s="220" t="s">
        <v>7957</v>
      </c>
      <c r="G267" s="221" t="s">
        <v>228</v>
      </c>
      <c r="H267" s="222">
        <v>80</v>
      </c>
      <c r="I267" s="223"/>
      <c r="J267" s="224">
        <f>ROUND(I267*H267,2)</f>
        <v>0</v>
      </c>
      <c r="K267" s="220" t="s">
        <v>406</v>
      </c>
      <c r="L267" s="46"/>
      <c r="M267" s="225" t="s">
        <v>19</v>
      </c>
      <c r="N267" s="226" t="s">
        <v>49</v>
      </c>
      <c r="O267" s="86"/>
      <c r="P267" s="227">
        <f>O267*H267</f>
        <v>0</v>
      </c>
      <c r="Q267" s="227">
        <v>0.0044007999999999999</v>
      </c>
      <c r="R267" s="227">
        <f>Q267*H267</f>
        <v>0.35206399999999999</v>
      </c>
      <c r="S267" s="227">
        <v>0</v>
      </c>
      <c r="T267" s="22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9" t="s">
        <v>102</v>
      </c>
      <c r="AT267" s="229" t="s">
        <v>403</v>
      </c>
      <c r="AU267" s="229" t="s">
        <v>87</v>
      </c>
      <c r="AY267" s="19" t="s">
        <v>401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9" t="s">
        <v>85</v>
      </c>
      <c r="BK267" s="230">
        <f>ROUND(I267*H267,2)</f>
        <v>0</v>
      </c>
      <c r="BL267" s="19" t="s">
        <v>102</v>
      </c>
      <c r="BM267" s="229" t="s">
        <v>8154</v>
      </c>
    </row>
    <row r="268" s="2" customFormat="1">
      <c r="A268" s="40"/>
      <c r="B268" s="41"/>
      <c r="C268" s="42"/>
      <c r="D268" s="231" t="s">
        <v>408</v>
      </c>
      <c r="E268" s="42"/>
      <c r="F268" s="232" t="s">
        <v>7959</v>
      </c>
      <c r="G268" s="42"/>
      <c r="H268" s="42"/>
      <c r="I268" s="233"/>
      <c r="J268" s="42"/>
      <c r="K268" s="42"/>
      <c r="L268" s="46"/>
      <c r="M268" s="234"/>
      <c r="N268" s="235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408</v>
      </c>
      <c r="AU268" s="19" t="s">
        <v>87</v>
      </c>
    </row>
    <row r="269" s="14" customFormat="1">
      <c r="A269" s="14"/>
      <c r="B269" s="247"/>
      <c r="C269" s="248"/>
      <c r="D269" s="238" t="s">
        <v>410</v>
      </c>
      <c r="E269" s="249" t="s">
        <v>19</v>
      </c>
      <c r="F269" s="250" t="s">
        <v>8155</v>
      </c>
      <c r="G269" s="248"/>
      <c r="H269" s="251">
        <v>80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7" t="s">
        <v>410</v>
      </c>
      <c r="AU269" s="257" t="s">
        <v>87</v>
      </c>
      <c r="AV269" s="14" t="s">
        <v>87</v>
      </c>
      <c r="AW269" s="14" t="s">
        <v>37</v>
      </c>
      <c r="AX269" s="14" t="s">
        <v>78</v>
      </c>
      <c r="AY269" s="257" t="s">
        <v>401</v>
      </c>
    </row>
    <row r="270" s="15" customFormat="1">
      <c r="A270" s="15"/>
      <c r="B270" s="258"/>
      <c r="C270" s="259"/>
      <c r="D270" s="238" t="s">
        <v>410</v>
      </c>
      <c r="E270" s="260" t="s">
        <v>19</v>
      </c>
      <c r="F270" s="261" t="s">
        <v>414</v>
      </c>
      <c r="G270" s="259"/>
      <c r="H270" s="262">
        <v>80</v>
      </c>
      <c r="I270" s="263"/>
      <c r="J270" s="259"/>
      <c r="K270" s="259"/>
      <c r="L270" s="264"/>
      <c r="M270" s="265"/>
      <c r="N270" s="266"/>
      <c r="O270" s="266"/>
      <c r="P270" s="266"/>
      <c r="Q270" s="266"/>
      <c r="R270" s="266"/>
      <c r="S270" s="266"/>
      <c r="T270" s="26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8" t="s">
        <v>410</v>
      </c>
      <c r="AU270" s="268" t="s">
        <v>87</v>
      </c>
      <c r="AV270" s="15" t="s">
        <v>102</v>
      </c>
      <c r="AW270" s="15" t="s">
        <v>37</v>
      </c>
      <c r="AX270" s="15" t="s">
        <v>85</v>
      </c>
      <c r="AY270" s="268" t="s">
        <v>401</v>
      </c>
    </row>
    <row r="271" s="2" customFormat="1" ht="44.25" customHeight="1">
      <c r="A271" s="40"/>
      <c r="B271" s="41"/>
      <c r="C271" s="218" t="s">
        <v>723</v>
      </c>
      <c r="D271" s="218" t="s">
        <v>403</v>
      </c>
      <c r="E271" s="219" t="s">
        <v>8156</v>
      </c>
      <c r="F271" s="220" t="s">
        <v>8157</v>
      </c>
      <c r="G271" s="221" t="s">
        <v>228</v>
      </c>
      <c r="H271" s="222">
        <v>80</v>
      </c>
      <c r="I271" s="223"/>
      <c r="J271" s="224">
        <f>ROUND(I271*H271,2)</f>
        <v>0</v>
      </c>
      <c r="K271" s="220" t="s">
        <v>406</v>
      </c>
      <c r="L271" s="46"/>
      <c r="M271" s="225" t="s">
        <v>19</v>
      </c>
      <c r="N271" s="226" t="s">
        <v>49</v>
      </c>
      <c r="O271" s="86"/>
      <c r="P271" s="227">
        <f>O271*H271</f>
        <v>0</v>
      </c>
      <c r="Q271" s="227">
        <v>0.0118218</v>
      </c>
      <c r="R271" s="227">
        <f>Q271*H271</f>
        <v>0.94574400000000003</v>
      </c>
      <c r="S271" s="227">
        <v>0</v>
      </c>
      <c r="T271" s="22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9" t="s">
        <v>102</v>
      </c>
      <c r="AT271" s="229" t="s">
        <v>403</v>
      </c>
      <c r="AU271" s="229" t="s">
        <v>87</v>
      </c>
      <c r="AY271" s="19" t="s">
        <v>401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9" t="s">
        <v>85</v>
      </c>
      <c r="BK271" s="230">
        <f>ROUND(I271*H271,2)</f>
        <v>0</v>
      </c>
      <c r="BL271" s="19" t="s">
        <v>102</v>
      </c>
      <c r="BM271" s="229" t="s">
        <v>8158</v>
      </c>
    </row>
    <row r="272" s="2" customFormat="1">
      <c r="A272" s="40"/>
      <c r="B272" s="41"/>
      <c r="C272" s="42"/>
      <c r="D272" s="231" t="s">
        <v>408</v>
      </c>
      <c r="E272" s="42"/>
      <c r="F272" s="232" t="s">
        <v>8159</v>
      </c>
      <c r="G272" s="42"/>
      <c r="H272" s="42"/>
      <c r="I272" s="233"/>
      <c r="J272" s="42"/>
      <c r="K272" s="42"/>
      <c r="L272" s="46"/>
      <c r="M272" s="234"/>
      <c r="N272" s="235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408</v>
      </c>
      <c r="AU272" s="19" t="s">
        <v>87</v>
      </c>
    </row>
    <row r="273" s="14" customFormat="1">
      <c r="A273" s="14"/>
      <c r="B273" s="247"/>
      <c r="C273" s="248"/>
      <c r="D273" s="238" t="s">
        <v>410</v>
      </c>
      <c r="E273" s="249" t="s">
        <v>19</v>
      </c>
      <c r="F273" s="250" t="s">
        <v>8155</v>
      </c>
      <c r="G273" s="248"/>
      <c r="H273" s="251">
        <v>80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410</v>
      </c>
      <c r="AU273" s="257" t="s">
        <v>87</v>
      </c>
      <c r="AV273" s="14" t="s">
        <v>87</v>
      </c>
      <c r="AW273" s="14" t="s">
        <v>37</v>
      </c>
      <c r="AX273" s="14" t="s">
        <v>78</v>
      </c>
      <c r="AY273" s="257" t="s">
        <v>401</v>
      </c>
    </row>
    <row r="274" s="15" customFormat="1">
      <c r="A274" s="15"/>
      <c r="B274" s="258"/>
      <c r="C274" s="259"/>
      <c r="D274" s="238" t="s">
        <v>410</v>
      </c>
      <c r="E274" s="260" t="s">
        <v>19</v>
      </c>
      <c r="F274" s="261" t="s">
        <v>414</v>
      </c>
      <c r="G274" s="259"/>
      <c r="H274" s="262">
        <v>80</v>
      </c>
      <c r="I274" s="263"/>
      <c r="J274" s="259"/>
      <c r="K274" s="259"/>
      <c r="L274" s="264"/>
      <c r="M274" s="265"/>
      <c r="N274" s="266"/>
      <c r="O274" s="266"/>
      <c r="P274" s="266"/>
      <c r="Q274" s="266"/>
      <c r="R274" s="266"/>
      <c r="S274" s="266"/>
      <c r="T274" s="26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8" t="s">
        <v>410</v>
      </c>
      <c r="AU274" s="268" t="s">
        <v>87</v>
      </c>
      <c r="AV274" s="15" t="s">
        <v>102</v>
      </c>
      <c r="AW274" s="15" t="s">
        <v>37</v>
      </c>
      <c r="AX274" s="15" t="s">
        <v>85</v>
      </c>
      <c r="AY274" s="268" t="s">
        <v>401</v>
      </c>
    </row>
    <row r="275" s="2" customFormat="1" ht="24.15" customHeight="1">
      <c r="A275" s="40"/>
      <c r="B275" s="41"/>
      <c r="C275" s="218" t="s">
        <v>736</v>
      </c>
      <c r="D275" s="218" t="s">
        <v>403</v>
      </c>
      <c r="E275" s="219" t="s">
        <v>7962</v>
      </c>
      <c r="F275" s="220" t="s">
        <v>7963</v>
      </c>
      <c r="G275" s="221" t="s">
        <v>653</v>
      </c>
      <c r="H275" s="222">
        <v>1</v>
      </c>
      <c r="I275" s="223"/>
      <c r="J275" s="224">
        <f>ROUND(I275*H275,2)</f>
        <v>0</v>
      </c>
      <c r="K275" s="220" t="s">
        <v>19</v>
      </c>
      <c r="L275" s="46"/>
      <c r="M275" s="225" t="s">
        <v>19</v>
      </c>
      <c r="N275" s="226" t="s">
        <v>49</v>
      </c>
      <c r="O275" s="86"/>
      <c r="P275" s="227">
        <f>O275*H275</f>
        <v>0</v>
      </c>
      <c r="Q275" s="227">
        <v>2.0305</v>
      </c>
      <c r="R275" s="227">
        <f>Q275*H275</f>
        <v>2.0305</v>
      </c>
      <c r="S275" s="227">
        <v>0</v>
      </c>
      <c r="T275" s="22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9" t="s">
        <v>102</v>
      </c>
      <c r="AT275" s="229" t="s">
        <v>403</v>
      </c>
      <c r="AU275" s="229" t="s">
        <v>87</v>
      </c>
      <c r="AY275" s="19" t="s">
        <v>401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9" t="s">
        <v>85</v>
      </c>
      <c r="BK275" s="230">
        <f>ROUND(I275*H275,2)</f>
        <v>0</v>
      </c>
      <c r="BL275" s="19" t="s">
        <v>102</v>
      </c>
      <c r="BM275" s="229" t="s">
        <v>8160</v>
      </c>
    </row>
    <row r="276" s="14" customFormat="1">
      <c r="A276" s="14"/>
      <c r="B276" s="247"/>
      <c r="C276" s="248"/>
      <c r="D276" s="238" t="s">
        <v>410</v>
      </c>
      <c r="E276" s="249" t="s">
        <v>19</v>
      </c>
      <c r="F276" s="250" t="s">
        <v>8161</v>
      </c>
      <c r="G276" s="248"/>
      <c r="H276" s="251">
        <v>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7" t="s">
        <v>410</v>
      </c>
      <c r="AU276" s="257" t="s">
        <v>87</v>
      </c>
      <c r="AV276" s="14" t="s">
        <v>87</v>
      </c>
      <c r="AW276" s="14" t="s">
        <v>37</v>
      </c>
      <c r="AX276" s="14" t="s">
        <v>78</v>
      </c>
      <c r="AY276" s="257" t="s">
        <v>401</v>
      </c>
    </row>
    <row r="277" s="15" customFormat="1">
      <c r="A277" s="15"/>
      <c r="B277" s="258"/>
      <c r="C277" s="259"/>
      <c r="D277" s="238" t="s">
        <v>410</v>
      </c>
      <c r="E277" s="260" t="s">
        <v>19</v>
      </c>
      <c r="F277" s="261" t="s">
        <v>414</v>
      </c>
      <c r="G277" s="259"/>
      <c r="H277" s="262">
        <v>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410</v>
      </c>
      <c r="AU277" s="268" t="s">
        <v>87</v>
      </c>
      <c r="AV277" s="15" t="s">
        <v>102</v>
      </c>
      <c r="AW277" s="15" t="s">
        <v>37</v>
      </c>
      <c r="AX277" s="15" t="s">
        <v>85</v>
      </c>
      <c r="AY277" s="268" t="s">
        <v>401</v>
      </c>
    </row>
    <row r="278" s="2" customFormat="1" ht="24.15" customHeight="1">
      <c r="A278" s="40"/>
      <c r="B278" s="41"/>
      <c r="C278" s="280" t="s">
        <v>747</v>
      </c>
      <c r="D278" s="280" t="s">
        <v>808</v>
      </c>
      <c r="E278" s="281" t="s">
        <v>7966</v>
      </c>
      <c r="F278" s="282" t="s">
        <v>7967</v>
      </c>
      <c r="G278" s="283" t="s">
        <v>653</v>
      </c>
      <c r="H278" s="284">
        <v>1</v>
      </c>
      <c r="I278" s="285"/>
      <c r="J278" s="286">
        <f>ROUND(I278*H278,2)</f>
        <v>0</v>
      </c>
      <c r="K278" s="282" t="s">
        <v>406</v>
      </c>
      <c r="L278" s="287"/>
      <c r="M278" s="288" t="s">
        <v>19</v>
      </c>
      <c r="N278" s="289" t="s">
        <v>49</v>
      </c>
      <c r="O278" s="86"/>
      <c r="P278" s="227">
        <f>O278*H278</f>
        <v>0</v>
      </c>
      <c r="Q278" s="227">
        <v>0.56999999999999995</v>
      </c>
      <c r="R278" s="227">
        <f>Q278*H278</f>
        <v>0.56999999999999995</v>
      </c>
      <c r="S278" s="227">
        <v>0</v>
      </c>
      <c r="T278" s="22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9" t="s">
        <v>487</v>
      </c>
      <c r="AT278" s="229" t="s">
        <v>808</v>
      </c>
      <c r="AU278" s="229" t="s">
        <v>87</v>
      </c>
      <c r="AY278" s="19" t="s">
        <v>401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9" t="s">
        <v>85</v>
      </c>
      <c r="BK278" s="230">
        <f>ROUND(I278*H278,2)</f>
        <v>0</v>
      </c>
      <c r="BL278" s="19" t="s">
        <v>102</v>
      </c>
      <c r="BM278" s="229" t="s">
        <v>8162</v>
      </c>
    </row>
    <row r="279" s="14" customFormat="1">
      <c r="A279" s="14"/>
      <c r="B279" s="247"/>
      <c r="C279" s="248"/>
      <c r="D279" s="238" t="s">
        <v>410</v>
      </c>
      <c r="E279" s="249" t="s">
        <v>19</v>
      </c>
      <c r="F279" s="250" t="s">
        <v>8161</v>
      </c>
      <c r="G279" s="248"/>
      <c r="H279" s="251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410</v>
      </c>
      <c r="AU279" s="257" t="s">
        <v>87</v>
      </c>
      <c r="AV279" s="14" t="s">
        <v>87</v>
      </c>
      <c r="AW279" s="14" t="s">
        <v>37</v>
      </c>
      <c r="AX279" s="14" t="s">
        <v>78</v>
      </c>
      <c r="AY279" s="257" t="s">
        <v>401</v>
      </c>
    </row>
    <row r="280" s="15" customFormat="1">
      <c r="A280" s="15"/>
      <c r="B280" s="258"/>
      <c r="C280" s="259"/>
      <c r="D280" s="238" t="s">
        <v>410</v>
      </c>
      <c r="E280" s="260" t="s">
        <v>19</v>
      </c>
      <c r="F280" s="261" t="s">
        <v>414</v>
      </c>
      <c r="G280" s="259"/>
      <c r="H280" s="262">
        <v>1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8" t="s">
        <v>410</v>
      </c>
      <c r="AU280" s="268" t="s">
        <v>87</v>
      </c>
      <c r="AV280" s="15" t="s">
        <v>102</v>
      </c>
      <c r="AW280" s="15" t="s">
        <v>37</v>
      </c>
      <c r="AX280" s="15" t="s">
        <v>85</v>
      </c>
      <c r="AY280" s="268" t="s">
        <v>401</v>
      </c>
    </row>
    <row r="281" s="2" customFormat="1" ht="24.15" customHeight="1">
      <c r="A281" s="40"/>
      <c r="B281" s="41"/>
      <c r="C281" s="280" t="s">
        <v>756</v>
      </c>
      <c r="D281" s="280" t="s">
        <v>808</v>
      </c>
      <c r="E281" s="281" t="s">
        <v>8163</v>
      </c>
      <c r="F281" s="282" t="s">
        <v>8164</v>
      </c>
      <c r="G281" s="283" t="s">
        <v>653</v>
      </c>
      <c r="H281" s="284">
        <v>1</v>
      </c>
      <c r="I281" s="285"/>
      <c r="J281" s="286">
        <f>ROUND(I281*H281,2)</f>
        <v>0</v>
      </c>
      <c r="K281" s="282" t="s">
        <v>1038</v>
      </c>
      <c r="L281" s="287"/>
      <c r="M281" s="288" t="s">
        <v>19</v>
      </c>
      <c r="N281" s="289" t="s">
        <v>49</v>
      </c>
      <c r="O281" s="86"/>
      <c r="P281" s="227">
        <f>O281*H281</f>
        <v>0</v>
      </c>
      <c r="Q281" s="227">
        <v>0.254</v>
      </c>
      <c r="R281" s="227">
        <f>Q281*H281</f>
        <v>0.254</v>
      </c>
      <c r="S281" s="227">
        <v>0</v>
      </c>
      <c r="T281" s="22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9" t="s">
        <v>487</v>
      </c>
      <c r="AT281" s="229" t="s">
        <v>808</v>
      </c>
      <c r="AU281" s="229" t="s">
        <v>87</v>
      </c>
      <c r="AY281" s="19" t="s">
        <v>401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9" t="s">
        <v>85</v>
      </c>
      <c r="BK281" s="230">
        <f>ROUND(I281*H281,2)</f>
        <v>0</v>
      </c>
      <c r="BL281" s="19" t="s">
        <v>102</v>
      </c>
      <c r="BM281" s="229" t="s">
        <v>8165</v>
      </c>
    </row>
    <row r="282" s="14" customFormat="1">
      <c r="A282" s="14"/>
      <c r="B282" s="247"/>
      <c r="C282" s="248"/>
      <c r="D282" s="238" t="s">
        <v>410</v>
      </c>
      <c r="E282" s="249" t="s">
        <v>19</v>
      </c>
      <c r="F282" s="250" t="s">
        <v>8161</v>
      </c>
      <c r="G282" s="248"/>
      <c r="H282" s="251">
        <v>1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410</v>
      </c>
      <c r="AU282" s="257" t="s">
        <v>87</v>
      </c>
      <c r="AV282" s="14" t="s">
        <v>87</v>
      </c>
      <c r="AW282" s="14" t="s">
        <v>37</v>
      </c>
      <c r="AX282" s="14" t="s">
        <v>78</v>
      </c>
      <c r="AY282" s="257" t="s">
        <v>401</v>
      </c>
    </row>
    <row r="283" s="15" customFormat="1">
      <c r="A283" s="15"/>
      <c r="B283" s="258"/>
      <c r="C283" s="259"/>
      <c r="D283" s="238" t="s">
        <v>410</v>
      </c>
      <c r="E283" s="260" t="s">
        <v>19</v>
      </c>
      <c r="F283" s="261" t="s">
        <v>414</v>
      </c>
      <c r="G283" s="259"/>
      <c r="H283" s="262">
        <v>1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410</v>
      </c>
      <c r="AU283" s="268" t="s">
        <v>87</v>
      </c>
      <c r="AV283" s="15" t="s">
        <v>102</v>
      </c>
      <c r="AW283" s="15" t="s">
        <v>37</v>
      </c>
      <c r="AX283" s="15" t="s">
        <v>85</v>
      </c>
      <c r="AY283" s="268" t="s">
        <v>401</v>
      </c>
    </row>
    <row r="284" s="2" customFormat="1" ht="24.15" customHeight="1">
      <c r="A284" s="40"/>
      <c r="B284" s="41"/>
      <c r="C284" s="280" t="s">
        <v>762</v>
      </c>
      <c r="D284" s="280" t="s">
        <v>808</v>
      </c>
      <c r="E284" s="281" t="s">
        <v>7980</v>
      </c>
      <c r="F284" s="282" t="s">
        <v>7981</v>
      </c>
      <c r="G284" s="283" t="s">
        <v>653</v>
      </c>
      <c r="H284" s="284">
        <v>2</v>
      </c>
      <c r="I284" s="285"/>
      <c r="J284" s="286">
        <f>ROUND(I284*H284,2)</f>
        <v>0</v>
      </c>
      <c r="K284" s="282" t="s">
        <v>406</v>
      </c>
      <c r="L284" s="287"/>
      <c r="M284" s="288" t="s">
        <v>19</v>
      </c>
      <c r="N284" s="289" t="s">
        <v>49</v>
      </c>
      <c r="O284" s="86"/>
      <c r="P284" s="227">
        <f>O284*H284</f>
        <v>0</v>
      </c>
      <c r="Q284" s="227">
        <v>0.021000000000000001</v>
      </c>
      <c r="R284" s="227">
        <f>Q284*H284</f>
        <v>0.042000000000000003</v>
      </c>
      <c r="S284" s="227">
        <v>0</v>
      </c>
      <c r="T284" s="22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9" t="s">
        <v>487</v>
      </c>
      <c r="AT284" s="229" t="s">
        <v>808</v>
      </c>
      <c r="AU284" s="229" t="s">
        <v>87</v>
      </c>
      <c r="AY284" s="19" t="s">
        <v>401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9" t="s">
        <v>85</v>
      </c>
      <c r="BK284" s="230">
        <f>ROUND(I284*H284,2)</f>
        <v>0</v>
      </c>
      <c r="BL284" s="19" t="s">
        <v>102</v>
      </c>
      <c r="BM284" s="229" t="s">
        <v>8166</v>
      </c>
    </row>
    <row r="285" s="14" customFormat="1">
      <c r="A285" s="14"/>
      <c r="B285" s="247"/>
      <c r="C285" s="248"/>
      <c r="D285" s="238" t="s">
        <v>410</v>
      </c>
      <c r="E285" s="249" t="s">
        <v>19</v>
      </c>
      <c r="F285" s="250" t="s">
        <v>8167</v>
      </c>
      <c r="G285" s="248"/>
      <c r="H285" s="251">
        <v>2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410</v>
      </c>
      <c r="AU285" s="257" t="s">
        <v>87</v>
      </c>
      <c r="AV285" s="14" t="s">
        <v>87</v>
      </c>
      <c r="AW285" s="14" t="s">
        <v>37</v>
      </c>
      <c r="AX285" s="14" t="s">
        <v>78</v>
      </c>
      <c r="AY285" s="257" t="s">
        <v>401</v>
      </c>
    </row>
    <row r="286" s="15" customFormat="1">
      <c r="A286" s="15"/>
      <c r="B286" s="258"/>
      <c r="C286" s="259"/>
      <c r="D286" s="238" t="s">
        <v>410</v>
      </c>
      <c r="E286" s="260" t="s">
        <v>19</v>
      </c>
      <c r="F286" s="261" t="s">
        <v>414</v>
      </c>
      <c r="G286" s="259"/>
      <c r="H286" s="262">
        <v>2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410</v>
      </c>
      <c r="AU286" s="268" t="s">
        <v>87</v>
      </c>
      <c r="AV286" s="15" t="s">
        <v>102</v>
      </c>
      <c r="AW286" s="15" t="s">
        <v>37</v>
      </c>
      <c r="AX286" s="15" t="s">
        <v>85</v>
      </c>
      <c r="AY286" s="268" t="s">
        <v>401</v>
      </c>
    </row>
    <row r="287" s="2" customFormat="1" ht="24.15" customHeight="1">
      <c r="A287" s="40"/>
      <c r="B287" s="41"/>
      <c r="C287" s="280" t="s">
        <v>769</v>
      </c>
      <c r="D287" s="280" t="s">
        <v>808</v>
      </c>
      <c r="E287" s="281" t="s">
        <v>7984</v>
      </c>
      <c r="F287" s="282" t="s">
        <v>7985</v>
      </c>
      <c r="G287" s="283" t="s">
        <v>653</v>
      </c>
      <c r="H287" s="284">
        <v>2</v>
      </c>
      <c r="I287" s="285"/>
      <c r="J287" s="286">
        <f>ROUND(I287*H287,2)</f>
        <v>0</v>
      </c>
      <c r="K287" s="282" t="s">
        <v>406</v>
      </c>
      <c r="L287" s="287"/>
      <c r="M287" s="288" t="s">
        <v>19</v>
      </c>
      <c r="N287" s="289" t="s">
        <v>49</v>
      </c>
      <c r="O287" s="86"/>
      <c r="P287" s="227">
        <f>O287*H287</f>
        <v>0</v>
      </c>
      <c r="Q287" s="227">
        <v>0.032000000000000001</v>
      </c>
      <c r="R287" s="227">
        <f>Q287*H287</f>
        <v>0.064000000000000001</v>
      </c>
      <c r="S287" s="227">
        <v>0</v>
      </c>
      <c r="T287" s="22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9" t="s">
        <v>487</v>
      </c>
      <c r="AT287" s="229" t="s">
        <v>808</v>
      </c>
      <c r="AU287" s="229" t="s">
        <v>87</v>
      </c>
      <c r="AY287" s="19" t="s">
        <v>401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9" t="s">
        <v>85</v>
      </c>
      <c r="BK287" s="230">
        <f>ROUND(I287*H287,2)</f>
        <v>0</v>
      </c>
      <c r="BL287" s="19" t="s">
        <v>102</v>
      </c>
      <c r="BM287" s="229" t="s">
        <v>8168</v>
      </c>
    </row>
    <row r="288" s="14" customFormat="1">
      <c r="A288" s="14"/>
      <c r="B288" s="247"/>
      <c r="C288" s="248"/>
      <c r="D288" s="238" t="s">
        <v>410</v>
      </c>
      <c r="E288" s="249" t="s">
        <v>19</v>
      </c>
      <c r="F288" s="250" t="s">
        <v>8167</v>
      </c>
      <c r="G288" s="248"/>
      <c r="H288" s="251">
        <v>2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410</v>
      </c>
      <c r="AU288" s="257" t="s">
        <v>87</v>
      </c>
      <c r="AV288" s="14" t="s">
        <v>87</v>
      </c>
      <c r="AW288" s="14" t="s">
        <v>37</v>
      </c>
      <c r="AX288" s="14" t="s">
        <v>78</v>
      </c>
      <c r="AY288" s="257" t="s">
        <v>401</v>
      </c>
    </row>
    <row r="289" s="15" customFormat="1">
      <c r="A289" s="15"/>
      <c r="B289" s="258"/>
      <c r="C289" s="259"/>
      <c r="D289" s="238" t="s">
        <v>410</v>
      </c>
      <c r="E289" s="260" t="s">
        <v>19</v>
      </c>
      <c r="F289" s="261" t="s">
        <v>414</v>
      </c>
      <c r="G289" s="259"/>
      <c r="H289" s="262">
        <v>2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410</v>
      </c>
      <c r="AU289" s="268" t="s">
        <v>87</v>
      </c>
      <c r="AV289" s="15" t="s">
        <v>102</v>
      </c>
      <c r="AW289" s="15" t="s">
        <v>37</v>
      </c>
      <c r="AX289" s="15" t="s">
        <v>85</v>
      </c>
      <c r="AY289" s="268" t="s">
        <v>401</v>
      </c>
    </row>
    <row r="290" s="2" customFormat="1" ht="24.15" customHeight="1">
      <c r="A290" s="40"/>
      <c r="B290" s="41"/>
      <c r="C290" s="280" t="s">
        <v>778</v>
      </c>
      <c r="D290" s="280" t="s">
        <v>808</v>
      </c>
      <c r="E290" s="281" t="s">
        <v>7987</v>
      </c>
      <c r="F290" s="282" t="s">
        <v>7988</v>
      </c>
      <c r="G290" s="283" t="s">
        <v>653</v>
      </c>
      <c r="H290" s="284">
        <v>2</v>
      </c>
      <c r="I290" s="285"/>
      <c r="J290" s="286">
        <f>ROUND(I290*H290,2)</f>
        <v>0</v>
      </c>
      <c r="K290" s="282" t="s">
        <v>7989</v>
      </c>
      <c r="L290" s="287"/>
      <c r="M290" s="288" t="s">
        <v>19</v>
      </c>
      <c r="N290" s="289" t="s">
        <v>49</v>
      </c>
      <c r="O290" s="86"/>
      <c r="P290" s="227">
        <f>O290*H290</f>
        <v>0</v>
      </c>
      <c r="Q290" s="227">
        <v>0.002</v>
      </c>
      <c r="R290" s="227">
        <f>Q290*H290</f>
        <v>0.0040000000000000001</v>
      </c>
      <c r="S290" s="227">
        <v>0</v>
      </c>
      <c r="T290" s="22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9" t="s">
        <v>487</v>
      </c>
      <c r="AT290" s="229" t="s">
        <v>808</v>
      </c>
      <c r="AU290" s="229" t="s">
        <v>87</v>
      </c>
      <c r="AY290" s="19" t="s">
        <v>401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9" t="s">
        <v>85</v>
      </c>
      <c r="BK290" s="230">
        <f>ROUND(I290*H290,2)</f>
        <v>0</v>
      </c>
      <c r="BL290" s="19" t="s">
        <v>102</v>
      </c>
      <c r="BM290" s="229" t="s">
        <v>8169</v>
      </c>
    </row>
    <row r="291" s="14" customFormat="1">
      <c r="A291" s="14"/>
      <c r="B291" s="247"/>
      <c r="C291" s="248"/>
      <c r="D291" s="238" t="s">
        <v>410</v>
      </c>
      <c r="E291" s="249" t="s">
        <v>19</v>
      </c>
      <c r="F291" s="250" t="s">
        <v>8167</v>
      </c>
      <c r="G291" s="248"/>
      <c r="H291" s="251">
        <v>2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7" t="s">
        <v>410</v>
      </c>
      <c r="AU291" s="257" t="s">
        <v>87</v>
      </c>
      <c r="AV291" s="14" t="s">
        <v>87</v>
      </c>
      <c r="AW291" s="14" t="s">
        <v>37</v>
      </c>
      <c r="AX291" s="14" t="s">
        <v>78</v>
      </c>
      <c r="AY291" s="257" t="s">
        <v>401</v>
      </c>
    </row>
    <row r="292" s="15" customFormat="1">
      <c r="A292" s="15"/>
      <c r="B292" s="258"/>
      <c r="C292" s="259"/>
      <c r="D292" s="238" t="s">
        <v>410</v>
      </c>
      <c r="E292" s="260" t="s">
        <v>19</v>
      </c>
      <c r="F292" s="261" t="s">
        <v>414</v>
      </c>
      <c r="G292" s="259"/>
      <c r="H292" s="262">
        <v>2</v>
      </c>
      <c r="I292" s="263"/>
      <c r="J292" s="259"/>
      <c r="K292" s="259"/>
      <c r="L292" s="264"/>
      <c r="M292" s="265"/>
      <c r="N292" s="266"/>
      <c r="O292" s="266"/>
      <c r="P292" s="266"/>
      <c r="Q292" s="266"/>
      <c r="R292" s="266"/>
      <c r="S292" s="266"/>
      <c r="T292" s="26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8" t="s">
        <v>410</v>
      </c>
      <c r="AU292" s="268" t="s">
        <v>87</v>
      </c>
      <c r="AV292" s="15" t="s">
        <v>102</v>
      </c>
      <c r="AW292" s="15" t="s">
        <v>37</v>
      </c>
      <c r="AX292" s="15" t="s">
        <v>85</v>
      </c>
      <c r="AY292" s="268" t="s">
        <v>401</v>
      </c>
    </row>
    <row r="293" s="2" customFormat="1" ht="37.8" customHeight="1">
      <c r="A293" s="40"/>
      <c r="B293" s="41"/>
      <c r="C293" s="218" t="s">
        <v>784</v>
      </c>
      <c r="D293" s="218" t="s">
        <v>403</v>
      </c>
      <c r="E293" s="219" t="s">
        <v>8170</v>
      </c>
      <c r="F293" s="220" t="s">
        <v>8171</v>
      </c>
      <c r="G293" s="221" t="s">
        <v>653</v>
      </c>
      <c r="H293" s="222">
        <v>1</v>
      </c>
      <c r="I293" s="223"/>
      <c r="J293" s="224">
        <f>ROUND(I293*H293,2)</f>
        <v>0</v>
      </c>
      <c r="K293" s="220" t="s">
        <v>406</v>
      </c>
      <c r="L293" s="46"/>
      <c r="M293" s="225" t="s">
        <v>19</v>
      </c>
      <c r="N293" s="226" t="s">
        <v>49</v>
      </c>
      <c r="O293" s="86"/>
      <c r="P293" s="227">
        <f>O293*H293</f>
        <v>0</v>
      </c>
      <c r="Q293" s="227">
        <v>0.0061988750000000004</v>
      </c>
      <c r="R293" s="227">
        <f>Q293*H293</f>
        <v>0.0061988750000000004</v>
      </c>
      <c r="S293" s="227">
        <v>0</v>
      </c>
      <c r="T293" s="22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9" t="s">
        <v>102</v>
      </c>
      <c r="AT293" s="229" t="s">
        <v>403</v>
      </c>
      <c r="AU293" s="229" t="s">
        <v>87</v>
      </c>
      <c r="AY293" s="19" t="s">
        <v>401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9" t="s">
        <v>85</v>
      </c>
      <c r="BK293" s="230">
        <f>ROUND(I293*H293,2)</f>
        <v>0</v>
      </c>
      <c r="BL293" s="19" t="s">
        <v>102</v>
      </c>
      <c r="BM293" s="229" t="s">
        <v>8172</v>
      </c>
    </row>
    <row r="294" s="2" customFormat="1">
      <c r="A294" s="40"/>
      <c r="B294" s="41"/>
      <c r="C294" s="42"/>
      <c r="D294" s="231" t="s">
        <v>408</v>
      </c>
      <c r="E294" s="42"/>
      <c r="F294" s="232" t="s">
        <v>8173</v>
      </c>
      <c r="G294" s="42"/>
      <c r="H294" s="42"/>
      <c r="I294" s="233"/>
      <c r="J294" s="42"/>
      <c r="K294" s="42"/>
      <c r="L294" s="46"/>
      <c r="M294" s="234"/>
      <c r="N294" s="235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408</v>
      </c>
      <c r="AU294" s="19" t="s">
        <v>87</v>
      </c>
    </row>
    <row r="295" s="14" customFormat="1">
      <c r="A295" s="14"/>
      <c r="B295" s="247"/>
      <c r="C295" s="248"/>
      <c r="D295" s="238" t="s">
        <v>410</v>
      </c>
      <c r="E295" s="249" t="s">
        <v>19</v>
      </c>
      <c r="F295" s="250" t="s">
        <v>8174</v>
      </c>
      <c r="G295" s="248"/>
      <c r="H295" s="251">
        <v>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7" t="s">
        <v>410</v>
      </c>
      <c r="AU295" s="257" t="s">
        <v>87</v>
      </c>
      <c r="AV295" s="14" t="s">
        <v>87</v>
      </c>
      <c r="AW295" s="14" t="s">
        <v>37</v>
      </c>
      <c r="AX295" s="14" t="s">
        <v>78</v>
      </c>
      <c r="AY295" s="257" t="s">
        <v>401</v>
      </c>
    </row>
    <row r="296" s="15" customFormat="1">
      <c r="A296" s="15"/>
      <c r="B296" s="258"/>
      <c r="C296" s="259"/>
      <c r="D296" s="238" t="s">
        <v>410</v>
      </c>
      <c r="E296" s="260" t="s">
        <v>19</v>
      </c>
      <c r="F296" s="261" t="s">
        <v>414</v>
      </c>
      <c r="G296" s="259"/>
      <c r="H296" s="262">
        <v>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8" t="s">
        <v>410</v>
      </c>
      <c r="AU296" s="268" t="s">
        <v>87</v>
      </c>
      <c r="AV296" s="15" t="s">
        <v>102</v>
      </c>
      <c r="AW296" s="15" t="s">
        <v>37</v>
      </c>
      <c r="AX296" s="15" t="s">
        <v>85</v>
      </c>
      <c r="AY296" s="268" t="s">
        <v>401</v>
      </c>
    </row>
    <row r="297" s="2" customFormat="1" ht="37.8" customHeight="1">
      <c r="A297" s="40"/>
      <c r="B297" s="41"/>
      <c r="C297" s="218" t="s">
        <v>789</v>
      </c>
      <c r="D297" s="218" t="s">
        <v>403</v>
      </c>
      <c r="E297" s="219" t="s">
        <v>8175</v>
      </c>
      <c r="F297" s="220" t="s">
        <v>8176</v>
      </c>
      <c r="G297" s="221" t="s">
        <v>653</v>
      </c>
      <c r="H297" s="222">
        <v>1</v>
      </c>
      <c r="I297" s="223"/>
      <c r="J297" s="224">
        <f>ROUND(I297*H297,2)</f>
        <v>0</v>
      </c>
      <c r="K297" s="220" t="s">
        <v>406</v>
      </c>
      <c r="L297" s="46"/>
      <c r="M297" s="225" t="s">
        <v>19</v>
      </c>
      <c r="N297" s="226" t="s">
        <v>49</v>
      </c>
      <c r="O297" s="86"/>
      <c r="P297" s="227">
        <f>O297*H297</f>
        <v>0</v>
      </c>
      <c r="Q297" s="227">
        <v>0.038379999999999997</v>
      </c>
      <c r="R297" s="227">
        <f>Q297*H297</f>
        <v>0.038379999999999997</v>
      </c>
      <c r="S297" s="227">
        <v>0</v>
      </c>
      <c r="T297" s="22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9" t="s">
        <v>102</v>
      </c>
      <c r="AT297" s="229" t="s">
        <v>403</v>
      </c>
      <c r="AU297" s="229" t="s">
        <v>87</v>
      </c>
      <c r="AY297" s="19" t="s">
        <v>401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9" t="s">
        <v>85</v>
      </c>
      <c r="BK297" s="230">
        <f>ROUND(I297*H297,2)</f>
        <v>0</v>
      </c>
      <c r="BL297" s="19" t="s">
        <v>102</v>
      </c>
      <c r="BM297" s="229" t="s">
        <v>8177</v>
      </c>
    </row>
    <row r="298" s="2" customFormat="1">
      <c r="A298" s="40"/>
      <c r="B298" s="41"/>
      <c r="C298" s="42"/>
      <c r="D298" s="231" t="s">
        <v>408</v>
      </c>
      <c r="E298" s="42"/>
      <c r="F298" s="232" t="s">
        <v>8178</v>
      </c>
      <c r="G298" s="42"/>
      <c r="H298" s="42"/>
      <c r="I298" s="233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408</v>
      </c>
      <c r="AU298" s="19" t="s">
        <v>87</v>
      </c>
    </row>
    <row r="299" s="14" customFormat="1">
      <c r="A299" s="14"/>
      <c r="B299" s="247"/>
      <c r="C299" s="248"/>
      <c r="D299" s="238" t="s">
        <v>410</v>
      </c>
      <c r="E299" s="249" t="s">
        <v>19</v>
      </c>
      <c r="F299" s="250" t="s">
        <v>8174</v>
      </c>
      <c r="G299" s="248"/>
      <c r="H299" s="251">
        <v>1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7" t="s">
        <v>410</v>
      </c>
      <c r="AU299" s="257" t="s">
        <v>87</v>
      </c>
      <c r="AV299" s="14" t="s">
        <v>87</v>
      </c>
      <c r="AW299" s="14" t="s">
        <v>37</v>
      </c>
      <c r="AX299" s="14" t="s">
        <v>78</v>
      </c>
      <c r="AY299" s="257" t="s">
        <v>401</v>
      </c>
    </row>
    <row r="300" s="15" customFormat="1">
      <c r="A300" s="15"/>
      <c r="B300" s="258"/>
      <c r="C300" s="259"/>
      <c r="D300" s="238" t="s">
        <v>410</v>
      </c>
      <c r="E300" s="260" t="s">
        <v>19</v>
      </c>
      <c r="F300" s="261" t="s">
        <v>414</v>
      </c>
      <c r="G300" s="259"/>
      <c r="H300" s="262">
        <v>1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8" t="s">
        <v>410</v>
      </c>
      <c r="AU300" s="268" t="s">
        <v>87</v>
      </c>
      <c r="AV300" s="15" t="s">
        <v>102</v>
      </c>
      <c r="AW300" s="15" t="s">
        <v>37</v>
      </c>
      <c r="AX300" s="15" t="s">
        <v>85</v>
      </c>
      <c r="AY300" s="268" t="s">
        <v>401</v>
      </c>
    </row>
    <row r="301" s="2" customFormat="1" ht="44.25" customHeight="1">
      <c r="A301" s="40"/>
      <c r="B301" s="41"/>
      <c r="C301" s="218" t="s">
        <v>800</v>
      </c>
      <c r="D301" s="218" t="s">
        <v>403</v>
      </c>
      <c r="E301" s="219" t="s">
        <v>8179</v>
      </c>
      <c r="F301" s="220" t="s">
        <v>8180</v>
      </c>
      <c r="G301" s="221" t="s">
        <v>653</v>
      </c>
      <c r="H301" s="222">
        <v>5</v>
      </c>
      <c r="I301" s="223"/>
      <c r="J301" s="224">
        <f>ROUND(I301*H301,2)</f>
        <v>0</v>
      </c>
      <c r="K301" s="220" t="s">
        <v>406</v>
      </c>
      <c r="L301" s="46"/>
      <c r="M301" s="225" t="s">
        <v>19</v>
      </c>
      <c r="N301" s="226" t="s">
        <v>49</v>
      </c>
      <c r="O301" s="86"/>
      <c r="P301" s="227">
        <f>O301*H301</f>
        <v>0</v>
      </c>
      <c r="Q301" s="227">
        <v>0.1056</v>
      </c>
      <c r="R301" s="227">
        <f>Q301*H301</f>
        <v>0.52800000000000002</v>
      </c>
      <c r="S301" s="227">
        <v>0</v>
      </c>
      <c r="T301" s="22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9" t="s">
        <v>102</v>
      </c>
      <c r="AT301" s="229" t="s">
        <v>403</v>
      </c>
      <c r="AU301" s="229" t="s">
        <v>87</v>
      </c>
      <c r="AY301" s="19" t="s">
        <v>401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9" t="s">
        <v>85</v>
      </c>
      <c r="BK301" s="230">
        <f>ROUND(I301*H301,2)</f>
        <v>0</v>
      </c>
      <c r="BL301" s="19" t="s">
        <v>102</v>
      </c>
      <c r="BM301" s="229" t="s">
        <v>8181</v>
      </c>
    </row>
    <row r="302" s="2" customFormat="1">
      <c r="A302" s="40"/>
      <c r="B302" s="41"/>
      <c r="C302" s="42"/>
      <c r="D302" s="231" t="s">
        <v>408</v>
      </c>
      <c r="E302" s="42"/>
      <c r="F302" s="232" t="s">
        <v>8182</v>
      </c>
      <c r="G302" s="42"/>
      <c r="H302" s="42"/>
      <c r="I302" s="233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408</v>
      </c>
      <c r="AU302" s="19" t="s">
        <v>87</v>
      </c>
    </row>
    <row r="303" s="14" customFormat="1">
      <c r="A303" s="14"/>
      <c r="B303" s="247"/>
      <c r="C303" s="248"/>
      <c r="D303" s="238" t="s">
        <v>410</v>
      </c>
      <c r="E303" s="249" t="s">
        <v>19</v>
      </c>
      <c r="F303" s="250" t="s">
        <v>8183</v>
      </c>
      <c r="G303" s="248"/>
      <c r="H303" s="251">
        <v>5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7" t="s">
        <v>410</v>
      </c>
      <c r="AU303" s="257" t="s">
        <v>87</v>
      </c>
      <c r="AV303" s="14" t="s">
        <v>87</v>
      </c>
      <c r="AW303" s="14" t="s">
        <v>37</v>
      </c>
      <c r="AX303" s="14" t="s">
        <v>78</v>
      </c>
      <c r="AY303" s="257" t="s">
        <v>401</v>
      </c>
    </row>
    <row r="304" s="15" customFormat="1">
      <c r="A304" s="15"/>
      <c r="B304" s="258"/>
      <c r="C304" s="259"/>
      <c r="D304" s="238" t="s">
        <v>410</v>
      </c>
      <c r="E304" s="260" t="s">
        <v>19</v>
      </c>
      <c r="F304" s="261" t="s">
        <v>414</v>
      </c>
      <c r="G304" s="259"/>
      <c r="H304" s="262">
        <v>5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8" t="s">
        <v>410</v>
      </c>
      <c r="AU304" s="268" t="s">
        <v>87</v>
      </c>
      <c r="AV304" s="15" t="s">
        <v>102</v>
      </c>
      <c r="AW304" s="15" t="s">
        <v>37</v>
      </c>
      <c r="AX304" s="15" t="s">
        <v>85</v>
      </c>
      <c r="AY304" s="268" t="s">
        <v>401</v>
      </c>
    </row>
    <row r="305" s="2" customFormat="1" ht="37.8" customHeight="1">
      <c r="A305" s="40"/>
      <c r="B305" s="41"/>
      <c r="C305" s="218" t="s">
        <v>807</v>
      </c>
      <c r="D305" s="218" t="s">
        <v>403</v>
      </c>
      <c r="E305" s="219" t="s">
        <v>8184</v>
      </c>
      <c r="F305" s="220" t="s">
        <v>8185</v>
      </c>
      <c r="G305" s="221" t="s">
        <v>653</v>
      </c>
      <c r="H305" s="222">
        <v>5</v>
      </c>
      <c r="I305" s="223"/>
      <c r="J305" s="224">
        <f>ROUND(I305*H305,2)</f>
        <v>0</v>
      </c>
      <c r="K305" s="220" t="s">
        <v>406</v>
      </c>
      <c r="L305" s="46"/>
      <c r="M305" s="225" t="s">
        <v>19</v>
      </c>
      <c r="N305" s="226" t="s">
        <v>49</v>
      </c>
      <c r="O305" s="86"/>
      <c r="P305" s="227">
        <f>O305*H305</f>
        <v>0</v>
      </c>
      <c r="Q305" s="227">
        <v>0.036366029699999997</v>
      </c>
      <c r="R305" s="227">
        <f>Q305*H305</f>
        <v>0.18183014849999998</v>
      </c>
      <c r="S305" s="227">
        <v>0</v>
      </c>
      <c r="T305" s="22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9" t="s">
        <v>102</v>
      </c>
      <c r="AT305" s="229" t="s">
        <v>403</v>
      </c>
      <c r="AU305" s="229" t="s">
        <v>87</v>
      </c>
      <c r="AY305" s="19" t="s">
        <v>401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9" t="s">
        <v>85</v>
      </c>
      <c r="BK305" s="230">
        <f>ROUND(I305*H305,2)</f>
        <v>0</v>
      </c>
      <c r="BL305" s="19" t="s">
        <v>102</v>
      </c>
      <c r="BM305" s="229" t="s">
        <v>8186</v>
      </c>
    </row>
    <row r="306" s="2" customFormat="1">
      <c r="A306" s="40"/>
      <c r="B306" s="41"/>
      <c r="C306" s="42"/>
      <c r="D306" s="231" t="s">
        <v>408</v>
      </c>
      <c r="E306" s="42"/>
      <c r="F306" s="232" t="s">
        <v>8187</v>
      </c>
      <c r="G306" s="42"/>
      <c r="H306" s="42"/>
      <c r="I306" s="233"/>
      <c r="J306" s="42"/>
      <c r="K306" s="42"/>
      <c r="L306" s="46"/>
      <c r="M306" s="234"/>
      <c r="N306" s="235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408</v>
      </c>
      <c r="AU306" s="19" t="s">
        <v>87</v>
      </c>
    </row>
    <row r="307" s="14" customFormat="1">
      <c r="A307" s="14"/>
      <c r="B307" s="247"/>
      <c r="C307" s="248"/>
      <c r="D307" s="238" t="s">
        <v>410</v>
      </c>
      <c r="E307" s="249" t="s">
        <v>19</v>
      </c>
      <c r="F307" s="250" t="s">
        <v>8183</v>
      </c>
      <c r="G307" s="248"/>
      <c r="H307" s="251">
        <v>5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7" t="s">
        <v>410</v>
      </c>
      <c r="AU307" s="257" t="s">
        <v>87</v>
      </c>
      <c r="AV307" s="14" t="s">
        <v>87</v>
      </c>
      <c r="AW307" s="14" t="s">
        <v>37</v>
      </c>
      <c r="AX307" s="14" t="s">
        <v>78</v>
      </c>
      <c r="AY307" s="257" t="s">
        <v>401</v>
      </c>
    </row>
    <row r="308" s="15" customFormat="1">
      <c r="A308" s="15"/>
      <c r="B308" s="258"/>
      <c r="C308" s="259"/>
      <c r="D308" s="238" t="s">
        <v>410</v>
      </c>
      <c r="E308" s="260" t="s">
        <v>19</v>
      </c>
      <c r="F308" s="261" t="s">
        <v>414</v>
      </c>
      <c r="G308" s="259"/>
      <c r="H308" s="262">
        <v>5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8" t="s">
        <v>410</v>
      </c>
      <c r="AU308" s="268" t="s">
        <v>87</v>
      </c>
      <c r="AV308" s="15" t="s">
        <v>102</v>
      </c>
      <c r="AW308" s="15" t="s">
        <v>37</v>
      </c>
      <c r="AX308" s="15" t="s">
        <v>85</v>
      </c>
      <c r="AY308" s="268" t="s">
        <v>401</v>
      </c>
    </row>
    <row r="309" s="2" customFormat="1" ht="37.8" customHeight="1">
      <c r="A309" s="40"/>
      <c r="B309" s="41"/>
      <c r="C309" s="218" t="s">
        <v>812</v>
      </c>
      <c r="D309" s="218" t="s">
        <v>403</v>
      </c>
      <c r="E309" s="219" t="s">
        <v>8188</v>
      </c>
      <c r="F309" s="220" t="s">
        <v>8189</v>
      </c>
      <c r="G309" s="221" t="s">
        <v>653</v>
      </c>
      <c r="H309" s="222">
        <v>5</v>
      </c>
      <c r="I309" s="223"/>
      <c r="J309" s="224">
        <f>ROUND(I309*H309,2)</f>
        <v>0</v>
      </c>
      <c r="K309" s="220" t="s">
        <v>406</v>
      </c>
      <c r="L309" s="46"/>
      <c r="M309" s="225" t="s">
        <v>19</v>
      </c>
      <c r="N309" s="226" t="s">
        <v>49</v>
      </c>
      <c r="O309" s="86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9" t="s">
        <v>102</v>
      </c>
      <c r="AT309" s="229" t="s">
        <v>403</v>
      </c>
      <c r="AU309" s="229" t="s">
        <v>87</v>
      </c>
      <c r="AY309" s="19" t="s">
        <v>401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9" t="s">
        <v>85</v>
      </c>
      <c r="BK309" s="230">
        <f>ROUND(I309*H309,2)</f>
        <v>0</v>
      </c>
      <c r="BL309" s="19" t="s">
        <v>102</v>
      </c>
      <c r="BM309" s="229" t="s">
        <v>8190</v>
      </c>
    </row>
    <row r="310" s="2" customFormat="1">
      <c r="A310" s="40"/>
      <c r="B310" s="41"/>
      <c r="C310" s="42"/>
      <c r="D310" s="231" t="s">
        <v>408</v>
      </c>
      <c r="E310" s="42"/>
      <c r="F310" s="232" t="s">
        <v>8191</v>
      </c>
      <c r="G310" s="42"/>
      <c r="H310" s="42"/>
      <c r="I310" s="233"/>
      <c r="J310" s="42"/>
      <c r="K310" s="42"/>
      <c r="L310" s="46"/>
      <c r="M310" s="234"/>
      <c r="N310" s="235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408</v>
      </c>
      <c r="AU310" s="19" t="s">
        <v>87</v>
      </c>
    </row>
    <row r="311" s="14" customFormat="1">
      <c r="A311" s="14"/>
      <c r="B311" s="247"/>
      <c r="C311" s="248"/>
      <c r="D311" s="238" t="s">
        <v>410</v>
      </c>
      <c r="E311" s="249" t="s">
        <v>19</v>
      </c>
      <c r="F311" s="250" t="s">
        <v>8183</v>
      </c>
      <c r="G311" s="248"/>
      <c r="H311" s="251">
        <v>5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7" t="s">
        <v>410</v>
      </c>
      <c r="AU311" s="257" t="s">
        <v>87</v>
      </c>
      <c r="AV311" s="14" t="s">
        <v>87</v>
      </c>
      <c r="AW311" s="14" t="s">
        <v>37</v>
      </c>
      <c r="AX311" s="14" t="s">
        <v>78</v>
      </c>
      <c r="AY311" s="257" t="s">
        <v>401</v>
      </c>
    </row>
    <row r="312" s="15" customFormat="1">
      <c r="A312" s="15"/>
      <c r="B312" s="258"/>
      <c r="C312" s="259"/>
      <c r="D312" s="238" t="s">
        <v>410</v>
      </c>
      <c r="E312" s="260" t="s">
        <v>19</v>
      </c>
      <c r="F312" s="261" t="s">
        <v>414</v>
      </c>
      <c r="G312" s="259"/>
      <c r="H312" s="262">
        <v>5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410</v>
      </c>
      <c r="AU312" s="268" t="s">
        <v>87</v>
      </c>
      <c r="AV312" s="15" t="s">
        <v>102</v>
      </c>
      <c r="AW312" s="15" t="s">
        <v>37</v>
      </c>
      <c r="AX312" s="15" t="s">
        <v>85</v>
      </c>
      <c r="AY312" s="268" t="s">
        <v>401</v>
      </c>
    </row>
    <row r="313" s="2" customFormat="1" ht="37.8" customHeight="1">
      <c r="A313" s="40"/>
      <c r="B313" s="41"/>
      <c r="C313" s="218" t="s">
        <v>818</v>
      </c>
      <c r="D313" s="218" t="s">
        <v>403</v>
      </c>
      <c r="E313" s="219" t="s">
        <v>8192</v>
      </c>
      <c r="F313" s="220" t="s">
        <v>8193</v>
      </c>
      <c r="G313" s="221" t="s">
        <v>653</v>
      </c>
      <c r="H313" s="222">
        <v>5</v>
      </c>
      <c r="I313" s="223"/>
      <c r="J313" s="224">
        <f>ROUND(I313*H313,2)</f>
        <v>0</v>
      </c>
      <c r="K313" s="220" t="s">
        <v>406</v>
      </c>
      <c r="L313" s="46"/>
      <c r="M313" s="225" t="s">
        <v>19</v>
      </c>
      <c r="N313" s="226" t="s">
        <v>49</v>
      </c>
      <c r="O313" s="86"/>
      <c r="P313" s="227">
        <f>O313*H313</f>
        <v>0</v>
      </c>
      <c r="Q313" s="227">
        <v>0.42115999999999998</v>
      </c>
      <c r="R313" s="227">
        <f>Q313*H313</f>
        <v>2.1057999999999999</v>
      </c>
      <c r="S313" s="227">
        <v>0</v>
      </c>
      <c r="T313" s="22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9" t="s">
        <v>102</v>
      </c>
      <c r="AT313" s="229" t="s">
        <v>403</v>
      </c>
      <c r="AU313" s="229" t="s">
        <v>87</v>
      </c>
      <c r="AY313" s="19" t="s">
        <v>401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9" t="s">
        <v>85</v>
      </c>
      <c r="BK313" s="230">
        <f>ROUND(I313*H313,2)</f>
        <v>0</v>
      </c>
      <c r="BL313" s="19" t="s">
        <v>102</v>
      </c>
      <c r="BM313" s="229" t="s">
        <v>8194</v>
      </c>
    </row>
    <row r="314" s="2" customFormat="1">
      <c r="A314" s="40"/>
      <c r="B314" s="41"/>
      <c r="C314" s="42"/>
      <c r="D314" s="231" t="s">
        <v>408</v>
      </c>
      <c r="E314" s="42"/>
      <c r="F314" s="232" t="s">
        <v>8195</v>
      </c>
      <c r="G314" s="42"/>
      <c r="H314" s="42"/>
      <c r="I314" s="233"/>
      <c r="J314" s="42"/>
      <c r="K314" s="42"/>
      <c r="L314" s="46"/>
      <c r="M314" s="234"/>
      <c r="N314" s="235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408</v>
      </c>
      <c r="AU314" s="19" t="s">
        <v>87</v>
      </c>
    </row>
    <row r="315" s="14" customFormat="1">
      <c r="A315" s="14"/>
      <c r="B315" s="247"/>
      <c r="C315" s="248"/>
      <c r="D315" s="238" t="s">
        <v>410</v>
      </c>
      <c r="E315" s="249" t="s">
        <v>19</v>
      </c>
      <c r="F315" s="250" t="s">
        <v>8183</v>
      </c>
      <c r="G315" s="248"/>
      <c r="H315" s="251">
        <v>5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410</v>
      </c>
      <c r="AU315" s="257" t="s">
        <v>87</v>
      </c>
      <c r="AV315" s="14" t="s">
        <v>87</v>
      </c>
      <c r="AW315" s="14" t="s">
        <v>37</v>
      </c>
      <c r="AX315" s="14" t="s">
        <v>78</v>
      </c>
      <c r="AY315" s="257" t="s">
        <v>401</v>
      </c>
    </row>
    <row r="316" s="15" customFormat="1">
      <c r="A316" s="15"/>
      <c r="B316" s="258"/>
      <c r="C316" s="259"/>
      <c r="D316" s="238" t="s">
        <v>410</v>
      </c>
      <c r="E316" s="260" t="s">
        <v>19</v>
      </c>
      <c r="F316" s="261" t="s">
        <v>414</v>
      </c>
      <c r="G316" s="259"/>
      <c r="H316" s="262">
        <v>5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8" t="s">
        <v>410</v>
      </c>
      <c r="AU316" s="268" t="s">
        <v>87</v>
      </c>
      <c r="AV316" s="15" t="s">
        <v>102</v>
      </c>
      <c r="AW316" s="15" t="s">
        <v>37</v>
      </c>
      <c r="AX316" s="15" t="s">
        <v>85</v>
      </c>
      <c r="AY316" s="268" t="s">
        <v>401</v>
      </c>
    </row>
    <row r="317" s="2" customFormat="1" ht="24.15" customHeight="1">
      <c r="A317" s="40"/>
      <c r="B317" s="41"/>
      <c r="C317" s="218" t="s">
        <v>824</v>
      </c>
      <c r="D317" s="218" t="s">
        <v>403</v>
      </c>
      <c r="E317" s="219" t="s">
        <v>7962</v>
      </c>
      <c r="F317" s="220" t="s">
        <v>7963</v>
      </c>
      <c r="G317" s="221" t="s">
        <v>653</v>
      </c>
      <c r="H317" s="222">
        <v>1</v>
      </c>
      <c r="I317" s="223"/>
      <c r="J317" s="224">
        <f>ROUND(I317*H317,2)</f>
        <v>0</v>
      </c>
      <c r="K317" s="220" t="s">
        <v>19</v>
      </c>
      <c r="L317" s="46"/>
      <c r="M317" s="225" t="s">
        <v>19</v>
      </c>
      <c r="N317" s="226" t="s">
        <v>49</v>
      </c>
      <c r="O317" s="86"/>
      <c r="P317" s="227">
        <f>O317*H317</f>
        <v>0</v>
      </c>
      <c r="Q317" s="227">
        <v>2.0305</v>
      </c>
      <c r="R317" s="227">
        <f>Q317*H317</f>
        <v>2.0305</v>
      </c>
      <c r="S317" s="227">
        <v>0</v>
      </c>
      <c r="T317" s="22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9" t="s">
        <v>102</v>
      </c>
      <c r="AT317" s="229" t="s">
        <v>403</v>
      </c>
      <c r="AU317" s="229" t="s">
        <v>87</v>
      </c>
      <c r="AY317" s="19" t="s">
        <v>401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9" t="s">
        <v>85</v>
      </c>
      <c r="BK317" s="230">
        <f>ROUND(I317*H317,2)</f>
        <v>0</v>
      </c>
      <c r="BL317" s="19" t="s">
        <v>102</v>
      </c>
      <c r="BM317" s="229" t="s">
        <v>8196</v>
      </c>
    </row>
    <row r="318" s="14" customFormat="1">
      <c r="A318" s="14"/>
      <c r="B318" s="247"/>
      <c r="C318" s="248"/>
      <c r="D318" s="238" t="s">
        <v>410</v>
      </c>
      <c r="E318" s="249" t="s">
        <v>19</v>
      </c>
      <c r="F318" s="250" t="s">
        <v>8197</v>
      </c>
      <c r="G318" s="248"/>
      <c r="H318" s="251">
        <v>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7" t="s">
        <v>410</v>
      </c>
      <c r="AU318" s="257" t="s">
        <v>87</v>
      </c>
      <c r="AV318" s="14" t="s">
        <v>87</v>
      </c>
      <c r="AW318" s="14" t="s">
        <v>37</v>
      </c>
      <c r="AX318" s="14" t="s">
        <v>78</v>
      </c>
      <c r="AY318" s="257" t="s">
        <v>401</v>
      </c>
    </row>
    <row r="319" s="15" customFormat="1">
      <c r="A319" s="15"/>
      <c r="B319" s="258"/>
      <c r="C319" s="259"/>
      <c r="D319" s="238" t="s">
        <v>410</v>
      </c>
      <c r="E319" s="260" t="s">
        <v>19</v>
      </c>
      <c r="F319" s="261" t="s">
        <v>414</v>
      </c>
      <c r="G319" s="259"/>
      <c r="H319" s="262">
        <v>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8" t="s">
        <v>410</v>
      </c>
      <c r="AU319" s="268" t="s">
        <v>87</v>
      </c>
      <c r="AV319" s="15" t="s">
        <v>102</v>
      </c>
      <c r="AW319" s="15" t="s">
        <v>37</v>
      </c>
      <c r="AX319" s="15" t="s">
        <v>85</v>
      </c>
      <c r="AY319" s="268" t="s">
        <v>401</v>
      </c>
    </row>
    <row r="320" s="2" customFormat="1" ht="16.5" customHeight="1">
      <c r="A320" s="40"/>
      <c r="B320" s="41"/>
      <c r="C320" s="280" t="s">
        <v>830</v>
      </c>
      <c r="D320" s="280" t="s">
        <v>808</v>
      </c>
      <c r="E320" s="281" t="s">
        <v>8198</v>
      </c>
      <c r="F320" s="282" t="s">
        <v>8199</v>
      </c>
      <c r="G320" s="283" t="s">
        <v>653</v>
      </c>
      <c r="H320" s="284">
        <v>2</v>
      </c>
      <c r="I320" s="285"/>
      <c r="J320" s="286">
        <f>ROUND(I320*H320,2)</f>
        <v>0</v>
      </c>
      <c r="K320" s="282" t="s">
        <v>19</v>
      </c>
      <c r="L320" s="287"/>
      <c r="M320" s="288" t="s">
        <v>19</v>
      </c>
      <c r="N320" s="289" t="s">
        <v>49</v>
      </c>
      <c r="O320" s="86"/>
      <c r="P320" s="227">
        <f>O320*H320</f>
        <v>0</v>
      </c>
      <c r="Q320" s="227">
        <v>1.74</v>
      </c>
      <c r="R320" s="227">
        <f>Q320*H320</f>
        <v>3.48</v>
      </c>
      <c r="S320" s="227">
        <v>0</v>
      </c>
      <c r="T320" s="22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9" t="s">
        <v>487</v>
      </c>
      <c r="AT320" s="229" t="s">
        <v>808</v>
      </c>
      <c r="AU320" s="229" t="s">
        <v>87</v>
      </c>
      <c r="AY320" s="19" t="s">
        <v>401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9" t="s">
        <v>85</v>
      </c>
      <c r="BK320" s="230">
        <f>ROUND(I320*H320,2)</f>
        <v>0</v>
      </c>
      <c r="BL320" s="19" t="s">
        <v>102</v>
      </c>
      <c r="BM320" s="229" t="s">
        <v>8200</v>
      </c>
    </row>
    <row r="321" s="14" customFormat="1">
      <c r="A321" s="14"/>
      <c r="B321" s="247"/>
      <c r="C321" s="248"/>
      <c r="D321" s="238" t="s">
        <v>410</v>
      </c>
      <c r="E321" s="249" t="s">
        <v>19</v>
      </c>
      <c r="F321" s="250" t="s">
        <v>8201</v>
      </c>
      <c r="G321" s="248"/>
      <c r="H321" s="251">
        <v>2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410</v>
      </c>
      <c r="AU321" s="257" t="s">
        <v>87</v>
      </c>
      <c r="AV321" s="14" t="s">
        <v>87</v>
      </c>
      <c r="AW321" s="14" t="s">
        <v>37</v>
      </c>
      <c r="AX321" s="14" t="s">
        <v>78</v>
      </c>
      <c r="AY321" s="257" t="s">
        <v>401</v>
      </c>
    </row>
    <row r="322" s="15" customFormat="1">
      <c r="A322" s="15"/>
      <c r="B322" s="258"/>
      <c r="C322" s="259"/>
      <c r="D322" s="238" t="s">
        <v>410</v>
      </c>
      <c r="E322" s="260" t="s">
        <v>19</v>
      </c>
      <c r="F322" s="261" t="s">
        <v>414</v>
      </c>
      <c r="G322" s="259"/>
      <c r="H322" s="262">
        <v>2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410</v>
      </c>
      <c r="AU322" s="268" t="s">
        <v>87</v>
      </c>
      <c r="AV322" s="15" t="s">
        <v>102</v>
      </c>
      <c r="AW322" s="15" t="s">
        <v>37</v>
      </c>
      <c r="AX322" s="15" t="s">
        <v>85</v>
      </c>
      <c r="AY322" s="268" t="s">
        <v>401</v>
      </c>
    </row>
    <row r="323" s="2" customFormat="1" ht="16.5" customHeight="1">
      <c r="A323" s="40"/>
      <c r="B323" s="41"/>
      <c r="C323" s="280" t="s">
        <v>836</v>
      </c>
      <c r="D323" s="280" t="s">
        <v>808</v>
      </c>
      <c r="E323" s="281" t="s">
        <v>8202</v>
      </c>
      <c r="F323" s="282" t="s">
        <v>8203</v>
      </c>
      <c r="G323" s="283" t="s">
        <v>653</v>
      </c>
      <c r="H323" s="284">
        <v>1</v>
      </c>
      <c r="I323" s="285"/>
      <c r="J323" s="286">
        <f>ROUND(I323*H323,2)</f>
        <v>0</v>
      </c>
      <c r="K323" s="282" t="s">
        <v>19</v>
      </c>
      <c r="L323" s="287"/>
      <c r="M323" s="288" t="s">
        <v>19</v>
      </c>
      <c r="N323" s="289" t="s">
        <v>49</v>
      </c>
      <c r="O323" s="86"/>
      <c r="P323" s="227">
        <f>O323*H323</f>
        <v>0</v>
      </c>
      <c r="Q323" s="227">
        <v>1.0900000000000001</v>
      </c>
      <c r="R323" s="227">
        <f>Q323*H323</f>
        <v>1.0900000000000001</v>
      </c>
      <c r="S323" s="227">
        <v>0</v>
      </c>
      <c r="T323" s="22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9" t="s">
        <v>487</v>
      </c>
      <c r="AT323" s="229" t="s">
        <v>808</v>
      </c>
      <c r="AU323" s="229" t="s">
        <v>87</v>
      </c>
      <c r="AY323" s="19" t="s">
        <v>401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9" t="s">
        <v>85</v>
      </c>
      <c r="BK323" s="230">
        <f>ROUND(I323*H323,2)</f>
        <v>0</v>
      </c>
      <c r="BL323" s="19" t="s">
        <v>102</v>
      </c>
      <c r="BM323" s="229" t="s">
        <v>8204</v>
      </c>
    </row>
    <row r="324" s="14" customFormat="1">
      <c r="A324" s="14"/>
      <c r="B324" s="247"/>
      <c r="C324" s="248"/>
      <c r="D324" s="238" t="s">
        <v>410</v>
      </c>
      <c r="E324" s="249" t="s">
        <v>19</v>
      </c>
      <c r="F324" s="250" t="s">
        <v>8197</v>
      </c>
      <c r="G324" s="248"/>
      <c r="H324" s="251">
        <v>1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7" t="s">
        <v>410</v>
      </c>
      <c r="AU324" s="257" t="s">
        <v>87</v>
      </c>
      <c r="AV324" s="14" t="s">
        <v>87</v>
      </c>
      <c r="AW324" s="14" t="s">
        <v>37</v>
      </c>
      <c r="AX324" s="14" t="s">
        <v>78</v>
      </c>
      <c r="AY324" s="257" t="s">
        <v>401</v>
      </c>
    </row>
    <row r="325" s="15" customFormat="1">
      <c r="A325" s="15"/>
      <c r="B325" s="258"/>
      <c r="C325" s="259"/>
      <c r="D325" s="238" t="s">
        <v>410</v>
      </c>
      <c r="E325" s="260" t="s">
        <v>19</v>
      </c>
      <c r="F325" s="261" t="s">
        <v>414</v>
      </c>
      <c r="G325" s="259"/>
      <c r="H325" s="262">
        <v>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8" t="s">
        <v>410</v>
      </c>
      <c r="AU325" s="268" t="s">
        <v>87</v>
      </c>
      <c r="AV325" s="15" t="s">
        <v>102</v>
      </c>
      <c r="AW325" s="15" t="s">
        <v>37</v>
      </c>
      <c r="AX325" s="15" t="s">
        <v>85</v>
      </c>
      <c r="AY325" s="268" t="s">
        <v>401</v>
      </c>
    </row>
    <row r="326" s="2" customFormat="1" ht="55.5" customHeight="1">
      <c r="A326" s="40"/>
      <c r="B326" s="41"/>
      <c r="C326" s="280" t="s">
        <v>656</v>
      </c>
      <c r="D326" s="280" t="s">
        <v>808</v>
      </c>
      <c r="E326" s="281" t="s">
        <v>8205</v>
      </c>
      <c r="F326" s="282" t="s">
        <v>8206</v>
      </c>
      <c r="G326" s="283" t="s">
        <v>653</v>
      </c>
      <c r="H326" s="284">
        <v>2</v>
      </c>
      <c r="I326" s="285"/>
      <c r="J326" s="286">
        <f>ROUND(I326*H326,2)</f>
        <v>0</v>
      </c>
      <c r="K326" s="282" t="s">
        <v>8207</v>
      </c>
      <c r="L326" s="287"/>
      <c r="M326" s="288" t="s">
        <v>19</v>
      </c>
      <c r="N326" s="289" t="s">
        <v>49</v>
      </c>
      <c r="O326" s="86"/>
      <c r="P326" s="227">
        <f>O326*H326</f>
        <v>0</v>
      </c>
      <c r="Q326" s="227">
        <v>0.040000000000000001</v>
      </c>
      <c r="R326" s="227">
        <f>Q326*H326</f>
        <v>0.080000000000000002</v>
      </c>
      <c r="S326" s="227">
        <v>0</v>
      </c>
      <c r="T326" s="22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9" t="s">
        <v>487</v>
      </c>
      <c r="AT326" s="229" t="s">
        <v>808</v>
      </c>
      <c r="AU326" s="229" t="s">
        <v>87</v>
      </c>
      <c r="AY326" s="19" t="s">
        <v>401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9" t="s">
        <v>85</v>
      </c>
      <c r="BK326" s="230">
        <f>ROUND(I326*H326,2)</f>
        <v>0</v>
      </c>
      <c r="BL326" s="19" t="s">
        <v>102</v>
      </c>
      <c r="BM326" s="229" t="s">
        <v>8208</v>
      </c>
    </row>
    <row r="327" s="14" customFormat="1">
      <c r="A327" s="14"/>
      <c r="B327" s="247"/>
      <c r="C327" s="248"/>
      <c r="D327" s="238" t="s">
        <v>410</v>
      </c>
      <c r="E327" s="249" t="s">
        <v>19</v>
      </c>
      <c r="F327" s="250" t="s">
        <v>8201</v>
      </c>
      <c r="G327" s="248"/>
      <c r="H327" s="251">
        <v>2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7" t="s">
        <v>410</v>
      </c>
      <c r="AU327" s="257" t="s">
        <v>87</v>
      </c>
      <c r="AV327" s="14" t="s">
        <v>87</v>
      </c>
      <c r="AW327" s="14" t="s">
        <v>37</v>
      </c>
      <c r="AX327" s="14" t="s">
        <v>78</v>
      </c>
      <c r="AY327" s="257" t="s">
        <v>401</v>
      </c>
    </row>
    <row r="328" s="15" customFormat="1">
      <c r="A328" s="15"/>
      <c r="B328" s="258"/>
      <c r="C328" s="259"/>
      <c r="D328" s="238" t="s">
        <v>410</v>
      </c>
      <c r="E328" s="260" t="s">
        <v>19</v>
      </c>
      <c r="F328" s="261" t="s">
        <v>414</v>
      </c>
      <c r="G328" s="259"/>
      <c r="H328" s="262">
        <v>2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8" t="s">
        <v>410</v>
      </c>
      <c r="AU328" s="268" t="s">
        <v>87</v>
      </c>
      <c r="AV328" s="15" t="s">
        <v>102</v>
      </c>
      <c r="AW328" s="15" t="s">
        <v>37</v>
      </c>
      <c r="AX328" s="15" t="s">
        <v>85</v>
      </c>
      <c r="AY328" s="268" t="s">
        <v>401</v>
      </c>
    </row>
    <row r="329" s="2" customFormat="1" ht="24.15" customHeight="1">
      <c r="A329" s="40"/>
      <c r="B329" s="41"/>
      <c r="C329" s="280" t="s">
        <v>847</v>
      </c>
      <c r="D329" s="280" t="s">
        <v>808</v>
      </c>
      <c r="E329" s="281" t="s">
        <v>8209</v>
      </c>
      <c r="F329" s="282" t="s">
        <v>8210</v>
      </c>
      <c r="G329" s="283" t="s">
        <v>653</v>
      </c>
      <c r="H329" s="284">
        <v>3</v>
      </c>
      <c r="I329" s="285"/>
      <c r="J329" s="286">
        <f>ROUND(I329*H329,2)</f>
        <v>0</v>
      </c>
      <c r="K329" s="282" t="s">
        <v>406</v>
      </c>
      <c r="L329" s="287"/>
      <c r="M329" s="288" t="s">
        <v>19</v>
      </c>
      <c r="N329" s="289" t="s">
        <v>49</v>
      </c>
      <c r="O329" s="86"/>
      <c r="P329" s="227">
        <f>O329*H329</f>
        <v>0</v>
      </c>
      <c r="Q329" s="227">
        <v>0.0040000000000000001</v>
      </c>
      <c r="R329" s="227">
        <f>Q329*H329</f>
        <v>0.012</v>
      </c>
      <c r="S329" s="227">
        <v>0</v>
      </c>
      <c r="T329" s="22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9" t="s">
        <v>487</v>
      </c>
      <c r="AT329" s="229" t="s">
        <v>808</v>
      </c>
      <c r="AU329" s="229" t="s">
        <v>87</v>
      </c>
      <c r="AY329" s="19" t="s">
        <v>401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9" t="s">
        <v>85</v>
      </c>
      <c r="BK329" s="230">
        <f>ROUND(I329*H329,2)</f>
        <v>0</v>
      </c>
      <c r="BL329" s="19" t="s">
        <v>102</v>
      </c>
      <c r="BM329" s="229" t="s">
        <v>8211</v>
      </c>
    </row>
    <row r="330" s="14" customFormat="1">
      <c r="A330" s="14"/>
      <c r="B330" s="247"/>
      <c r="C330" s="248"/>
      <c r="D330" s="238" t="s">
        <v>410</v>
      </c>
      <c r="E330" s="249" t="s">
        <v>19</v>
      </c>
      <c r="F330" s="250" t="s">
        <v>8212</v>
      </c>
      <c r="G330" s="248"/>
      <c r="H330" s="251">
        <v>3</v>
      </c>
      <c r="I330" s="252"/>
      <c r="J330" s="248"/>
      <c r="K330" s="248"/>
      <c r="L330" s="253"/>
      <c r="M330" s="254"/>
      <c r="N330" s="255"/>
      <c r="O330" s="255"/>
      <c r="P330" s="255"/>
      <c r="Q330" s="255"/>
      <c r="R330" s="255"/>
      <c r="S330" s="255"/>
      <c r="T330" s="25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7" t="s">
        <v>410</v>
      </c>
      <c r="AU330" s="257" t="s">
        <v>87</v>
      </c>
      <c r="AV330" s="14" t="s">
        <v>87</v>
      </c>
      <c r="AW330" s="14" t="s">
        <v>37</v>
      </c>
      <c r="AX330" s="14" t="s">
        <v>78</v>
      </c>
      <c r="AY330" s="257" t="s">
        <v>401</v>
      </c>
    </row>
    <row r="331" s="15" customFormat="1">
      <c r="A331" s="15"/>
      <c r="B331" s="258"/>
      <c r="C331" s="259"/>
      <c r="D331" s="238" t="s">
        <v>410</v>
      </c>
      <c r="E331" s="260" t="s">
        <v>19</v>
      </c>
      <c r="F331" s="261" t="s">
        <v>414</v>
      </c>
      <c r="G331" s="259"/>
      <c r="H331" s="262">
        <v>3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8" t="s">
        <v>410</v>
      </c>
      <c r="AU331" s="268" t="s">
        <v>87</v>
      </c>
      <c r="AV331" s="15" t="s">
        <v>102</v>
      </c>
      <c r="AW331" s="15" t="s">
        <v>37</v>
      </c>
      <c r="AX331" s="15" t="s">
        <v>85</v>
      </c>
      <c r="AY331" s="268" t="s">
        <v>401</v>
      </c>
    </row>
    <row r="332" s="2" customFormat="1" ht="16.5" customHeight="1">
      <c r="A332" s="40"/>
      <c r="B332" s="41"/>
      <c r="C332" s="280" t="s">
        <v>853</v>
      </c>
      <c r="D332" s="280" t="s">
        <v>808</v>
      </c>
      <c r="E332" s="281" t="s">
        <v>8213</v>
      </c>
      <c r="F332" s="282" t="s">
        <v>8214</v>
      </c>
      <c r="G332" s="283" t="s">
        <v>548</v>
      </c>
      <c r="H332" s="284">
        <v>5.625</v>
      </c>
      <c r="I332" s="285"/>
      <c r="J332" s="286">
        <f>ROUND(I332*H332,2)</f>
        <v>0</v>
      </c>
      <c r="K332" s="282" t="s">
        <v>406</v>
      </c>
      <c r="L332" s="287"/>
      <c r="M332" s="288" t="s">
        <v>19</v>
      </c>
      <c r="N332" s="289" t="s">
        <v>49</v>
      </c>
      <c r="O332" s="86"/>
      <c r="P332" s="227">
        <f>O332*H332</f>
        <v>0</v>
      </c>
      <c r="Q332" s="227">
        <v>1</v>
      </c>
      <c r="R332" s="227">
        <f>Q332*H332</f>
        <v>5.625</v>
      </c>
      <c r="S332" s="227">
        <v>0</v>
      </c>
      <c r="T332" s="228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9" t="s">
        <v>487</v>
      </c>
      <c r="AT332" s="229" t="s">
        <v>808</v>
      </c>
      <c r="AU332" s="229" t="s">
        <v>87</v>
      </c>
      <c r="AY332" s="19" t="s">
        <v>401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9" t="s">
        <v>85</v>
      </c>
      <c r="BK332" s="230">
        <f>ROUND(I332*H332,2)</f>
        <v>0</v>
      </c>
      <c r="BL332" s="19" t="s">
        <v>102</v>
      </c>
      <c r="BM332" s="229" t="s">
        <v>8215</v>
      </c>
    </row>
    <row r="333" s="14" customFormat="1">
      <c r="A333" s="14"/>
      <c r="B333" s="247"/>
      <c r="C333" s="248"/>
      <c r="D333" s="238" t="s">
        <v>410</v>
      </c>
      <c r="E333" s="249" t="s">
        <v>19</v>
      </c>
      <c r="F333" s="250" t="s">
        <v>8216</v>
      </c>
      <c r="G333" s="248"/>
      <c r="H333" s="251">
        <v>5.625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7" t="s">
        <v>410</v>
      </c>
      <c r="AU333" s="257" t="s">
        <v>87</v>
      </c>
      <c r="AV333" s="14" t="s">
        <v>87</v>
      </c>
      <c r="AW333" s="14" t="s">
        <v>37</v>
      </c>
      <c r="AX333" s="14" t="s">
        <v>78</v>
      </c>
      <c r="AY333" s="257" t="s">
        <v>401</v>
      </c>
    </row>
    <row r="334" s="15" customFormat="1">
      <c r="A334" s="15"/>
      <c r="B334" s="258"/>
      <c r="C334" s="259"/>
      <c r="D334" s="238" t="s">
        <v>410</v>
      </c>
      <c r="E334" s="260" t="s">
        <v>19</v>
      </c>
      <c r="F334" s="261" t="s">
        <v>414</v>
      </c>
      <c r="G334" s="259"/>
      <c r="H334" s="262">
        <v>5.625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8" t="s">
        <v>410</v>
      </c>
      <c r="AU334" s="268" t="s">
        <v>87</v>
      </c>
      <c r="AV334" s="15" t="s">
        <v>102</v>
      </c>
      <c r="AW334" s="15" t="s">
        <v>37</v>
      </c>
      <c r="AX334" s="15" t="s">
        <v>85</v>
      </c>
      <c r="AY334" s="268" t="s">
        <v>401</v>
      </c>
    </row>
    <row r="335" s="2" customFormat="1" ht="24.15" customHeight="1">
      <c r="A335" s="40"/>
      <c r="B335" s="41"/>
      <c r="C335" s="280" t="s">
        <v>860</v>
      </c>
      <c r="D335" s="280" t="s">
        <v>808</v>
      </c>
      <c r="E335" s="281" t="s">
        <v>8217</v>
      </c>
      <c r="F335" s="282" t="s">
        <v>8218</v>
      </c>
      <c r="G335" s="283" t="s">
        <v>178</v>
      </c>
      <c r="H335" s="284">
        <v>21.263000000000002</v>
      </c>
      <c r="I335" s="285"/>
      <c r="J335" s="286">
        <f>ROUND(I335*H335,2)</f>
        <v>0</v>
      </c>
      <c r="K335" s="282" t="s">
        <v>406</v>
      </c>
      <c r="L335" s="287"/>
      <c r="M335" s="288" t="s">
        <v>19</v>
      </c>
      <c r="N335" s="289" t="s">
        <v>49</v>
      </c>
      <c r="O335" s="86"/>
      <c r="P335" s="227">
        <f>O335*H335</f>
        <v>0</v>
      </c>
      <c r="Q335" s="227">
        <v>0.00020000000000000001</v>
      </c>
      <c r="R335" s="227">
        <f>Q335*H335</f>
        <v>0.0042526000000000005</v>
      </c>
      <c r="S335" s="227">
        <v>0</v>
      </c>
      <c r="T335" s="22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9" t="s">
        <v>487</v>
      </c>
      <c r="AT335" s="229" t="s">
        <v>808</v>
      </c>
      <c r="AU335" s="229" t="s">
        <v>87</v>
      </c>
      <c r="AY335" s="19" t="s">
        <v>401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9" t="s">
        <v>85</v>
      </c>
      <c r="BK335" s="230">
        <f>ROUND(I335*H335,2)</f>
        <v>0</v>
      </c>
      <c r="BL335" s="19" t="s">
        <v>102</v>
      </c>
      <c r="BM335" s="229" t="s">
        <v>8219</v>
      </c>
    </row>
    <row r="336" s="14" customFormat="1">
      <c r="A336" s="14"/>
      <c r="B336" s="247"/>
      <c r="C336" s="248"/>
      <c r="D336" s="238" t="s">
        <v>410</v>
      </c>
      <c r="E336" s="249" t="s">
        <v>19</v>
      </c>
      <c r="F336" s="250" t="s">
        <v>8220</v>
      </c>
      <c r="G336" s="248"/>
      <c r="H336" s="251">
        <v>21.263000000000002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7" t="s">
        <v>410</v>
      </c>
      <c r="AU336" s="257" t="s">
        <v>87</v>
      </c>
      <c r="AV336" s="14" t="s">
        <v>87</v>
      </c>
      <c r="AW336" s="14" t="s">
        <v>37</v>
      </c>
      <c r="AX336" s="14" t="s">
        <v>78</v>
      </c>
      <c r="AY336" s="257" t="s">
        <v>401</v>
      </c>
    </row>
    <row r="337" s="15" customFormat="1">
      <c r="A337" s="15"/>
      <c r="B337" s="258"/>
      <c r="C337" s="259"/>
      <c r="D337" s="238" t="s">
        <v>410</v>
      </c>
      <c r="E337" s="260" t="s">
        <v>19</v>
      </c>
      <c r="F337" s="261" t="s">
        <v>414</v>
      </c>
      <c r="G337" s="259"/>
      <c r="H337" s="262">
        <v>21.263000000000002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8" t="s">
        <v>410</v>
      </c>
      <c r="AU337" s="268" t="s">
        <v>87</v>
      </c>
      <c r="AV337" s="15" t="s">
        <v>102</v>
      </c>
      <c r="AW337" s="15" t="s">
        <v>37</v>
      </c>
      <c r="AX337" s="15" t="s">
        <v>85</v>
      </c>
      <c r="AY337" s="268" t="s">
        <v>401</v>
      </c>
    </row>
    <row r="338" s="2" customFormat="1" ht="24.15" customHeight="1">
      <c r="A338" s="40"/>
      <c r="B338" s="41"/>
      <c r="C338" s="218" t="s">
        <v>866</v>
      </c>
      <c r="D338" s="218" t="s">
        <v>403</v>
      </c>
      <c r="E338" s="219" t="s">
        <v>8221</v>
      </c>
      <c r="F338" s="220" t="s">
        <v>8222</v>
      </c>
      <c r="G338" s="221" t="s">
        <v>653</v>
      </c>
      <c r="H338" s="222">
        <v>3</v>
      </c>
      <c r="I338" s="223"/>
      <c r="J338" s="224">
        <f>ROUND(I338*H338,2)</f>
        <v>0</v>
      </c>
      <c r="K338" s="220" t="s">
        <v>8223</v>
      </c>
      <c r="L338" s="46"/>
      <c r="M338" s="225" t="s">
        <v>19</v>
      </c>
      <c r="N338" s="226" t="s">
        <v>49</v>
      </c>
      <c r="O338" s="86"/>
      <c r="P338" s="227">
        <f>O338*H338</f>
        <v>0</v>
      </c>
      <c r="Q338" s="227">
        <v>0.34089999999999998</v>
      </c>
      <c r="R338" s="227">
        <f>Q338*H338</f>
        <v>1.0226999999999999</v>
      </c>
      <c r="S338" s="227">
        <v>0</v>
      </c>
      <c r="T338" s="22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9" t="s">
        <v>102</v>
      </c>
      <c r="AT338" s="229" t="s">
        <v>403</v>
      </c>
      <c r="AU338" s="229" t="s">
        <v>87</v>
      </c>
      <c r="AY338" s="19" t="s">
        <v>401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9" t="s">
        <v>85</v>
      </c>
      <c r="BK338" s="230">
        <f>ROUND(I338*H338,2)</f>
        <v>0</v>
      </c>
      <c r="BL338" s="19" t="s">
        <v>102</v>
      </c>
      <c r="BM338" s="229" t="s">
        <v>8224</v>
      </c>
    </row>
    <row r="339" s="2" customFormat="1">
      <c r="A339" s="40"/>
      <c r="B339" s="41"/>
      <c r="C339" s="42"/>
      <c r="D339" s="231" t="s">
        <v>408</v>
      </c>
      <c r="E339" s="42"/>
      <c r="F339" s="232" t="s">
        <v>8225</v>
      </c>
      <c r="G339" s="42"/>
      <c r="H339" s="42"/>
      <c r="I339" s="233"/>
      <c r="J339" s="42"/>
      <c r="K339" s="42"/>
      <c r="L339" s="46"/>
      <c r="M339" s="234"/>
      <c r="N339" s="235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408</v>
      </c>
      <c r="AU339" s="19" t="s">
        <v>87</v>
      </c>
    </row>
    <row r="340" s="14" customFormat="1">
      <c r="A340" s="14"/>
      <c r="B340" s="247"/>
      <c r="C340" s="248"/>
      <c r="D340" s="238" t="s">
        <v>410</v>
      </c>
      <c r="E340" s="249" t="s">
        <v>19</v>
      </c>
      <c r="F340" s="250" t="s">
        <v>8226</v>
      </c>
      <c r="G340" s="248"/>
      <c r="H340" s="251">
        <v>3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7" t="s">
        <v>410</v>
      </c>
      <c r="AU340" s="257" t="s">
        <v>87</v>
      </c>
      <c r="AV340" s="14" t="s">
        <v>87</v>
      </c>
      <c r="AW340" s="14" t="s">
        <v>37</v>
      </c>
      <c r="AX340" s="14" t="s">
        <v>78</v>
      </c>
      <c r="AY340" s="257" t="s">
        <v>401</v>
      </c>
    </row>
    <row r="341" s="15" customFormat="1">
      <c r="A341" s="15"/>
      <c r="B341" s="258"/>
      <c r="C341" s="259"/>
      <c r="D341" s="238" t="s">
        <v>410</v>
      </c>
      <c r="E341" s="260" t="s">
        <v>19</v>
      </c>
      <c r="F341" s="261" t="s">
        <v>414</v>
      </c>
      <c r="G341" s="259"/>
      <c r="H341" s="262">
        <v>3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8" t="s">
        <v>410</v>
      </c>
      <c r="AU341" s="268" t="s">
        <v>87</v>
      </c>
      <c r="AV341" s="15" t="s">
        <v>102</v>
      </c>
      <c r="AW341" s="15" t="s">
        <v>37</v>
      </c>
      <c r="AX341" s="15" t="s">
        <v>85</v>
      </c>
      <c r="AY341" s="268" t="s">
        <v>401</v>
      </c>
    </row>
    <row r="342" s="2" customFormat="1" ht="33" customHeight="1">
      <c r="A342" s="40"/>
      <c r="B342" s="41"/>
      <c r="C342" s="280" t="s">
        <v>873</v>
      </c>
      <c r="D342" s="280" t="s">
        <v>808</v>
      </c>
      <c r="E342" s="281" t="s">
        <v>8227</v>
      </c>
      <c r="F342" s="282" t="s">
        <v>8228</v>
      </c>
      <c r="G342" s="283" t="s">
        <v>653</v>
      </c>
      <c r="H342" s="284">
        <v>3</v>
      </c>
      <c r="I342" s="285"/>
      <c r="J342" s="286">
        <f>ROUND(I342*H342,2)</f>
        <v>0</v>
      </c>
      <c r="K342" s="282" t="s">
        <v>406</v>
      </c>
      <c r="L342" s="287"/>
      <c r="M342" s="288" t="s">
        <v>19</v>
      </c>
      <c r="N342" s="289" t="s">
        <v>49</v>
      </c>
      <c r="O342" s="86"/>
      <c r="P342" s="227">
        <f>O342*H342</f>
        <v>0</v>
      </c>
      <c r="Q342" s="227">
        <v>0.17000000000000001</v>
      </c>
      <c r="R342" s="227">
        <f>Q342*H342</f>
        <v>0.51000000000000001</v>
      </c>
      <c r="S342" s="227">
        <v>0</v>
      </c>
      <c r="T342" s="22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9" t="s">
        <v>487</v>
      </c>
      <c r="AT342" s="229" t="s">
        <v>808</v>
      </c>
      <c r="AU342" s="229" t="s">
        <v>87</v>
      </c>
      <c r="AY342" s="19" t="s">
        <v>401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9" t="s">
        <v>85</v>
      </c>
      <c r="BK342" s="230">
        <f>ROUND(I342*H342,2)</f>
        <v>0</v>
      </c>
      <c r="BL342" s="19" t="s">
        <v>102</v>
      </c>
      <c r="BM342" s="229" t="s">
        <v>8229</v>
      </c>
    </row>
    <row r="343" s="14" customFormat="1">
      <c r="A343" s="14"/>
      <c r="B343" s="247"/>
      <c r="C343" s="248"/>
      <c r="D343" s="238" t="s">
        <v>410</v>
      </c>
      <c r="E343" s="249" t="s">
        <v>19</v>
      </c>
      <c r="F343" s="250" t="s">
        <v>8226</v>
      </c>
      <c r="G343" s="248"/>
      <c r="H343" s="251">
        <v>3</v>
      </c>
      <c r="I343" s="252"/>
      <c r="J343" s="248"/>
      <c r="K343" s="248"/>
      <c r="L343" s="253"/>
      <c r="M343" s="254"/>
      <c r="N343" s="255"/>
      <c r="O343" s="255"/>
      <c r="P343" s="255"/>
      <c r="Q343" s="255"/>
      <c r="R343" s="255"/>
      <c r="S343" s="255"/>
      <c r="T343" s="25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7" t="s">
        <v>410</v>
      </c>
      <c r="AU343" s="257" t="s">
        <v>87</v>
      </c>
      <c r="AV343" s="14" t="s">
        <v>87</v>
      </c>
      <c r="AW343" s="14" t="s">
        <v>37</v>
      </c>
      <c r="AX343" s="14" t="s">
        <v>78</v>
      </c>
      <c r="AY343" s="257" t="s">
        <v>401</v>
      </c>
    </row>
    <row r="344" s="15" customFormat="1">
      <c r="A344" s="15"/>
      <c r="B344" s="258"/>
      <c r="C344" s="259"/>
      <c r="D344" s="238" t="s">
        <v>410</v>
      </c>
      <c r="E344" s="260" t="s">
        <v>19</v>
      </c>
      <c r="F344" s="261" t="s">
        <v>414</v>
      </c>
      <c r="G344" s="259"/>
      <c r="H344" s="262">
        <v>3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8" t="s">
        <v>410</v>
      </c>
      <c r="AU344" s="268" t="s">
        <v>87</v>
      </c>
      <c r="AV344" s="15" t="s">
        <v>102</v>
      </c>
      <c r="AW344" s="15" t="s">
        <v>37</v>
      </c>
      <c r="AX344" s="15" t="s">
        <v>85</v>
      </c>
      <c r="AY344" s="268" t="s">
        <v>401</v>
      </c>
    </row>
    <row r="345" s="2" customFormat="1" ht="21.75" customHeight="1">
      <c r="A345" s="40"/>
      <c r="B345" s="41"/>
      <c r="C345" s="280" t="s">
        <v>880</v>
      </c>
      <c r="D345" s="280" t="s">
        <v>808</v>
      </c>
      <c r="E345" s="281" t="s">
        <v>8230</v>
      </c>
      <c r="F345" s="282" t="s">
        <v>8231</v>
      </c>
      <c r="G345" s="283" t="s">
        <v>653</v>
      </c>
      <c r="H345" s="284">
        <v>3</v>
      </c>
      <c r="I345" s="285"/>
      <c r="J345" s="286">
        <f>ROUND(I345*H345,2)</f>
        <v>0</v>
      </c>
      <c r="K345" s="282" t="s">
        <v>406</v>
      </c>
      <c r="L345" s="287"/>
      <c r="M345" s="288" t="s">
        <v>19</v>
      </c>
      <c r="N345" s="289" t="s">
        <v>49</v>
      </c>
      <c r="O345" s="86"/>
      <c r="P345" s="227">
        <f>O345*H345</f>
        <v>0</v>
      </c>
      <c r="Q345" s="227">
        <v>0.17499999999999999</v>
      </c>
      <c r="R345" s="227">
        <f>Q345*H345</f>
        <v>0.52499999999999991</v>
      </c>
      <c r="S345" s="227">
        <v>0</v>
      </c>
      <c r="T345" s="22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9" t="s">
        <v>487</v>
      </c>
      <c r="AT345" s="229" t="s">
        <v>808</v>
      </c>
      <c r="AU345" s="229" t="s">
        <v>87</v>
      </c>
      <c r="AY345" s="19" t="s">
        <v>401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9" t="s">
        <v>85</v>
      </c>
      <c r="BK345" s="230">
        <f>ROUND(I345*H345,2)</f>
        <v>0</v>
      </c>
      <c r="BL345" s="19" t="s">
        <v>102</v>
      </c>
      <c r="BM345" s="229" t="s">
        <v>8232</v>
      </c>
    </row>
    <row r="346" s="14" customFormat="1">
      <c r="A346" s="14"/>
      <c r="B346" s="247"/>
      <c r="C346" s="248"/>
      <c r="D346" s="238" t="s">
        <v>410</v>
      </c>
      <c r="E346" s="249" t="s">
        <v>19</v>
      </c>
      <c r="F346" s="250" t="s">
        <v>8226</v>
      </c>
      <c r="G346" s="248"/>
      <c r="H346" s="251">
        <v>3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7" t="s">
        <v>410</v>
      </c>
      <c r="AU346" s="257" t="s">
        <v>87</v>
      </c>
      <c r="AV346" s="14" t="s">
        <v>87</v>
      </c>
      <c r="AW346" s="14" t="s">
        <v>37</v>
      </c>
      <c r="AX346" s="14" t="s">
        <v>78</v>
      </c>
      <c r="AY346" s="257" t="s">
        <v>401</v>
      </c>
    </row>
    <row r="347" s="15" customFormat="1">
      <c r="A347" s="15"/>
      <c r="B347" s="258"/>
      <c r="C347" s="259"/>
      <c r="D347" s="238" t="s">
        <v>410</v>
      </c>
      <c r="E347" s="260" t="s">
        <v>19</v>
      </c>
      <c r="F347" s="261" t="s">
        <v>414</v>
      </c>
      <c r="G347" s="259"/>
      <c r="H347" s="262">
        <v>3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8" t="s">
        <v>410</v>
      </c>
      <c r="AU347" s="268" t="s">
        <v>87</v>
      </c>
      <c r="AV347" s="15" t="s">
        <v>102</v>
      </c>
      <c r="AW347" s="15" t="s">
        <v>37</v>
      </c>
      <c r="AX347" s="15" t="s">
        <v>85</v>
      </c>
      <c r="AY347" s="268" t="s">
        <v>401</v>
      </c>
    </row>
    <row r="348" s="2" customFormat="1" ht="24.15" customHeight="1">
      <c r="A348" s="40"/>
      <c r="B348" s="41"/>
      <c r="C348" s="280" t="s">
        <v>887</v>
      </c>
      <c r="D348" s="280" t="s">
        <v>808</v>
      </c>
      <c r="E348" s="281" t="s">
        <v>8233</v>
      </c>
      <c r="F348" s="282" t="s">
        <v>8234</v>
      </c>
      <c r="G348" s="283" t="s">
        <v>653</v>
      </c>
      <c r="H348" s="284">
        <v>3</v>
      </c>
      <c r="I348" s="285"/>
      <c r="J348" s="286">
        <f>ROUND(I348*H348,2)</f>
        <v>0</v>
      </c>
      <c r="K348" s="282" t="s">
        <v>1038</v>
      </c>
      <c r="L348" s="287"/>
      <c r="M348" s="288" t="s">
        <v>19</v>
      </c>
      <c r="N348" s="289" t="s">
        <v>49</v>
      </c>
      <c r="O348" s="86"/>
      <c r="P348" s="227">
        <f>O348*H348</f>
        <v>0</v>
      </c>
      <c r="Q348" s="227">
        <v>0.060999999999999999</v>
      </c>
      <c r="R348" s="227">
        <f>Q348*H348</f>
        <v>0.183</v>
      </c>
      <c r="S348" s="227">
        <v>0</v>
      </c>
      <c r="T348" s="22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9" t="s">
        <v>487</v>
      </c>
      <c r="AT348" s="229" t="s">
        <v>808</v>
      </c>
      <c r="AU348" s="229" t="s">
        <v>87</v>
      </c>
      <c r="AY348" s="19" t="s">
        <v>401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9" t="s">
        <v>85</v>
      </c>
      <c r="BK348" s="230">
        <f>ROUND(I348*H348,2)</f>
        <v>0</v>
      </c>
      <c r="BL348" s="19" t="s">
        <v>102</v>
      </c>
      <c r="BM348" s="229" t="s">
        <v>8235</v>
      </c>
    </row>
    <row r="349" s="14" customFormat="1">
      <c r="A349" s="14"/>
      <c r="B349" s="247"/>
      <c r="C349" s="248"/>
      <c r="D349" s="238" t="s">
        <v>410</v>
      </c>
      <c r="E349" s="249" t="s">
        <v>19</v>
      </c>
      <c r="F349" s="250" t="s">
        <v>8226</v>
      </c>
      <c r="G349" s="248"/>
      <c r="H349" s="251">
        <v>3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410</v>
      </c>
      <c r="AU349" s="257" t="s">
        <v>87</v>
      </c>
      <c r="AV349" s="14" t="s">
        <v>87</v>
      </c>
      <c r="AW349" s="14" t="s">
        <v>37</v>
      </c>
      <c r="AX349" s="14" t="s">
        <v>78</v>
      </c>
      <c r="AY349" s="257" t="s">
        <v>401</v>
      </c>
    </row>
    <row r="350" s="15" customFormat="1">
      <c r="A350" s="15"/>
      <c r="B350" s="258"/>
      <c r="C350" s="259"/>
      <c r="D350" s="238" t="s">
        <v>410</v>
      </c>
      <c r="E350" s="260" t="s">
        <v>19</v>
      </c>
      <c r="F350" s="261" t="s">
        <v>414</v>
      </c>
      <c r="G350" s="259"/>
      <c r="H350" s="262">
        <v>3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8" t="s">
        <v>410</v>
      </c>
      <c r="AU350" s="268" t="s">
        <v>87</v>
      </c>
      <c r="AV350" s="15" t="s">
        <v>102</v>
      </c>
      <c r="AW350" s="15" t="s">
        <v>37</v>
      </c>
      <c r="AX350" s="15" t="s">
        <v>85</v>
      </c>
      <c r="AY350" s="268" t="s">
        <v>401</v>
      </c>
    </row>
    <row r="351" s="2" customFormat="1" ht="24.15" customHeight="1">
      <c r="A351" s="40"/>
      <c r="B351" s="41"/>
      <c r="C351" s="280" t="s">
        <v>895</v>
      </c>
      <c r="D351" s="280" t="s">
        <v>808</v>
      </c>
      <c r="E351" s="281" t="s">
        <v>8236</v>
      </c>
      <c r="F351" s="282" t="s">
        <v>8237</v>
      </c>
      <c r="G351" s="283" t="s">
        <v>653</v>
      </c>
      <c r="H351" s="284">
        <v>3</v>
      </c>
      <c r="I351" s="285"/>
      <c r="J351" s="286">
        <f>ROUND(I351*H351,2)</f>
        <v>0</v>
      </c>
      <c r="K351" s="282" t="s">
        <v>406</v>
      </c>
      <c r="L351" s="287"/>
      <c r="M351" s="288" t="s">
        <v>19</v>
      </c>
      <c r="N351" s="289" t="s">
        <v>49</v>
      </c>
      <c r="O351" s="86"/>
      <c r="P351" s="227">
        <f>O351*H351</f>
        <v>0</v>
      </c>
      <c r="Q351" s="227">
        <v>0.040000000000000001</v>
      </c>
      <c r="R351" s="227">
        <f>Q351*H351</f>
        <v>0.12</v>
      </c>
      <c r="S351" s="227">
        <v>0</v>
      </c>
      <c r="T351" s="22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9" t="s">
        <v>487</v>
      </c>
      <c r="AT351" s="229" t="s">
        <v>808</v>
      </c>
      <c r="AU351" s="229" t="s">
        <v>87</v>
      </c>
      <c r="AY351" s="19" t="s">
        <v>401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9" t="s">
        <v>85</v>
      </c>
      <c r="BK351" s="230">
        <f>ROUND(I351*H351,2)</f>
        <v>0</v>
      </c>
      <c r="BL351" s="19" t="s">
        <v>102</v>
      </c>
      <c r="BM351" s="229" t="s">
        <v>8238</v>
      </c>
    </row>
    <row r="352" s="14" customFormat="1">
      <c r="A352" s="14"/>
      <c r="B352" s="247"/>
      <c r="C352" s="248"/>
      <c r="D352" s="238" t="s">
        <v>410</v>
      </c>
      <c r="E352" s="249" t="s">
        <v>19</v>
      </c>
      <c r="F352" s="250" t="s">
        <v>8226</v>
      </c>
      <c r="G352" s="248"/>
      <c r="H352" s="251">
        <v>3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7" t="s">
        <v>410</v>
      </c>
      <c r="AU352" s="257" t="s">
        <v>87</v>
      </c>
      <c r="AV352" s="14" t="s">
        <v>87</v>
      </c>
      <c r="AW352" s="14" t="s">
        <v>37</v>
      </c>
      <c r="AX352" s="14" t="s">
        <v>78</v>
      </c>
      <c r="AY352" s="257" t="s">
        <v>401</v>
      </c>
    </row>
    <row r="353" s="15" customFormat="1">
      <c r="A353" s="15"/>
      <c r="B353" s="258"/>
      <c r="C353" s="259"/>
      <c r="D353" s="238" t="s">
        <v>410</v>
      </c>
      <c r="E353" s="260" t="s">
        <v>19</v>
      </c>
      <c r="F353" s="261" t="s">
        <v>414</v>
      </c>
      <c r="G353" s="259"/>
      <c r="H353" s="262">
        <v>3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8" t="s">
        <v>410</v>
      </c>
      <c r="AU353" s="268" t="s">
        <v>87</v>
      </c>
      <c r="AV353" s="15" t="s">
        <v>102</v>
      </c>
      <c r="AW353" s="15" t="s">
        <v>37</v>
      </c>
      <c r="AX353" s="15" t="s">
        <v>85</v>
      </c>
      <c r="AY353" s="268" t="s">
        <v>401</v>
      </c>
    </row>
    <row r="354" s="2" customFormat="1" ht="24.15" customHeight="1">
      <c r="A354" s="40"/>
      <c r="B354" s="41"/>
      <c r="C354" s="280" t="s">
        <v>901</v>
      </c>
      <c r="D354" s="280" t="s">
        <v>808</v>
      </c>
      <c r="E354" s="281" t="s">
        <v>8239</v>
      </c>
      <c r="F354" s="282" t="s">
        <v>8240</v>
      </c>
      <c r="G354" s="283" t="s">
        <v>653</v>
      </c>
      <c r="H354" s="284">
        <v>3</v>
      </c>
      <c r="I354" s="285"/>
      <c r="J354" s="286">
        <f>ROUND(I354*H354,2)</f>
        <v>0</v>
      </c>
      <c r="K354" s="282" t="s">
        <v>8241</v>
      </c>
      <c r="L354" s="287"/>
      <c r="M354" s="288" t="s">
        <v>19</v>
      </c>
      <c r="N354" s="289" t="s">
        <v>49</v>
      </c>
      <c r="O354" s="86"/>
      <c r="P354" s="227">
        <f>O354*H354</f>
        <v>0</v>
      </c>
      <c r="Q354" s="227">
        <v>0.027</v>
      </c>
      <c r="R354" s="227">
        <f>Q354*H354</f>
        <v>0.081000000000000003</v>
      </c>
      <c r="S354" s="227">
        <v>0</v>
      </c>
      <c r="T354" s="22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9" t="s">
        <v>487</v>
      </c>
      <c r="AT354" s="229" t="s">
        <v>808</v>
      </c>
      <c r="AU354" s="229" t="s">
        <v>87</v>
      </c>
      <c r="AY354" s="19" t="s">
        <v>401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9" t="s">
        <v>85</v>
      </c>
      <c r="BK354" s="230">
        <f>ROUND(I354*H354,2)</f>
        <v>0</v>
      </c>
      <c r="BL354" s="19" t="s">
        <v>102</v>
      </c>
      <c r="BM354" s="229" t="s">
        <v>8242</v>
      </c>
    </row>
    <row r="355" s="14" customFormat="1">
      <c r="A355" s="14"/>
      <c r="B355" s="247"/>
      <c r="C355" s="248"/>
      <c r="D355" s="238" t="s">
        <v>410</v>
      </c>
      <c r="E355" s="249" t="s">
        <v>19</v>
      </c>
      <c r="F355" s="250" t="s">
        <v>8226</v>
      </c>
      <c r="G355" s="248"/>
      <c r="H355" s="251">
        <v>3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7" t="s">
        <v>410</v>
      </c>
      <c r="AU355" s="257" t="s">
        <v>87</v>
      </c>
      <c r="AV355" s="14" t="s">
        <v>87</v>
      </c>
      <c r="AW355" s="14" t="s">
        <v>37</v>
      </c>
      <c r="AX355" s="14" t="s">
        <v>78</v>
      </c>
      <c r="AY355" s="257" t="s">
        <v>401</v>
      </c>
    </row>
    <row r="356" s="15" customFormat="1">
      <c r="A356" s="15"/>
      <c r="B356" s="258"/>
      <c r="C356" s="259"/>
      <c r="D356" s="238" t="s">
        <v>410</v>
      </c>
      <c r="E356" s="260" t="s">
        <v>19</v>
      </c>
      <c r="F356" s="261" t="s">
        <v>414</v>
      </c>
      <c r="G356" s="259"/>
      <c r="H356" s="262">
        <v>3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8" t="s">
        <v>410</v>
      </c>
      <c r="AU356" s="268" t="s">
        <v>87</v>
      </c>
      <c r="AV356" s="15" t="s">
        <v>102</v>
      </c>
      <c r="AW356" s="15" t="s">
        <v>37</v>
      </c>
      <c r="AX356" s="15" t="s">
        <v>85</v>
      </c>
      <c r="AY356" s="268" t="s">
        <v>401</v>
      </c>
    </row>
    <row r="357" s="2" customFormat="1" ht="24.15" customHeight="1">
      <c r="A357" s="40"/>
      <c r="B357" s="41"/>
      <c r="C357" s="218" t="s">
        <v>921</v>
      </c>
      <c r="D357" s="218" t="s">
        <v>403</v>
      </c>
      <c r="E357" s="219" t="s">
        <v>7992</v>
      </c>
      <c r="F357" s="220" t="s">
        <v>7993</v>
      </c>
      <c r="G357" s="221" t="s">
        <v>653</v>
      </c>
      <c r="H357" s="222">
        <v>2</v>
      </c>
      <c r="I357" s="223"/>
      <c r="J357" s="224">
        <f>ROUND(I357*H357,2)</f>
        <v>0</v>
      </c>
      <c r="K357" s="220" t="s">
        <v>7989</v>
      </c>
      <c r="L357" s="46"/>
      <c r="M357" s="225" t="s">
        <v>19</v>
      </c>
      <c r="N357" s="226" t="s">
        <v>49</v>
      </c>
      <c r="O357" s="86"/>
      <c r="P357" s="227">
        <f>O357*H357</f>
        <v>0</v>
      </c>
      <c r="Q357" s="227">
        <v>0.21734000000000001</v>
      </c>
      <c r="R357" s="227">
        <f>Q357*H357</f>
        <v>0.43468000000000001</v>
      </c>
      <c r="S357" s="227">
        <v>0</v>
      </c>
      <c r="T357" s="22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9" t="s">
        <v>102</v>
      </c>
      <c r="AT357" s="229" t="s">
        <v>403</v>
      </c>
      <c r="AU357" s="229" t="s">
        <v>87</v>
      </c>
      <c r="AY357" s="19" t="s">
        <v>401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9" t="s">
        <v>85</v>
      </c>
      <c r="BK357" s="230">
        <f>ROUND(I357*H357,2)</f>
        <v>0</v>
      </c>
      <c r="BL357" s="19" t="s">
        <v>102</v>
      </c>
      <c r="BM357" s="229" t="s">
        <v>8243</v>
      </c>
    </row>
    <row r="358" s="14" customFormat="1">
      <c r="A358" s="14"/>
      <c r="B358" s="247"/>
      <c r="C358" s="248"/>
      <c r="D358" s="238" t="s">
        <v>410</v>
      </c>
      <c r="E358" s="249" t="s">
        <v>19</v>
      </c>
      <c r="F358" s="250" t="s">
        <v>8197</v>
      </c>
      <c r="G358" s="248"/>
      <c r="H358" s="251">
        <v>1</v>
      </c>
      <c r="I358" s="252"/>
      <c r="J358" s="248"/>
      <c r="K358" s="248"/>
      <c r="L358" s="253"/>
      <c r="M358" s="254"/>
      <c r="N358" s="255"/>
      <c r="O358" s="255"/>
      <c r="P358" s="255"/>
      <c r="Q358" s="255"/>
      <c r="R358" s="255"/>
      <c r="S358" s="255"/>
      <c r="T358" s="25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7" t="s">
        <v>410</v>
      </c>
      <c r="AU358" s="257" t="s">
        <v>87</v>
      </c>
      <c r="AV358" s="14" t="s">
        <v>87</v>
      </c>
      <c r="AW358" s="14" t="s">
        <v>37</v>
      </c>
      <c r="AX358" s="14" t="s">
        <v>78</v>
      </c>
      <c r="AY358" s="257" t="s">
        <v>401</v>
      </c>
    </row>
    <row r="359" s="14" customFormat="1">
      <c r="A359" s="14"/>
      <c r="B359" s="247"/>
      <c r="C359" s="248"/>
      <c r="D359" s="238" t="s">
        <v>410</v>
      </c>
      <c r="E359" s="249" t="s">
        <v>19</v>
      </c>
      <c r="F359" s="250" t="s">
        <v>8161</v>
      </c>
      <c r="G359" s="248"/>
      <c r="H359" s="251">
        <v>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410</v>
      </c>
      <c r="AU359" s="257" t="s">
        <v>87</v>
      </c>
      <c r="AV359" s="14" t="s">
        <v>87</v>
      </c>
      <c r="AW359" s="14" t="s">
        <v>37</v>
      </c>
      <c r="AX359" s="14" t="s">
        <v>78</v>
      </c>
      <c r="AY359" s="257" t="s">
        <v>401</v>
      </c>
    </row>
    <row r="360" s="15" customFormat="1">
      <c r="A360" s="15"/>
      <c r="B360" s="258"/>
      <c r="C360" s="259"/>
      <c r="D360" s="238" t="s">
        <v>410</v>
      </c>
      <c r="E360" s="260" t="s">
        <v>19</v>
      </c>
      <c r="F360" s="261" t="s">
        <v>414</v>
      </c>
      <c r="G360" s="259"/>
      <c r="H360" s="262">
        <v>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8" t="s">
        <v>410</v>
      </c>
      <c r="AU360" s="268" t="s">
        <v>87</v>
      </c>
      <c r="AV360" s="15" t="s">
        <v>102</v>
      </c>
      <c r="AW360" s="15" t="s">
        <v>37</v>
      </c>
      <c r="AX360" s="15" t="s">
        <v>85</v>
      </c>
      <c r="AY360" s="268" t="s">
        <v>401</v>
      </c>
    </row>
    <row r="361" s="2" customFormat="1" ht="21.75" customHeight="1">
      <c r="A361" s="40"/>
      <c r="B361" s="41"/>
      <c r="C361" s="280" t="s">
        <v>940</v>
      </c>
      <c r="D361" s="280" t="s">
        <v>808</v>
      </c>
      <c r="E361" s="281" t="s">
        <v>8244</v>
      </c>
      <c r="F361" s="282" t="s">
        <v>8245</v>
      </c>
      <c r="G361" s="283" t="s">
        <v>653</v>
      </c>
      <c r="H361" s="284">
        <v>2</v>
      </c>
      <c r="I361" s="285"/>
      <c r="J361" s="286">
        <f>ROUND(I361*H361,2)</f>
        <v>0</v>
      </c>
      <c r="K361" s="282" t="s">
        <v>1038</v>
      </c>
      <c r="L361" s="287"/>
      <c r="M361" s="288" t="s">
        <v>19</v>
      </c>
      <c r="N361" s="289" t="s">
        <v>49</v>
      </c>
      <c r="O361" s="86"/>
      <c r="P361" s="227">
        <f>O361*H361</f>
        <v>0</v>
      </c>
      <c r="Q361" s="227">
        <v>0.19600000000000001</v>
      </c>
      <c r="R361" s="227">
        <f>Q361*H361</f>
        <v>0.39200000000000002</v>
      </c>
      <c r="S361" s="227">
        <v>0</v>
      </c>
      <c r="T361" s="22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9" t="s">
        <v>487</v>
      </c>
      <c r="AT361" s="229" t="s">
        <v>808</v>
      </c>
      <c r="AU361" s="229" t="s">
        <v>87</v>
      </c>
      <c r="AY361" s="19" t="s">
        <v>401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9" t="s">
        <v>85</v>
      </c>
      <c r="BK361" s="230">
        <f>ROUND(I361*H361,2)</f>
        <v>0</v>
      </c>
      <c r="BL361" s="19" t="s">
        <v>102</v>
      </c>
      <c r="BM361" s="229" t="s">
        <v>8246</v>
      </c>
    </row>
    <row r="362" s="14" customFormat="1">
      <c r="A362" s="14"/>
      <c r="B362" s="247"/>
      <c r="C362" s="248"/>
      <c r="D362" s="238" t="s">
        <v>410</v>
      </c>
      <c r="E362" s="249" t="s">
        <v>19</v>
      </c>
      <c r="F362" s="250" t="s">
        <v>8197</v>
      </c>
      <c r="G362" s="248"/>
      <c r="H362" s="251">
        <v>1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410</v>
      </c>
      <c r="AU362" s="257" t="s">
        <v>87</v>
      </c>
      <c r="AV362" s="14" t="s">
        <v>87</v>
      </c>
      <c r="AW362" s="14" t="s">
        <v>37</v>
      </c>
      <c r="AX362" s="14" t="s">
        <v>78</v>
      </c>
      <c r="AY362" s="257" t="s">
        <v>401</v>
      </c>
    </row>
    <row r="363" s="14" customFormat="1">
      <c r="A363" s="14"/>
      <c r="B363" s="247"/>
      <c r="C363" s="248"/>
      <c r="D363" s="238" t="s">
        <v>410</v>
      </c>
      <c r="E363" s="249" t="s">
        <v>19</v>
      </c>
      <c r="F363" s="250" t="s">
        <v>8161</v>
      </c>
      <c r="G363" s="248"/>
      <c r="H363" s="251">
        <v>1</v>
      </c>
      <c r="I363" s="252"/>
      <c r="J363" s="248"/>
      <c r="K363" s="248"/>
      <c r="L363" s="253"/>
      <c r="M363" s="254"/>
      <c r="N363" s="255"/>
      <c r="O363" s="255"/>
      <c r="P363" s="255"/>
      <c r="Q363" s="255"/>
      <c r="R363" s="255"/>
      <c r="S363" s="255"/>
      <c r="T363" s="25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7" t="s">
        <v>410</v>
      </c>
      <c r="AU363" s="257" t="s">
        <v>87</v>
      </c>
      <c r="AV363" s="14" t="s">
        <v>87</v>
      </c>
      <c r="AW363" s="14" t="s">
        <v>37</v>
      </c>
      <c r="AX363" s="14" t="s">
        <v>78</v>
      </c>
      <c r="AY363" s="257" t="s">
        <v>401</v>
      </c>
    </row>
    <row r="364" s="15" customFormat="1">
      <c r="A364" s="15"/>
      <c r="B364" s="258"/>
      <c r="C364" s="259"/>
      <c r="D364" s="238" t="s">
        <v>410</v>
      </c>
      <c r="E364" s="260" t="s">
        <v>19</v>
      </c>
      <c r="F364" s="261" t="s">
        <v>414</v>
      </c>
      <c r="G364" s="259"/>
      <c r="H364" s="262">
        <v>2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8" t="s">
        <v>410</v>
      </c>
      <c r="AU364" s="268" t="s">
        <v>87</v>
      </c>
      <c r="AV364" s="15" t="s">
        <v>102</v>
      </c>
      <c r="AW364" s="15" t="s">
        <v>37</v>
      </c>
      <c r="AX364" s="15" t="s">
        <v>85</v>
      </c>
      <c r="AY364" s="268" t="s">
        <v>401</v>
      </c>
    </row>
    <row r="365" s="2" customFormat="1" ht="24.15" customHeight="1">
      <c r="A365" s="40"/>
      <c r="B365" s="41"/>
      <c r="C365" s="218" t="s">
        <v>945</v>
      </c>
      <c r="D365" s="218" t="s">
        <v>403</v>
      </c>
      <c r="E365" s="219" t="s">
        <v>8247</v>
      </c>
      <c r="F365" s="220" t="s">
        <v>8248</v>
      </c>
      <c r="G365" s="221" t="s">
        <v>653</v>
      </c>
      <c r="H365" s="222">
        <v>1</v>
      </c>
      <c r="I365" s="223"/>
      <c r="J365" s="224">
        <f>ROUND(I365*H365,2)</f>
        <v>0</v>
      </c>
      <c r="K365" s="220" t="s">
        <v>19</v>
      </c>
      <c r="L365" s="46"/>
      <c r="M365" s="225" t="s">
        <v>19</v>
      </c>
      <c r="N365" s="226" t="s">
        <v>49</v>
      </c>
      <c r="O365" s="86"/>
      <c r="P365" s="227">
        <f>O365*H365</f>
        <v>0</v>
      </c>
      <c r="Q365" s="227">
        <v>0.0093600000000000003</v>
      </c>
      <c r="R365" s="227">
        <f>Q365*H365</f>
        <v>0.0093600000000000003</v>
      </c>
      <c r="S365" s="227">
        <v>0</v>
      </c>
      <c r="T365" s="22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9" t="s">
        <v>102</v>
      </c>
      <c r="AT365" s="229" t="s">
        <v>403</v>
      </c>
      <c r="AU365" s="229" t="s">
        <v>87</v>
      </c>
      <c r="AY365" s="19" t="s">
        <v>401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9" t="s">
        <v>85</v>
      </c>
      <c r="BK365" s="230">
        <f>ROUND(I365*H365,2)</f>
        <v>0</v>
      </c>
      <c r="BL365" s="19" t="s">
        <v>102</v>
      </c>
      <c r="BM365" s="229" t="s">
        <v>8249</v>
      </c>
    </row>
    <row r="366" s="14" customFormat="1">
      <c r="A366" s="14"/>
      <c r="B366" s="247"/>
      <c r="C366" s="248"/>
      <c r="D366" s="238" t="s">
        <v>410</v>
      </c>
      <c r="E366" s="249" t="s">
        <v>19</v>
      </c>
      <c r="F366" s="250" t="s">
        <v>8250</v>
      </c>
      <c r="G366" s="248"/>
      <c r="H366" s="251">
        <v>1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410</v>
      </c>
      <c r="AU366" s="257" t="s">
        <v>87</v>
      </c>
      <c r="AV366" s="14" t="s">
        <v>87</v>
      </c>
      <c r="AW366" s="14" t="s">
        <v>37</v>
      </c>
      <c r="AX366" s="14" t="s">
        <v>78</v>
      </c>
      <c r="AY366" s="257" t="s">
        <v>401</v>
      </c>
    </row>
    <row r="367" s="15" customFormat="1">
      <c r="A367" s="15"/>
      <c r="B367" s="258"/>
      <c r="C367" s="259"/>
      <c r="D367" s="238" t="s">
        <v>410</v>
      </c>
      <c r="E367" s="260" t="s">
        <v>19</v>
      </c>
      <c r="F367" s="261" t="s">
        <v>414</v>
      </c>
      <c r="G367" s="259"/>
      <c r="H367" s="262">
        <v>1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8" t="s">
        <v>410</v>
      </c>
      <c r="AU367" s="268" t="s">
        <v>87</v>
      </c>
      <c r="AV367" s="15" t="s">
        <v>102</v>
      </c>
      <c r="AW367" s="15" t="s">
        <v>37</v>
      </c>
      <c r="AX367" s="15" t="s">
        <v>85</v>
      </c>
      <c r="AY367" s="268" t="s">
        <v>401</v>
      </c>
    </row>
    <row r="368" s="2" customFormat="1" ht="16.5" customHeight="1">
      <c r="A368" s="40"/>
      <c r="B368" s="41"/>
      <c r="C368" s="280" t="s">
        <v>964</v>
      </c>
      <c r="D368" s="280" t="s">
        <v>808</v>
      </c>
      <c r="E368" s="281" t="s">
        <v>8251</v>
      </c>
      <c r="F368" s="282" t="s">
        <v>8252</v>
      </c>
      <c r="G368" s="283" t="s">
        <v>653</v>
      </c>
      <c r="H368" s="284">
        <v>1</v>
      </c>
      <c r="I368" s="285"/>
      <c r="J368" s="286">
        <f>ROUND(I368*H368,2)</f>
        <v>0</v>
      </c>
      <c r="K368" s="282" t="s">
        <v>8241</v>
      </c>
      <c r="L368" s="287"/>
      <c r="M368" s="288" t="s">
        <v>19</v>
      </c>
      <c r="N368" s="289" t="s">
        <v>49</v>
      </c>
      <c r="O368" s="86"/>
      <c r="P368" s="227">
        <f>O368*H368</f>
        <v>0</v>
      </c>
      <c r="Q368" s="227">
        <v>0.059999999999999998</v>
      </c>
      <c r="R368" s="227">
        <f>Q368*H368</f>
        <v>0.059999999999999998</v>
      </c>
      <c r="S368" s="227">
        <v>0</v>
      </c>
      <c r="T368" s="22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9" t="s">
        <v>487</v>
      </c>
      <c r="AT368" s="229" t="s">
        <v>808</v>
      </c>
      <c r="AU368" s="229" t="s">
        <v>87</v>
      </c>
      <c r="AY368" s="19" t="s">
        <v>401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9" t="s">
        <v>85</v>
      </c>
      <c r="BK368" s="230">
        <f>ROUND(I368*H368,2)</f>
        <v>0</v>
      </c>
      <c r="BL368" s="19" t="s">
        <v>102</v>
      </c>
      <c r="BM368" s="229" t="s">
        <v>8253</v>
      </c>
    </row>
    <row r="369" s="14" customFormat="1">
      <c r="A369" s="14"/>
      <c r="B369" s="247"/>
      <c r="C369" s="248"/>
      <c r="D369" s="238" t="s">
        <v>410</v>
      </c>
      <c r="E369" s="249" t="s">
        <v>19</v>
      </c>
      <c r="F369" s="250" t="s">
        <v>8254</v>
      </c>
      <c r="G369" s="248"/>
      <c r="H369" s="251">
        <v>1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7" t="s">
        <v>410</v>
      </c>
      <c r="AU369" s="257" t="s">
        <v>87</v>
      </c>
      <c r="AV369" s="14" t="s">
        <v>87</v>
      </c>
      <c r="AW369" s="14" t="s">
        <v>37</v>
      </c>
      <c r="AX369" s="14" t="s">
        <v>78</v>
      </c>
      <c r="AY369" s="257" t="s">
        <v>401</v>
      </c>
    </row>
    <row r="370" s="15" customFormat="1">
      <c r="A370" s="15"/>
      <c r="B370" s="258"/>
      <c r="C370" s="259"/>
      <c r="D370" s="238" t="s">
        <v>410</v>
      </c>
      <c r="E370" s="260" t="s">
        <v>19</v>
      </c>
      <c r="F370" s="261" t="s">
        <v>414</v>
      </c>
      <c r="G370" s="259"/>
      <c r="H370" s="262">
        <v>1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8" t="s">
        <v>410</v>
      </c>
      <c r="AU370" s="268" t="s">
        <v>87</v>
      </c>
      <c r="AV370" s="15" t="s">
        <v>102</v>
      </c>
      <c r="AW370" s="15" t="s">
        <v>37</v>
      </c>
      <c r="AX370" s="15" t="s">
        <v>85</v>
      </c>
      <c r="AY370" s="268" t="s">
        <v>401</v>
      </c>
    </row>
    <row r="371" s="2" customFormat="1" ht="16.5" customHeight="1">
      <c r="A371" s="40"/>
      <c r="B371" s="41"/>
      <c r="C371" s="280" t="s">
        <v>974</v>
      </c>
      <c r="D371" s="280" t="s">
        <v>808</v>
      </c>
      <c r="E371" s="281" t="s">
        <v>8255</v>
      </c>
      <c r="F371" s="282" t="s">
        <v>8256</v>
      </c>
      <c r="G371" s="283" t="s">
        <v>653</v>
      </c>
      <c r="H371" s="284">
        <v>1</v>
      </c>
      <c r="I371" s="285"/>
      <c r="J371" s="286">
        <f>ROUND(I371*H371,2)</f>
        <v>0</v>
      </c>
      <c r="K371" s="282" t="s">
        <v>8241</v>
      </c>
      <c r="L371" s="287"/>
      <c r="M371" s="288" t="s">
        <v>19</v>
      </c>
      <c r="N371" s="289" t="s">
        <v>49</v>
      </c>
      <c r="O371" s="86"/>
      <c r="P371" s="227">
        <f>O371*H371</f>
        <v>0</v>
      </c>
      <c r="Q371" s="227">
        <v>0.058000000000000003</v>
      </c>
      <c r="R371" s="227">
        <f>Q371*H371</f>
        <v>0.058000000000000003</v>
      </c>
      <c r="S371" s="227">
        <v>0</v>
      </c>
      <c r="T371" s="22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9" t="s">
        <v>487</v>
      </c>
      <c r="AT371" s="229" t="s">
        <v>808</v>
      </c>
      <c r="AU371" s="229" t="s">
        <v>87</v>
      </c>
      <c r="AY371" s="19" t="s">
        <v>401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19" t="s">
        <v>85</v>
      </c>
      <c r="BK371" s="230">
        <f>ROUND(I371*H371,2)</f>
        <v>0</v>
      </c>
      <c r="BL371" s="19" t="s">
        <v>102</v>
      </c>
      <c r="BM371" s="229" t="s">
        <v>8257</v>
      </c>
    </row>
    <row r="372" s="14" customFormat="1">
      <c r="A372" s="14"/>
      <c r="B372" s="247"/>
      <c r="C372" s="248"/>
      <c r="D372" s="238" t="s">
        <v>410</v>
      </c>
      <c r="E372" s="249" t="s">
        <v>19</v>
      </c>
      <c r="F372" s="250" t="s">
        <v>8254</v>
      </c>
      <c r="G372" s="248"/>
      <c r="H372" s="251">
        <v>1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7" t="s">
        <v>410</v>
      </c>
      <c r="AU372" s="257" t="s">
        <v>87</v>
      </c>
      <c r="AV372" s="14" t="s">
        <v>87</v>
      </c>
      <c r="AW372" s="14" t="s">
        <v>37</v>
      </c>
      <c r="AX372" s="14" t="s">
        <v>78</v>
      </c>
      <c r="AY372" s="257" t="s">
        <v>401</v>
      </c>
    </row>
    <row r="373" s="15" customFormat="1">
      <c r="A373" s="15"/>
      <c r="B373" s="258"/>
      <c r="C373" s="259"/>
      <c r="D373" s="238" t="s">
        <v>410</v>
      </c>
      <c r="E373" s="260" t="s">
        <v>19</v>
      </c>
      <c r="F373" s="261" t="s">
        <v>414</v>
      </c>
      <c r="G373" s="259"/>
      <c r="H373" s="262">
        <v>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8" t="s">
        <v>410</v>
      </c>
      <c r="AU373" s="268" t="s">
        <v>87</v>
      </c>
      <c r="AV373" s="15" t="s">
        <v>102</v>
      </c>
      <c r="AW373" s="15" t="s">
        <v>37</v>
      </c>
      <c r="AX373" s="15" t="s">
        <v>85</v>
      </c>
      <c r="AY373" s="268" t="s">
        <v>401</v>
      </c>
    </row>
    <row r="374" s="2" customFormat="1" ht="24.15" customHeight="1">
      <c r="A374" s="40"/>
      <c r="B374" s="41"/>
      <c r="C374" s="280" t="s">
        <v>979</v>
      </c>
      <c r="D374" s="280" t="s">
        <v>808</v>
      </c>
      <c r="E374" s="281" t="s">
        <v>8258</v>
      </c>
      <c r="F374" s="282" t="s">
        <v>8259</v>
      </c>
      <c r="G374" s="283" t="s">
        <v>653</v>
      </c>
      <c r="H374" s="284">
        <v>1</v>
      </c>
      <c r="I374" s="285"/>
      <c r="J374" s="286">
        <f>ROUND(I374*H374,2)</f>
        <v>0</v>
      </c>
      <c r="K374" s="282" t="s">
        <v>19</v>
      </c>
      <c r="L374" s="287"/>
      <c r="M374" s="288" t="s">
        <v>19</v>
      </c>
      <c r="N374" s="289" t="s">
        <v>49</v>
      </c>
      <c r="O374" s="86"/>
      <c r="P374" s="227">
        <f>O374*H374</f>
        <v>0</v>
      </c>
      <c r="Q374" s="227">
        <v>0.0040000000000000001</v>
      </c>
      <c r="R374" s="227">
        <f>Q374*H374</f>
        <v>0.0040000000000000001</v>
      </c>
      <c r="S374" s="227">
        <v>0</v>
      </c>
      <c r="T374" s="22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9" t="s">
        <v>487</v>
      </c>
      <c r="AT374" s="229" t="s">
        <v>808</v>
      </c>
      <c r="AU374" s="229" t="s">
        <v>87</v>
      </c>
      <c r="AY374" s="19" t="s">
        <v>401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9" t="s">
        <v>85</v>
      </c>
      <c r="BK374" s="230">
        <f>ROUND(I374*H374,2)</f>
        <v>0</v>
      </c>
      <c r="BL374" s="19" t="s">
        <v>102</v>
      </c>
      <c r="BM374" s="229" t="s">
        <v>8260</v>
      </c>
    </row>
    <row r="375" s="14" customFormat="1">
      <c r="A375" s="14"/>
      <c r="B375" s="247"/>
      <c r="C375" s="248"/>
      <c r="D375" s="238" t="s">
        <v>410</v>
      </c>
      <c r="E375" s="249" t="s">
        <v>19</v>
      </c>
      <c r="F375" s="250" t="s">
        <v>8254</v>
      </c>
      <c r="G375" s="248"/>
      <c r="H375" s="251">
        <v>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7" t="s">
        <v>410</v>
      </c>
      <c r="AU375" s="257" t="s">
        <v>87</v>
      </c>
      <c r="AV375" s="14" t="s">
        <v>87</v>
      </c>
      <c r="AW375" s="14" t="s">
        <v>37</v>
      </c>
      <c r="AX375" s="14" t="s">
        <v>78</v>
      </c>
      <c r="AY375" s="257" t="s">
        <v>401</v>
      </c>
    </row>
    <row r="376" s="15" customFormat="1">
      <c r="A376" s="15"/>
      <c r="B376" s="258"/>
      <c r="C376" s="259"/>
      <c r="D376" s="238" t="s">
        <v>410</v>
      </c>
      <c r="E376" s="260" t="s">
        <v>19</v>
      </c>
      <c r="F376" s="261" t="s">
        <v>414</v>
      </c>
      <c r="G376" s="259"/>
      <c r="H376" s="262">
        <v>1</v>
      </c>
      <c r="I376" s="263"/>
      <c r="J376" s="259"/>
      <c r="K376" s="259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410</v>
      </c>
      <c r="AU376" s="268" t="s">
        <v>87</v>
      </c>
      <c r="AV376" s="15" t="s">
        <v>102</v>
      </c>
      <c r="AW376" s="15" t="s">
        <v>37</v>
      </c>
      <c r="AX376" s="15" t="s">
        <v>85</v>
      </c>
      <c r="AY376" s="268" t="s">
        <v>401</v>
      </c>
    </row>
    <row r="377" s="2" customFormat="1" ht="21.75" customHeight="1">
      <c r="A377" s="40"/>
      <c r="B377" s="41"/>
      <c r="C377" s="218" t="s">
        <v>986</v>
      </c>
      <c r="D377" s="218" t="s">
        <v>403</v>
      </c>
      <c r="E377" s="219" t="s">
        <v>7848</v>
      </c>
      <c r="F377" s="220" t="s">
        <v>7849</v>
      </c>
      <c r="G377" s="221" t="s">
        <v>228</v>
      </c>
      <c r="H377" s="222">
        <v>274</v>
      </c>
      <c r="I377" s="223"/>
      <c r="J377" s="224">
        <f>ROUND(I377*H377,2)</f>
        <v>0</v>
      </c>
      <c r="K377" s="220" t="s">
        <v>406</v>
      </c>
      <c r="L377" s="46"/>
      <c r="M377" s="225" t="s">
        <v>19</v>
      </c>
      <c r="N377" s="226" t="s">
        <v>49</v>
      </c>
      <c r="O377" s="86"/>
      <c r="P377" s="227">
        <f>O377*H377</f>
        <v>0</v>
      </c>
      <c r="Q377" s="227">
        <v>0.000126</v>
      </c>
      <c r="R377" s="227">
        <f>Q377*H377</f>
        <v>0.034523999999999999</v>
      </c>
      <c r="S377" s="227">
        <v>0</v>
      </c>
      <c r="T377" s="22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9" t="s">
        <v>102</v>
      </c>
      <c r="AT377" s="229" t="s">
        <v>403</v>
      </c>
      <c r="AU377" s="229" t="s">
        <v>87</v>
      </c>
      <c r="AY377" s="19" t="s">
        <v>401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9" t="s">
        <v>85</v>
      </c>
      <c r="BK377" s="230">
        <f>ROUND(I377*H377,2)</f>
        <v>0</v>
      </c>
      <c r="BL377" s="19" t="s">
        <v>102</v>
      </c>
      <c r="BM377" s="229" t="s">
        <v>8261</v>
      </c>
    </row>
    <row r="378" s="2" customFormat="1">
      <c r="A378" s="40"/>
      <c r="B378" s="41"/>
      <c r="C378" s="42"/>
      <c r="D378" s="231" t="s">
        <v>408</v>
      </c>
      <c r="E378" s="42"/>
      <c r="F378" s="232" t="s">
        <v>7851</v>
      </c>
      <c r="G378" s="42"/>
      <c r="H378" s="42"/>
      <c r="I378" s="233"/>
      <c r="J378" s="42"/>
      <c r="K378" s="42"/>
      <c r="L378" s="46"/>
      <c r="M378" s="234"/>
      <c r="N378" s="235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408</v>
      </c>
      <c r="AU378" s="19" t="s">
        <v>87</v>
      </c>
    </row>
    <row r="379" s="14" customFormat="1">
      <c r="A379" s="14"/>
      <c r="B379" s="247"/>
      <c r="C379" s="248"/>
      <c r="D379" s="238" t="s">
        <v>410</v>
      </c>
      <c r="E379" s="249" t="s">
        <v>19</v>
      </c>
      <c r="F379" s="250" t="s">
        <v>8262</v>
      </c>
      <c r="G379" s="248"/>
      <c r="H379" s="251">
        <v>274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7" t="s">
        <v>410</v>
      </c>
      <c r="AU379" s="257" t="s">
        <v>87</v>
      </c>
      <c r="AV379" s="14" t="s">
        <v>87</v>
      </c>
      <c r="AW379" s="14" t="s">
        <v>37</v>
      </c>
      <c r="AX379" s="14" t="s">
        <v>78</v>
      </c>
      <c r="AY379" s="257" t="s">
        <v>401</v>
      </c>
    </row>
    <row r="380" s="15" customFormat="1">
      <c r="A380" s="15"/>
      <c r="B380" s="258"/>
      <c r="C380" s="259"/>
      <c r="D380" s="238" t="s">
        <v>410</v>
      </c>
      <c r="E380" s="260" t="s">
        <v>19</v>
      </c>
      <c r="F380" s="261" t="s">
        <v>414</v>
      </c>
      <c r="G380" s="259"/>
      <c r="H380" s="262">
        <v>274</v>
      </c>
      <c r="I380" s="263"/>
      <c r="J380" s="259"/>
      <c r="K380" s="259"/>
      <c r="L380" s="264"/>
      <c r="M380" s="265"/>
      <c r="N380" s="266"/>
      <c r="O380" s="266"/>
      <c r="P380" s="266"/>
      <c r="Q380" s="266"/>
      <c r="R380" s="266"/>
      <c r="S380" s="266"/>
      <c r="T380" s="26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8" t="s">
        <v>410</v>
      </c>
      <c r="AU380" s="268" t="s">
        <v>87</v>
      </c>
      <c r="AV380" s="15" t="s">
        <v>102</v>
      </c>
      <c r="AW380" s="15" t="s">
        <v>37</v>
      </c>
      <c r="AX380" s="15" t="s">
        <v>85</v>
      </c>
      <c r="AY380" s="268" t="s">
        <v>401</v>
      </c>
    </row>
    <row r="381" s="2" customFormat="1" ht="16.5" customHeight="1">
      <c r="A381" s="40"/>
      <c r="B381" s="41"/>
      <c r="C381" s="218" t="s">
        <v>992</v>
      </c>
      <c r="D381" s="218" t="s">
        <v>403</v>
      </c>
      <c r="E381" s="219" t="s">
        <v>7853</v>
      </c>
      <c r="F381" s="220" t="s">
        <v>7854</v>
      </c>
      <c r="G381" s="221" t="s">
        <v>228</v>
      </c>
      <c r="H381" s="222">
        <v>274</v>
      </c>
      <c r="I381" s="223"/>
      <c r="J381" s="224">
        <f>ROUND(I381*H381,2)</f>
        <v>0</v>
      </c>
      <c r="K381" s="220" t="s">
        <v>19</v>
      </c>
      <c r="L381" s="46"/>
      <c r="M381" s="225" t="s">
        <v>19</v>
      </c>
      <c r="N381" s="226" t="s">
        <v>49</v>
      </c>
      <c r="O381" s="86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9" t="s">
        <v>102</v>
      </c>
      <c r="AT381" s="229" t="s">
        <v>403</v>
      </c>
      <c r="AU381" s="229" t="s">
        <v>87</v>
      </c>
      <c r="AY381" s="19" t="s">
        <v>401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9" t="s">
        <v>85</v>
      </c>
      <c r="BK381" s="230">
        <f>ROUND(I381*H381,2)</f>
        <v>0</v>
      </c>
      <c r="BL381" s="19" t="s">
        <v>102</v>
      </c>
      <c r="BM381" s="229" t="s">
        <v>8263</v>
      </c>
    </row>
    <row r="382" s="14" customFormat="1">
      <c r="A382" s="14"/>
      <c r="B382" s="247"/>
      <c r="C382" s="248"/>
      <c r="D382" s="238" t="s">
        <v>410</v>
      </c>
      <c r="E382" s="249" t="s">
        <v>19</v>
      </c>
      <c r="F382" s="250" t="s">
        <v>8262</v>
      </c>
      <c r="G382" s="248"/>
      <c r="H382" s="251">
        <v>274</v>
      </c>
      <c r="I382" s="252"/>
      <c r="J382" s="248"/>
      <c r="K382" s="248"/>
      <c r="L382" s="253"/>
      <c r="M382" s="254"/>
      <c r="N382" s="255"/>
      <c r="O382" s="255"/>
      <c r="P382" s="255"/>
      <c r="Q382" s="255"/>
      <c r="R382" s="255"/>
      <c r="S382" s="255"/>
      <c r="T382" s="25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7" t="s">
        <v>410</v>
      </c>
      <c r="AU382" s="257" t="s">
        <v>87</v>
      </c>
      <c r="AV382" s="14" t="s">
        <v>87</v>
      </c>
      <c r="AW382" s="14" t="s">
        <v>37</v>
      </c>
      <c r="AX382" s="14" t="s">
        <v>78</v>
      </c>
      <c r="AY382" s="257" t="s">
        <v>401</v>
      </c>
    </row>
    <row r="383" s="15" customFormat="1">
      <c r="A383" s="15"/>
      <c r="B383" s="258"/>
      <c r="C383" s="259"/>
      <c r="D383" s="238" t="s">
        <v>410</v>
      </c>
      <c r="E383" s="260" t="s">
        <v>19</v>
      </c>
      <c r="F383" s="261" t="s">
        <v>414</v>
      </c>
      <c r="G383" s="259"/>
      <c r="H383" s="262">
        <v>274</v>
      </c>
      <c r="I383" s="263"/>
      <c r="J383" s="259"/>
      <c r="K383" s="259"/>
      <c r="L383" s="264"/>
      <c r="M383" s="265"/>
      <c r="N383" s="266"/>
      <c r="O383" s="266"/>
      <c r="P383" s="266"/>
      <c r="Q383" s="266"/>
      <c r="R383" s="266"/>
      <c r="S383" s="266"/>
      <c r="T383" s="26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8" t="s">
        <v>410</v>
      </c>
      <c r="AU383" s="268" t="s">
        <v>87</v>
      </c>
      <c r="AV383" s="15" t="s">
        <v>102</v>
      </c>
      <c r="AW383" s="15" t="s">
        <v>37</v>
      </c>
      <c r="AX383" s="15" t="s">
        <v>85</v>
      </c>
      <c r="AY383" s="268" t="s">
        <v>401</v>
      </c>
    </row>
    <row r="384" s="2" customFormat="1" ht="33" customHeight="1">
      <c r="A384" s="40"/>
      <c r="B384" s="41"/>
      <c r="C384" s="218" t="s">
        <v>1000</v>
      </c>
      <c r="D384" s="218" t="s">
        <v>403</v>
      </c>
      <c r="E384" s="219" t="s">
        <v>8003</v>
      </c>
      <c r="F384" s="220" t="s">
        <v>8264</v>
      </c>
      <c r="G384" s="221" t="s">
        <v>228</v>
      </c>
      <c r="H384" s="222">
        <v>270</v>
      </c>
      <c r="I384" s="223"/>
      <c r="J384" s="224">
        <f>ROUND(I384*H384,2)</f>
        <v>0</v>
      </c>
      <c r="K384" s="220" t="s">
        <v>19</v>
      </c>
      <c r="L384" s="46"/>
      <c r="M384" s="225" t="s">
        <v>19</v>
      </c>
      <c r="N384" s="226" t="s">
        <v>49</v>
      </c>
      <c r="O384" s="86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9" t="s">
        <v>102</v>
      </c>
      <c r="AT384" s="229" t="s">
        <v>403</v>
      </c>
      <c r="AU384" s="229" t="s">
        <v>87</v>
      </c>
      <c r="AY384" s="19" t="s">
        <v>401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9" t="s">
        <v>85</v>
      </c>
      <c r="BK384" s="230">
        <f>ROUND(I384*H384,2)</f>
        <v>0</v>
      </c>
      <c r="BL384" s="19" t="s">
        <v>102</v>
      </c>
      <c r="BM384" s="229" t="s">
        <v>8265</v>
      </c>
    </row>
    <row r="385" s="14" customFormat="1">
      <c r="A385" s="14"/>
      <c r="B385" s="247"/>
      <c r="C385" s="248"/>
      <c r="D385" s="238" t="s">
        <v>410</v>
      </c>
      <c r="E385" s="249" t="s">
        <v>19</v>
      </c>
      <c r="F385" s="250" t="s">
        <v>8266</v>
      </c>
      <c r="G385" s="248"/>
      <c r="H385" s="251">
        <v>270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7" t="s">
        <v>410</v>
      </c>
      <c r="AU385" s="257" t="s">
        <v>87</v>
      </c>
      <c r="AV385" s="14" t="s">
        <v>87</v>
      </c>
      <c r="AW385" s="14" t="s">
        <v>37</v>
      </c>
      <c r="AX385" s="14" t="s">
        <v>78</v>
      </c>
      <c r="AY385" s="257" t="s">
        <v>401</v>
      </c>
    </row>
    <row r="386" s="15" customFormat="1">
      <c r="A386" s="15"/>
      <c r="B386" s="258"/>
      <c r="C386" s="259"/>
      <c r="D386" s="238" t="s">
        <v>410</v>
      </c>
      <c r="E386" s="260" t="s">
        <v>19</v>
      </c>
      <c r="F386" s="261" t="s">
        <v>414</v>
      </c>
      <c r="G386" s="259"/>
      <c r="H386" s="262">
        <v>270</v>
      </c>
      <c r="I386" s="263"/>
      <c r="J386" s="259"/>
      <c r="K386" s="259"/>
      <c r="L386" s="264"/>
      <c r="M386" s="265"/>
      <c r="N386" s="266"/>
      <c r="O386" s="266"/>
      <c r="P386" s="266"/>
      <c r="Q386" s="266"/>
      <c r="R386" s="266"/>
      <c r="S386" s="266"/>
      <c r="T386" s="26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8" t="s">
        <v>410</v>
      </c>
      <c r="AU386" s="268" t="s">
        <v>87</v>
      </c>
      <c r="AV386" s="15" t="s">
        <v>102</v>
      </c>
      <c r="AW386" s="15" t="s">
        <v>37</v>
      </c>
      <c r="AX386" s="15" t="s">
        <v>85</v>
      </c>
      <c r="AY386" s="268" t="s">
        <v>401</v>
      </c>
    </row>
    <row r="387" s="2" customFormat="1" ht="33" customHeight="1">
      <c r="A387" s="40"/>
      <c r="B387" s="41"/>
      <c r="C387" s="218" t="s">
        <v>1006</v>
      </c>
      <c r="D387" s="218" t="s">
        <v>403</v>
      </c>
      <c r="E387" s="219" t="s">
        <v>8267</v>
      </c>
      <c r="F387" s="220" t="s">
        <v>8268</v>
      </c>
      <c r="G387" s="221" t="s">
        <v>228</v>
      </c>
      <c r="H387" s="222">
        <v>4</v>
      </c>
      <c r="I387" s="223"/>
      <c r="J387" s="224">
        <f>ROUND(I387*H387,2)</f>
        <v>0</v>
      </c>
      <c r="K387" s="220" t="s">
        <v>19</v>
      </c>
      <c r="L387" s="46"/>
      <c r="M387" s="225" t="s">
        <v>19</v>
      </c>
      <c r="N387" s="226" t="s">
        <v>49</v>
      </c>
      <c r="O387" s="86"/>
      <c r="P387" s="227">
        <f>O387*H387</f>
        <v>0</v>
      </c>
      <c r="Q387" s="227">
        <v>0</v>
      </c>
      <c r="R387" s="227">
        <f>Q387*H387</f>
        <v>0</v>
      </c>
      <c r="S387" s="227">
        <v>0</v>
      </c>
      <c r="T387" s="22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9" t="s">
        <v>102</v>
      </c>
      <c r="AT387" s="229" t="s">
        <v>403</v>
      </c>
      <c r="AU387" s="229" t="s">
        <v>87</v>
      </c>
      <c r="AY387" s="19" t="s">
        <v>401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9" t="s">
        <v>85</v>
      </c>
      <c r="BK387" s="230">
        <f>ROUND(I387*H387,2)</f>
        <v>0</v>
      </c>
      <c r="BL387" s="19" t="s">
        <v>102</v>
      </c>
      <c r="BM387" s="229" t="s">
        <v>8269</v>
      </c>
    </row>
    <row r="388" s="14" customFormat="1">
      <c r="A388" s="14"/>
      <c r="B388" s="247"/>
      <c r="C388" s="248"/>
      <c r="D388" s="238" t="s">
        <v>410</v>
      </c>
      <c r="E388" s="249" t="s">
        <v>19</v>
      </c>
      <c r="F388" s="250" t="s">
        <v>8270</v>
      </c>
      <c r="G388" s="248"/>
      <c r="H388" s="251">
        <v>4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7" t="s">
        <v>410</v>
      </c>
      <c r="AU388" s="257" t="s">
        <v>87</v>
      </c>
      <c r="AV388" s="14" t="s">
        <v>87</v>
      </c>
      <c r="AW388" s="14" t="s">
        <v>37</v>
      </c>
      <c r="AX388" s="14" t="s">
        <v>78</v>
      </c>
      <c r="AY388" s="257" t="s">
        <v>401</v>
      </c>
    </row>
    <row r="389" s="15" customFormat="1">
      <c r="A389" s="15"/>
      <c r="B389" s="258"/>
      <c r="C389" s="259"/>
      <c r="D389" s="238" t="s">
        <v>410</v>
      </c>
      <c r="E389" s="260" t="s">
        <v>19</v>
      </c>
      <c r="F389" s="261" t="s">
        <v>414</v>
      </c>
      <c r="G389" s="259"/>
      <c r="H389" s="262">
        <v>4</v>
      </c>
      <c r="I389" s="263"/>
      <c r="J389" s="259"/>
      <c r="K389" s="259"/>
      <c r="L389" s="264"/>
      <c r="M389" s="265"/>
      <c r="N389" s="266"/>
      <c r="O389" s="266"/>
      <c r="P389" s="266"/>
      <c r="Q389" s="266"/>
      <c r="R389" s="266"/>
      <c r="S389" s="266"/>
      <c r="T389" s="26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8" t="s">
        <v>410</v>
      </c>
      <c r="AU389" s="268" t="s">
        <v>87</v>
      </c>
      <c r="AV389" s="15" t="s">
        <v>102</v>
      </c>
      <c r="AW389" s="15" t="s">
        <v>37</v>
      </c>
      <c r="AX389" s="15" t="s">
        <v>85</v>
      </c>
      <c r="AY389" s="268" t="s">
        <v>401</v>
      </c>
    </row>
    <row r="390" s="12" customFormat="1" ht="22.8" customHeight="1">
      <c r="A390" s="12"/>
      <c r="B390" s="202"/>
      <c r="C390" s="203"/>
      <c r="D390" s="204" t="s">
        <v>77</v>
      </c>
      <c r="E390" s="216" t="s">
        <v>492</v>
      </c>
      <c r="F390" s="216" t="s">
        <v>8271</v>
      </c>
      <c r="G390" s="203"/>
      <c r="H390" s="203"/>
      <c r="I390" s="206"/>
      <c r="J390" s="217">
        <f>BK390</f>
        <v>0</v>
      </c>
      <c r="K390" s="203"/>
      <c r="L390" s="208"/>
      <c r="M390" s="209"/>
      <c r="N390" s="210"/>
      <c r="O390" s="210"/>
      <c r="P390" s="211">
        <f>SUM(P391:P417)</f>
        <v>0</v>
      </c>
      <c r="Q390" s="210"/>
      <c r="R390" s="211">
        <f>SUM(R391:R417)</f>
        <v>19.695618319999998</v>
      </c>
      <c r="S390" s="210"/>
      <c r="T390" s="212">
        <f>SUM(T391:T417)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85</v>
      </c>
      <c r="AT390" s="214" t="s">
        <v>77</v>
      </c>
      <c r="AU390" s="214" t="s">
        <v>85</v>
      </c>
      <c r="AY390" s="213" t="s">
        <v>401</v>
      </c>
      <c r="BK390" s="215">
        <f>SUM(BK391:BK417)</f>
        <v>0</v>
      </c>
    </row>
    <row r="391" s="2" customFormat="1" ht="49.05" customHeight="1">
      <c r="A391" s="40"/>
      <c r="B391" s="41"/>
      <c r="C391" s="218" t="s">
        <v>1012</v>
      </c>
      <c r="D391" s="218" t="s">
        <v>403</v>
      </c>
      <c r="E391" s="219" t="s">
        <v>1722</v>
      </c>
      <c r="F391" s="220" t="s">
        <v>1723</v>
      </c>
      <c r="G391" s="221" t="s">
        <v>228</v>
      </c>
      <c r="H391" s="222">
        <v>103</v>
      </c>
      <c r="I391" s="223"/>
      <c r="J391" s="224">
        <f>ROUND(I391*H391,2)</f>
        <v>0</v>
      </c>
      <c r="K391" s="220" t="s">
        <v>406</v>
      </c>
      <c r="L391" s="46"/>
      <c r="M391" s="225" t="s">
        <v>19</v>
      </c>
      <c r="N391" s="226" t="s">
        <v>49</v>
      </c>
      <c r="O391" s="86"/>
      <c r="P391" s="227">
        <f>O391*H391</f>
        <v>0</v>
      </c>
      <c r="Q391" s="227">
        <v>0.13096479999999999</v>
      </c>
      <c r="R391" s="227">
        <f>Q391*H391</f>
        <v>13.489374399999999</v>
      </c>
      <c r="S391" s="227">
        <v>0</v>
      </c>
      <c r="T391" s="22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9" t="s">
        <v>102</v>
      </c>
      <c r="AT391" s="229" t="s">
        <v>403</v>
      </c>
      <c r="AU391" s="229" t="s">
        <v>87</v>
      </c>
      <c r="AY391" s="19" t="s">
        <v>401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9" t="s">
        <v>85</v>
      </c>
      <c r="BK391" s="230">
        <f>ROUND(I391*H391,2)</f>
        <v>0</v>
      </c>
      <c r="BL391" s="19" t="s">
        <v>102</v>
      </c>
      <c r="BM391" s="229" t="s">
        <v>8272</v>
      </c>
    </row>
    <row r="392" s="2" customFormat="1">
      <c r="A392" s="40"/>
      <c r="B392" s="41"/>
      <c r="C392" s="42"/>
      <c r="D392" s="231" t="s">
        <v>408</v>
      </c>
      <c r="E392" s="42"/>
      <c r="F392" s="232" t="s">
        <v>1725</v>
      </c>
      <c r="G392" s="42"/>
      <c r="H392" s="42"/>
      <c r="I392" s="233"/>
      <c r="J392" s="42"/>
      <c r="K392" s="42"/>
      <c r="L392" s="46"/>
      <c r="M392" s="234"/>
      <c r="N392" s="235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408</v>
      </c>
      <c r="AU392" s="19" t="s">
        <v>87</v>
      </c>
    </row>
    <row r="393" s="14" customFormat="1">
      <c r="A393" s="14"/>
      <c r="B393" s="247"/>
      <c r="C393" s="248"/>
      <c r="D393" s="238" t="s">
        <v>410</v>
      </c>
      <c r="E393" s="249" t="s">
        <v>19</v>
      </c>
      <c r="F393" s="250" t="s">
        <v>8273</v>
      </c>
      <c r="G393" s="248"/>
      <c r="H393" s="251">
        <v>103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7" t="s">
        <v>410</v>
      </c>
      <c r="AU393" s="257" t="s">
        <v>87</v>
      </c>
      <c r="AV393" s="14" t="s">
        <v>87</v>
      </c>
      <c r="AW393" s="14" t="s">
        <v>37</v>
      </c>
      <c r="AX393" s="14" t="s">
        <v>78</v>
      </c>
      <c r="AY393" s="257" t="s">
        <v>401</v>
      </c>
    </row>
    <row r="394" s="15" customFormat="1">
      <c r="A394" s="15"/>
      <c r="B394" s="258"/>
      <c r="C394" s="259"/>
      <c r="D394" s="238" t="s">
        <v>410</v>
      </c>
      <c r="E394" s="260" t="s">
        <v>19</v>
      </c>
      <c r="F394" s="261" t="s">
        <v>414</v>
      </c>
      <c r="G394" s="259"/>
      <c r="H394" s="262">
        <v>103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8" t="s">
        <v>410</v>
      </c>
      <c r="AU394" s="268" t="s">
        <v>87</v>
      </c>
      <c r="AV394" s="15" t="s">
        <v>102</v>
      </c>
      <c r="AW394" s="15" t="s">
        <v>37</v>
      </c>
      <c r="AX394" s="15" t="s">
        <v>85</v>
      </c>
      <c r="AY394" s="268" t="s">
        <v>401</v>
      </c>
    </row>
    <row r="395" s="2" customFormat="1" ht="16.5" customHeight="1">
      <c r="A395" s="40"/>
      <c r="B395" s="41"/>
      <c r="C395" s="280" t="s">
        <v>1017</v>
      </c>
      <c r="D395" s="280" t="s">
        <v>808</v>
      </c>
      <c r="E395" s="281" t="s">
        <v>8274</v>
      </c>
      <c r="F395" s="282" t="s">
        <v>8275</v>
      </c>
      <c r="G395" s="283" t="s">
        <v>228</v>
      </c>
      <c r="H395" s="284">
        <v>103</v>
      </c>
      <c r="I395" s="285"/>
      <c r="J395" s="286">
        <f>ROUND(I395*H395,2)</f>
        <v>0</v>
      </c>
      <c r="K395" s="282" t="s">
        <v>406</v>
      </c>
      <c r="L395" s="287"/>
      <c r="M395" s="288" t="s">
        <v>19</v>
      </c>
      <c r="N395" s="289" t="s">
        <v>49</v>
      </c>
      <c r="O395" s="86"/>
      <c r="P395" s="227">
        <f>O395*H395</f>
        <v>0</v>
      </c>
      <c r="Q395" s="227">
        <v>0.0356</v>
      </c>
      <c r="R395" s="227">
        <f>Q395*H395</f>
        <v>3.6667999999999998</v>
      </c>
      <c r="S395" s="227">
        <v>0</v>
      </c>
      <c r="T395" s="22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9" t="s">
        <v>487</v>
      </c>
      <c r="AT395" s="229" t="s">
        <v>808</v>
      </c>
      <c r="AU395" s="229" t="s">
        <v>87</v>
      </c>
      <c r="AY395" s="19" t="s">
        <v>401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9" t="s">
        <v>85</v>
      </c>
      <c r="BK395" s="230">
        <f>ROUND(I395*H395,2)</f>
        <v>0</v>
      </c>
      <c r="BL395" s="19" t="s">
        <v>102</v>
      </c>
      <c r="BM395" s="229" t="s">
        <v>8276</v>
      </c>
    </row>
    <row r="396" s="14" customFormat="1">
      <c r="A396" s="14"/>
      <c r="B396" s="247"/>
      <c r="C396" s="248"/>
      <c r="D396" s="238" t="s">
        <v>410</v>
      </c>
      <c r="E396" s="249" t="s">
        <v>19</v>
      </c>
      <c r="F396" s="250" t="s">
        <v>8273</v>
      </c>
      <c r="G396" s="248"/>
      <c r="H396" s="251">
        <v>103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7" t="s">
        <v>410</v>
      </c>
      <c r="AU396" s="257" t="s">
        <v>87</v>
      </c>
      <c r="AV396" s="14" t="s">
        <v>87</v>
      </c>
      <c r="AW396" s="14" t="s">
        <v>37</v>
      </c>
      <c r="AX396" s="14" t="s">
        <v>78</v>
      </c>
      <c r="AY396" s="257" t="s">
        <v>401</v>
      </c>
    </row>
    <row r="397" s="15" customFormat="1">
      <c r="A397" s="15"/>
      <c r="B397" s="258"/>
      <c r="C397" s="259"/>
      <c r="D397" s="238" t="s">
        <v>410</v>
      </c>
      <c r="E397" s="260" t="s">
        <v>19</v>
      </c>
      <c r="F397" s="261" t="s">
        <v>414</v>
      </c>
      <c r="G397" s="259"/>
      <c r="H397" s="262">
        <v>103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8" t="s">
        <v>410</v>
      </c>
      <c r="AU397" s="268" t="s">
        <v>87</v>
      </c>
      <c r="AV397" s="15" t="s">
        <v>102</v>
      </c>
      <c r="AW397" s="15" t="s">
        <v>37</v>
      </c>
      <c r="AX397" s="15" t="s">
        <v>85</v>
      </c>
      <c r="AY397" s="268" t="s">
        <v>401</v>
      </c>
    </row>
    <row r="398" s="2" customFormat="1" ht="33" customHeight="1">
      <c r="A398" s="40"/>
      <c r="B398" s="41"/>
      <c r="C398" s="218" t="s">
        <v>1023</v>
      </c>
      <c r="D398" s="218" t="s">
        <v>403</v>
      </c>
      <c r="E398" s="219" t="s">
        <v>8277</v>
      </c>
      <c r="F398" s="220" t="s">
        <v>8278</v>
      </c>
      <c r="G398" s="221" t="s">
        <v>228</v>
      </c>
      <c r="H398" s="222">
        <v>4</v>
      </c>
      <c r="I398" s="223"/>
      <c r="J398" s="224">
        <f>ROUND(I398*H398,2)</f>
        <v>0</v>
      </c>
      <c r="K398" s="220" t="s">
        <v>406</v>
      </c>
      <c r="L398" s="46"/>
      <c r="M398" s="225" t="s">
        <v>19</v>
      </c>
      <c r="N398" s="226" t="s">
        <v>49</v>
      </c>
      <c r="O398" s="86"/>
      <c r="P398" s="227">
        <f>O398*H398</f>
        <v>0</v>
      </c>
      <c r="Q398" s="227">
        <v>0.37702827999999999</v>
      </c>
      <c r="R398" s="227">
        <f>Q398*H398</f>
        <v>1.50811312</v>
      </c>
      <c r="S398" s="227">
        <v>0</v>
      </c>
      <c r="T398" s="22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9" t="s">
        <v>102</v>
      </c>
      <c r="AT398" s="229" t="s">
        <v>403</v>
      </c>
      <c r="AU398" s="229" t="s">
        <v>87</v>
      </c>
      <c r="AY398" s="19" t="s">
        <v>401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19" t="s">
        <v>85</v>
      </c>
      <c r="BK398" s="230">
        <f>ROUND(I398*H398,2)</f>
        <v>0</v>
      </c>
      <c r="BL398" s="19" t="s">
        <v>102</v>
      </c>
      <c r="BM398" s="229" t="s">
        <v>8279</v>
      </c>
    </row>
    <row r="399" s="2" customFormat="1">
      <c r="A399" s="40"/>
      <c r="B399" s="41"/>
      <c r="C399" s="42"/>
      <c r="D399" s="231" t="s">
        <v>408</v>
      </c>
      <c r="E399" s="42"/>
      <c r="F399" s="232" t="s">
        <v>8280</v>
      </c>
      <c r="G399" s="42"/>
      <c r="H399" s="42"/>
      <c r="I399" s="233"/>
      <c r="J399" s="42"/>
      <c r="K399" s="42"/>
      <c r="L399" s="46"/>
      <c r="M399" s="234"/>
      <c r="N399" s="235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408</v>
      </c>
      <c r="AU399" s="19" t="s">
        <v>87</v>
      </c>
    </row>
    <row r="400" s="14" customFormat="1">
      <c r="A400" s="14"/>
      <c r="B400" s="247"/>
      <c r="C400" s="248"/>
      <c r="D400" s="238" t="s">
        <v>410</v>
      </c>
      <c r="E400" s="249" t="s">
        <v>19</v>
      </c>
      <c r="F400" s="250" t="s">
        <v>8281</v>
      </c>
      <c r="G400" s="248"/>
      <c r="H400" s="251">
        <v>4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410</v>
      </c>
      <c r="AU400" s="257" t="s">
        <v>87</v>
      </c>
      <c r="AV400" s="14" t="s">
        <v>87</v>
      </c>
      <c r="AW400" s="14" t="s">
        <v>37</v>
      </c>
      <c r="AX400" s="14" t="s">
        <v>78</v>
      </c>
      <c r="AY400" s="257" t="s">
        <v>401</v>
      </c>
    </row>
    <row r="401" s="15" customFormat="1">
      <c r="A401" s="15"/>
      <c r="B401" s="258"/>
      <c r="C401" s="259"/>
      <c r="D401" s="238" t="s">
        <v>410</v>
      </c>
      <c r="E401" s="260" t="s">
        <v>19</v>
      </c>
      <c r="F401" s="261" t="s">
        <v>414</v>
      </c>
      <c r="G401" s="259"/>
      <c r="H401" s="262">
        <v>4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8" t="s">
        <v>410</v>
      </c>
      <c r="AU401" s="268" t="s">
        <v>87</v>
      </c>
      <c r="AV401" s="15" t="s">
        <v>102</v>
      </c>
      <c r="AW401" s="15" t="s">
        <v>37</v>
      </c>
      <c r="AX401" s="15" t="s">
        <v>85</v>
      </c>
      <c r="AY401" s="268" t="s">
        <v>401</v>
      </c>
    </row>
    <row r="402" s="2" customFormat="1" ht="24.15" customHeight="1">
      <c r="A402" s="40"/>
      <c r="B402" s="41"/>
      <c r="C402" s="218" t="s">
        <v>1028</v>
      </c>
      <c r="D402" s="218" t="s">
        <v>403</v>
      </c>
      <c r="E402" s="219" t="s">
        <v>8282</v>
      </c>
      <c r="F402" s="220" t="s">
        <v>8283</v>
      </c>
      <c r="G402" s="221" t="s">
        <v>653</v>
      </c>
      <c r="H402" s="222">
        <v>1</v>
      </c>
      <c r="I402" s="223"/>
      <c r="J402" s="224">
        <f>ROUND(I402*H402,2)</f>
        <v>0</v>
      </c>
      <c r="K402" s="220" t="s">
        <v>406</v>
      </c>
      <c r="L402" s="46"/>
      <c r="M402" s="225" t="s">
        <v>19</v>
      </c>
      <c r="N402" s="226" t="s">
        <v>49</v>
      </c>
      <c r="O402" s="86"/>
      <c r="P402" s="227">
        <f>O402*H402</f>
        <v>0</v>
      </c>
      <c r="Q402" s="227">
        <v>0.19503680000000001</v>
      </c>
      <c r="R402" s="227">
        <f>Q402*H402</f>
        <v>0.19503680000000001</v>
      </c>
      <c r="S402" s="227">
        <v>0</v>
      </c>
      <c r="T402" s="22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9" t="s">
        <v>102</v>
      </c>
      <c r="AT402" s="229" t="s">
        <v>403</v>
      </c>
      <c r="AU402" s="229" t="s">
        <v>87</v>
      </c>
      <c r="AY402" s="19" t="s">
        <v>401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19" t="s">
        <v>85</v>
      </c>
      <c r="BK402" s="230">
        <f>ROUND(I402*H402,2)</f>
        <v>0</v>
      </c>
      <c r="BL402" s="19" t="s">
        <v>102</v>
      </c>
      <c r="BM402" s="229" t="s">
        <v>8284</v>
      </c>
    </row>
    <row r="403" s="2" customFormat="1">
      <c r="A403" s="40"/>
      <c r="B403" s="41"/>
      <c r="C403" s="42"/>
      <c r="D403" s="231" t="s">
        <v>408</v>
      </c>
      <c r="E403" s="42"/>
      <c r="F403" s="232" t="s">
        <v>8285</v>
      </c>
      <c r="G403" s="42"/>
      <c r="H403" s="42"/>
      <c r="I403" s="233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408</v>
      </c>
      <c r="AU403" s="19" t="s">
        <v>87</v>
      </c>
    </row>
    <row r="404" s="14" customFormat="1">
      <c r="A404" s="14"/>
      <c r="B404" s="247"/>
      <c r="C404" s="248"/>
      <c r="D404" s="238" t="s">
        <v>410</v>
      </c>
      <c r="E404" s="249" t="s">
        <v>19</v>
      </c>
      <c r="F404" s="250" t="s">
        <v>8286</v>
      </c>
      <c r="G404" s="248"/>
      <c r="H404" s="251">
        <v>1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7" t="s">
        <v>410</v>
      </c>
      <c r="AU404" s="257" t="s">
        <v>87</v>
      </c>
      <c r="AV404" s="14" t="s">
        <v>87</v>
      </c>
      <c r="AW404" s="14" t="s">
        <v>37</v>
      </c>
      <c r="AX404" s="14" t="s">
        <v>78</v>
      </c>
      <c r="AY404" s="257" t="s">
        <v>401</v>
      </c>
    </row>
    <row r="405" s="15" customFormat="1">
      <c r="A405" s="15"/>
      <c r="B405" s="258"/>
      <c r="C405" s="259"/>
      <c r="D405" s="238" t="s">
        <v>410</v>
      </c>
      <c r="E405" s="260" t="s">
        <v>19</v>
      </c>
      <c r="F405" s="261" t="s">
        <v>414</v>
      </c>
      <c r="G405" s="259"/>
      <c r="H405" s="262">
        <v>1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8" t="s">
        <v>410</v>
      </c>
      <c r="AU405" s="268" t="s">
        <v>87</v>
      </c>
      <c r="AV405" s="15" t="s">
        <v>102</v>
      </c>
      <c r="AW405" s="15" t="s">
        <v>37</v>
      </c>
      <c r="AX405" s="15" t="s">
        <v>85</v>
      </c>
      <c r="AY405" s="268" t="s">
        <v>401</v>
      </c>
    </row>
    <row r="406" s="2" customFormat="1" ht="24.15" customHeight="1">
      <c r="A406" s="40"/>
      <c r="B406" s="41"/>
      <c r="C406" s="218" t="s">
        <v>1035</v>
      </c>
      <c r="D406" s="218" t="s">
        <v>403</v>
      </c>
      <c r="E406" s="219" t="s">
        <v>8287</v>
      </c>
      <c r="F406" s="220" t="s">
        <v>8288</v>
      </c>
      <c r="G406" s="221" t="s">
        <v>653</v>
      </c>
      <c r="H406" s="222">
        <v>1</v>
      </c>
      <c r="I406" s="223"/>
      <c r="J406" s="224">
        <f>ROUND(I406*H406,2)</f>
        <v>0</v>
      </c>
      <c r="K406" s="220" t="s">
        <v>406</v>
      </c>
      <c r="L406" s="46"/>
      <c r="M406" s="225" t="s">
        <v>19</v>
      </c>
      <c r="N406" s="226" t="s">
        <v>49</v>
      </c>
      <c r="O406" s="86"/>
      <c r="P406" s="227">
        <f>O406*H406</f>
        <v>0</v>
      </c>
      <c r="Q406" s="227">
        <v>0.00020000000000000001</v>
      </c>
      <c r="R406" s="227">
        <f>Q406*H406</f>
        <v>0.00020000000000000001</v>
      </c>
      <c r="S406" s="227">
        <v>0</v>
      </c>
      <c r="T406" s="22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9" t="s">
        <v>102</v>
      </c>
      <c r="AT406" s="229" t="s">
        <v>403</v>
      </c>
      <c r="AU406" s="229" t="s">
        <v>87</v>
      </c>
      <c r="AY406" s="19" t="s">
        <v>401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9" t="s">
        <v>85</v>
      </c>
      <c r="BK406" s="230">
        <f>ROUND(I406*H406,2)</f>
        <v>0</v>
      </c>
      <c r="BL406" s="19" t="s">
        <v>102</v>
      </c>
      <c r="BM406" s="229" t="s">
        <v>8289</v>
      </c>
    </row>
    <row r="407" s="2" customFormat="1">
      <c r="A407" s="40"/>
      <c r="B407" s="41"/>
      <c r="C407" s="42"/>
      <c r="D407" s="231" t="s">
        <v>408</v>
      </c>
      <c r="E407" s="42"/>
      <c r="F407" s="232" t="s">
        <v>8290</v>
      </c>
      <c r="G407" s="42"/>
      <c r="H407" s="42"/>
      <c r="I407" s="233"/>
      <c r="J407" s="42"/>
      <c r="K407" s="42"/>
      <c r="L407" s="46"/>
      <c r="M407" s="234"/>
      <c r="N407" s="235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408</v>
      </c>
      <c r="AU407" s="19" t="s">
        <v>87</v>
      </c>
    </row>
    <row r="408" s="14" customFormat="1">
      <c r="A408" s="14"/>
      <c r="B408" s="247"/>
      <c r="C408" s="248"/>
      <c r="D408" s="238" t="s">
        <v>410</v>
      </c>
      <c r="E408" s="249" t="s">
        <v>19</v>
      </c>
      <c r="F408" s="250" t="s">
        <v>8286</v>
      </c>
      <c r="G408" s="248"/>
      <c r="H408" s="251">
        <v>1</v>
      </c>
      <c r="I408" s="252"/>
      <c r="J408" s="248"/>
      <c r="K408" s="248"/>
      <c r="L408" s="253"/>
      <c r="M408" s="254"/>
      <c r="N408" s="255"/>
      <c r="O408" s="255"/>
      <c r="P408" s="255"/>
      <c r="Q408" s="255"/>
      <c r="R408" s="255"/>
      <c r="S408" s="255"/>
      <c r="T408" s="25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7" t="s">
        <v>410</v>
      </c>
      <c r="AU408" s="257" t="s">
        <v>87</v>
      </c>
      <c r="AV408" s="14" t="s">
        <v>87</v>
      </c>
      <c r="AW408" s="14" t="s">
        <v>37</v>
      </c>
      <c r="AX408" s="14" t="s">
        <v>78</v>
      </c>
      <c r="AY408" s="257" t="s">
        <v>401</v>
      </c>
    </row>
    <row r="409" s="15" customFormat="1">
      <c r="A409" s="15"/>
      <c r="B409" s="258"/>
      <c r="C409" s="259"/>
      <c r="D409" s="238" t="s">
        <v>410</v>
      </c>
      <c r="E409" s="260" t="s">
        <v>19</v>
      </c>
      <c r="F409" s="261" t="s">
        <v>414</v>
      </c>
      <c r="G409" s="259"/>
      <c r="H409" s="262">
        <v>1</v>
      </c>
      <c r="I409" s="263"/>
      <c r="J409" s="259"/>
      <c r="K409" s="259"/>
      <c r="L409" s="264"/>
      <c r="M409" s="265"/>
      <c r="N409" s="266"/>
      <c r="O409" s="266"/>
      <c r="P409" s="266"/>
      <c r="Q409" s="266"/>
      <c r="R409" s="266"/>
      <c r="S409" s="266"/>
      <c r="T409" s="26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8" t="s">
        <v>410</v>
      </c>
      <c r="AU409" s="268" t="s">
        <v>87</v>
      </c>
      <c r="AV409" s="15" t="s">
        <v>102</v>
      </c>
      <c r="AW409" s="15" t="s">
        <v>37</v>
      </c>
      <c r="AX409" s="15" t="s">
        <v>85</v>
      </c>
      <c r="AY409" s="268" t="s">
        <v>401</v>
      </c>
    </row>
    <row r="410" s="2" customFormat="1" ht="24.15" customHeight="1">
      <c r="A410" s="40"/>
      <c r="B410" s="41"/>
      <c r="C410" s="218" t="s">
        <v>1042</v>
      </c>
      <c r="D410" s="218" t="s">
        <v>403</v>
      </c>
      <c r="E410" s="219" t="s">
        <v>8291</v>
      </c>
      <c r="F410" s="220" t="s">
        <v>8292</v>
      </c>
      <c r="G410" s="221" t="s">
        <v>653</v>
      </c>
      <c r="H410" s="222">
        <v>3</v>
      </c>
      <c r="I410" s="223"/>
      <c r="J410" s="224">
        <f>ROUND(I410*H410,2)</f>
        <v>0</v>
      </c>
      <c r="K410" s="220" t="s">
        <v>406</v>
      </c>
      <c r="L410" s="46"/>
      <c r="M410" s="225" t="s">
        <v>19</v>
      </c>
      <c r="N410" s="226" t="s">
        <v>49</v>
      </c>
      <c r="O410" s="86"/>
      <c r="P410" s="227">
        <f>O410*H410</f>
        <v>0</v>
      </c>
      <c r="Q410" s="227">
        <v>0.276698</v>
      </c>
      <c r="R410" s="227">
        <f>Q410*H410</f>
        <v>0.830094</v>
      </c>
      <c r="S410" s="227">
        <v>0</v>
      </c>
      <c r="T410" s="22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9" t="s">
        <v>102</v>
      </c>
      <c r="AT410" s="229" t="s">
        <v>403</v>
      </c>
      <c r="AU410" s="229" t="s">
        <v>87</v>
      </c>
      <c r="AY410" s="19" t="s">
        <v>401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19" t="s">
        <v>85</v>
      </c>
      <c r="BK410" s="230">
        <f>ROUND(I410*H410,2)</f>
        <v>0</v>
      </c>
      <c r="BL410" s="19" t="s">
        <v>102</v>
      </c>
      <c r="BM410" s="229" t="s">
        <v>8293</v>
      </c>
    </row>
    <row r="411" s="2" customFormat="1">
      <c r="A411" s="40"/>
      <c r="B411" s="41"/>
      <c r="C411" s="42"/>
      <c r="D411" s="231" t="s">
        <v>408</v>
      </c>
      <c r="E411" s="42"/>
      <c r="F411" s="232" t="s">
        <v>8294</v>
      </c>
      <c r="G411" s="42"/>
      <c r="H411" s="42"/>
      <c r="I411" s="233"/>
      <c r="J411" s="42"/>
      <c r="K411" s="42"/>
      <c r="L411" s="46"/>
      <c r="M411" s="234"/>
      <c r="N411" s="235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408</v>
      </c>
      <c r="AU411" s="19" t="s">
        <v>87</v>
      </c>
    </row>
    <row r="412" s="14" customFormat="1">
      <c r="A412" s="14"/>
      <c r="B412" s="247"/>
      <c r="C412" s="248"/>
      <c r="D412" s="238" t="s">
        <v>410</v>
      </c>
      <c r="E412" s="249" t="s">
        <v>19</v>
      </c>
      <c r="F412" s="250" t="s">
        <v>8295</v>
      </c>
      <c r="G412" s="248"/>
      <c r="H412" s="251">
        <v>3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7" t="s">
        <v>410</v>
      </c>
      <c r="AU412" s="257" t="s">
        <v>87</v>
      </c>
      <c r="AV412" s="14" t="s">
        <v>87</v>
      </c>
      <c r="AW412" s="14" t="s">
        <v>37</v>
      </c>
      <c r="AX412" s="14" t="s">
        <v>78</v>
      </c>
      <c r="AY412" s="257" t="s">
        <v>401</v>
      </c>
    </row>
    <row r="413" s="15" customFormat="1">
      <c r="A413" s="15"/>
      <c r="B413" s="258"/>
      <c r="C413" s="259"/>
      <c r="D413" s="238" t="s">
        <v>410</v>
      </c>
      <c r="E413" s="260" t="s">
        <v>19</v>
      </c>
      <c r="F413" s="261" t="s">
        <v>414</v>
      </c>
      <c r="G413" s="259"/>
      <c r="H413" s="262">
        <v>3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8" t="s">
        <v>410</v>
      </c>
      <c r="AU413" s="268" t="s">
        <v>87</v>
      </c>
      <c r="AV413" s="15" t="s">
        <v>102</v>
      </c>
      <c r="AW413" s="15" t="s">
        <v>37</v>
      </c>
      <c r="AX413" s="15" t="s">
        <v>85</v>
      </c>
      <c r="AY413" s="268" t="s">
        <v>401</v>
      </c>
    </row>
    <row r="414" s="2" customFormat="1" ht="24.15" customHeight="1">
      <c r="A414" s="40"/>
      <c r="B414" s="41"/>
      <c r="C414" s="218" t="s">
        <v>1048</v>
      </c>
      <c r="D414" s="218" t="s">
        <v>403</v>
      </c>
      <c r="E414" s="219" t="s">
        <v>8296</v>
      </c>
      <c r="F414" s="220" t="s">
        <v>8297</v>
      </c>
      <c r="G414" s="221" t="s">
        <v>653</v>
      </c>
      <c r="H414" s="222">
        <v>3</v>
      </c>
      <c r="I414" s="223"/>
      <c r="J414" s="224">
        <f>ROUND(I414*H414,2)</f>
        <v>0</v>
      </c>
      <c r="K414" s="220" t="s">
        <v>406</v>
      </c>
      <c r="L414" s="46"/>
      <c r="M414" s="225" t="s">
        <v>19</v>
      </c>
      <c r="N414" s="226" t="s">
        <v>49</v>
      </c>
      <c r="O414" s="86"/>
      <c r="P414" s="227">
        <f>O414*H414</f>
        <v>0</v>
      </c>
      <c r="Q414" s="227">
        <v>0.002</v>
      </c>
      <c r="R414" s="227">
        <f>Q414*H414</f>
        <v>0.0060000000000000001</v>
      </c>
      <c r="S414" s="227">
        <v>0</v>
      </c>
      <c r="T414" s="22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9" t="s">
        <v>102</v>
      </c>
      <c r="AT414" s="229" t="s">
        <v>403</v>
      </c>
      <c r="AU414" s="229" t="s">
        <v>87</v>
      </c>
      <c r="AY414" s="19" t="s">
        <v>401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19" t="s">
        <v>85</v>
      </c>
      <c r="BK414" s="230">
        <f>ROUND(I414*H414,2)</f>
        <v>0</v>
      </c>
      <c r="BL414" s="19" t="s">
        <v>102</v>
      </c>
      <c r="BM414" s="229" t="s">
        <v>8298</v>
      </c>
    </row>
    <row r="415" s="2" customFormat="1">
      <c r="A415" s="40"/>
      <c r="B415" s="41"/>
      <c r="C415" s="42"/>
      <c r="D415" s="231" t="s">
        <v>408</v>
      </c>
      <c r="E415" s="42"/>
      <c r="F415" s="232" t="s">
        <v>8299</v>
      </c>
      <c r="G415" s="42"/>
      <c r="H415" s="42"/>
      <c r="I415" s="233"/>
      <c r="J415" s="42"/>
      <c r="K415" s="42"/>
      <c r="L415" s="46"/>
      <c r="M415" s="234"/>
      <c r="N415" s="235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408</v>
      </c>
      <c r="AU415" s="19" t="s">
        <v>87</v>
      </c>
    </row>
    <row r="416" s="14" customFormat="1">
      <c r="A416" s="14"/>
      <c r="B416" s="247"/>
      <c r="C416" s="248"/>
      <c r="D416" s="238" t="s">
        <v>410</v>
      </c>
      <c r="E416" s="249" t="s">
        <v>19</v>
      </c>
      <c r="F416" s="250" t="s">
        <v>8295</v>
      </c>
      <c r="G416" s="248"/>
      <c r="H416" s="251">
        <v>3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7" t="s">
        <v>410</v>
      </c>
      <c r="AU416" s="257" t="s">
        <v>87</v>
      </c>
      <c r="AV416" s="14" t="s">
        <v>87</v>
      </c>
      <c r="AW416" s="14" t="s">
        <v>37</v>
      </c>
      <c r="AX416" s="14" t="s">
        <v>78</v>
      </c>
      <c r="AY416" s="257" t="s">
        <v>401</v>
      </c>
    </row>
    <row r="417" s="15" customFormat="1">
      <c r="A417" s="15"/>
      <c r="B417" s="258"/>
      <c r="C417" s="259"/>
      <c r="D417" s="238" t="s">
        <v>410</v>
      </c>
      <c r="E417" s="260" t="s">
        <v>19</v>
      </c>
      <c r="F417" s="261" t="s">
        <v>414</v>
      </c>
      <c r="G417" s="259"/>
      <c r="H417" s="262">
        <v>3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8" t="s">
        <v>410</v>
      </c>
      <c r="AU417" s="268" t="s">
        <v>87</v>
      </c>
      <c r="AV417" s="15" t="s">
        <v>102</v>
      </c>
      <c r="AW417" s="15" t="s">
        <v>37</v>
      </c>
      <c r="AX417" s="15" t="s">
        <v>85</v>
      </c>
      <c r="AY417" s="268" t="s">
        <v>401</v>
      </c>
    </row>
    <row r="418" s="12" customFormat="1" ht="22.8" customHeight="1">
      <c r="A418" s="12"/>
      <c r="B418" s="202"/>
      <c r="C418" s="203"/>
      <c r="D418" s="204" t="s">
        <v>77</v>
      </c>
      <c r="E418" s="216" t="s">
        <v>1178</v>
      </c>
      <c r="F418" s="216" t="s">
        <v>1817</v>
      </c>
      <c r="G418" s="203"/>
      <c r="H418" s="203"/>
      <c r="I418" s="206"/>
      <c r="J418" s="217">
        <f>BK418</f>
        <v>0</v>
      </c>
      <c r="K418" s="203"/>
      <c r="L418" s="208"/>
      <c r="M418" s="209"/>
      <c r="N418" s="210"/>
      <c r="O418" s="210"/>
      <c r="P418" s="211">
        <f>SUM(P419:P422)</f>
        <v>0</v>
      </c>
      <c r="Q418" s="210"/>
      <c r="R418" s="211">
        <f>SUM(R419:R422)</f>
        <v>0</v>
      </c>
      <c r="S418" s="210"/>
      <c r="T418" s="212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3" t="s">
        <v>85</v>
      </c>
      <c r="AT418" s="214" t="s">
        <v>77</v>
      </c>
      <c r="AU418" s="214" t="s">
        <v>85</v>
      </c>
      <c r="AY418" s="213" t="s">
        <v>401</v>
      </c>
      <c r="BK418" s="215">
        <f>SUM(BK419:BK422)</f>
        <v>0</v>
      </c>
    </row>
    <row r="419" s="2" customFormat="1" ht="49.05" customHeight="1">
      <c r="A419" s="40"/>
      <c r="B419" s="41"/>
      <c r="C419" s="218" t="s">
        <v>1057</v>
      </c>
      <c r="D419" s="218" t="s">
        <v>403</v>
      </c>
      <c r="E419" s="219" t="s">
        <v>7864</v>
      </c>
      <c r="F419" s="220" t="s">
        <v>7865</v>
      </c>
      <c r="G419" s="221" t="s">
        <v>548</v>
      </c>
      <c r="H419" s="222">
        <v>120.651</v>
      </c>
      <c r="I419" s="223"/>
      <c r="J419" s="224">
        <f>ROUND(I419*H419,2)</f>
        <v>0</v>
      </c>
      <c r="K419" s="220" t="s">
        <v>406</v>
      </c>
      <c r="L419" s="46"/>
      <c r="M419" s="225" t="s">
        <v>19</v>
      </c>
      <c r="N419" s="226" t="s">
        <v>49</v>
      </c>
      <c r="O419" s="86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9" t="s">
        <v>102</v>
      </c>
      <c r="AT419" s="229" t="s">
        <v>403</v>
      </c>
      <c r="AU419" s="229" t="s">
        <v>87</v>
      </c>
      <c r="AY419" s="19" t="s">
        <v>401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9" t="s">
        <v>85</v>
      </c>
      <c r="BK419" s="230">
        <f>ROUND(I419*H419,2)</f>
        <v>0</v>
      </c>
      <c r="BL419" s="19" t="s">
        <v>102</v>
      </c>
      <c r="BM419" s="229" t="s">
        <v>8300</v>
      </c>
    </row>
    <row r="420" s="2" customFormat="1">
      <c r="A420" s="40"/>
      <c r="B420" s="41"/>
      <c r="C420" s="42"/>
      <c r="D420" s="231" t="s">
        <v>408</v>
      </c>
      <c r="E420" s="42"/>
      <c r="F420" s="232" t="s">
        <v>7867</v>
      </c>
      <c r="G420" s="42"/>
      <c r="H420" s="42"/>
      <c r="I420" s="233"/>
      <c r="J420" s="42"/>
      <c r="K420" s="42"/>
      <c r="L420" s="46"/>
      <c r="M420" s="234"/>
      <c r="N420" s="235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408</v>
      </c>
      <c r="AU420" s="19" t="s">
        <v>87</v>
      </c>
    </row>
    <row r="421" s="14" customFormat="1">
      <c r="A421" s="14"/>
      <c r="B421" s="247"/>
      <c r="C421" s="248"/>
      <c r="D421" s="238" t="s">
        <v>410</v>
      </c>
      <c r="E421" s="249" t="s">
        <v>19</v>
      </c>
      <c r="F421" s="250" t="s">
        <v>8301</v>
      </c>
      <c r="G421" s="248"/>
      <c r="H421" s="251">
        <v>120.651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7" t="s">
        <v>410</v>
      </c>
      <c r="AU421" s="257" t="s">
        <v>87</v>
      </c>
      <c r="AV421" s="14" t="s">
        <v>87</v>
      </c>
      <c r="AW421" s="14" t="s">
        <v>37</v>
      </c>
      <c r="AX421" s="14" t="s">
        <v>78</v>
      </c>
      <c r="AY421" s="257" t="s">
        <v>401</v>
      </c>
    </row>
    <row r="422" s="15" customFormat="1">
      <c r="A422" s="15"/>
      <c r="B422" s="258"/>
      <c r="C422" s="259"/>
      <c r="D422" s="238" t="s">
        <v>410</v>
      </c>
      <c r="E422" s="260" t="s">
        <v>19</v>
      </c>
      <c r="F422" s="261" t="s">
        <v>414</v>
      </c>
      <c r="G422" s="259"/>
      <c r="H422" s="262">
        <v>120.651</v>
      </c>
      <c r="I422" s="263"/>
      <c r="J422" s="259"/>
      <c r="K422" s="259"/>
      <c r="L422" s="264"/>
      <c r="M422" s="265"/>
      <c r="N422" s="266"/>
      <c r="O422" s="266"/>
      <c r="P422" s="266"/>
      <c r="Q422" s="266"/>
      <c r="R422" s="266"/>
      <c r="S422" s="266"/>
      <c r="T422" s="26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8" t="s">
        <v>410</v>
      </c>
      <c r="AU422" s="268" t="s">
        <v>87</v>
      </c>
      <c r="AV422" s="15" t="s">
        <v>102</v>
      </c>
      <c r="AW422" s="15" t="s">
        <v>37</v>
      </c>
      <c r="AX422" s="15" t="s">
        <v>85</v>
      </c>
      <c r="AY422" s="268" t="s">
        <v>401</v>
      </c>
    </row>
    <row r="423" s="12" customFormat="1" ht="25.92" customHeight="1">
      <c r="A423" s="12"/>
      <c r="B423" s="202"/>
      <c r="C423" s="203"/>
      <c r="D423" s="204" t="s">
        <v>77</v>
      </c>
      <c r="E423" s="205" t="s">
        <v>1823</v>
      </c>
      <c r="F423" s="205" t="s">
        <v>1824</v>
      </c>
      <c r="G423" s="203"/>
      <c r="H423" s="203"/>
      <c r="I423" s="206"/>
      <c r="J423" s="207">
        <f>BK423</f>
        <v>0</v>
      </c>
      <c r="K423" s="203"/>
      <c r="L423" s="208"/>
      <c r="M423" s="209"/>
      <c r="N423" s="210"/>
      <c r="O423" s="210"/>
      <c r="P423" s="211">
        <f>P424</f>
        <v>0</v>
      </c>
      <c r="Q423" s="210"/>
      <c r="R423" s="211">
        <f>R424</f>
        <v>0.018000000000000002</v>
      </c>
      <c r="S423" s="210"/>
      <c r="T423" s="212">
        <f>T424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87</v>
      </c>
      <c r="AT423" s="214" t="s">
        <v>77</v>
      </c>
      <c r="AU423" s="214" t="s">
        <v>78</v>
      </c>
      <c r="AY423" s="213" t="s">
        <v>401</v>
      </c>
      <c r="BK423" s="215">
        <f>BK424</f>
        <v>0</v>
      </c>
    </row>
    <row r="424" s="12" customFormat="1" ht="22.8" customHeight="1">
      <c r="A424" s="12"/>
      <c r="B424" s="202"/>
      <c r="C424" s="203"/>
      <c r="D424" s="204" t="s">
        <v>77</v>
      </c>
      <c r="E424" s="216" t="s">
        <v>3934</v>
      </c>
      <c r="F424" s="216" t="s">
        <v>3935</v>
      </c>
      <c r="G424" s="203"/>
      <c r="H424" s="203"/>
      <c r="I424" s="206"/>
      <c r="J424" s="217">
        <f>BK424</f>
        <v>0</v>
      </c>
      <c r="K424" s="203"/>
      <c r="L424" s="208"/>
      <c r="M424" s="209"/>
      <c r="N424" s="210"/>
      <c r="O424" s="210"/>
      <c r="P424" s="211">
        <f>SUM(P425:P430)</f>
        <v>0</v>
      </c>
      <c r="Q424" s="210"/>
      <c r="R424" s="211">
        <f>SUM(R425:R430)</f>
        <v>0.018000000000000002</v>
      </c>
      <c r="S424" s="210"/>
      <c r="T424" s="212">
        <f>SUM(T425:T430)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3" t="s">
        <v>87</v>
      </c>
      <c r="AT424" s="214" t="s">
        <v>77</v>
      </c>
      <c r="AU424" s="214" t="s">
        <v>85</v>
      </c>
      <c r="AY424" s="213" t="s">
        <v>401</v>
      </c>
      <c r="BK424" s="215">
        <f>SUM(BK425:BK430)</f>
        <v>0</v>
      </c>
    </row>
    <row r="425" s="2" customFormat="1" ht="24.15" customHeight="1">
      <c r="A425" s="40"/>
      <c r="B425" s="41"/>
      <c r="C425" s="218" t="s">
        <v>1070</v>
      </c>
      <c r="D425" s="218" t="s">
        <v>403</v>
      </c>
      <c r="E425" s="219" t="s">
        <v>8302</v>
      </c>
      <c r="F425" s="220" t="s">
        <v>8303</v>
      </c>
      <c r="G425" s="221" t="s">
        <v>653</v>
      </c>
      <c r="H425" s="222">
        <v>12</v>
      </c>
      <c r="I425" s="223"/>
      <c r="J425" s="224">
        <f>ROUND(I425*H425,2)</f>
        <v>0</v>
      </c>
      <c r="K425" s="220" t="s">
        <v>406</v>
      </c>
      <c r="L425" s="46"/>
      <c r="M425" s="225" t="s">
        <v>19</v>
      </c>
      <c r="N425" s="226" t="s">
        <v>49</v>
      </c>
      <c r="O425" s="86"/>
      <c r="P425" s="227">
        <f>O425*H425</f>
        <v>0</v>
      </c>
      <c r="Q425" s="227">
        <v>0.0015</v>
      </c>
      <c r="R425" s="227">
        <f>Q425*H425</f>
        <v>0.018000000000000002</v>
      </c>
      <c r="S425" s="227">
        <v>0</v>
      </c>
      <c r="T425" s="22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9" t="s">
        <v>545</v>
      </c>
      <c r="AT425" s="229" t="s">
        <v>403</v>
      </c>
      <c r="AU425" s="229" t="s">
        <v>87</v>
      </c>
      <c r="AY425" s="19" t="s">
        <v>401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19" t="s">
        <v>85</v>
      </c>
      <c r="BK425" s="230">
        <f>ROUND(I425*H425,2)</f>
        <v>0</v>
      </c>
      <c r="BL425" s="19" t="s">
        <v>545</v>
      </c>
      <c r="BM425" s="229" t="s">
        <v>8304</v>
      </c>
    </row>
    <row r="426" s="2" customFormat="1">
      <c r="A426" s="40"/>
      <c r="B426" s="41"/>
      <c r="C426" s="42"/>
      <c r="D426" s="231" t="s">
        <v>408</v>
      </c>
      <c r="E426" s="42"/>
      <c r="F426" s="232" t="s">
        <v>8305</v>
      </c>
      <c r="G426" s="42"/>
      <c r="H426" s="42"/>
      <c r="I426" s="233"/>
      <c r="J426" s="42"/>
      <c r="K426" s="42"/>
      <c r="L426" s="46"/>
      <c r="M426" s="234"/>
      <c r="N426" s="235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408</v>
      </c>
      <c r="AU426" s="19" t="s">
        <v>87</v>
      </c>
    </row>
    <row r="427" s="14" customFormat="1">
      <c r="A427" s="14"/>
      <c r="B427" s="247"/>
      <c r="C427" s="248"/>
      <c r="D427" s="238" t="s">
        <v>410</v>
      </c>
      <c r="E427" s="249" t="s">
        <v>19</v>
      </c>
      <c r="F427" s="250" t="s">
        <v>8306</v>
      </c>
      <c r="G427" s="248"/>
      <c r="H427" s="251">
        <v>12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7" t="s">
        <v>410</v>
      </c>
      <c r="AU427" s="257" t="s">
        <v>87</v>
      </c>
      <c r="AV427" s="14" t="s">
        <v>87</v>
      </c>
      <c r="AW427" s="14" t="s">
        <v>37</v>
      </c>
      <c r="AX427" s="14" t="s">
        <v>78</v>
      </c>
      <c r="AY427" s="257" t="s">
        <v>401</v>
      </c>
    </row>
    <row r="428" s="15" customFormat="1">
      <c r="A428" s="15"/>
      <c r="B428" s="258"/>
      <c r="C428" s="259"/>
      <c r="D428" s="238" t="s">
        <v>410</v>
      </c>
      <c r="E428" s="260" t="s">
        <v>19</v>
      </c>
      <c r="F428" s="261" t="s">
        <v>414</v>
      </c>
      <c r="G428" s="259"/>
      <c r="H428" s="262">
        <v>12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8" t="s">
        <v>410</v>
      </c>
      <c r="AU428" s="268" t="s">
        <v>87</v>
      </c>
      <c r="AV428" s="15" t="s">
        <v>102</v>
      </c>
      <c r="AW428" s="15" t="s">
        <v>37</v>
      </c>
      <c r="AX428" s="15" t="s">
        <v>85</v>
      </c>
      <c r="AY428" s="268" t="s">
        <v>401</v>
      </c>
    </row>
    <row r="429" s="2" customFormat="1" ht="44.25" customHeight="1">
      <c r="A429" s="40"/>
      <c r="B429" s="41"/>
      <c r="C429" s="218" t="s">
        <v>1075</v>
      </c>
      <c r="D429" s="218" t="s">
        <v>403</v>
      </c>
      <c r="E429" s="219" t="s">
        <v>8307</v>
      </c>
      <c r="F429" s="220" t="s">
        <v>8308</v>
      </c>
      <c r="G429" s="221" t="s">
        <v>548</v>
      </c>
      <c r="H429" s="222">
        <v>0.017999999999999999</v>
      </c>
      <c r="I429" s="223"/>
      <c r="J429" s="224">
        <f>ROUND(I429*H429,2)</f>
        <v>0</v>
      </c>
      <c r="K429" s="220" t="s">
        <v>406</v>
      </c>
      <c r="L429" s="46"/>
      <c r="M429" s="225" t="s">
        <v>19</v>
      </c>
      <c r="N429" s="226" t="s">
        <v>49</v>
      </c>
      <c r="O429" s="86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9" t="s">
        <v>545</v>
      </c>
      <c r="AT429" s="229" t="s">
        <v>403</v>
      </c>
      <c r="AU429" s="229" t="s">
        <v>87</v>
      </c>
      <c r="AY429" s="19" t="s">
        <v>401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19" t="s">
        <v>85</v>
      </c>
      <c r="BK429" s="230">
        <f>ROUND(I429*H429,2)</f>
        <v>0</v>
      </c>
      <c r="BL429" s="19" t="s">
        <v>545</v>
      </c>
      <c r="BM429" s="229" t="s">
        <v>8309</v>
      </c>
    </row>
    <row r="430" s="2" customFormat="1">
      <c r="A430" s="40"/>
      <c r="B430" s="41"/>
      <c r="C430" s="42"/>
      <c r="D430" s="231" t="s">
        <v>408</v>
      </c>
      <c r="E430" s="42"/>
      <c r="F430" s="232" t="s">
        <v>8310</v>
      </c>
      <c r="G430" s="42"/>
      <c r="H430" s="42"/>
      <c r="I430" s="233"/>
      <c r="J430" s="42"/>
      <c r="K430" s="42"/>
      <c r="L430" s="46"/>
      <c r="M430" s="294"/>
      <c r="N430" s="295"/>
      <c r="O430" s="296"/>
      <c r="P430" s="296"/>
      <c r="Q430" s="296"/>
      <c r="R430" s="296"/>
      <c r="S430" s="296"/>
      <c r="T430" s="29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408</v>
      </c>
      <c r="AU430" s="19" t="s">
        <v>87</v>
      </c>
    </row>
    <row r="431" s="2" customFormat="1" ht="6.96" customHeight="1">
      <c r="A431" s="40"/>
      <c r="B431" s="61"/>
      <c r="C431" s="62"/>
      <c r="D431" s="62"/>
      <c r="E431" s="62"/>
      <c r="F431" s="62"/>
      <c r="G431" s="62"/>
      <c r="H431" s="62"/>
      <c r="I431" s="62"/>
      <c r="J431" s="62"/>
      <c r="K431" s="62"/>
      <c r="L431" s="46"/>
      <c r="M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</sheetData>
  <sheetProtection sheet="1" autoFilter="0" formatColumns="0" formatRows="0" objects="1" scenarios="1" spinCount="100000" saltValue="UMgW2fl9MnigMHQ/AsSPkwEf0ymH5N6oMy/l394XDe2OZj+ZTt5J5qM9E2Uypk5C+qSzJV0fKlLKYCfdwXzgUg==" hashValue="e9jTCFfvumt5eDxpKF58SVdIRda40CrCvlGZmF4dhjcN3WSHBDw0T/+0RWv6f909bPDj0v2I14krFWvCtKibeg==" algorithmName="SHA-512" password="CC35"/>
  <autoFilter ref="C94:K4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1251204"/>
    <hyperlink ref="F106" r:id="rId2" display="https://podminky.urs.cz/item/CS_URS_2023_02/131351202"/>
    <hyperlink ref="F113" r:id="rId3" display="https://podminky.urs.cz/item/CS_URS_2023_02/131451202"/>
    <hyperlink ref="F120" r:id="rId4" display="https://podminky.urs.cz/item/CS_URS_2023_02/131551204"/>
    <hyperlink ref="F126" r:id="rId5" display="https://podminky.urs.cz/item/CS_URS_2023_02/132254204"/>
    <hyperlink ref="F130" r:id="rId6" display="https://podminky.urs.cz/item/CS_URS_2023_02/132354202"/>
    <hyperlink ref="F134" r:id="rId7" display="https://podminky.urs.cz/item/CS_URS_2023_02/132454202"/>
    <hyperlink ref="F138" r:id="rId8" display="https://podminky.urs.cz/item/CS_URS_2023_02/132554202"/>
    <hyperlink ref="F142" r:id="rId9" display="https://podminky.urs.cz/item/CS_URS_2023_02/151101201"/>
    <hyperlink ref="F150" r:id="rId10" display="https://podminky.urs.cz/item/CS_URS_2023_02/151101211"/>
    <hyperlink ref="F152" r:id="rId11" display="https://podminky.urs.cz/item/CS_URS_2023_02/151101301"/>
    <hyperlink ref="F156" r:id="rId12" display="https://podminky.urs.cz/item/CS_URS_2023_02/151101311"/>
    <hyperlink ref="F158" r:id="rId13" display="https://podminky.urs.cz/item/CS_URS_2023_02/161151103"/>
    <hyperlink ref="F162" r:id="rId14" display="https://podminky.urs.cz/item/CS_URS_2023_02/161151113"/>
    <hyperlink ref="F166" r:id="rId15" display="https://podminky.urs.cz/item/CS_URS_2023_02/161151123"/>
    <hyperlink ref="F170" r:id="rId16" display="https://podminky.urs.cz/item/CS_URS_2023_02/162751117"/>
    <hyperlink ref="F176" r:id="rId17" display="https://podminky.urs.cz/item/CS_URS_2023_02/171251201"/>
    <hyperlink ref="F180" r:id="rId18" display="https://podminky.urs.cz/item/CS_URS_2023_02/171201231"/>
    <hyperlink ref="F184" r:id="rId19" display="https://podminky.urs.cz/item/CS_URS_2023_02/174111101"/>
    <hyperlink ref="F189" r:id="rId20" display="https://podminky.urs.cz/item/CS_URS_2023_02/175151201"/>
    <hyperlink ref="F196" r:id="rId21" display="https://podminky.urs.cz/item/CS_URS_2023_02/175151101"/>
    <hyperlink ref="F204" r:id="rId22" display="https://podminky.urs.cz/item/CS_URS_2023_02/212752412-R1"/>
    <hyperlink ref="F208" r:id="rId23" display="https://podminky.urs.cz/item/CS_URS_2023_02/895270001"/>
    <hyperlink ref="F212" r:id="rId24" display="https://podminky.urs.cz/item/CS_URS_2023_02/895270021"/>
    <hyperlink ref="F216" r:id="rId25" display="https://podminky.urs.cz/item/CS_URS_2023_02/895270041"/>
    <hyperlink ref="F220" r:id="rId26" display="https://podminky.urs.cz/item/CS_URS_2023_02/895270067"/>
    <hyperlink ref="F225" r:id="rId27" display="https://podminky.urs.cz/item/CS_URS_2023_02/382413118"/>
    <hyperlink ref="F235" r:id="rId28" display="https://podminky.urs.cz/item/CS_URS_2023_01/897172114-R1"/>
    <hyperlink ref="F240" r:id="rId29" display="https://podminky.urs.cz/item/CS_URS_2023_02/451572111"/>
    <hyperlink ref="F244" r:id="rId30" display="https://podminky.urs.cz/item/CS_URS_2023_02/451573111"/>
    <hyperlink ref="F251" r:id="rId31" display="https://podminky.urs.cz/item/CS_URS_2023_02/452321141"/>
    <hyperlink ref="F255" r:id="rId32" display="https://podminky.urs.cz/item/CS_URS_2023_02/452351101"/>
    <hyperlink ref="F259" r:id="rId33" display="https://podminky.urs.cz/item/CS_URS_2023_02/894608211"/>
    <hyperlink ref="F264" r:id="rId34" display="https://podminky.urs.cz/item/CS_URS_2023_02/871315221"/>
    <hyperlink ref="F268" r:id="rId35" display="https://podminky.urs.cz/item/CS_URS_2023_02/871355221"/>
    <hyperlink ref="F272" r:id="rId36" display="https://podminky.urs.cz/item/CS_URS_2023_02/871375221"/>
    <hyperlink ref="F294" r:id="rId37" display="https://podminky.urs.cz/item/CS_URS_2023_02/894812131"/>
    <hyperlink ref="F298" r:id="rId38" display="https://podminky.urs.cz/item/CS_URS_2023_02/894812171"/>
    <hyperlink ref="F302" r:id="rId39" display="https://podminky.urs.cz/item/CS_URS_2023_02/894812313"/>
    <hyperlink ref="F306" r:id="rId40" display="https://podminky.urs.cz/item/CS_URS_2023_02/894812333"/>
    <hyperlink ref="F310" r:id="rId41" display="https://podminky.urs.cz/item/CS_URS_2023_02/894812339"/>
    <hyperlink ref="F314" r:id="rId42" display="https://podminky.urs.cz/item/CS_URS_2023_02/894812376"/>
    <hyperlink ref="F339" r:id="rId43" display="https://podminky.urs.cz/item/CS_URS_2021_01/895941111"/>
    <hyperlink ref="F378" r:id="rId44" display="https://podminky.urs.cz/item/CS_URS_2023_02/899722114"/>
    <hyperlink ref="F392" r:id="rId45" display="https://podminky.urs.cz/item/CS_URS_2023_02/935112111"/>
    <hyperlink ref="F399" r:id="rId46" display="https://podminky.urs.cz/item/CS_URS_2023_02/935932415"/>
    <hyperlink ref="F403" r:id="rId47" display="https://podminky.urs.cz/item/CS_URS_2023_02/935932611"/>
    <hyperlink ref="F407" r:id="rId48" display="https://podminky.urs.cz/item/CS_URS_2023_02/935932632"/>
    <hyperlink ref="F411" r:id="rId49" display="https://podminky.urs.cz/item/CS_URS_2023_02/935932617-R1"/>
    <hyperlink ref="F415" r:id="rId50" display="https://podminky.urs.cz/item/CS_URS_2023_02/935932634-R1"/>
    <hyperlink ref="F420" r:id="rId51" display="https://podminky.urs.cz/item/CS_URS_2023_02/998276101"/>
    <hyperlink ref="F426" r:id="rId52" display="https://podminky.urs.cz/item/CS_URS_2023_02/721242105"/>
    <hyperlink ref="F430" r:id="rId53" display="https://podminky.urs.cz/item/CS_URS_2023_02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8311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4875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4876</v>
      </c>
      <c r="F23" s="40"/>
      <c r="G23" s="40"/>
      <c r="H23" s="40"/>
      <c r="I23" s="146" t="s">
        <v>29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4875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4876</v>
      </c>
      <c r="F26" s="40"/>
      <c r="G26" s="40"/>
      <c r="H26" s="40"/>
      <c r="I26" s="146" t="s">
        <v>29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2"/>
      <c r="B29" s="153"/>
      <c r="C29" s="152"/>
      <c r="D29" s="152"/>
      <c r="E29" s="154" t="s">
        <v>19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ROUND(J94,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ROUND((SUM(BE94:BE169)),  2)</f>
        <v>0</v>
      </c>
      <c r="G35" s="40"/>
      <c r="H35" s="40"/>
      <c r="I35" s="162">
        <v>0.20999999999999999</v>
      </c>
      <c r="J35" s="161">
        <f>ROUND(((SUM(BE94:BE169))*I35),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ROUND((SUM(BF94:BF169)),  2)</f>
        <v>0</v>
      </c>
      <c r="G36" s="40"/>
      <c r="H36" s="40"/>
      <c r="I36" s="162">
        <v>0.14999999999999999</v>
      </c>
      <c r="J36" s="161">
        <f>ROUND(((SUM(BF94:BF169))*I36),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ROUND((SUM(BG94:BG169)),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ROUND((SUM(BH94:BH169)),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ROUND((SUM(BI94:BI169)),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IO.07 - Domovní vedení elektro NN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Jiří Škop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Jiří Škop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367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4877</v>
      </c>
      <c r="E65" s="188"/>
      <c r="F65" s="188"/>
      <c r="G65" s="188"/>
      <c r="H65" s="188"/>
      <c r="I65" s="188"/>
      <c r="J65" s="189">
        <f>J96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80"/>
      <c r="C66" s="181"/>
      <c r="D66" s="182" t="s">
        <v>384</v>
      </c>
      <c r="E66" s="183"/>
      <c r="F66" s="183"/>
      <c r="G66" s="183"/>
      <c r="H66" s="183"/>
      <c r="I66" s="183"/>
      <c r="J66" s="184">
        <f>J118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6"/>
      <c r="C67" s="126"/>
      <c r="D67" s="187" t="s">
        <v>7612</v>
      </c>
      <c r="E67" s="188"/>
      <c r="F67" s="188"/>
      <c r="G67" s="188"/>
      <c r="H67" s="188"/>
      <c r="I67" s="188"/>
      <c r="J67" s="189">
        <f>J119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6"/>
      <c r="D68" s="187" t="s">
        <v>4878</v>
      </c>
      <c r="E68" s="188"/>
      <c r="F68" s="188"/>
      <c r="G68" s="188"/>
      <c r="H68" s="188"/>
      <c r="I68" s="188"/>
      <c r="J68" s="189">
        <f>J132</f>
        <v>0</v>
      </c>
      <c r="K68" s="126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80"/>
      <c r="C69" s="181"/>
      <c r="D69" s="182" t="s">
        <v>3901</v>
      </c>
      <c r="E69" s="183"/>
      <c r="F69" s="183"/>
      <c r="G69" s="183"/>
      <c r="H69" s="183"/>
      <c r="I69" s="183"/>
      <c r="J69" s="184">
        <f>J156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4879</v>
      </c>
      <c r="E70" s="183"/>
      <c r="F70" s="183"/>
      <c r="G70" s="183"/>
      <c r="H70" s="183"/>
      <c r="I70" s="183"/>
      <c r="J70" s="184">
        <f>J163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6"/>
      <c r="C71" s="126"/>
      <c r="D71" s="187" t="s">
        <v>4880</v>
      </c>
      <c r="E71" s="188"/>
      <c r="F71" s="188"/>
      <c r="G71" s="188"/>
      <c r="H71" s="188"/>
      <c r="I71" s="188"/>
      <c r="J71" s="189">
        <f>J164</f>
        <v>0</v>
      </c>
      <c r="K71" s="126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6"/>
      <c r="D72" s="187" t="s">
        <v>4882</v>
      </c>
      <c r="E72" s="188"/>
      <c r="F72" s="188"/>
      <c r="G72" s="188"/>
      <c r="H72" s="188"/>
      <c r="I72" s="188"/>
      <c r="J72" s="189">
        <f>J167</f>
        <v>0</v>
      </c>
      <c r="K72" s="126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386</v>
      </c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4" t="str">
        <f>E7</f>
        <v>Výstavba DOZP v Novém Městě nad Metují rev.3</v>
      </c>
      <c r="F82" s="34"/>
      <c r="G82" s="34"/>
      <c r="H82" s="34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196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4" t="s">
        <v>6427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204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IO.07 - Domovní vedení elektro NN</v>
      </c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Nové Město nad Metují</v>
      </c>
      <c r="G88" s="42"/>
      <c r="H88" s="42"/>
      <c r="I88" s="34" t="s">
        <v>23</v>
      </c>
      <c r="J88" s="74" t="str">
        <f>IF(J14="","",J14)</f>
        <v>8. 12. 2023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Královéhradecký kraj</v>
      </c>
      <c r="G90" s="42"/>
      <c r="H90" s="42"/>
      <c r="I90" s="34" t="s">
        <v>33</v>
      </c>
      <c r="J90" s="38" t="str">
        <f>E23</f>
        <v>Jiří Škop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31</v>
      </c>
      <c r="D91" s="42"/>
      <c r="E91" s="42"/>
      <c r="F91" s="29" t="str">
        <f>IF(E20="","",E20)</f>
        <v>Vyplň údaj</v>
      </c>
      <c r="G91" s="42"/>
      <c r="H91" s="42"/>
      <c r="I91" s="34" t="s">
        <v>38</v>
      </c>
      <c r="J91" s="38" t="str">
        <f>E26</f>
        <v>Jiří Škop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1"/>
      <c r="B93" s="192"/>
      <c r="C93" s="193" t="s">
        <v>387</v>
      </c>
      <c r="D93" s="194" t="s">
        <v>63</v>
      </c>
      <c r="E93" s="194" t="s">
        <v>59</v>
      </c>
      <c r="F93" s="194" t="s">
        <v>60</v>
      </c>
      <c r="G93" s="194" t="s">
        <v>388</v>
      </c>
      <c r="H93" s="194" t="s">
        <v>389</v>
      </c>
      <c r="I93" s="194" t="s">
        <v>390</v>
      </c>
      <c r="J93" s="194" t="s">
        <v>357</v>
      </c>
      <c r="K93" s="195" t="s">
        <v>391</v>
      </c>
      <c r="L93" s="196"/>
      <c r="M93" s="94" t="s">
        <v>19</v>
      </c>
      <c r="N93" s="95" t="s">
        <v>48</v>
      </c>
      <c r="O93" s="95" t="s">
        <v>392</v>
      </c>
      <c r="P93" s="95" t="s">
        <v>393</v>
      </c>
      <c r="Q93" s="95" t="s">
        <v>394</v>
      </c>
      <c r="R93" s="95" t="s">
        <v>395</v>
      </c>
      <c r="S93" s="95" t="s">
        <v>396</v>
      </c>
      <c r="T93" s="96" t="s">
        <v>397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0"/>
      <c r="B94" s="41"/>
      <c r="C94" s="101" t="s">
        <v>398</v>
      </c>
      <c r="D94" s="42"/>
      <c r="E94" s="42"/>
      <c r="F94" s="42"/>
      <c r="G94" s="42"/>
      <c r="H94" s="42"/>
      <c r="I94" s="42"/>
      <c r="J94" s="197">
        <f>BK94</f>
        <v>0</v>
      </c>
      <c r="K94" s="42"/>
      <c r="L94" s="46"/>
      <c r="M94" s="97"/>
      <c r="N94" s="198"/>
      <c r="O94" s="98"/>
      <c r="P94" s="199">
        <f>P95+P118+P156+P163</f>
        <v>0</v>
      </c>
      <c r="Q94" s="98"/>
      <c r="R94" s="199">
        <f>R95+R118+R156+R163</f>
        <v>38.192280000000011</v>
      </c>
      <c r="S94" s="98"/>
      <c r="T94" s="200">
        <f>T95+T118+T156+T163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77</v>
      </c>
      <c r="AU94" s="19" t="s">
        <v>358</v>
      </c>
      <c r="BK94" s="201">
        <f>BK95+BK118+BK156+BK163</f>
        <v>0</v>
      </c>
    </row>
    <row r="95" s="12" customFormat="1" ht="25.92" customHeight="1">
      <c r="A95" s="12"/>
      <c r="B95" s="202"/>
      <c r="C95" s="203"/>
      <c r="D95" s="204" t="s">
        <v>77</v>
      </c>
      <c r="E95" s="205" t="s">
        <v>1823</v>
      </c>
      <c r="F95" s="205" t="s">
        <v>1824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0.42420999999999998</v>
      </c>
      <c r="S95" s="210"/>
      <c r="T95" s="212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87</v>
      </c>
      <c r="AT95" s="214" t="s">
        <v>77</v>
      </c>
      <c r="AU95" s="214" t="s">
        <v>78</v>
      </c>
      <c r="AY95" s="213" t="s">
        <v>401</v>
      </c>
      <c r="BK95" s="215">
        <f>BK96</f>
        <v>0</v>
      </c>
    </row>
    <row r="96" s="12" customFormat="1" ht="22.8" customHeight="1">
      <c r="A96" s="12"/>
      <c r="B96" s="202"/>
      <c r="C96" s="203"/>
      <c r="D96" s="204" t="s">
        <v>77</v>
      </c>
      <c r="E96" s="216" t="s">
        <v>4883</v>
      </c>
      <c r="F96" s="216" t="s">
        <v>4884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SUM(P97:P117)</f>
        <v>0</v>
      </c>
      <c r="Q96" s="210"/>
      <c r="R96" s="211">
        <f>SUM(R97:R117)</f>
        <v>0.42420999999999998</v>
      </c>
      <c r="S96" s="210"/>
      <c r="T96" s="212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87</v>
      </c>
      <c r="AT96" s="214" t="s">
        <v>77</v>
      </c>
      <c r="AU96" s="214" t="s">
        <v>85</v>
      </c>
      <c r="AY96" s="213" t="s">
        <v>401</v>
      </c>
      <c r="BK96" s="215">
        <f>SUM(BK97:BK117)</f>
        <v>0</v>
      </c>
    </row>
    <row r="97" s="2" customFormat="1" ht="49.05" customHeight="1">
      <c r="A97" s="40"/>
      <c r="B97" s="41"/>
      <c r="C97" s="218" t="s">
        <v>85</v>
      </c>
      <c r="D97" s="218" t="s">
        <v>403</v>
      </c>
      <c r="E97" s="219" t="s">
        <v>8312</v>
      </c>
      <c r="F97" s="220" t="s">
        <v>8313</v>
      </c>
      <c r="G97" s="221" t="s">
        <v>228</v>
      </c>
      <c r="H97" s="222">
        <v>143</v>
      </c>
      <c r="I97" s="223"/>
      <c r="J97" s="224">
        <f>ROUND(I97*H97,2)</f>
        <v>0</v>
      </c>
      <c r="K97" s="220" t="s">
        <v>406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545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545</v>
      </c>
      <c r="BM97" s="229" t="s">
        <v>8314</v>
      </c>
    </row>
    <row r="98" s="2" customFormat="1">
      <c r="A98" s="40"/>
      <c r="B98" s="41"/>
      <c r="C98" s="42"/>
      <c r="D98" s="231" t="s">
        <v>408</v>
      </c>
      <c r="E98" s="42"/>
      <c r="F98" s="232" t="s">
        <v>8315</v>
      </c>
      <c r="G98" s="42"/>
      <c r="H98" s="42"/>
      <c r="I98" s="233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408</v>
      </c>
      <c r="AU98" s="19" t="s">
        <v>87</v>
      </c>
    </row>
    <row r="99" s="2" customFormat="1" ht="24.15" customHeight="1">
      <c r="A99" s="40"/>
      <c r="B99" s="41"/>
      <c r="C99" s="280" t="s">
        <v>87</v>
      </c>
      <c r="D99" s="280" t="s">
        <v>808</v>
      </c>
      <c r="E99" s="281" t="s">
        <v>4977</v>
      </c>
      <c r="F99" s="282" t="s">
        <v>4978</v>
      </c>
      <c r="G99" s="283" t="s">
        <v>228</v>
      </c>
      <c r="H99" s="284">
        <v>18</v>
      </c>
      <c r="I99" s="285"/>
      <c r="J99" s="286">
        <f>ROUND(I99*H99,2)</f>
        <v>0</v>
      </c>
      <c r="K99" s="282" t="s">
        <v>406</v>
      </c>
      <c r="L99" s="287"/>
      <c r="M99" s="288" t="s">
        <v>19</v>
      </c>
      <c r="N99" s="289" t="s">
        <v>49</v>
      </c>
      <c r="O99" s="86"/>
      <c r="P99" s="227">
        <f>O99*H99</f>
        <v>0</v>
      </c>
      <c r="Q99" s="227">
        <v>0.00017000000000000001</v>
      </c>
      <c r="R99" s="227">
        <f>Q99*H99</f>
        <v>0.0030600000000000002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664</v>
      </c>
      <c r="AT99" s="229" t="s">
        <v>808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545</v>
      </c>
      <c r="BM99" s="229" t="s">
        <v>8316</v>
      </c>
    </row>
    <row r="100" s="2" customFormat="1" ht="24.15" customHeight="1">
      <c r="A100" s="40"/>
      <c r="B100" s="41"/>
      <c r="C100" s="280" t="s">
        <v>95</v>
      </c>
      <c r="D100" s="280" t="s">
        <v>808</v>
      </c>
      <c r="E100" s="281" t="s">
        <v>8317</v>
      </c>
      <c r="F100" s="282" t="s">
        <v>8318</v>
      </c>
      <c r="G100" s="283" t="s">
        <v>228</v>
      </c>
      <c r="H100" s="284">
        <v>125</v>
      </c>
      <c r="I100" s="285"/>
      <c r="J100" s="286">
        <f>ROUND(I100*H100,2)</f>
        <v>0</v>
      </c>
      <c r="K100" s="282" t="s">
        <v>406</v>
      </c>
      <c r="L100" s="287"/>
      <c r="M100" s="288" t="s">
        <v>19</v>
      </c>
      <c r="N100" s="289" t="s">
        <v>49</v>
      </c>
      <c r="O100" s="86"/>
      <c r="P100" s="227">
        <f>O100*H100</f>
        <v>0</v>
      </c>
      <c r="Q100" s="227">
        <v>0.00023000000000000001</v>
      </c>
      <c r="R100" s="227">
        <f>Q100*H100</f>
        <v>0.028750000000000001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664</v>
      </c>
      <c r="AT100" s="229" t="s">
        <v>808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545</v>
      </c>
      <c r="BM100" s="229" t="s">
        <v>8319</v>
      </c>
    </row>
    <row r="101" s="2" customFormat="1" ht="49.05" customHeight="1">
      <c r="A101" s="40"/>
      <c r="B101" s="41"/>
      <c r="C101" s="218" t="s">
        <v>102</v>
      </c>
      <c r="D101" s="218" t="s">
        <v>403</v>
      </c>
      <c r="E101" s="219" t="s">
        <v>4987</v>
      </c>
      <c r="F101" s="220" t="s">
        <v>4988</v>
      </c>
      <c r="G101" s="221" t="s">
        <v>228</v>
      </c>
      <c r="H101" s="222">
        <v>125</v>
      </c>
      <c r="I101" s="223"/>
      <c r="J101" s="224">
        <f>ROUND(I101*H101,2)</f>
        <v>0</v>
      </c>
      <c r="K101" s="220" t="s">
        <v>406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545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545</v>
      </c>
      <c r="BM101" s="229" t="s">
        <v>8320</v>
      </c>
    </row>
    <row r="102" s="2" customFormat="1">
      <c r="A102" s="40"/>
      <c r="B102" s="41"/>
      <c r="C102" s="42"/>
      <c r="D102" s="231" t="s">
        <v>408</v>
      </c>
      <c r="E102" s="42"/>
      <c r="F102" s="232" t="s">
        <v>4990</v>
      </c>
      <c r="G102" s="42"/>
      <c r="H102" s="42"/>
      <c r="I102" s="233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408</v>
      </c>
      <c r="AU102" s="19" t="s">
        <v>87</v>
      </c>
    </row>
    <row r="103" s="2" customFormat="1" ht="24.15" customHeight="1">
      <c r="A103" s="40"/>
      <c r="B103" s="41"/>
      <c r="C103" s="280" t="s">
        <v>457</v>
      </c>
      <c r="D103" s="280" t="s">
        <v>808</v>
      </c>
      <c r="E103" s="281" t="s">
        <v>4994</v>
      </c>
      <c r="F103" s="282" t="s">
        <v>4995</v>
      </c>
      <c r="G103" s="283" t="s">
        <v>228</v>
      </c>
      <c r="H103" s="284">
        <v>125</v>
      </c>
      <c r="I103" s="285"/>
      <c r="J103" s="286">
        <f>ROUND(I103*H103,2)</f>
        <v>0</v>
      </c>
      <c r="K103" s="282" t="s">
        <v>406</v>
      </c>
      <c r="L103" s="287"/>
      <c r="M103" s="288" t="s">
        <v>19</v>
      </c>
      <c r="N103" s="289" t="s">
        <v>49</v>
      </c>
      <c r="O103" s="86"/>
      <c r="P103" s="227">
        <f>O103*H103</f>
        <v>0</v>
      </c>
      <c r="Q103" s="227">
        <v>0.00025000000000000001</v>
      </c>
      <c r="R103" s="227">
        <f>Q103*H103</f>
        <v>0.03125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664</v>
      </c>
      <c r="AT103" s="229" t="s">
        <v>808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545</v>
      </c>
      <c r="BM103" s="229" t="s">
        <v>8321</v>
      </c>
    </row>
    <row r="104" s="2" customFormat="1" ht="37.8" customHeight="1">
      <c r="A104" s="40"/>
      <c r="B104" s="41"/>
      <c r="C104" s="218" t="s">
        <v>474</v>
      </c>
      <c r="D104" s="218" t="s">
        <v>403</v>
      </c>
      <c r="E104" s="219" t="s">
        <v>8322</v>
      </c>
      <c r="F104" s="220" t="s">
        <v>8323</v>
      </c>
      <c r="G104" s="221" t="s">
        <v>228</v>
      </c>
      <c r="H104" s="222">
        <v>140</v>
      </c>
      <c r="I104" s="223"/>
      <c r="J104" s="224">
        <f>ROUND(I104*H104,2)</f>
        <v>0</v>
      </c>
      <c r="K104" s="220" t="s">
        <v>406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545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545</v>
      </c>
      <c r="BM104" s="229" t="s">
        <v>8324</v>
      </c>
    </row>
    <row r="105" s="2" customFormat="1">
      <c r="A105" s="40"/>
      <c r="B105" s="41"/>
      <c r="C105" s="42"/>
      <c r="D105" s="231" t="s">
        <v>408</v>
      </c>
      <c r="E105" s="42"/>
      <c r="F105" s="232" t="s">
        <v>8325</v>
      </c>
      <c r="G105" s="42"/>
      <c r="H105" s="42"/>
      <c r="I105" s="233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408</v>
      </c>
      <c r="AU105" s="19" t="s">
        <v>87</v>
      </c>
    </row>
    <row r="106" s="2" customFormat="1" ht="24.15" customHeight="1">
      <c r="A106" s="40"/>
      <c r="B106" s="41"/>
      <c r="C106" s="280" t="s">
        <v>480</v>
      </c>
      <c r="D106" s="280" t="s">
        <v>808</v>
      </c>
      <c r="E106" s="281" t="s">
        <v>8326</v>
      </c>
      <c r="F106" s="282" t="s">
        <v>8327</v>
      </c>
      <c r="G106" s="283" t="s">
        <v>228</v>
      </c>
      <c r="H106" s="284">
        <v>140</v>
      </c>
      <c r="I106" s="285"/>
      <c r="J106" s="286">
        <f>ROUND(I106*H106,2)</f>
        <v>0</v>
      </c>
      <c r="K106" s="282" t="s">
        <v>406</v>
      </c>
      <c r="L106" s="287"/>
      <c r="M106" s="288" t="s">
        <v>19</v>
      </c>
      <c r="N106" s="289" t="s">
        <v>49</v>
      </c>
      <c r="O106" s="86"/>
      <c r="P106" s="227">
        <f>O106*H106</f>
        <v>0</v>
      </c>
      <c r="Q106" s="227">
        <v>0.00060999999999999997</v>
      </c>
      <c r="R106" s="227">
        <f>Q106*H106</f>
        <v>0.08539999999999999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664</v>
      </c>
      <c r="AT106" s="229" t="s">
        <v>808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545</v>
      </c>
      <c r="BM106" s="229" t="s">
        <v>8328</v>
      </c>
    </row>
    <row r="107" s="2" customFormat="1" ht="44.25" customHeight="1">
      <c r="A107" s="40"/>
      <c r="B107" s="41"/>
      <c r="C107" s="218" t="s">
        <v>487</v>
      </c>
      <c r="D107" s="218" t="s">
        <v>403</v>
      </c>
      <c r="E107" s="219" t="s">
        <v>8329</v>
      </c>
      <c r="F107" s="220" t="s">
        <v>8330</v>
      </c>
      <c r="G107" s="221" t="s">
        <v>228</v>
      </c>
      <c r="H107" s="222">
        <v>125</v>
      </c>
      <c r="I107" s="223"/>
      <c r="J107" s="224">
        <f>ROUND(I107*H107,2)</f>
        <v>0</v>
      </c>
      <c r="K107" s="220" t="s">
        <v>406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545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545</v>
      </c>
      <c r="BM107" s="229" t="s">
        <v>8331</v>
      </c>
    </row>
    <row r="108" s="2" customFormat="1">
      <c r="A108" s="40"/>
      <c r="B108" s="41"/>
      <c r="C108" s="42"/>
      <c r="D108" s="231" t="s">
        <v>408</v>
      </c>
      <c r="E108" s="42"/>
      <c r="F108" s="232" t="s">
        <v>8332</v>
      </c>
      <c r="G108" s="42"/>
      <c r="H108" s="42"/>
      <c r="I108" s="233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408</v>
      </c>
      <c r="AU108" s="19" t="s">
        <v>87</v>
      </c>
    </row>
    <row r="109" s="2" customFormat="1" ht="24.15" customHeight="1">
      <c r="A109" s="40"/>
      <c r="B109" s="41"/>
      <c r="C109" s="280" t="s">
        <v>492</v>
      </c>
      <c r="D109" s="280" t="s">
        <v>808</v>
      </c>
      <c r="E109" s="281" t="s">
        <v>8333</v>
      </c>
      <c r="F109" s="282" t="s">
        <v>8334</v>
      </c>
      <c r="G109" s="283" t="s">
        <v>228</v>
      </c>
      <c r="H109" s="284">
        <v>125</v>
      </c>
      <c r="I109" s="285"/>
      <c r="J109" s="286">
        <f>ROUND(I109*H109,2)</f>
        <v>0</v>
      </c>
      <c r="K109" s="282" t="s">
        <v>406</v>
      </c>
      <c r="L109" s="287"/>
      <c r="M109" s="288" t="s">
        <v>19</v>
      </c>
      <c r="N109" s="289" t="s">
        <v>49</v>
      </c>
      <c r="O109" s="86"/>
      <c r="P109" s="227">
        <f>O109*H109</f>
        <v>0</v>
      </c>
      <c r="Q109" s="227">
        <v>0.00175</v>
      </c>
      <c r="R109" s="227">
        <f>Q109*H109</f>
        <v>0.21875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664</v>
      </c>
      <c r="AT109" s="229" t="s">
        <v>808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545</v>
      </c>
      <c r="BM109" s="229" t="s">
        <v>8335</v>
      </c>
    </row>
    <row r="110" s="2" customFormat="1" ht="24.15" customHeight="1">
      <c r="A110" s="40"/>
      <c r="B110" s="41"/>
      <c r="C110" s="218" t="s">
        <v>498</v>
      </c>
      <c r="D110" s="218" t="s">
        <v>403</v>
      </c>
      <c r="E110" s="219" t="s">
        <v>8336</v>
      </c>
      <c r="F110" s="220" t="s">
        <v>8337</v>
      </c>
      <c r="G110" s="221" t="s">
        <v>653</v>
      </c>
      <c r="H110" s="222">
        <v>2</v>
      </c>
      <c r="I110" s="223"/>
      <c r="J110" s="224">
        <f>ROUND(I110*H110,2)</f>
        <v>0</v>
      </c>
      <c r="K110" s="220" t="s">
        <v>406</v>
      </c>
      <c r="L110" s="46"/>
      <c r="M110" s="225" t="s">
        <v>19</v>
      </c>
      <c r="N110" s="226" t="s">
        <v>49</v>
      </c>
      <c r="O110" s="86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9" t="s">
        <v>545</v>
      </c>
      <c r="AT110" s="229" t="s">
        <v>403</v>
      </c>
      <c r="AU110" s="229" t="s">
        <v>87</v>
      </c>
      <c r="AY110" s="19" t="s">
        <v>401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9" t="s">
        <v>85</v>
      </c>
      <c r="BK110" s="230">
        <f>ROUND(I110*H110,2)</f>
        <v>0</v>
      </c>
      <c r="BL110" s="19" t="s">
        <v>545</v>
      </c>
      <c r="BM110" s="229" t="s">
        <v>8338</v>
      </c>
    </row>
    <row r="111" s="2" customFormat="1">
      <c r="A111" s="40"/>
      <c r="B111" s="41"/>
      <c r="C111" s="42"/>
      <c r="D111" s="231" t="s">
        <v>408</v>
      </c>
      <c r="E111" s="42"/>
      <c r="F111" s="232" t="s">
        <v>8339</v>
      </c>
      <c r="G111" s="42"/>
      <c r="H111" s="42"/>
      <c r="I111" s="233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408</v>
      </c>
      <c r="AU111" s="19" t="s">
        <v>87</v>
      </c>
    </row>
    <row r="112" s="2" customFormat="1" ht="16.5" customHeight="1">
      <c r="A112" s="40"/>
      <c r="B112" s="41"/>
      <c r="C112" s="280" t="s">
        <v>514</v>
      </c>
      <c r="D112" s="280" t="s">
        <v>808</v>
      </c>
      <c r="E112" s="281" t="s">
        <v>5271</v>
      </c>
      <c r="F112" s="282" t="s">
        <v>8340</v>
      </c>
      <c r="G112" s="283" t="s">
        <v>653</v>
      </c>
      <c r="H112" s="284">
        <v>2</v>
      </c>
      <c r="I112" s="285"/>
      <c r="J112" s="286">
        <f>ROUND(I112*H112,2)</f>
        <v>0</v>
      </c>
      <c r="K112" s="282" t="s">
        <v>19</v>
      </c>
      <c r="L112" s="287"/>
      <c r="M112" s="288" t="s">
        <v>19</v>
      </c>
      <c r="N112" s="289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664</v>
      </c>
      <c r="AT112" s="229" t="s">
        <v>808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545</v>
      </c>
      <c r="BM112" s="229" t="s">
        <v>8341</v>
      </c>
    </row>
    <row r="113" s="2" customFormat="1" ht="37.8" customHeight="1">
      <c r="A113" s="40"/>
      <c r="B113" s="41"/>
      <c r="C113" s="218" t="s">
        <v>519</v>
      </c>
      <c r="D113" s="218" t="s">
        <v>403</v>
      </c>
      <c r="E113" s="219" t="s">
        <v>5290</v>
      </c>
      <c r="F113" s="220" t="s">
        <v>5291</v>
      </c>
      <c r="G113" s="221" t="s">
        <v>228</v>
      </c>
      <c r="H113" s="222">
        <v>60</v>
      </c>
      <c r="I113" s="223"/>
      <c r="J113" s="224">
        <f>ROUND(I113*H113,2)</f>
        <v>0</v>
      </c>
      <c r="K113" s="220" t="s">
        <v>406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895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895</v>
      </c>
      <c r="BM113" s="229" t="s">
        <v>8342</v>
      </c>
    </row>
    <row r="114" s="2" customFormat="1">
      <c r="A114" s="40"/>
      <c r="B114" s="41"/>
      <c r="C114" s="42"/>
      <c r="D114" s="231" t="s">
        <v>408</v>
      </c>
      <c r="E114" s="42"/>
      <c r="F114" s="232" t="s">
        <v>5293</v>
      </c>
      <c r="G114" s="42"/>
      <c r="H114" s="42"/>
      <c r="I114" s="233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408</v>
      </c>
      <c r="AU114" s="19" t="s">
        <v>87</v>
      </c>
    </row>
    <row r="115" s="2" customFormat="1" ht="16.5" customHeight="1">
      <c r="A115" s="40"/>
      <c r="B115" s="41"/>
      <c r="C115" s="280" t="s">
        <v>529</v>
      </c>
      <c r="D115" s="280" t="s">
        <v>808</v>
      </c>
      <c r="E115" s="281" t="s">
        <v>5294</v>
      </c>
      <c r="F115" s="282" t="s">
        <v>5295</v>
      </c>
      <c r="G115" s="283" t="s">
        <v>1714</v>
      </c>
      <c r="H115" s="284">
        <v>57</v>
      </c>
      <c r="I115" s="285"/>
      <c r="J115" s="286">
        <f>ROUND(I115*H115,2)</f>
        <v>0</v>
      </c>
      <c r="K115" s="282" t="s">
        <v>406</v>
      </c>
      <c r="L115" s="287"/>
      <c r="M115" s="288" t="s">
        <v>19</v>
      </c>
      <c r="N115" s="289" t="s">
        <v>49</v>
      </c>
      <c r="O115" s="86"/>
      <c r="P115" s="227">
        <f>O115*H115</f>
        <v>0</v>
      </c>
      <c r="Q115" s="227">
        <v>0.001</v>
      </c>
      <c r="R115" s="227">
        <f>Q115*H115</f>
        <v>0.057000000000000002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1444</v>
      </c>
      <c r="AT115" s="229" t="s">
        <v>808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1444</v>
      </c>
      <c r="BM115" s="229" t="s">
        <v>8343</v>
      </c>
    </row>
    <row r="116" s="2" customFormat="1" ht="44.25" customHeight="1">
      <c r="A116" s="40"/>
      <c r="B116" s="41"/>
      <c r="C116" s="218" t="s">
        <v>536</v>
      </c>
      <c r="D116" s="218" t="s">
        <v>403</v>
      </c>
      <c r="E116" s="219" t="s">
        <v>5409</v>
      </c>
      <c r="F116" s="220" t="s">
        <v>5410</v>
      </c>
      <c r="G116" s="221" t="s">
        <v>1909</v>
      </c>
      <c r="H116" s="290"/>
      <c r="I116" s="223"/>
      <c r="J116" s="224">
        <f>ROUND(I116*H116,2)</f>
        <v>0</v>
      </c>
      <c r="K116" s="220" t="s">
        <v>406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545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545</v>
      </c>
      <c r="BM116" s="229" t="s">
        <v>8344</v>
      </c>
    </row>
    <row r="117" s="2" customFormat="1">
      <c r="A117" s="40"/>
      <c r="B117" s="41"/>
      <c r="C117" s="42"/>
      <c r="D117" s="231" t="s">
        <v>408</v>
      </c>
      <c r="E117" s="42"/>
      <c r="F117" s="232" t="s">
        <v>5412</v>
      </c>
      <c r="G117" s="42"/>
      <c r="H117" s="42"/>
      <c r="I117" s="233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408</v>
      </c>
      <c r="AU117" s="19" t="s">
        <v>87</v>
      </c>
    </row>
    <row r="118" s="12" customFormat="1" ht="25.92" customHeight="1">
      <c r="A118" s="12"/>
      <c r="B118" s="202"/>
      <c r="C118" s="203"/>
      <c r="D118" s="204" t="s">
        <v>77</v>
      </c>
      <c r="E118" s="205" t="s">
        <v>808</v>
      </c>
      <c r="F118" s="205" t="s">
        <v>3885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P119+P132</f>
        <v>0</v>
      </c>
      <c r="Q118" s="210"/>
      <c r="R118" s="211">
        <f>R119+R132</f>
        <v>37.768070000000009</v>
      </c>
      <c r="S118" s="210"/>
      <c r="T118" s="212">
        <f>T119+T132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95</v>
      </c>
      <c r="AT118" s="214" t="s">
        <v>77</v>
      </c>
      <c r="AU118" s="214" t="s">
        <v>78</v>
      </c>
      <c r="AY118" s="213" t="s">
        <v>401</v>
      </c>
      <c r="BK118" s="215">
        <f>BK119+BK132</f>
        <v>0</v>
      </c>
    </row>
    <row r="119" s="12" customFormat="1" ht="22.8" customHeight="1">
      <c r="A119" s="12"/>
      <c r="B119" s="202"/>
      <c r="C119" s="203"/>
      <c r="D119" s="204" t="s">
        <v>77</v>
      </c>
      <c r="E119" s="216" t="s">
        <v>7674</v>
      </c>
      <c r="F119" s="216" t="s">
        <v>7675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SUM(P120:P131)</f>
        <v>0</v>
      </c>
      <c r="Q119" s="210"/>
      <c r="R119" s="211">
        <f>SUM(R120:R131)</f>
        <v>0.00089999999999999998</v>
      </c>
      <c r="S119" s="210"/>
      <c r="T119" s="212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95</v>
      </c>
      <c r="AT119" s="214" t="s">
        <v>77</v>
      </c>
      <c r="AU119" s="214" t="s">
        <v>85</v>
      </c>
      <c r="AY119" s="213" t="s">
        <v>401</v>
      </c>
      <c r="BK119" s="215">
        <f>SUM(BK120:BK131)</f>
        <v>0</v>
      </c>
    </row>
    <row r="120" s="2" customFormat="1" ht="33" customHeight="1">
      <c r="A120" s="40"/>
      <c r="B120" s="41"/>
      <c r="C120" s="218" t="s">
        <v>8</v>
      </c>
      <c r="D120" s="218" t="s">
        <v>403</v>
      </c>
      <c r="E120" s="219" t="s">
        <v>8345</v>
      </c>
      <c r="F120" s="220" t="s">
        <v>8346</v>
      </c>
      <c r="G120" s="221" t="s">
        <v>653</v>
      </c>
      <c r="H120" s="222">
        <v>3</v>
      </c>
      <c r="I120" s="223"/>
      <c r="J120" s="224">
        <f>ROUND(I120*H120,2)</f>
        <v>0</v>
      </c>
      <c r="K120" s="220" t="s">
        <v>406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895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895</v>
      </c>
      <c r="BM120" s="229" t="s">
        <v>8347</v>
      </c>
    </row>
    <row r="121" s="2" customFormat="1">
      <c r="A121" s="40"/>
      <c r="B121" s="41"/>
      <c r="C121" s="42"/>
      <c r="D121" s="231" t="s">
        <v>408</v>
      </c>
      <c r="E121" s="42"/>
      <c r="F121" s="232" t="s">
        <v>8348</v>
      </c>
      <c r="G121" s="42"/>
      <c r="H121" s="42"/>
      <c r="I121" s="233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408</v>
      </c>
      <c r="AU121" s="19" t="s">
        <v>87</v>
      </c>
    </row>
    <row r="122" s="2" customFormat="1" ht="24.15" customHeight="1">
      <c r="A122" s="40"/>
      <c r="B122" s="41"/>
      <c r="C122" s="280" t="s">
        <v>545</v>
      </c>
      <c r="D122" s="280" t="s">
        <v>808</v>
      </c>
      <c r="E122" s="281" t="s">
        <v>5254</v>
      </c>
      <c r="F122" s="282" t="s">
        <v>8349</v>
      </c>
      <c r="G122" s="283" t="s">
        <v>653</v>
      </c>
      <c r="H122" s="284">
        <v>3</v>
      </c>
      <c r="I122" s="285"/>
      <c r="J122" s="286">
        <f>ROUND(I122*H122,2)</f>
        <v>0</v>
      </c>
      <c r="K122" s="282" t="s">
        <v>19</v>
      </c>
      <c r="L122" s="287"/>
      <c r="M122" s="288" t="s">
        <v>19</v>
      </c>
      <c r="N122" s="289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1444</v>
      </c>
      <c r="AT122" s="229" t="s">
        <v>808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1444</v>
      </c>
      <c r="BM122" s="229" t="s">
        <v>8350</v>
      </c>
    </row>
    <row r="123" s="2" customFormat="1" ht="33" customHeight="1">
      <c r="A123" s="40"/>
      <c r="B123" s="41"/>
      <c r="C123" s="218" t="s">
        <v>552</v>
      </c>
      <c r="D123" s="218" t="s">
        <v>403</v>
      </c>
      <c r="E123" s="219" t="s">
        <v>8351</v>
      </c>
      <c r="F123" s="220" t="s">
        <v>8352</v>
      </c>
      <c r="G123" s="221" t="s">
        <v>653</v>
      </c>
      <c r="H123" s="222">
        <v>6</v>
      </c>
      <c r="I123" s="223"/>
      <c r="J123" s="224">
        <f>ROUND(I123*H123,2)</f>
        <v>0</v>
      </c>
      <c r="K123" s="220" t="s">
        <v>406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895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895</v>
      </c>
      <c r="BM123" s="229" t="s">
        <v>8353</v>
      </c>
    </row>
    <row r="124" s="2" customFormat="1">
      <c r="A124" s="40"/>
      <c r="B124" s="41"/>
      <c r="C124" s="42"/>
      <c r="D124" s="231" t="s">
        <v>408</v>
      </c>
      <c r="E124" s="42"/>
      <c r="F124" s="232" t="s">
        <v>8354</v>
      </c>
      <c r="G124" s="42"/>
      <c r="H124" s="42"/>
      <c r="I124" s="233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408</v>
      </c>
      <c r="AU124" s="19" t="s">
        <v>87</v>
      </c>
    </row>
    <row r="125" s="2" customFormat="1" ht="55.5" customHeight="1">
      <c r="A125" s="40"/>
      <c r="B125" s="41"/>
      <c r="C125" s="280" t="s">
        <v>560</v>
      </c>
      <c r="D125" s="280" t="s">
        <v>808</v>
      </c>
      <c r="E125" s="281" t="s">
        <v>5274</v>
      </c>
      <c r="F125" s="282" t="s">
        <v>8355</v>
      </c>
      <c r="G125" s="283" t="s">
        <v>653</v>
      </c>
      <c r="H125" s="284">
        <v>6</v>
      </c>
      <c r="I125" s="285"/>
      <c r="J125" s="286">
        <f>ROUND(I125*H125,2)</f>
        <v>0</v>
      </c>
      <c r="K125" s="282" t="s">
        <v>19</v>
      </c>
      <c r="L125" s="287"/>
      <c r="M125" s="288" t="s">
        <v>19</v>
      </c>
      <c r="N125" s="289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1444</v>
      </c>
      <c r="AT125" s="229" t="s">
        <v>808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1444</v>
      </c>
      <c r="BM125" s="229" t="s">
        <v>8356</v>
      </c>
    </row>
    <row r="126" s="2" customFormat="1" ht="24.15" customHeight="1">
      <c r="A126" s="40"/>
      <c r="B126" s="41"/>
      <c r="C126" s="218" t="s">
        <v>565</v>
      </c>
      <c r="D126" s="218" t="s">
        <v>403</v>
      </c>
      <c r="E126" s="219" t="s">
        <v>8357</v>
      </c>
      <c r="F126" s="220" t="s">
        <v>8358</v>
      </c>
      <c r="G126" s="221" t="s">
        <v>653</v>
      </c>
      <c r="H126" s="222">
        <v>3</v>
      </c>
      <c r="I126" s="223"/>
      <c r="J126" s="224">
        <f>ROUND(I126*H126,2)</f>
        <v>0</v>
      </c>
      <c r="K126" s="220" t="s">
        <v>406</v>
      </c>
      <c r="L126" s="46"/>
      <c r="M126" s="225" t="s">
        <v>19</v>
      </c>
      <c r="N126" s="226" t="s">
        <v>49</v>
      </c>
      <c r="O126" s="86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9" t="s">
        <v>895</v>
      </c>
      <c r="AT126" s="229" t="s">
        <v>403</v>
      </c>
      <c r="AU126" s="229" t="s">
        <v>87</v>
      </c>
      <c r="AY126" s="19" t="s">
        <v>401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9" t="s">
        <v>85</v>
      </c>
      <c r="BK126" s="230">
        <f>ROUND(I126*H126,2)</f>
        <v>0</v>
      </c>
      <c r="BL126" s="19" t="s">
        <v>895</v>
      </c>
      <c r="BM126" s="229" t="s">
        <v>8359</v>
      </c>
    </row>
    <row r="127" s="2" customFormat="1">
      <c r="A127" s="40"/>
      <c r="B127" s="41"/>
      <c r="C127" s="42"/>
      <c r="D127" s="231" t="s">
        <v>408</v>
      </c>
      <c r="E127" s="42"/>
      <c r="F127" s="232" t="s">
        <v>8360</v>
      </c>
      <c r="G127" s="42"/>
      <c r="H127" s="42"/>
      <c r="I127" s="233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408</v>
      </c>
      <c r="AU127" s="19" t="s">
        <v>87</v>
      </c>
    </row>
    <row r="128" s="2" customFormat="1" ht="24.15" customHeight="1">
      <c r="A128" s="40"/>
      <c r="B128" s="41"/>
      <c r="C128" s="280" t="s">
        <v>571</v>
      </c>
      <c r="D128" s="280" t="s">
        <v>808</v>
      </c>
      <c r="E128" s="281" t="s">
        <v>5284</v>
      </c>
      <c r="F128" s="282" t="s">
        <v>8361</v>
      </c>
      <c r="G128" s="283" t="s">
        <v>19</v>
      </c>
      <c r="H128" s="284">
        <v>3</v>
      </c>
      <c r="I128" s="285"/>
      <c r="J128" s="286">
        <f>ROUND(I128*H128,2)</f>
        <v>0</v>
      </c>
      <c r="K128" s="282" t="s">
        <v>19</v>
      </c>
      <c r="L128" s="287"/>
      <c r="M128" s="288" t="s">
        <v>19</v>
      </c>
      <c r="N128" s="289" t="s">
        <v>49</v>
      </c>
      <c r="O128" s="86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9" t="s">
        <v>1444</v>
      </c>
      <c r="AT128" s="229" t="s">
        <v>808</v>
      </c>
      <c r="AU128" s="229" t="s">
        <v>87</v>
      </c>
      <c r="AY128" s="19" t="s">
        <v>401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9" t="s">
        <v>85</v>
      </c>
      <c r="BK128" s="230">
        <f>ROUND(I128*H128,2)</f>
        <v>0</v>
      </c>
      <c r="BL128" s="19" t="s">
        <v>1444</v>
      </c>
      <c r="BM128" s="229" t="s">
        <v>8362</v>
      </c>
    </row>
    <row r="129" s="2" customFormat="1" ht="16.5" customHeight="1">
      <c r="A129" s="40"/>
      <c r="B129" s="41"/>
      <c r="C129" s="218" t="s">
        <v>7</v>
      </c>
      <c r="D129" s="218" t="s">
        <v>403</v>
      </c>
      <c r="E129" s="219" t="s">
        <v>8363</v>
      </c>
      <c r="F129" s="220" t="s">
        <v>8364</v>
      </c>
      <c r="G129" s="221" t="s">
        <v>653</v>
      </c>
      <c r="H129" s="222">
        <v>3</v>
      </c>
      <c r="I129" s="223"/>
      <c r="J129" s="224">
        <f>ROUND(I129*H129,2)</f>
        <v>0</v>
      </c>
      <c r="K129" s="220" t="s">
        <v>406</v>
      </c>
      <c r="L129" s="46"/>
      <c r="M129" s="225" t="s">
        <v>19</v>
      </c>
      <c r="N129" s="226" t="s">
        <v>49</v>
      </c>
      <c r="O129" s="86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9" t="s">
        <v>895</v>
      </c>
      <c r="AT129" s="229" t="s">
        <v>403</v>
      </c>
      <c r="AU129" s="229" t="s">
        <v>87</v>
      </c>
      <c r="AY129" s="19" t="s">
        <v>401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9" t="s">
        <v>85</v>
      </c>
      <c r="BK129" s="230">
        <f>ROUND(I129*H129,2)</f>
        <v>0</v>
      </c>
      <c r="BL129" s="19" t="s">
        <v>895</v>
      </c>
      <c r="BM129" s="229" t="s">
        <v>8365</v>
      </c>
    </row>
    <row r="130" s="2" customFormat="1">
      <c r="A130" s="40"/>
      <c r="B130" s="41"/>
      <c r="C130" s="42"/>
      <c r="D130" s="231" t="s">
        <v>408</v>
      </c>
      <c r="E130" s="42"/>
      <c r="F130" s="232" t="s">
        <v>8366</v>
      </c>
      <c r="G130" s="42"/>
      <c r="H130" s="42"/>
      <c r="I130" s="233"/>
      <c r="J130" s="42"/>
      <c r="K130" s="42"/>
      <c r="L130" s="46"/>
      <c r="M130" s="234"/>
      <c r="N130" s="23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408</v>
      </c>
      <c r="AU130" s="19" t="s">
        <v>87</v>
      </c>
    </row>
    <row r="131" s="2" customFormat="1" ht="16.5" customHeight="1">
      <c r="A131" s="40"/>
      <c r="B131" s="41"/>
      <c r="C131" s="280" t="s">
        <v>599</v>
      </c>
      <c r="D131" s="280" t="s">
        <v>808</v>
      </c>
      <c r="E131" s="281" t="s">
        <v>8367</v>
      </c>
      <c r="F131" s="282" t="s">
        <v>8368</v>
      </c>
      <c r="G131" s="283" t="s">
        <v>653</v>
      </c>
      <c r="H131" s="284">
        <v>3</v>
      </c>
      <c r="I131" s="285"/>
      <c r="J131" s="286">
        <f>ROUND(I131*H131,2)</f>
        <v>0</v>
      </c>
      <c r="K131" s="282" t="s">
        <v>406</v>
      </c>
      <c r="L131" s="287"/>
      <c r="M131" s="288" t="s">
        <v>19</v>
      </c>
      <c r="N131" s="289" t="s">
        <v>49</v>
      </c>
      <c r="O131" s="86"/>
      <c r="P131" s="227">
        <f>O131*H131</f>
        <v>0</v>
      </c>
      <c r="Q131" s="227">
        <v>0.00029999999999999997</v>
      </c>
      <c r="R131" s="227">
        <f>Q131*H131</f>
        <v>0.00089999999999999998</v>
      </c>
      <c r="S131" s="227">
        <v>0</v>
      </c>
      <c r="T131" s="22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9" t="s">
        <v>1444</v>
      </c>
      <c r="AT131" s="229" t="s">
        <v>808</v>
      </c>
      <c r="AU131" s="229" t="s">
        <v>87</v>
      </c>
      <c r="AY131" s="19" t="s">
        <v>401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9" t="s">
        <v>85</v>
      </c>
      <c r="BK131" s="230">
        <f>ROUND(I131*H131,2)</f>
        <v>0</v>
      </c>
      <c r="BL131" s="19" t="s">
        <v>1444</v>
      </c>
      <c r="BM131" s="229" t="s">
        <v>8369</v>
      </c>
    </row>
    <row r="132" s="12" customFormat="1" ht="22.8" customHeight="1">
      <c r="A132" s="12"/>
      <c r="B132" s="202"/>
      <c r="C132" s="203"/>
      <c r="D132" s="204" t="s">
        <v>77</v>
      </c>
      <c r="E132" s="216" t="s">
        <v>5413</v>
      </c>
      <c r="F132" s="216" t="s">
        <v>5414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SUM(P133:P155)</f>
        <v>0</v>
      </c>
      <c r="Q132" s="210"/>
      <c r="R132" s="211">
        <f>SUM(R133:R155)</f>
        <v>37.767170000000007</v>
      </c>
      <c r="S132" s="210"/>
      <c r="T132" s="212">
        <f>SUM(T133:T155)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95</v>
      </c>
      <c r="AT132" s="214" t="s">
        <v>77</v>
      </c>
      <c r="AU132" s="214" t="s">
        <v>85</v>
      </c>
      <c r="AY132" s="213" t="s">
        <v>401</v>
      </c>
      <c r="BK132" s="215">
        <f>SUM(BK133:BK155)</f>
        <v>0</v>
      </c>
    </row>
    <row r="133" s="2" customFormat="1" ht="24.15" customHeight="1">
      <c r="A133" s="40"/>
      <c r="B133" s="41"/>
      <c r="C133" s="218" t="s">
        <v>607</v>
      </c>
      <c r="D133" s="218" t="s">
        <v>403</v>
      </c>
      <c r="E133" s="219" t="s">
        <v>5415</v>
      </c>
      <c r="F133" s="220" t="s">
        <v>5416</v>
      </c>
      <c r="G133" s="221" t="s">
        <v>5417</v>
      </c>
      <c r="H133" s="222">
        <v>0.25900000000000001</v>
      </c>
      <c r="I133" s="223"/>
      <c r="J133" s="224">
        <f>ROUND(I133*H133,2)</f>
        <v>0</v>
      </c>
      <c r="K133" s="220" t="s">
        <v>406</v>
      </c>
      <c r="L133" s="46"/>
      <c r="M133" s="225" t="s">
        <v>19</v>
      </c>
      <c r="N133" s="226" t="s">
        <v>49</v>
      </c>
      <c r="O133" s="86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9" t="s">
        <v>895</v>
      </c>
      <c r="AT133" s="229" t="s">
        <v>403</v>
      </c>
      <c r="AU133" s="229" t="s">
        <v>87</v>
      </c>
      <c r="AY133" s="19" t="s">
        <v>401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9" t="s">
        <v>85</v>
      </c>
      <c r="BK133" s="230">
        <f>ROUND(I133*H133,2)</f>
        <v>0</v>
      </c>
      <c r="BL133" s="19" t="s">
        <v>895</v>
      </c>
      <c r="BM133" s="229" t="s">
        <v>8370</v>
      </c>
    </row>
    <row r="134" s="2" customFormat="1">
      <c r="A134" s="40"/>
      <c r="B134" s="41"/>
      <c r="C134" s="42"/>
      <c r="D134" s="231" t="s">
        <v>408</v>
      </c>
      <c r="E134" s="42"/>
      <c r="F134" s="232" t="s">
        <v>5419</v>
      </c>
      <c r="G134" s="42"/>
      <c r="H134" s="42"/>
      <c r="I134" s="233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408</v>
      </c>
      <c r="AU134" s="19" t="s">
        <v>87</v>
      </c>
    </row>
    <row r="135" s="2" customFormat="1" ht="66.75" customHeight="1">
      <c r="A135" s="40"/>
      <c r="B135" s="41"/>
      <c r="C135" s="218" t="s">
        <v>613</v>
      </c>
      <c r="D135" s="218" t="s">
        <v>403</v>
      </c>
      <c r="E135" s="219" t="s">
        <v>5420</v>
      </c>
      <c r="F135" s="220" t="s">
        <v>5421</v>
      </c>
      <c r="G135" s="221" t="s">
        <v>228</v>
      </c>
      <c r="H135" s="222">
        <v>247</v>
      </c>
      <c r="I135" s="223"/>
      <c r="J135" s="224">
        <f>ROUND(I135*H135,2)</f>
        <v>0</v>
      </c>
      <c r="K135" s="220" t="s">
        <v>406</v>
      </c>
      <c r="L135" s="46"/>
      <c r="M135" s="225" t="s">
        <v>19</v>
      </c>
      <c r="N135" s="226" t="s">
        <v>49</v>
      </c>
      <c r="O135" s="86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9" t="s">
        <v>895</v>
      </c>
      <c r="AT135" s="229" t="s">
        <v>403</v>
      </c>
      <c r="AU135" s="229" t="s">
        <v>87</v>
      </c>
      <c r="AY135" s="19" t="s">
        <v>401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9" t="s">
        <v>85</v>
      </c>
      <c r="BK135" s="230">
        <f>ROUND(I135*H135,2)</f>
        <v>0</v>
      </c>
      <c r="BL135" s="19" t="s">
        <v>895</v>
      </c>
      <c r="BM135" s="229" t="s">
        <v>8371</v>
      </c>
    </row>
    <row r="136" s="2" customFormat="1">
      <c r="A136" s="40"/>
      <c r="B136" s="41"/>
      <c r="C136" s="42"/>
      <c r="D136" s="231" t="s">
        <v>408</v>
      </c>
      <c r="E136" s="42"/>
      <c r="F136" s="232" t="s">
        <v>5423</v>
      </c>
      <c r="G136" s="42"/>
      <c r="H136" s="42"/>
      <c r="I136" s="233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408</v>
      </c>
      <c r="AU136" s="19" t="s">
        <v>87</v>
      </c>
    </row>
    <row r="137" s="2" customFormat="1" ht="66.75" customHeight="1">
      <c r="A137" s="40"/>
      <c r="B137" s="41"/>
      <c r="C137" s="218" t="s">
        <v>619</v>
      </c>
      <c r="D137" s="218" t="s">
        <v>403</v>
      </c>
      <c r="E137" s="219" t="s">
        <v>8372</v>
      </c>
      <c r="F137" s="220" t="s">
        <v>8373</v>
      </c>
      <c r="G137" s="221" t="s">
        <v>228</v>
      </c>
      <c r="H137" s="222">
        <v>12</v>
      </c>
      <c r="I137" s="223"/>
      <c r="J137" s="224">
        <f>ROUND(I137*H137,2)</f>
        <v>0</v>
      </c>
      <c r="K137" s="220" t="s">
        <v>406</v>
      </c>
      <c r="L137" s="46"/>
      <c r="M137" s="225" t="s">
        <v>19</v>
      </c>
      <c r="N137" s="226" t="s">
        <v>49</v>
      </c>
      <c r="O137" s="86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9" t="s">
        <v>895</v>
      </c>
      <c r="AT137" s="229" t="s">
        <v>403</v>
      </c>
      <c r="AU137" s="229" t="s">
        <v>87</v>
      </c>
      <c r="AY137" s="19" t="s">
        <v>401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9" t="s">
        <v>85</v>
      </c>
      <c r="BK137" s="230">
        <f>ROUND(I137*H137,2)</f>
        <v>0</v>
      </c>
      <c r="BL137" s="19" t="s">
        <v>895</v>
      </c>
      <c r="BM137" s="229" t="s">
        <v>8374</v>
      </c>
    </row>
    <row r="138" s="2" customFormat="1">
      <c r="A138" s="40"/>
      <c r="B138" s="41"/>
      <c r="C138" s="42"/>
      <c r="D138" s="231" t="s">
        <v>408</v>
      </c>
      <c r="E138" s="42"/>
      <c r="F138" s="232" t="s">
        <v>8375</v>
      </c>
      <c r="G138" s="42"/>
      <c r="H138" s="42"/>
      <c r="I138" s="233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408</v>
      </c>
      <c r="AU138" s="19" t="s">
        <v>87</v>
      </c>
    </row>
    <row r="139" s="2" customFormat="1" ht="55.5" customHeight="1">
      <c r="A139" s="40"/>
      <c r="B139" s="41"/>
      <c r="C139" s="218" t="s">
        <v>625</v>
      </c>
      <c r="D139" s="218" t="s">
        <v>403</v>
      </c>
      <c r="E139" s="219" t="s">
        <v>5424</v>
      </c>
      <c r="F139" s="220" t="s">
        <v>5425</v>
      </c>
      <c r="G139" s="221" t="s">
        <v>228</v>
      </c>
      <c r="H139" s="222">
        <v>247</v>
      </c>
      <c r="I139" s="223"/>
      <c r="J139" s="224">
        <f>ROUND(I139*H139,2)</f>
        <v>0</v>
      </c>
      <c r="K139" s="220" t="s">
        <v>406</v>
      </c>
      <c r="L139" s="46"/>
      <c r="M139" s="225" t="s">
        <v>19</v>
      </c>
      <c r="N139" s="226" t="s">
        <v>49</v>
      </c>
      <c r="O139" s="86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9" t="s">
        <v>895</v>
      </c>
      <c r="AT139" s="229" t="s">
        <v>403</v>
      </c>
      <c r="AU139" s="229" t="s">
        <v>87</v>
      </c>
      <c r="AY139" s="19" t="s">
        <v>401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9" t="s">
        <v>85</v>
      </c>
      <c r="BK139" s="230">
        <f>ROUND(I139*H139,2)</f>
        <v>0</v>
      </c>
      <c r="BL139" s="19" t="s">
        <v>895</v>
      </c>
      <c r="BM139" s="229" t="s">
        <v>8376</v>
      </c>
    </row>
    <row r="140" s="2" customFormat="1">
      <c r="A140" s="40"/>
      <c r="B140" s="41"/>
      <c r="C140" s="42"/>
      <c r="D140" s="231" t="s">
        <v>408</v>
      </c>
      <c r="E140" s="42"/>
      <c r="F140" s="232" t="s">
        <v>5427</v>
      </c>
      <c r="G140" s="42"/>
      <c r="H140" s="42"/>
      <c r="I140" s="233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408</v>
      </c>
      <c r="AU140" s="19" t="s">
        <v>87</v>
      </c>
    </row>
    <row r="141" s="2" customFormat="1" ht="55.5" customHeight="1">
      <c r="A141" s="40"/>
      <c r="B141" s="41"/>
      <c r="C141" s="218" t="s">
        <v>629</v>
      </c>
      <c r="D141" s="218" t="s">
        <v>403</v>
      </c>
      <c r="E141" s="219" t="s">
        <v>8377</v>
      </c>
      <c r="F141" s="220" t="s">
        <v>8378</v>
      </c>
      <c r="G141" s="221" t="s">
        <v>228</v>
      </c>
      <c r="H141" s="222">
        <v>12</v>
      </c>
      <c r="I141" s="223"/>
      <c r="J141" s="224">
        <f>ROUND(I141*H141,2)</f>
        <v>0</v>
      </c>
      <c r="K141" s="220" t="s">
        <v>406</v>
      </c>
      <c r="L141" s="46"/>
      <c r="M141" s="225" t="s">
        <v>19</v>
      </c>
      <c r="N141" s="226" t="s">
        <v>49</v>
      </c>
      <c r="O141" s="86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9" t="s">
        <v>895</v>
      </c>
      <c r="AT141" s="229" t="s">
        <v>403</v>
      </c>
      <c r="AU141" s="229" t="s">
        <v>87</v>
      </c>
      <c r="AY141" s="19" t="s">
        <v>401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9" t="s">
        <v>85</v>
      </c>
      <c r="BK141" s="230">
        <f>ROUND(I141*H141,2)</f>
        <v>0</v>
      </c>
      <c r="BL141" s="19" t="s">
        <v>895</v>
      </c>
      <c r="BM141" s="229" t="s">
        <v>8379</v>
      </c>
    </row>
    <row r="142" s="2" customFormat="1">
      <c r="A142" s="40"/>
      <c r="B142" s="41"/>
      <c r="C142" s="42"/>
      <c r="D142" s="231" t="s">
        <v>408</v>
      </c>
      <c r="E142" s="42"/>
      <c r="F142" s="232" t="s">
        <v>8380</v>
      </c>
      <c r="G142" s="42"/>
      <c r="H142" s="42"/>
      <c r="I142" s="233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408</v>
      </c>
      <c r="AU142" s="19" t="s">
        <v>87</v>
      </c>
    </row>
    <row r="143" s="2" customFormat="1" ht="37.8" customHeight="1">
      <c r="A143" s="40"/>
      <c r="B143" s="41"/>
      <c r="C143" s="218" t="s">
        <v>638</v>
      </c>
      <c r="D143" s="218" t="s">
        <v>403</v>
      </c>
      <c r="E143" s="219" t="s">
        <v>5428</v>
      </c>
      <c r="F143" s="220" t="s">
        <v>5429</v>
      </c>
      <c r="G143" s="221" t="s">
        <v>228</v>
      </c>
      <c r="H143" s="222">
        <v>247</v>
      </c>
      <c r="I143" s="223"/>
      <c r="J143" s="224">
        <f>ROUND(I143*H143,2)</f>
        <v>0</v>
      </c>
      <c r="K143" s="220" t="s">
        <v>406</v>
      </c>
      <c r="L143" s="46"/>
      <c r="M143" s="225" t="s">
        <v>19</v>
      </c>
      <c r="N143" s="226" t="s">
        <v>49</v>
      </c>
      <c r="O143" s="86"/>
      <c r="P143" s="227">
        <f>O143*H143</f>
        <v>0</v>
      </c>
      <c r="Q143" s="227">
        <v>0.14000000000000001</v>
      </c>
      <c r="R143" s="227">
        <f>Q143*H143</f>
        <v>34.580000000000005</v>
      </c>
      <c r="S143" s="227">
        <v>0</v>
      </c>
      <c r="T143" s="22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9" t="s">
        <v>895</v>
      </c>
      <c r="AT143" s="229" t="s">
        <v>403</v>
      </c>
      <c r="AU143" s="229" t="s">
        <v>87</v>
      </c>
      <c r="AY143" s="19" t="s">
        <v>401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9" t="s">
        <v>85</v>
      </c>
      <c r="BK143" s="230">
        <f>ROUND(I143*H143,2)</f>
        <v>0</v>
      </c>
      <c r="BL143" s="19" t="s">
        <v>895</v>
      </c>
      <c r="BM143" s="229" t="s">
        <v>8381</v>
      </c>
    </row>
    <row r="144" s="2" customFormat="1">
      <c r="A144" s="40"/>
      <c r="B144" s="41"/>
      <c r="C144" s="42"/>
      <c r="D144" s="231" t="s">
        <v>408</v>
      </c>
      <c r="E144" s="42"/>
      <c r="F144" s="232" t="s">
        <v>5431</v>
      </c>
      <c r="G144" s="42"/>
      <c r="H144" s="42"/>
      <c r="I144" s="233"/>
      <c r="J144" s="42"/>
      <c r="K144" s="42"/>
      <c r="L144" s="46"/>
      <c r="M144" s="234"/>
      <c r="N144" s="23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408</v>
      </c>
      <c r="AU144" s="19" t="s">
        <v>87</v>
      </c>
    </row>
    <row r="145" s="2" customFormat="1" ht="37.8" customHeight="1">
      <c r="A145" s="40"/>
      <c r="B145" s="41"/>
      <c r="C145" s="218" t="s">
        <v>645</v>
      </c>
      <c r="D145" s="218" t="s">
        <v>403</v>
      </c>
      <c r="E145" s="219" t="s">
        <v>8382</v>
      </c>
      <c r="F145" s="220" t="s">
        <v>8383</v>
      </c>
      <c r="G145" s="221" t="s">
        <v>228</v>
      </c>
      <c r="H145" s="222">
        <v>12</v>
      </c>
      <c r="I145" s="223"/>
      <c r="J145" s="224">
        <f>ROUND(I145*H145,2)</f>
        <v>0</v>
      </c>
      <c r="K145" s="220" t="s">
        <v>406</v>
      </c>
      <c r="L145" s="46"/>
      <c r="M145" s="225" t="s">
        <v>19</v>
      </c>
      <c r="N145" s="226" t="s">
        <v>49</v>
      </c>
      <c r="O145" s="86"/>
      <c r="P145" s="227">
        <f>O145*H145</f>
        <v>0</v>
      </c>
      <c r="Q145" s="227">
        <v>0.20000000000000001</v>
      </c>
      <c r="R145" s="227">
        <f>Q145*H145</f>
        <v>2.4000000000000004</v>
      </c>
      <c r="S145" s="227">
        <v>0</v>
      </c>
      <c r="T145" s="22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9" t="s">
        <v>895</v>
      </c>
      <c r="AT145" s="229" t="s">
        <v>403</v>
      </c>
      <c r="AU145" s="229" t="s">
        <v>87</v>
      </c>
      <c r="AY145" s="19" t="s">
        <v>401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9" t="s">
        <v>85</v>
      </c>
      <c r="BK145" s="230">
        <f>ROUND(I145*H145,2)</f>
        <v>0</v>
      </c>
      <c r="BL145" s="19" t="s">
        <v>895</v>
      </c>
      <c r="BM145" s="229" t="s">
        <v>8384</v>
      </c>
    </row>
    <row r="146" s="2" customFormat="1">
      <c r="A146" s="40"/>
      <c r="B146" s="41"/>
      <c r="C146" s="42"/>
      <c r="D146" s="231" t="s">
        <v>408</v>
      </c>
      <c r="E146" s="42"/>
      <c r="F146" s="232" t="s">
        <v>8385</v>
      </c>
      <c r="G146" s="42"/>
      <c r="H146" s="42"/>
      <c r="I146" s="233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408</v>
      </c>
      <c r="AU146" s="19" t="s">
        <v>87</v>
      </c>
    </row>
    <row r="147" s="2" customFormat="1" ht="33" customHeight="1">
      <c r="A147" s="40"/>
      <c r="B147" s="41"/>
      <c r="C147" s="218" t="s">
        <v>650</v>
      </c>
      <c r="D147" s="218" t="s">
        <v>403</v>
      </c>
      <c r="E147" s="219" t="s">
        <v>5432</v>
      </c>
      <c r="F147" s="220" t="s">
        <v>5433</v>
      </c>
      <c r="G147" s="221" t="s">
        <v>228</v>
      </c>
      <c r="H147" s="222">
        <v>247</v>
      </c>
      <c r="I147" s="223"/>
      <c r="J147" s="224">
        <f>ROUND(I147*H147,2)</f>
        <v>0</v>
      </c>
      <c r="K147" s="220" t="s">
        <v>406</v>
      </c>
      <c r="L147" s="46"/>
      <c r="M147" s="225" t="s">
        <v>19</v>
      </c>
      <c r="N147" s="226" t="s">
        <v>49</v>
      </c>
      <c r="O147" s="86"/>
      <c r="P147" s="227">
        <f>O147*H147</f>
        <v>0</v>
      </c>
      <c r="Q147" s="227">
        <v>6.0000000000000002E-05</v>
      </c>
      <c r="R147" s="227">
        <f>Q147*H147</f>
        <v>0.01482</v>
      </c>
      <c r="S147" s="227">
        <v>0</v>
      </c>
      <c r="T147" s="22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9" t="s">
        <v>895</v>
      </c>
      <c r="AT147" s="229" t="s">
        <v>403</v>
      </c>
      <c r="AU147" s="229" t="s">
        <v>87</v>
      </c>
      <c r="AY147" s="19" t="s">
        <v>401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9" t="s">
        <v>85</v>
      </c>
      <c r="BK147" s="230">
        <f>ROUND(I147*H147,2)</f>
        <v>0</v>
      </c>
      <c r="BL147" s="19" t="s">
        <v>895</v>
      </c>
      <c r="BM147" s="229" t="s">
        <v>8386</v>
      </c>
    </row>
    <row r="148" s="2" customFormat="1">
      <c r="A148" s="40"/>
      <c r="B148" s="41"/>
      <c r="C148" s="42"/>
      <c r="D148" s="231" t="s">
        <v>408</v>
      </c>
      <c r="E148" s="42"/>
      <c r="F148" s="232" t="s">
        <v>5435</v>
      </c>
      <c r="G148" s="42"/>
      <c r="H148" s="42"/>
      <c r="I148" s="233"/>
      <c r="J148" s="42"/>
      <c r="K148" s="42"/>
      <c r="L148" s="46"/>
      <c r="M148" s="234"/>
      <c r="N148" s="235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408</v>
      </c>
      <c r="AU148" s="19" t="s">
        <v>87</v>
      </c>
    </row>
    <row r="149" s="2" customFormat="1" ht="37.8" customHeight="1">
      <c r="A149" s="40"/>
      <c r="B149" s="41"/>
      <c r="C149" s="218" t="s">
        <v>657</v>
      </c>
      <c r="D149" s="218" t="s">
        <v>403</v>
      </c>
      <c r="E149" s="219" t="s">
        <v>8387</v>
      </c>
      <c r="F149" s="220" t="s">
        <v>8388</v>
      </c>
      <c r="G149" s="221" t="s">
        <v>228</v>
      </c>
      <c r="H149" s="222">
        <v>302</v>
      </c>
      <c r="I149" s="223"/>
      <c r="J149" s="224">
        <f>ROUND(I149*H149,2)</f>
        <v>0</v>
      </c>
      <c r="K149" s="220" t="s">
        <v>406</v>
      </c>
      <c r="L149" s="46"/>
      <c r="M149" s="225" t="s">
        <v>19</v>
      </c>
      <c r="N149" s="226" t="s">
        <v>49</v>
      </c>
      <c r="O149" s="86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9" t="s">
        <v>895</v>
      </c>
      <c r="AT149" s="229" t="s">
        <v>403</v>
      </c>
      <c r="AU149" s="229" t="s">
        <v>87</v>
      </c>
      <c r="AY149" s="19" t="s">
        <v>401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9" t="s">
        <v>85</v>
      </c>
      <c r="BK149" s="230">
        <f>ROUND(I149*H149,2)</f>
        <v>0</v>
      </c>
      <c r="BL149" s="19" t="s">
        <v>895</v>
      </c>
      <c r="BM149" s="229" t="s">
        <v>8389</v>
      </c>
    </row>
    <row r="150" s="2" customFormat="1">
      <c r="A150" s="40"/>
      <c r="B150" s="41"/>
      <c r="C150" s="42"/>
      <c r="D150" s="231" t="s">
        <v>408</v>
      </c>
      <c r="E150" s="42"/>
      <c r="F150" s="232" t="s">
        <v>8390</v>
      </c>
      <c r="G150" s="42"/>
      <c r="H150" s="42"/>
      <c r="I150" s="233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408</v>
      </c>
      <c r="AU150" s="19" t="s">
        <v>87</v>
      </c>
    </row>
    <row r="151" s="2" customFormat="1" ht="24.15" customHeight="1">
      <c r="A151" s="40"/>
      <c r="B151" s="41"/>
      <c r="C151" s="280" t="s">
        <v>664</v>
      </c>
      <c r="D151" s="280" t="s">
        <v>808</v>
      </c>
      <c r="E151" s="281" t="s">
        <v>8391</v>
      </c>
      <c r="F151" s="282" t="s">
        <v>8392</v>
      </c>
      <c r="G151" s="283" t="s">
        <v>228</v>
      </c>
      <c r="H151" s="284">
        <v>302</v>
      </c>
      <c r="I151" s="285"/>
      <c r="J151" s="286">
        <f>ROUND(I151*H151,2)</f>
        <v>0</v>
      </c>
      <c r="K151" s="282" t="s">
        <v>406</v>
      </c>
      <c r="L151" s="287"/>
      <c r="M151" s="288" t="s">
        <v>19</v>
      </c>
      <c r="N151" s="289" t="s">
        <v>49</v>
      </c>
      <c r="O151" s="86"/>
      <c r="P151" s="227">
        <f>O151*H151</f>
        <v>0</v>
      </c>
      <c r="Q151" s="227">
        <v>0.00055000000000000003</v>
      </c>
      <c r="R151" s="227">
        <f>Q151*H151</f>
        <v>0.1661</v>
      </c>
      <c r="S151" s="227">
        <v>0</v>
      </c>
      <c r="T151" s="22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9" t="s">
        <v>1444</v>
      </c>
      <c r="AT151" s="229" t="s">
        <v>808</v>
      </c>
      <c r="AU151" s="229" t="s">
        <v>87</v>
      </c>
      <c r="AY151" s="19" t="s">
        <v>401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9" t="s">
        <v>85</v>
      </c>
      <c r="BK151" s="230">
        <f>ROUND(I151*H151,2)</f>
        <v>0</v>
      </c>
      <c r="BL151" s="19" t="s">
        <v>1444</v>
      </c>
      <c r="BM151" s="229" t="s">
        <v>8393</v>
      </c>
    </row>
    <row r="152" s="2" customFormat="1" ht="37.8" customHeight="1">
      <c r="A152" s="40"/>
      <c r="B152" s="41"/>
      <c r="C152" s="218" t="s">
        <v>670</v>
      </c>
      <c r="D152" s="218" t="s">
        <v>403</v>
      </c>
      <c r="E152" s="219" t="s">
        <v>8394</v>
      </c>
      <c r="F152" s="220" t="s">
        <v>8395</v>
      </c>
      <c r="G152" s="221" t="s">
        <v>653</v>
      </c>
      <c r="H152" s="222">
        <v>1</v>
      </c>
      <c r="I152" s="223"/>
      <c r="J152" s="224">
        <f>ROUND(I152*H152,2)</f>
        <v>0</v>
      </c>
      <c r="K152" s="220" t="s">
        <v>406</v>
      </c>
      <c r="L152" s="46"/>
      <c r="M152" s="225" t="s">
        <v>19</v>
      </c>
      <c r="N152" s="226" t="s">
        <v>49</v>
      </c>
      <c r="O152" s="86"/>
      <c r="P152" s="227">
        <f>O152*H152</f>
        <v>0</v>
      </c>
      <c r="Q152" s="227">
        <v>0.60624999999999996</v>
      </c>
      <c r="R152" s="227">
        <f>Q152*H152</f>
        <v>0.60624999999999996</v>
      </c>
      <c r="S152" s="227">
        <v>0</v>
      </c>
      <c r="T152" s="22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9" t="s">
        <v>895</v>
      </c>
      <c r="AT152" s="229" t="s">
        <v>403</v>
      </c>
      <c r="AU152" s="229" t="s">
        <v>87</v>
      </c>
      <c r="AY152" s="19" t="s">
        <v>401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9" t="s">
        <v>85</v>
      </c>
      <c r="BK152" s="230">
        <f>ROUND(I152*H152,2)</f>
        <v>0</v>
      </c>
      <c r="BL152" s="19" t="s">
        <v>895</v>
      </c>
      <c r="BM152" s="229" t="s">
        <v>8396</v>
      </c>
    </row>
    <row r="153" s="2" customFormat="1">
      <c r="A153" s="40"/>
      <c r="B153" s="41"/>
      <c r="C153" s="42"/>
      <c r="D153" s="231" t="s">
        <v>408</v>
      </c>
      <c r="E153" s="42"/>
      <c r="F153" s="232" t="s">
        <v>8397</v>
      </c>
      <c r="G153" s="42"/>
      <c r="H153" s="42"/>
      <c r="I153" s="233"/>
      <c r="J153" s="42"/>
      <c r="K153" s="42"/>
      <c r="L153" s="46"/>
      <c r="M153" s="234"/>
      <c r="N153" s="23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408</v>
      </c>
      <c r="AU153" s="19" t="s">
        <v>87</v>
      </c>
    </row>
    <row r="154" s="2" customFormat="1" ht="24.15" customHeight="1">
      <c r="A154" s="40"/>
      <c r="B154" s="41"/>
      <c r="C154" s="280" t="s">
        <v>676</v>
      </c>
      <c r="D154" s="280" t="s">
        <v>808</v>
      </c>
      <c r="E154" s="281" t="s">
        <v>5287</v>
      </c>
      <c r="F154" s="282" t="s">
        <v>8398</v>
      </c>
      <c r="G154" s="283" t="s">
        <v>653</v>
      </c>
      <c r="H154" s="284">
        <v>1</v>
      </c>
      <c r="I154" s="285"/>
      <c r="J154" s="286">
        <f>ROUND(I154*H154,2)</f>
        <v>0</v>
      </c>
      <c r="K154" s="282" t="s">
        <v>19</v>
      </c>
      <c r="L154" s="287"/>
      <c r="M154" s="288" t="s">
        <v>19</v>
      </c>
      <c r="N154" s="289" t="s">
        <v>49</v>
      </c>
      <c r="O154" s="86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9" t="s">
        <v>1444</v>
      </c>
      <c r="AT154" s="229" t="s">
        <v>808</v>
      </c>
      <c r="AU154" s="229" t="s">
        <v>87</v>
      </c>
      <c r="AY154" s="19" t="s">
        <v>401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9" t="s">
        <v>85</v>
      </c>
      <c r="BK154" s="230">
        <f>ROUND(I154*H154,2)</f>
        <v>0</v>
      </c>
      <c r="BL154" s="19" t="s">
        <v>1444</v>
      </c>
      <c r="BM154" s="229" t="s">
        <v>8399</v>
      </c>
    </row>
    <row r="155" s="2" customFormat="1" ht="24.15" customHeight="1">
      <c r="A155" s="40"/>
      <c r="B155" s="41"/>
      <c r="C155" s="280" t="s">
        <v>682</v>
      </c>
      <c r="D155" s="280" t="s">
        <v>808</v>
      </c>
      <c r="E155" s="281" t="s">
        <v>5268</v>
      </c>
      <c r="F155" s="282" t="s">
        <v>8400</v>
      </c>
      <c r="G155" s="283" t="s">
        <v>653</v>
      </c>
      <c r="H155" s="284">
        <v>1</v>
      </c>
      <c r="I155" s="285"/>
      <c r="J155" s="286">
        <f>ROUND(I155*H155,2)</f>
        <v>0</v>
      </c>
      <c r="K155" s="282" t="s">
        <v>19</v>
      </c>
      <c r="L155" s="287"/>
      <c r="M155" s="288" t="s">
        <v>19</v>
      </c>
      <c r="N155" s="289" t="s">
        <v>49</v>
      </c>
      <c r="O155" s="86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9" t="s">
        <v>1444</v>
      </c>
      <c r="AT155" s="229" t="s">
        <v>808</v>
      </c>
      <c r="AU155" s="229" t="s">
        <v>87</v>
      </c>
      <c r="AY155" s="19" t="s">
        <v>401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9" t="s">
        <v>85</v>
      </c>
      <c r="BK155" s="230">
        <f>ROUND(I155*H155,2)</f>
        <v>0</v>
      </c>
      <c r="BL155" s="19" t="s">
        <v>1444</v>
      </c>
      <c r="BM155" s="229" t="s">
        <v>8401</v>
      </c>
    </row>
    <row r="156" s="12" customFormat="1" ht="25.92" customHeight="1">
      <c r="A156" s="12"/>
      <c r="B156" s="202"/>
      <c r="C156" s="203"/>
      <c r="D156" s="204" t="s">
        <v>77</v>
      </c>
      <c r="E156" s="205" t="s">
        <v>4465</v>
      </c>
      <c r="F156" s="205" t="s">
        <v>4466</v>
      </c>
      <c r="G156" s="203"/>
      <c r="H156" s="203"/>
      <c r="I156" s="206"/>
      <c r="J156" s="207">
        <f>BK156</f>
        <v>0</v>
      </c>
      <c r="K156" s="203"/>
      <c r="L156" s="208"/>
      <c r="M156" s="209"/>
      <c r="N156" s="210"/>
      <c r="O156" s="210"/>
      <c r="P156" s="211">
        <f>SUM(P157:P162)</f>
        <v>0</v>
      </c>
      <c r="Q156" s="210"/>
      <c r="R156" s="211">
        <f>SUM(R157:R162)</f>
        <v>0</v>
      </c>
      <c r="S156" s="210"/>
      <c r="T156" s="21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102</v>
      </c>
      <c r="AT156" s="214" t="s">
        <v>77</v>
      </c>
      <c r="AU156" s="214" t="s">
        <v>78</v>
      </c>
      <c r="AY156" s="213" t="s">
        <v>401</v>
      </c>
      <c r="BK156" s="215">
        <f>SUM(BK157:BK162)</f>
        <v>0</v>
      </c>
    </row>
    <row r="157" s="2" customFormat="1" ht="24.15" customHeight="1">
      <c r="A157" s="40"/>
      <c r="B157" s="41"/>
      <c r="C157" s="218" t="s">
        <v>687</v>
      </c>
      <c r="D157" s="218" t="s">
        <v>403</v>
      </c>
      <c r="E157" s="219" t="s">
        <v>5436</v>
      </c>
      <c r="F157" s="220" t="s">
        <v>5437</v>
      </c>
      <c r="G157" s="221" t="s">
        <v>4469</v>
      </c>
      <c r="H157" s="222">
        <v>15</v>
      </c>
      <c r="I157" s="223"/>
      <c r="J157" s="224">
        <f>ROUND(I157*H157,2)</f>
        <v>0</v>
      </c>
      <c r="K157" s="220" t="s">
        <v>406</v>
      </c>
      <c r="L157" s="46"/>
      <c r="M157" s="225" t="s">
        <v>19</v>
      </c>
      <c r="N157" s="226" t="s">
        <v>49</v>
      </c>
      <c r="O157" s="86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9" t="s">
        <v>3680</v>
      </c>
      <c r="AT157" s="229" t="s">
        <v>403</v>
      </c>
      <c r="AU157" s="229" t="s">
        <v>85</v>
      </c>
      <c r="AY157" s="19" t="s">
        <v>401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9" t="s">
        <v>85</v>
      </c>
      <c r="BK157" s="230">
        <f>ROUND(I157*H157,2)</f>
        <v>0</v>
      </c>
      <c r="BL157" s="19" t="s">
        <v>3680</v>
      </c>
      <c r="BM157" s="229" t="s">
        <v>8402</v>
      </c>
    </row>
    <row r="158" s="2" customFormat="1">
      <c r="A158" s="40"/>
      <c r="B158" s="41"/>
      <c r="C158" s="42"/>
      <c r="D158" s="231" t="s">
        <v>408</v>
      </c>
      <c r="E158" s="42"/>
      <c r="F158" s="232" t="s">
        <v>5439</v>
      </c>
      <c r="G158" s="42"/>
      <c r="H158" s="42"/>
      <c r="I158" s="233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408</v>
      </c>
      <c r="AU158" s="19" t="s">
        <v>85</v>
      </c>
    </row>
    <row r="159" s="2" customFormat="1" ht="33" customHeight="1">
      <c r="A159" s="40"/>
      <c r="B159" s="41"/>
      <c r="C159" s="218" t="s">
        <v>703</v>
      </c>
      <c r="D159" s="218" t="s">
        <v>403</v>
      </c>
      <c r="E159" s="219" t="s">
        <v>8403</v>
      </c>
      <c r="F159" s="220" t="s">
        <v>8404</v>
      </c>
      <c r="G159" s="221" t="s">
        <v>4469</v>
      </c>
      <c r="H159" s="222">
        <v>3</v>
      </c>
      <c r="I159" s="223"/>
      <c r="J159" s="224">
        <f>ROUND(I159*H159,2)</f>
        <v>0</v>
      </c>
      <c r="K159" s="220" t="s">
        <v>406</v>
      </c>
      <c r="L159" s="46"/>
      <c r="M159" s="225" t="s">
        <v>19</v>
      </c>
      <c r="N159" s="226" t="s">
        <v>49</v>
      </c>
      <c r="O159" s="86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9" t="s">
        <v>3680</v>
      </c>
      <c r="AT159" s="229" t="s">
        <v>403</v>
      </c>
      <c r="AU159" s="229" t="s">
        <v>85</v>
      </c>
      <c r="AY159" s="19" t="s">
        <v>401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9" t="s">
        <v>85</v>
      </c>
      <c r="BK159" s="230">
        <f>ROUND(I159*H159,2)</f>
        <v>0</v>
      </c>
      <c r="BL159" s="19" t="s">
        <v>3680</v>
      </c>
      <c r="BM159" s="229" t="s">
        <v>8405</v>
      </c>
    </row>
    <row r="160" s="2" customFormat="1">
      <c r="A160" s="40"/>
      <c r="B160" s="41"/>
      <c r="C160" s="42"/>
      <c r="D160" s="231" t="s">
        <v>408</v>
      </c>
      <c r="E160" s="42"/>
      <c r="F160" s="232" t="s">
        <v>8406</v>
      </c>
      <c r="G160" s="42"/>
      <c r="H160" s="42"/>
      <c r="I160" s="233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408</v>
      </c>
      <c r="AU160" s="19" t="s">
        <v>85</v>
      </c>
    </row>
    <row r="161" s="2" customFormat="1" ht="24.15" customHeight="1">
      <c r="A161" s="40"/>
      <c r="B161" s="41"/>
      <c r="C161" s="218" t="s">
        <v>710</v>
      </c>
      <c r="D161" s="218" t="s">
        <v>403</v>
      </c>
      <c r="E161" s="219" t="s">
        <v>5440</v>
      </c>
      <c r="F161" s="220" t="s">
        <v>5441</v>
      </c>
      <c r="G161" s="221" t="s">
        <v>4469</v>
      </c>
      <c r="H161" s="222">
        <v>10</v>
      </c>
      <c r="I161" s="223"/>
      <c r="J161" s="224">
        <f>ROUND(I161*H161,2)</f>
        <v>0</v>
      </c>
      <c r="K161" s="220" t="s">
        <v>406</v>
      </c>
      <c r="L161" s="46"/>
      <c r="M161" s="225" t="s">
        <v>19</v>
      </c>
      <c r="N161" s="226" t="s">
        <v>49</v>
      </c>
      <c r="O161" s="86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9" t="s">
        <v>3680</v>
      </c>
      <c r="AT161" s="229" t="s">
        <v>403</v>
      </c>
      <c r="AU161" s="229" t="s">
        <v>85</v>
      </c>
      <c r="AY161" s="19" t="s">
        <v>401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9" t="s">
        <v>85</v>
      </c>
      <c r="BK161" s="230">
        <f>ROUND(I161*H161,2)</f>
        <v>0</v>
      </c>
      <c r="BL161" s="19" t="s">
        <v>3680</v>
      </c>
      <c r="BM161" s="229" t="s">
        <v>8407</v>
      </c>
    </row>
    <row r="162" s="2" customFormat="1">
      <c r="A162" s="40"/>
      <c r="B162" s="41"/>
      <c r="C162" s="42"/>
      <c r="D162" s="231" t="s">
        <v>408</v>
      </c>
      <c r="E162" s="42"/>
      <c r="F162" s="232" t="s">
        <v>5443</v>
      </c>
      <c r="G162" s="42"/>
      <c r="H162" s="42"/>
      <c r="I162" s="233"/>
      <c r="J162" s="42"/>
      <c r="K162" s="42"/>
      <c r="L162" s="46"/>
      <c r="M162" s="234"/>
      <c r="N162" s="23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408</v>
      </c>
      <c r="AU162" s="19" t="s">
        <v>85</v>
      </c>
    </row>
    <row r="163" s="12" customFormat="1" ht="25.92" customHeight="1">
      <c r="A163" s="12"/>
      <c r="B163" s="202"/>
      <c r="C163" s="203"/>
      <c r="D163" s="204" t="s">
        <v>77</v>
      </c>
      <c r="E163" s="205" t="s">
        <v>173</v>
      </c>
      <c r="F163" s="205" t="s">
        <v>174</v>
      </c>
      <c r="G163" s="203"/>
      <c r="H163" s="203"/>
      <c r="I163" s="206"/>
      <c r="J163" s="207">
        <f>BK163</f>
        <v>0</v>
      </c>
      <c r="K163" s="203"/>
      <c r="L163" s="208"/>
      <c r="M163" s="209"/>
      <c r="N163" s="210"/>
      <c r="O163" s="210"/>
      <c r="P163" s="211">
        <f>P164+P167</f>
        <v>0</v>
      </c>
      <c r="Q163" s="210"/>
      <c r="R163" s="211">
        <f>R164+R167</f>
        <v>0</v>
      </c>
      <c r="S163" s="210"/>
      <c r="T163" s="212">
        <f>T164+T167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457</v>
      </c>
      <c r="AT163" s="214" t="s">
        <v>77</v>
      </c>
      <c r="AU163" s="214" t="s">
        <v>78</v>
      </c>
      <c r="AY163" s="213" t="s">
        <v>401</v>
      </c>
      <c r="BK163" s="215">
        <f>BK164+BK167</f>
        <v>0</v>
      </c>
    </row>
    <row r="164" s="12" customFormat="1" ht="22.8" customHeight="1">
      <c r="A164" s="12"/>
      <c r="B164" s="202"/>
      <c r="C164" s="203"/>
      <c r="D164" s="204" t="s">
        <v>77</v>
      </c>
      <c r="E164" s="216" t="s">
        <v>5444</v>
      </c>
      <c r="F164" s="216" t="s">
        <v>5445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f>SUM(P165:P166)</f>
        <v>0</v>
      </c>
      <c r="Q164" s="210"/>
      <c r="R164" s="211">
        <f>SUM(R165:R166)</f>
        <v>0</v>
      </c>
      <c r="S164" s="210"/>
      <c r="T164" s="212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457</v>
      </c>
      <c r="AT164" s="214" t="s">
        <v>77</v>
      </c>
      <c r="AU164" s="214" t="s">
        <v>85</v>
      </c>
      <c r="AY164" s="213" t="s">
        <v>401</v>
      </c>
      <c r="BK164" s="215">
        <f>SUM(BK165:BK166)</f>
        <v>0</v>
      </c>
    </row>
    <row r="165" s="2" customFormat="1" ht="16.5" customHeight="1">
      <c r="A165" s="40"/>
      <c r="B165" s="41"/>
      <c r="C165" s="218" t="s">
        <v>717</v>
      </c>
      <c r="D165" s="218" t="s">
        <v>403</v>
      </c>
      <c r="E165" s="219" t="s">
        <v>5446</v>
      </c>
      <c r="F165" s="220" t="s">
        <v>5447</v>
      </c>
      <c r="G165" s="221" t="s">
        <v>653</v>
      </c>
      <c r="H165" s="222">
        <v>1</v>
      </c>
      <c r="I165" s="223"/>
      <c r="J165" s="224">
        <f>ROUND(I165*H165,2)</f>
        <v>0</v>
      </c>
      <c r="K165" s="220" t="s">
        <v>1038</v>
      </c>
      <c r="L165" s="46"/>
      <c r="M165" s="225" t="s">
        <v>19</v>
      </c>
      <c r="N165" s="226" t="s">
        <v>49</v>
      </c>
      <c r="O165" s="86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9" t="s">
        <v>5449</v>
      </c>
      <c r="AT165" s="229" t="s">
        <v>403</v>
      </c>
      <c r="AU165" s="229" t="s">
        <v>87</v>
      </c>
      <c r="AY165" s="19" t="s">
        <v>401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9" t="s">
        <v>85</v>
      </c>
      <c r="BK165" s="230">
        <f>ROUND(I165*H165,2)</f>
        <v>0</v>
      </c>
      <c r="BL165" s="19" t="s">
        <v>5449</v>
      </c>
      <c r="BM165" s="229" t="s">
        <v>8408</v>
      </c>
    </row>
    <row r="166" s="2" customFormat="1">
      <c r="A166" s="40"/>
      <c r="B166" s="41"/>
      <c r="C166" s="42"/>
      <c r="D166" s="231" t="s">
        <v>408</v>
      </c>
      <c r="E166" s="42"/>
      <c r="F166" s="232" t="s">
        <v>5451</v>
      </c>
      <c r="G166" s="42"/>
      <c r="H166" s="42"/>
      <c r="I166" s="233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408</v>
      </c>
      <c r="AU166" s="19" t="s">
        <v>87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5458</v>
      </c>
      <c r="F167" s="216" t="s">
        <v>5459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SUM(P168:P169)</f>
        <v>0</v>
      </c>
      <c r="Q167" s="210"/>
      <c r="R167" s="211">
        <f>SUM(R168:R169)</f>
        <v>0</v>
      </c>
      <c r="S167" s="210"/>
      <c r="T167" s="212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457</v>
      </c>
      <c r="AT167" s="214" t="s">
        <v>77</v>
      </c>
      <c r="AU167" s="214" t="s">
        <v>85</v>
      </c>
      <c r="AY167" s="213" t="s">
        <v>401</v>
      </c>
      <c r="BK167" s="215">
        <f>SUM(BK168:BK169)</f>
        <v>0</v>
      </c>
    </row>
    <row r="168" s="2" customFormat="1" ht="16.5" customHeight="1">
      <c r="A168" s="40"/>
      <c r="B168" s="41"/>
      <c r="C168" s="218" t="s">
        <v>723</v>
      </c>
      <c r="D168" s="218" t="s">
        <v>403</v>
      </c>
      <c r="E168" s="219" t="s">
        <v>8409</v>
      </c>
      <c r="F168" s="220" t="s">
        <v>8410</v>
      </c>
      <c r="G168" s="221" t="s">
        <v>4469</v>
      </c>
      <c r="H168" s="222">
        <v>3</v>
      </c>
      <c r="I168" s="223"/>
      <c r="J168" s="224">
        <f>ROUND(I168*H168,2)</f>
        <v>0</v>
      </c>
      <c r="K168" s="220" t="s">
        <v>1038</v>
      </c>
      <c r="L168" s="46"/>
      <c r="M168" s="225" t="s">
        <v>19</v>
      </c>
      <c r="N168" s="226" t="s">
        <v>49</v>
      </c>
      <c r="O168" s="86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9" t="s">
        <v>5449</v>
      </c>
      <c r="AT168" s="229" t="s">
        <v>403</v>
      </c>
      <c r="AU168" s="229" t="s">
        <v>87</v>
      </c>
      <c r="AY168" s="19" t="s">
        <v>401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9" t="s">
        <v>85</v>
      </c>
      <c r="BK168" s="230">
        <f>ROUND(I168*H168,2)</f>
        <v>0</v>
      </c>
      <c r="BL168" s="19" t="s">
        <v>5449</v>
      </c>
      <c r="BM168" s="229" t="s">
        <v>8411</v>
      </c>
    </row>
    <row r="169" s="2" customFormat="1">
      <c r="A169" s="40"/>
      <c r="B169" s="41"/>
      <c r="C169" s="42"/>
      <c r="D169" s="231" t="s">
        <v>408</v>
      </c>
      <c r="E169" s="42"/>
      <c r="F169" s="232" t="s">
        <v>8412</v>
      </c>
      <c r="G169" s="42"/>
      <c r="H169" s="42"/>
      <c r="I169" s="233"/>
      <c r="J169" s="42"/>
      <c r="K169" s="42"/>
      <c r="L169" s="46"/>
      <c r="M169" s="294"/>
      <c r="N169" s="295"/>
      <c r="O169" s="296"/>
      <c r="P169" s="296"/>
      <c r="Q169" s="296"/>
      <c r="R169" s="296"/>
      <c r="S169" s="296"/>
      <c r="T169" s="29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408</v>
      </c>
      <c r="AU169" s="19" t="s">
        <v>87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8svDGz0bnYRv4UBPRdVjkIpYw0B3PiyjruCrOxLSBuHtoOwqUH3inZlKlv3+6tgVdtELIs7m4MDNnxU3OWx32w==" hashValue="7j1T8NpqdSlOmQ9tcUPj5Y7GEhFbukoyG5qRundolPHUcHY96CXVJAcAxfGXxunVaggXG4qb0eb7tow4MznZVw==" algorithmName="SHA-512" password="CC35"/>
  <autoFilter ref="C93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3_02/741122122"/>
    <hyperlink ref="F102" r:id="rId2" display="https://podminky.urs.cz/item/CS_URS_2023_02/741122142"/>
    <hyperlink ref="F105" r:id="rId3" display="https://podminky.urs.cz/item/CS_URS_2023_02/741123311"/>
    <hyperlink ref="F108" r:id="rId4" display="https://podminky.urs.cz/item/CS_URS_2023_02/741123317"/>
    <hyperlink ref="F111" r:id="rId5" display="https://podminky.urs.cz/item/CS_URS_2023_02/741331081"/>
    <hyperlink ref="F114" r:id="rId6" display="https://podminky.urs.cz/item/CS_URS_2023_02/741410001"/>
    <hyperlink ref="F117" r:id="rId7" display="https://podminky.urs.cz/item/CS_URS_2023_02/998741202"/>
    <hyperlink ref="F121" r:id="rId8" display="https://podminky.urs.cz/item/CS_URS_2023_02/210203901"/>
    <hyperlink ref="F124" r:id="rId9" display="https://podminky.urs.cz/item/CS_URS_2023_02/210203902"/>
    <hyperlink ref="F127" r:id="rId10" display="https://podminky.urs.cz/item/CS_URS_2023_02/210204011"/>
    <hyperlink ref="F130" r:id="rId11" display="https://podminky.urs.cz/item/CS_URS_2023_02/210204201"/>
    <hyperlink ref="F134" r:id="rId12" display="https://podminky.urs.cz/item/CS_URS_2023_02/460010011"/>
    <hyperlink ref="F136" r:id="rId13" display="https://podminky.urs.cz/item/CS_URS_2023_02/460171174"/>
    <hyperlink ref="F138" r:id="rId14" display="https://podminky.urs.cz/item/CS_URS_2023_02/460171294"/>
    <hyperlink ref="F140" r:id="rId15" display="https://podminky.urs.cz/item/CS_URS_2023_02/460451184"/>
    <hyperlink ref="F142" r:id="rId16" display="https://podminky.urs.cz/item/CS_URS_2023_02/460451314"/>
    <hyperlink ref="F144" r:id="rId17" display="https://podminky.urs.cz/item/CS_URS_2023_02/460661111"/>
    <hyperlink ref="F146" r:id="rId18" display="https://podminky.urs.cz/item/CS_URS_2023_02/460661112"/>
    <hyperlink ref="F148" r:id="rId19" display="https://podminky.urs.cz/item/CS_URS_2023_02/460671111"/>
    <hyperlink ref="F150" r:id="rId20" display="https://podminky.urs.cz/item/CS_URS_2023_02/460791213"/>
    <hyperlink ref="F153" r:id="rId21" display="https://podminky.urs.cz/item/CS_URS_2023_02/460905151"/>
    <hyperlink ref="F158" r:id="rId22" display="https://podminky.urs.cz/item/CS_URS_2023_02/HZS2232"/>
    <hyperlink ref="F160" r:id="rId23" display="https://podminky.urs.cz/item/CS_URS_2023_02/HZS4132"/>
    <hyperlink ref="F162" r:id="rId24" display="https://podminky.urs.cz/item/CS_URS_2023_02/HZS4212"/>
    <hyperlink ref="F166" r:id="rId25" display="https://podminky.urs.cz/item/CS_URS_2023_01/013254000"/>
    <hyperlink ref="F169" r:id="rId26" display="https://podminky.urs.cz/item/CS_URS_2023_01/091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87</v>
      </c>
    </row>
    <row r="4" s="1" customFormat="1" ht="24.96" customHeight="1">
      <c r="B4" s="22"/>
      <c r="D4" s="144" t="s">
        <v>183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Výstavba DOZP v Novém Městě nad Metují rev.3</v>
      </c>
      <c r="F7" s="146"/>
      <c r="G7" s="146"/>
      <c r="H7" s="146"/>
      <c r="L7" s="22"/>
    </row>
    <row r="8" s="1" customFormat="1" ht="12" customHeight="1">
      <c r="B8" s="22"/>
      <c r="D8" s="146" t="s">
        <v>196</v>
      </c>
      <c r="L8" s="22"/>
    </row>
    <row r="9" s="2" customFormat="1" ht="16.5" customHeight="1">
      <c r="A9" s="40"/>
      <c r="B9" s="46"/>
      <c r="C9" s="40"/>
      <c r="D9" s="40"/>
      <c r="E9" s="147" t="s">
        <v>6427</v>
      </c>
      <c r="F9" s="40"/>
      <c r="G9" s="40"/>
      <c r="H9" s="40"/>
      <c r="I9" s="40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204</v>
      </c>
      <c r="E10" s="40"/>
      <c r="F10" s="40"/>
      <c r="G10" s="40"/>
      <c r="H10" s="40"/>
      <c r="I10" s="40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4879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1" t="str">
        <f>'Rekapitulace stavby'!AN8</f>
        <v>8. 12. 2023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27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6" t="s">
        <v>29</v>
      </c>
      <c r="J17" s="135" t="s">
        <v>30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31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29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33</v>
      </c>
      <c r="E22" s="40"/>
      <c r="F22" s="40"/>
      <c r="G22" s="40"/>
      <c r="H22" s="40"/>
      <c r="I22" s="146" t="s">
        <v>26</v>
      </c>
      <c r="J22" s="135" t="s">
        <v>34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35</v>
      </c>
      <c r="F23" s="40"/>
      <c r="G23" s="40"/>
      <c r="H23" s="40"/>
      <c r="I23" s="146" t="s">
        <v>29</v>
      </c>
      <c r="J23" s="135" t="s">
        <v>36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38</v>
      </c>
      <c r="E25" s="40"/>
      <c r="F25" s="40"/>
      <c r="G25" s="40"/>
      <c r="H25" s="40"/>
      <c r="I25" s="146" t="s">
        <v>26</v>
      </c>
      <c r="J25" s="135" t="s">
        <v>39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6" t="s">
        <v>29</v>
      </c>
      <c r="J26" s="135" t="s">
        <v>41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42</v>
      </c>
      <c r="E28" s="40"/>
      <c r="F28" s="40"/>
      <c r="G28" s="40"/>
      <c r="H28" s="40"/>
      <c r="I28" s="40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2"/>
      <c r="B29" s="153"/>
      <c r="C29" s="152"/>
      <c r="D29" s="152"/>
      <c r="E29" s="154" t="s">
        <v>8413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7"/>
      <c r="E31" s="157"/>
      <c r="F31" s="157"/>
      <c r="G31" s="157"/>
      <c r="H31" s="157"/>
      <c r="I31" s="157"/>
      <c r="J31" s="157"/>
      <c r="K31" s="157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8" t="s">
        <v>44</v>
      </c>
      <c r="E32" s="40"/>
      <c r="F32" s="40"/>
      <c r="G32" s="40"/>
      <c r="H32" s="40"/>
      <c r="I32" s="40"/>
      <c r="J32" s="159">
        <f>ROUND(J89,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7"/>
      <c r="E33" s="157"/>
      <c r="F33" s="157"/>
      <c r="G33" s="157"/>
      <c r="H33" s="157"/>
      <c r="I33" s="157"/>
      <c r="J33" s="157"/>
      <c r="K33" s="157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0" t="s">
        <v>46</v>
      </c>
      <c r="G34" s="40"/>
      <c r="H34" s="40"/>
      <c r="I34" s="160" t="s">
        <v>45</v>
      </c>
      <c r="J34" s="160" t="s">
        <v>47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8" t="s">
        <v>48</v>
      </c>
      <c r="E35" s="146" t="s">
        <v>49</v>
      </c>
      <c r="F35" s="161">
        <f>ROUND((SUM(BE89:BE126)),  2)</f>
        <v>0</v>
      </c>
      <c r="G35" s="40"/>
      <c r="H35" s="40"/>
      <c r="I35" s="162">
        <v>0.20999999999999999</v>
      </c>
      <c r="J35" s="161">
        <f>ROUND(((SUM(BE89:BE126))*I35),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50</v>
      </c>
      <c r="F36" s="161">
        <f>ROUND((SUM(BF89:BF126)),  2)</f>
        <v>0</v>
      </c>
      <c r="G36" s="40"/>
      <c r="H36" s="40"/>
      <c r="I36" s="162">
        <v>0.14999999999999999</v>
      </c>
      <c r="J36" s="161">
        <f>ROUND(((SUM(BF89:BF126))*I36),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51</v>
      </c>
      <c r="F37" s="161">
        <f>ROUND((SUM(BG89:BG126)),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52</v>
      </c>
      <c r="F38" s="161">
        <f>ROUND((SUM(BH89:BH126)),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53</v>
      </c>
      <c r="F39" s="161">
        <f>ROUND((SUM(BI89:BI126)),  2)</f>
        <v>0</v>
      </c>
      <c r="G39" s="40"/>
      <c r="H39" s="40"/>
      <c r="I39" s="162">
        <v>0</v>
      </c>
      <c r="J39" s="161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54</v>
      </c>
      <c r="E41" s="165"/>
      <c r="F41" s="165"/>
      <c r="G41" s="166" t="s">
        <v>55</v>
      </c>
      <c r="H41" s="167" t="s">
        <v>56</v>
      </c>
      <c r="I41" s="165"/>
      <c r="J41" s="168">
        <f>SUM(J32:J39)</f>
        <v>0</v>
      </c>
      <c r="K41" s="169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321</v>
      </c>
      <c r="D47" s="42"/>
      <c r="E47" s="42"/>
      <c r="F47" s="42"/>
      <c r="G47" s="42"/>
      <c r="H47" s="42"/>
      <c r="I47" s="42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Výstavba DOZP v Novém Městě nad Metují rev.3</v>
      </c>
      <c r="F50" s="34"/>
      <c r="G50" s="34"/>
      <c r="H50" s="34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196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6427</v>
      </c>
      <c r="F52" s="42"/>
      <c r="G52" s="42"/>
      <c r="H52" s="42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204</v>
      </c>
      <c r="D53" s="42"/>
      <c r="E53" s="42"/>
      <c r="F53" s="42"/>
      <c r="G53" s="42"/>
      <c r="H53" s="42"/>
      <c r="I53" s="42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 - Vedlejší rozpočtové náklady</v>
      </c>
      <c r="F54" s="42"/>
      <c r="G54" s="42"/>
      <c r="H54" s="42"/>
      <c r="I54" s="42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Nové Město nad Metují</v>
      </c>
      <c r="G56" s="42"/>
      <c r="H56" s="42"/>
      <c r="I56" s="34" t="s">
        <v>23</v>
      </c>
      <c r="J56" s="74" t="str">
        <f>IF(J14="","",J14)</f>
        <v>8. 12. 2023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Královéhradecký kraj</v>
      </c>
      <c r="G58" s="42"/>
      <c r="H58" s="42"/>
      <c r="I58" s="34" t="s">
        <v>33</v>
      </c>
      <c r="J58" s="38" t="str">
        <f>E23</f>
        <v>Řezanina &amp; Bartoň,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BACing s.r.o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6" t="s">
        <v>356</v>
      </c>
      <c r="D61" s="177"/>
      <c r="E61" s="177"/>
      <c r="F61" s="177"/>
      <c r="G61" s="177"/>
      <c r="H61" s="177"/>
      <c r="I61" s="177"/>
      <c r="J61" s="178" t="s">
        <v>357</v>
      </c>
      <c r="K61" s="177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9" t="s">
        <v>76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358</v>
      </c>
    </row>
    <row r="64" s="9" customFormat="1" ht="24.96" customHeight="1">
      <c r="A64" s="9"/>
      <c r="B64" s="180"/>
      <c r="C64" s="181"/>
      <c r="D64" s="182" t="s">
        <v>4879</v>
      </c>
      <c r="E64" s="183"/>
      <c r="F64" s="183"/>
      <c r="G64" s="183"/>
      <c r="H64" s="183"/>
      <c r="I64" s="183"/>
      <c r="J64" s="184">
        <f>J90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6"/>
      <c r="D65" s="187" t="s">
        <v>4880</v>
      </c>
      <c r="E65" s="188"/>
      <c r="F65" s="188"/>
      <c r="G65" s="188"/>
      <c r="H65" s="188"/>
      <c r="I65" s="188"/>
      <c r="J65" s="189">
        <f>J91</f>
        <v>0</v>
      </c>
      <c r="K65" s="126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6"/>
      <c r="D66" s="187" t="s">
        <v>8414</v>
      </c>
      <c r="E66" s="188"/>
      <c r="F66" s="188"/>
      <c r="G66" s="188"/>
      <c r="H66" s="188"/>
      <c r="I66" s="188"/>
      <c r="J66" s="189">
        <f>J110</f>
        <v>0</v>
      </c>
      <c r="K66" s="126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6"/>
      <c r="D67" s="187" t="s">
        <v>4881</v>
      </c>
      <c r="E67" s="188"/>
      <c r="F67" s="188"/>
      <c r="G67" s="188"/>
      <c r="H67" s="188"/>
      <c r="I67" s="188"/>
      <c r="J67" s="189">
        <f>J117</f>
        <v>0</v>
      </c>
      <c r="K67" s="126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386</v>
      </c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Výstavba DOZP v Novém Městě nad Metují rev.3</v>
      </c>
      <c r="F77" s="34"/>
      <c r="G77" s="34"/>
      <c r="H77" s="34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196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4" t="s">
        <v>6427</v>
      </c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204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VRN - Vedlejší rozpočtové náklady</v>
      </c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Nové Město nad Metují</v>
      </c>
      <c r="G83" s="42"/>
      <c r="H83" s="42"/>
      <c r="I83" s="34" t="s">
        <v>23</v>
      </c>
      <c r="J83" s="74" t="str">
        <f>IF(J14="","",J14)</f>
        <v>8. 12. 2023</v>
      </c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E17</f>
        <v>Královéhradecký kraj</v>
      </c>
      <c r="G85" s="42"/>
      <c r="H85" s="42"/>
      <c r="I85" s="34" t="s">
        <v>33</v>
      </c>
      <c r="J85" s="38" t="str">
        <f>E23</f>
        <v>Řezanina &amp; Bartoň, s.r.o.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38</v>
      </c>
      <c r="J86" s="38" t="str">
        <f>E26</f>
        <v>BACing s.r.o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1"/>
      <c r="B88" s="192"/>
      <c r="C88" s="193" t="s">
        <v>387</v>
      </c>
      <c r="D88" s="194" t="s">
        <v>63</v>
      </c>
      <c r="E88" s="194" t="s">
        <v>59</v>
      </c>
      <c r="F88" s="194" t="s">
        <v>60</v>
      </c>
      <c r="G88" s="194" t="s">
        <v>388</v>
      </c>
      <c r="H88" s="194" t="s">
        <v>389</v>
      </c>
      <c r="I88" s="194" t="s">
        <v>390</v>
      </c>
      <c r="J88" s="194" t="s">
        <v>357</v>
      </c>
      <c r="K88" s="195" t="s">
        <v>391</v>
      </c>
      <c r="L88" s="196"/>
      <c r="M88" s="94" t="s">
        <v>19</v>
      </c>
      <c r="N88" s="95" t="s">
        <v>48</v>
      </c>
      <c r="O88" s="95" t="s">
        <v>392</v>
      </c>
      <c r="P88" s="95" t="s">
        <v>393</v>
      </c>
      <c r="Q88" s="95" t="s">
        <v>394</v>
      </c>
      <c r="R88" s="95" t="s">
        <v>395</v>
      </c>
      <c r="S88" s="95" t="s">
        <v>396</v>
      </c>
      <c r="T88" s="96" t="s">
        <v>397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40"/>
      <c r="B89" s="41"/>
      <c r="C89" s="101" t="s">
        <v>398</v>
      </c>
      <c r="D89" s="42"/>
      <c r="E89" s="42"/>
      <c r="F89" s="42"/>
      <c r="G89" s="42"/>
      <c r="H89" s="42"/>
      <c r="I89" s="42"/>
      <c r="J89" s="197">
        <f>BK89</f>
        <v>0</v>
      </c>
      <c r="K89" s="42"/>
      <c r="L89" s="46"/>
      <c r="M89" s="97"/>
      <c r="N89" s="198"/>
      <c r="O89" s="98"/>
      <c r="P89" s="199">
        <f>P90</f>
        <v>0</v>
      </c>
      <c r="Q89" s="98"/>
      <c r="R89" s="199">
        <f>R90</f>
        <v>0</v>
      </c>
      <c r="S89" s="98"/>
      <c r="T89" s="200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77</v>
      </c>
      <c r="AU89" s="19" t="s">
        <v>358</v>
      </c>
      <c r="BK89" s="201">
        <f>BK90</f>
        <v>0</v>
      </c>
    </row>
    <row r="90" s="12" customFormat="1" ht="25.92" customHeight="1">
      <c r="A90" s="12"/>
      <c r="B90" s="202"/>
      <c r="C90" s="203"/>
      <c r="D90" s="204" t="s">
        <v>77</v>
      </c>
      <c r="E90" s="205" t="s">
        <v>173</v>
      </c>
      <c r="F90" s="205" t="s">
        <v>174</v>
      </c>
      <c r="G90" s="203"/>
      <c r="H90" s="203"/>
      <c r="I90" s="206"/>
      <c r="J90" s="207">
        <f>BK90</f>
        <v>0</v>
      </c>
      <c r="K90" s="203"/>
      <c r="L90" s="208"/>
      <c r="M90" s="209"/>
      <c r="N90" s="210"/>
      <c r="O90" s="210"/>
      <c r="P90" s="211">
        <f>P91+P110+P117</f>
        <v>0</v>
      </c>
      <c r="Q90" s="210"/>
      <c r="R90" s="211">
        <f>R91+R110+R117</f>
        <v>0</v>
      </c>
      <c r="S90" s="210"/>
      <c r="T90" s="212">
        <f>T91+T110+T117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3" t="s">
        <v>457</v>
      </c>
      <c r="AT90" s="214" t="s">
        <v>77</v>
      </c>
      <c r="AU90" s="214" t="s">
        <v>78</v>
      </c>
      <c r="AY90" s="213" t="s">
        <v>401</v>
      </c>
      <c r="BK90" s="215">
        <f>BK91+BK110+BK117</f>
        <v>0</v>
      </c>
    </row>
    <row r="91" s="12" customFormat="1" ht="22.8" customHeight="1">
      <c r="A91" s="12"/>
      <c r="B91" s="202"/>
      <c r="C91" s="203"/>
      <c r="D91" s="204" t="s">
        <v>77</v>
      </c>
      <c r="E91" s="216" t="s">
        <v>5444</v>
      </c>
      <c r="F91" s="216" t="s">
        <v>5445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SUM(P92:P109)</f>
        <v>0</v>
      </c>
      <c r="Q91" s="210"/>
      <c r="R91" s="211">
        <f>SUM(R92:R109)</f>
        <v>0</v>
      </c>
      <c r="S91" s="210"/>
      <c r="T91" s="212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457</v>
      </c>
      <c r="AT91" s="214" t="s">
        <v>77</v>
      </c>
      <c r="AU91" s="214" t="s">
        <v>85</v>
      </c>
      <c r="AY91" s="213" t="s">
        <v>401</v>
      </c>
      <c r="BK91" s="215">
        <f>SUM(BK92:BK109)</f>
        <v>0</v>
      </c>
    </row>
    <row r="92" s="2" customFormat="1" ht="16.5" customHeight="1">
      <c r="A92" s="40"/>
      <c r="B92" s="41"/>
      <c r="C92" s="218" t="s">
        <v>85</v>
      </c>
      <c r="D92" s="218" t="s">
        <v>403</v>
      </c>
      <c r="E92" s="219" t="s">
        <v>8415</v>
      </c>
      <c r="F92" s="220" t="s">
        <v>8416</v>
      </c>
      <c r="G92" s="221" t="s">
        <v>653</v>
      </c>
      <c r="H92" s="222">
        <v>1</v>
      </c>
      <c r="I92" s="223"/>
      <c r="J92" s="224">
        <f>ROUND(I92*H92,2)</f>
        <v>0</v>
      </c>
      <c r="K92" s="220" t="s">
        <v>19</v>
      </c>
      <c r="L92" s="46"/>
      <c r="M92" s="225" t="s">
        <v>19</v>
      </c>
      <c r="N92" s="226" t="s">
        <v>49</v>
      </c>
      <c r="O92" s="86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9" t="s">
        <v>5449</v>
      </c>
      <c r="AT92" s="229" t="s">
        <v>403</v>
      </c>
      <c r="AU92" s="229" t="s">
        <v>87</v>
      </c>
      <c r="AY92" s="19" t="s">
        <v>401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9" t="s">
        <v>85</v>
      </c>
      <c r="BK92" s="230">
        <f>ROUND(I92*H92,2)</f>
        <v>0</v>
      </c>
      <c r="BL92" s="19" t="s">
        <v>5449</v>
      </c>
      <c r="BM92" s="229" t="s">
        <v>8417</v>
      </c>
    </row>
    <row r="93" s="2" customFormat="1" ht="37.8" customHeight="1">
      <c r="A93" s="40"/>
      <c r="B93" s="41"/>
      <c r="C93" s="218" t="s">
        <v>87</v>
      </c>
      <c r="D93" s="218" t="s">
        <v>403</v>
      </c>
      <c r="E93" s="219" t="s">
        <v>8418</v>
      </c>
      <c r="F93" s="220" t="s">
        <v>8419</v>
      </c>
      <c r="G93" s="221" t="s">
        <v>653</v>
      </c>
      <c r="H93" s="222">
        <v>1</v>
      </c>
      <c r="I93" s="223"/>
      <c r="J93" s="224">
        <f>ROUND(I93*H93,2)</f>
        <v>0</v>
      </c>
      <c r="K93" s="220" t="s">
        <v>19</v>
      </c>
      <c r="L93" s="46"/>
      <c r="M93" s="225" t="s">
        <v>19</v>
      </c>
      <c r="N93" s="226" t="s">
        <v>49</v>
      </c>
      <c r="O93" s="86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9" t="s">
        <v>5449</v>
      </c>
      <c r="AT93" s="229" t="s">
        <v>403</v>
      </c>
      <c r="AU93" s="229" t="s">
        <v>87</v>
      </c>
      <c r="AY93" s="19" t="s">
        <v>401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9" t="s">
        <v>85</v>
      </c>
      <c r="BK93" s="230">
        <f>ROUND(I93*H93,2)</f>
        <v>0</v>
      </c>
      <c r="BL93" s="19" t="s">
        <v>5449</v>
      </c>
      <c r="BM93" s="229" t="s">
        <v>8420</v>
      </c>
    </row>
    <row r="94" s="2" customFormat="1" ht="16.5" customHeight="1">
      <c r="A94" s="40"/>
      <c r="B94" s="41"/>
      <c r="C94" s="218" t="s">
        <v>95</v>
      </c>
      <c r="D94" s="218" t="s">
        <v>403</v>
      </c>
      <c r="E94" s="219" t="s">
        <v>8421</v>
      </c>
      <c r="F94" s="220" t="s">
        <v>8422</v>
      </c>
      <c r="G94" s="221" t="s">
        <v>653</v>
      </c>
      <c r="H94" s="222">
        <v>1</v>
      </c>
      <c r="I94" s="223"/>
      <c r="J94" s="224">
        <f>ROUND(I94*H94,2)</f>
        <v>0</v>
      </c>
      <c r="K94" s="220" t="s">
        <v>19</v>
      </c>
      <c r="L94" s="46"/>
      <c r="M94" s="225" t="s">
        <v>19</v>
      </c>
      <c r="N94" s="226" t="s">
        <v>49</v>
      </c>
      <c r="O94" s="86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9" t="s">
        <v>5449</v>
      </c>
      <c r="AT94" s="229" t="s">
        <v>403</v>
      </c>
      <c r="AU94" s="229" t="s">
        <v>87</v>
      </c>
      <c r="AY94" s="19" t="s">
        <v>401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9" t="s">
        <v>85</v>
      </c>
      <c r="BK94" s="230">
        <f>ROUND(I94*H94,2)</f>
        <v>0</v>
      </c>
      <c r="BL94" s="19" t="s">
        <v>5449</v>
      </c>
      <c r="BM94" s="229" t="s">
        <v>8423</v>
      </c>
    </row>
    <row r="95" s="2" customFormat="1" ht="16.5" customHeight="1">
      <c r="A95" s="40"/>
      <c r="B95" s="41"/>
      <c r="C95" s="218" t="s">
        <v>102</v>
      </c>
      <c r="D95" s="218" t="s">
        <v>403</v>
      </c>
      <c r="E95" s="219" t="s">
        <v>8424</v>
      </c>
      <c r="F95" s="220" t="s">
        <v>8425</v>
      </c>
      <c r="G95" s="221" t="s">
        <v>653</v>
      </c>
      <c r="H95" s="222">
        <v>1</v>
      </c>
      <c r="I95" s="223"/>
      <c r="J95" s="224">
        <f>ROUND(I95*H95,2)</f>
        <v>0</v>
      </c>
      <c r="K95" s="220" t="s">
        <v>19</v>
      </c>
      <c r="L95" s="46"/>
      <c r="M95" s="225" t="s">
        <v>19</v>
      </c>
      <c r="N95" s="226" t="s">
        <v>49</v>
      </c>
      <c r="O95" s="86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9" t="s">
        <v>5449</v>
      </c>
      <c r="AT95" s="229" t="s">
        <v>403</v>
      </c>
      <c r="AU95" s="229" t="s">
        <v>87</v>
      </c>
      <c r="AY95" s="19" t="s">
        <v>401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9" t="s">
        <v>85</v>
      </c>
      <c r="BK95" s="230">
        <f>ROUND(I95*H95,2)</f>
        <v>0</v>
      </c>
      <c r="BL95" s="19" t="s">
        <v>5449</v>
      </c>
      <c r="BM95" s="229" t="s">
        <v>8426</v>
      </c>
    </row>
    <row r="96" s="2" customFormat="1" ht="16.5" customHeight="1">
      <c r="A96" s="40"/>
      <c r="B96" s="41"/>
      <c r="C96" s="218" t="s">
        <v>457</v>
      </c>
      <c r="D96" s="218" t="s">
        <v>403</v>
      </c>
      <c r="E96" s="219" t="s">
        <v>8427</v>
      </c>
      <c r="F96" s="220" t="s">
        <v>8428</v>
      </c>
      <c r="G96" s="221" t="s">
        <v>653</v>
      </c>
      <c r="H96" s="222">
        <v>1</v>
      </c>
      <c r="I96" s="223"/>
      <c r="J96" s="224">
        <f>ROUND(I96*H96,2)</f>
        <v>0</v>
      </c>
      <c r="K96" s="220" t="s">
        <v>19</v>
      </c>
      <c r="L96" s="46"/>
      <c r="M96" s="225" t="s">
        <v>19</v>
      </c>
      <c r="N96" s="226" t="s">
        <v>49</v>
      </c>
      <c r="O96" s="86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9" t="s">
        <v>5449</v>
      </c>
      <c r="AT96" s="229" t="s">
        <v>403</v>
      </c>
      <c r="AU96" s="229" t="s">
        <v>87</v>
      </c>
      <c r="AY96" s="19" t="s">
        <v>401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9" t="s">
        <v>85</v>
      </c>
      <c r="BK96" s="230">
        <f>ROUND(I96*H96,2)</f>
        <v>0</v>
      </c>
      <c r="BL96" s="19" t="s">
        <v>5449</v>
      </c>
      <c r="BM96" s="229" t="s">
        <v>8429</v>
      </c>
    </row>
    <row r="97" s="2" customFormat="1" ht="16.5" customHeight="1">
      <c r="A97" s="40"/>
      <c r="B97" s="41"/>
      <c r="C97" s="218" t="s">
        <v>474</v>
      </c>
      <c r="D97" s="218" t="s">
        <v>403</v>
      </c>
      <c r="E97" s="219" t="s">
        <v>8430</v>
      </c>
      <c r="F97" s="220" t="s">
        <v>8431</v>
      </c>
      <c r="G97" s="221" t="s">
        <v>653</v>
      </c>
      <c r="H97" s="222">
        <v>1</v>
      </c>
      <c r="I97" s="223"/>
      <c r="J97" s="224">
        <f>ROUND(I97*H97,2)</f>
        <v>0</v>
      </c>
      <c r="K97" s="220" t="s">
        <v>19</v>
      </c>
      <c r="L97" s="46"/>
      <c r="M97" s="225" t="s">
        <v>19</v>
      </c>
      <c r="N97" s="226" t="s">
        <v>49</v>
      </c>
      <c r="O97" s="86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9" t="s">
        <v>5449</v>
      </c>
      <c r="AT97" s="229" t="s">
        <v>403</v>
      </c>
      <c r="AU97" s="229" t="s">
        <v>87</v>
      </c>
      <c r="AY97" s="19" t="s">
        <v>401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9" t="s">
        <v>85</v>
      </c>
      <c r="BK97" s="230">
        <f>ROUND(I97*H97,2)</f>
        <v>0</v>
      </c>
      <c r="BL97" s="19" t="s">
        <v>5449</v>
      </c>
      <c r="BM97" s="229" t="s">
        <v>8432</v>
      </c>
    </row>
    <row r="98" s="2" customFormat="1" ht="16.5" customHeight="1">
      <c r="A98" s="40"/>
      <c r="B98" s="41"/>
      <c r="C98" s="218" t="s">
        <v>480</v>
      </c>
      <c r="D98" s="218" t="s">
        <v>403</v>
      </c>
      <c r="E98" s="219" t="s">
        <v>5446</v>
      </c>
      <c r="F98" s="220" t="s">
        <v>5447</v>
      </c>
      <c r="G98" s="221" t="s">
        <v>653</v>
      </c>
      <c r="H98" s="222">
        <v>1</v>
      </c>
      <c r="I98" s="223"/>
      <c r="J98" s="224">
        <f>ROUND(I98*H98,2)</f>
        <v>0</v>
      </c>
      <c r="K98" s="220" t="s">
        <v>19</v>
      </c>
      <c r="L98" s="46"/>
      <c r="M98" s="225" t="s">
        <v>19</v>
      </c>
      <c r="N98" s="226" t="s">
        <v>49</v>
      </c>
      <c r="O98" s="86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9" t="s">
        <v>5449</v>
      </c>
      <c r="AT98" s="229" t="s">
        <v>403</v>
      </c>
      <c r="AU98" s="229" t="s">
        <v>87</v>
      </c>
      <c r="AY98" s="19" t="s">
        <v>401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9" t="s">
        <v>85</v>
      </c>
      <c r="BK98" s="230">
        <f>ROUND(I98*H98,2)</f>
        <v>0</v>
      </c>
      <c r="BL98" s="19" t="s">
        <v>5449</v>
      </c>
      <c r="BM98" s="229" t="s">
        <v>8433</v>
      </c>
    </row>
    <row r="99" s="2" customFormat="1" ht="33" customHeight="1">
      <c r="A99" s="40"/>
      <c r="B99" s="41"/>
      <c r="C99" s="218" t="s">
        <v>487</v>
      </c>
      <c r="D99" s="218" t="s">
        <v>403</v>
      </c>
      <c r="E99" s="219" t="s">
        <v>8434</v>
      </c>
      <c r="F99" s="220" t="s">
        <v>8435</v>
      </c>
      <c r="G99" s="221" t="s">
        <v>653</v>
      </c>
      <c r="H99" s="222">
        <v>1</v>
      </c>
      <c r="I99" s="223"/>
      <c r="J99" s="224">
        <f>ROUND(I99*H99,2)</f>
        <v>0</v>
      </c>
      <c r="K99" s="220" t="s">
        <v>19</v>
      </c>
      <c r="L99" s="46"/>
      <c r="M99" s="225" t="s">
        <v>19</v>
      </c>
      <c r="N99" s="226" t="s">
        <v>49</v>
      </c>
      <c r="O99" s="86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9" t="s">
        <v>5449</v>
      </c>
      <c r="AT99" s="229" t="s">
        <v>403</v>
      </c>
      <c r="AU99" s="229" t="s">
        <v>87</v>
      </c>
      <c r="AY99" s="19" t="s">
        <v>401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19" t="s">
        <v>85</v>
      </c>
      <c r="BK99" s="230">
        <f>ROUND(I99*H99,2)</f>
        <v>0</v>
      </c>
      <c r="BL99" s="19" t="s">
        <v>5449</v>
      </c>
      <c r="BM99" s="229" t="s">
        <v>8436</v>
      </c>
    </row>
    <row r="100" s="2" customFormat="1" ht="24.15" customHeight="1">
      <c r="A100" s="40"/>
      <c r="B100" s="41"/>
      <c r="C100" s="218" t="s">
        <v>492</v>
      </c>
      <c r="D100" s="218" t="s">
        <v>403</v>
      </c>
      <c r="E100" s="219" t="s">
        <v>8437</v>
      </c>
      <c r="F100" s="220" t="s">
        <v>8438</v>
      </c>
      <c r="G100" s="221" t="s">
        <v>653</v>
      </c>
      <c r="H100" s="222">
        <v>1</v>
      </c>
      <c r="I100" s="223"/>
      <c r="J100" s="224">
        <f>ROUND(I100*H100,2)</f>
        <v>0</v>
      </c>
      <c r="K100" s="220" t="s">
        <v>19</v>
      </c>
      <c r="L100" s="46"/>
      <c r="M100" s="225" t="s">
        <v>19</v>
      </c>
      <c r="N100" s="226" t="s">
        <v>49</v>
      </c>
      <c r="O100" s="86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9" t="s">
        <v>5449</v>
      </c>
      <c r="AT100" s="229" t="s">
        <v>403</v>
      </c>
      <c r="AU100" s="229" t="s">
        <v>87</v>
      </c>
      <c r="AY100" s="19" t="s">
        <v>401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9" t="s">
        <v>85</v>
      </c>
      <c r="BK100" s="230">
        <f>ROUND(I100*H100,2)</f>
        <v>0</v>
      </c>
      <c r="BL100" s="19" t="s">
        <v>5449</v>
      </c>
      <c r="BM100" s="229" t="s">
        <v>8439</v>
      </c>
    </row>
    <row r="101" s="2" customFormat="1" ht="24.15" customHeight="1">
      <c r="A101" s="40"/>
      <c r="B101" s="41"/>
      <c r="C101" s="218" t="s">
        <v>498</v>
      </c>
      <c r="D101" s="218" t="s">
        <v>403</v>
      </c>
      <c r="E101" s="219" t="s">
        <v>8440</v>
      </c>
      <c r="F101" s="220" t="s">
        <v>8441</v>
      </c>
      <c r="G101" s="221" t="s">
        <v>653</v>
      </c>
      <c r="H101" s="222">
        <v>1</v>
      </c>
      <c r="I101" s="223"/>
      <c r="J101" s="224">
        <f>ROUND(I101*H101,2)</f>
        <v>0</v>
      </c>
      <c r="K101" s="220" t="s">
        <v>19</v>
      </c>
      <c r="L101" s="46"/>
      <c r="M101" s="225" t="s">
        <v>19</v>
      </c>
      <c r="N101" s="226" t="s">
        <v>49</v>
      </c>
      <c r="O101" s="86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9" t="s">
        <v>5449</v>
      </c>
      <c r="AT101" s="229" t="s">
        <v>403</v>
      </c>
      <c r="AU101" s="229" t="s">
        <v>87</v>
      </c>
      <c r="AY101" s="19" t="s">
        <v>401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9" t="s">
        <v>85</v>
      </c>
      <c r="BK101" s="230">
        <f>ROUND(I101*H101,2)</f>
        <v>0</v>
      </c>
      <c r="BL101" s="19" t="s">
        <v>5449</v>
      </c>
      <c r="BM101" s="229" t="s">
        <v>8442</v>
      </c>
    </row>
    <row r="102" s="2" customFormat="1" ht="16.5" customHeight="1">
      <c r="A102" s="40"/>
      <c r="B102" s="41"/>
      <c r="C102" s="218" t="s">
        <v>514</v>
      </c>
      <c r="D102" s="218" t="s">
        <v>403</v>
      </c>
      <c r="E102" s="219" t="s">
        <v>8443</v>
      </c>
      <c r="F102" s="220" t="s">
        <v>8444</v>
      </c>
      <c r="G102" s="221" t="s">
        <v>653</v>
      </c>
      <c r="H102" s="222">
        <v>1</v>
      </c>
      <c r="I102" s="223"/>
      <c r="J102" s="224">
        <f>ROUND(I102*H102,2)</f>
        <v>0</v>
      </c>
      <c r="K102" s="220" t="s">
        <v>19</v>
      </c>
      <c r="L102" s="46"/>
      <c r="M102" s="225" t="s">
        <v>19</v>
      </c>
      <c r="N102" s="226" t="s">
        <v>49</v>
      </c>
      <c r="O102" s="86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9" t="s">
        <v>5449</v>
      </c>
      <c r="AT102" s="229" t="s">
        <v>403</v>
      </c>
      <c r="AU102" s="229" t="s">
        <v>87</v>
      </c>
      <c r="AY102" s="19" t="s">
        <v>401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9" t="s">
        <v>85</v>
      </c>
      <c r="BK102" s="230">
        <f>ROUND(I102*H102,2)</f>
        <v>0</v>
      </c>
      <c r="BL102" s="19" t="s">
        <v>5449</v>
      </c>
      <c r="BM102" s="229" t="s">
        <v>8445</v>
      </c>
    </row>
    <row r="103" s="2" customFormat="1" ht="37.8" customHeight="1">
      <c r="A103" s="40"/>
      <c r="B103" s="41"/>
      <c r="C103" s="218" t="s">
        <v>519</v>
      </c>
      <c r="D103" s="218" t="s">
        <v>403</v>
      </c>
      <c r="E103" s="219" t="s">
        <v>8446</v>
      </c>
      <c r="F103" s="220" t="s">
        <v>8447</v>
      </c>
      <c r="G103" s="221" t="s">
        <v>653</v>
      </c>
      <c r="H103" s="222">
        <v>1</v>
      </c>
      <c r="I103" s="223"/>
      <c r="J103" s="224">
        <f>ROUND(I103*H103,2)</f>
        <v>0</v>
      </c>
      <c r="K103" s="220" t="s">
        <v>19</v>
      </c>
      <c r="L103" s="46"/>
      <c r="M103" s="225" t="s">
        <v>19</v>
      </c>
      <c r="N103" s="226" t="s">
        <v>49</v>
      </c>
      <c r="O103" s="86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9" t="s">
        <v>5449</v>
      </c>
      <c r="AT103" s="229" t="s">
        <v>403</v>
      </c>
      <c r="AU103" s="229" t="s">
        <v>87</v>
      </c>
      <c r="AY103" s="19" t="s">
        <v>401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9" t="s">
        <v>85</v>
      </c>
      <c r="BK103" s="230">
        <f>ROUND(I103*H103,2)</f>
        <v>0</v>
      </c>
      <c r="BL103" s="19" t="s">
        <v>5449</v>
      </c>
      <c r="BM103" s="229" t="s">
        <v>8448</v>
      </c>
    </row>
    <row r="104" s="2" customFormat="1" ht="44.25" customHeight="1">
      <c r="A104" s="40"/>
      <c r="B104" s="41"/>
      <c r="C104" s="218" t="s">
        <v>529</v>
      </c>
      <c r="D104" s="218" t="s">
        <v>403</v>
      </c>
      <c r="E104" s="219" t="s">
        <v>8449</v>
      </c>
      <c r="F104" s="220" t="s">
        <v>8450</v>
      </c>
      <c r="G104" s="221" t="s">
        <v>653</v>
      </c>
      <c r="H104" s="222">
        <v>1</v>
      </c>
      <c r="I104" s="223"/>
      <c r="J104" s="224">
        <f>ROUND(I104*H104,2)</f>
        <v>0</v>
      </c>
      <c r="K104" s="220" t="s">
        <v>19</v>
      </c>
      <c r="L104" s="46"/>
      <c r="M104" s="225" t="s">
        <v>19</v>
      </c>
      <c r="N104" s="226" t="s">
        <v>49</v>
      </c>
      <c r="O104" s="86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9" t="s">
        <v>5449</v>
      </c>
      <c r="AT104" s="229" t="s">
        <v>403</v>
      </c>
      <c r="AU104" s="229" t="s">
        <v>87</v>
      </c>
      <c r="AY104" s="19" t="s">
        <v>401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9" t="s">
        <v>85</v>
      </c>
      <c r="BK104" s="230">
        <f>ROUND(I104*H104,2)</f>
        <v>0</v>
      </c>
      <c r="BL104" s="19" t="s">
        <v>5449</v>
      </c>
      <c r="BM104" s="229" t="s">
        <v>8451</v>
      </c>
    </row>
    <row r="105" s="2" customFormat="1" ht="24.15" customHeight="1">
      <c r="A105" s="40"/>
      <c r="B105" s="41"/>
      <c r="C105" s="218" t="s">
        <v>536</v>
      </c>
      <c r="D105" s="218" t="s">
        <v>403</v>
      </c>
      <c r="E105" s="219" t="s">
        <v>8452</v>
      </c>
      <c r="F105" s="220" t="s">
        <v>8453</v>
      </c>
      <c r="G105" s="221" t="s">
        <v>653</v>
      </c>
      <c r="H105" s="222">
        <v>1</v>
      </c>
      <c r="I105" s="223"/>
      <c r="J105" s="224">
        <f>ROUND(I105*H105,2)</f>
        <v>0</v>
      </c>
      <c r="K105" s="220" t="s">
        <v>19</v>
      </c>
      <c r="L105" s="46"/>
      <c r="M105" s="225" t="s">
        <v>19</v>
      </c>
      <c r="N105" s="226" t="s">
        <v>49</v>
      </c>
      <c r="O105" s="86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9" t="s">
        <v>5449</v>
      </c>
      <c r="AT105" s="229" t="s">
        <v>403</v>
      </c>
      <c r="AU105" s="229" t="s">
        <v>87</v>
      </c>
      <c r="AY105" s="19" t="s">
        <v>401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19" t="s">
        <v>85</v>
      </c>
      <c r="BK105" s="230">
        <f>ROUND(I105*H105,2)</f>
        <v>0</v>
      </c>
      <c r="BL105" s="19" t="s">
        <v>5449</v>
      </c>
      <c r="BM105" s="229" t="s">
        <v>8454</v>
      </c>
    </row>
    <row r="106" s="2" customFormat="1" ht="16.5" customHeight="1">
      <c r="A106" s="40"/>
      <c r="B106" s="41"/>
      <c r="C106" s="218" t="s">
        <v>8</v>
      </c>
      <c r="D106" s="218" t="s">
        <v>403</v>
      </c>
      <c r="E106" s="219" t="s">
        <v>8455</v>
      </c>
      <c r="F106" s="220" t="s">
        <v>8456</v>
      </c>
      <c r="G106" s="221" t="s">
        <v>653</v>
      </c>
      <c r="H106" s="222">
        <v>1</v>
      </c>
      <c r="I106" s="223"/>
      <c r="J106" s="224">
        <f>ROUND(I106*H106,2)</f>
        <v>0</v>
      </c>
      <c r="K106" s="220" t="s">
        <v>19</v>
      </c>
      <c r="L106" s="46"/>
      <c r="M106" s="225" t="s">
        <v>19</v>
      </c>
      <c r="N106" s="226" t="s">
        <v>49</v>
      </c>
      <c r="O106" s="86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9" t="s">
        <v>5449</v>
      </c>
      <c r="AT106" s="229" t="s">
        <v>403</v>
      </c>
      <c r="AU106" s="229" t="s">
        <v>87</v>
      </c>
      <c r="AY106" s="19" t="s">
        <v>401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9" t="s">
        <v>85</v>
      </c>
      <c r="BK106" s="230">
        <f>ROUND(I106*H106,2)</f>
        <v>0</v>
      </c>
      <c r="BL106" s="19" t="s">
        <v>5449</v>
      </c>
      <c r="BM106" s="229" t="s">
        <v>8457</v>
      </c>
    </row>
    <row r="107" s="2" customFormat="1" ht="24.15" customHeight="1">
      <c r="A107" s="40"/>
      <c r="B107" s="41"/>
      <c r="C107" s="218" t="s">
        <v>545</v>
      </c>
      <c r="D107" s="218" t="s">
        <v>403</v>
      </c>
      <c r="E107" s="219" t="s">
        <v>8458</v>
      </c>
      <c r="F107" s="220" t="s">
        <v>8459</v>
      </c>
      <c r="G107" s="221" t="s">
        <v>653</v>
      </c>
      <c r="H107" s="222">
        <v>1</v>
      </c>
      <c r="I107" s="223"/>
      <c r="J107" s="224">
        <f>ROUND(I107*H107,2)</f>
        <v>0</v>
      </c>
      <c r="K107" s="220" t="s">
        <v>19</v>
      </c>
      <c r="L107" s="46"/>
      <c r="M107" s="225" t="s">
        <v>19</v>
      </c>
      <c r="N107" s="226" t="s">
        <v>49</v>
      </c>
      <c r="O107" s="86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9" t="s">
        <v>5449</v>
      </c>
      <c r="AT107" s="229" t="s">
        <v>403</v>
      </c>
      <c r="AU107" s="229" t="s">
        <v>87</v>
      </c>
      <c r="AY107" s="19" t="s">
        <v>401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9" t="s">
        <v>85</v>
      </c>
      <c r="BK107" s="230">
        <f>ROUND(I107*H107,2)</f>
        <v>0</v>
      </c>
      <c r="BL107" s="19" t="s">
        <v>5449</v>
      </c>
      <c r="BM107" s="229" t="s">
        <v>8460</v>
      </c>
    </row>
    <row r="108" s="2" customFormat="1" ht="16.5" customHeight="1">
      <c r="A108" s="40"/>
      <c r="B108" s="41"/>
      <c r="C108" s="218" t="s">
        <v>552</v>
      </c>
      <c r="D108" s="218" t="s">
        <v>403</v>
      </c>
      <c r="E108" s="219" t="s">
        <v>8461</v>
      </c>
      <c r="F108" s="220" t="s">
        <v>8462</v>
      </c>
      <c r="G108" s="221" t="s">
        <v>653</v>
      </c>
      <c r="H108" s="222">
        <v>1</v>
      </c>
      <c r="I108" s="223"/>
      <c r="J108" s="224">
        <f>ROUND(I108*H108,2)</f>
        <v>0</v>
      </c>
      <c r="K108" s="220" t="s">
        <v>19</v>
      </c>
      <c r="L108" s="46"/>
      <c r="M108" s="225" t="s">
        <v>19</v>
      </c>
      <c r="N108" s="226" t="s">
        <v>49</v>
      </c>
      <c r="O108" s="86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9" t="s">
        <v>5449</v>
      </c>
      <c r="AT108" s="229" t="s">
        <v>403</v>
      </c>
      <c r="AU108" s="229" t="s">
        <v>87</v>
      </c>
      <c r="AY108" s="19" t="s">
        <v>401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9" t="s">
        <v>85</v>
      </c>
      <c r="BK108" s="230">
        <f>ROUND(I108*H108,2)</f>
        <v>0</v>
      </c>
      <c r="BL108" s="19" t="s">
        <v>5449</v>
      </c>
      <c r="BM108" s="229" t="s">
        <v>8463</v>
      </c>
    </row>
    <row r="109" s="2" customFormat="1" ht="16.5" customHeight="1">
      <c r="A109" s="40"/>
      <c r="B109" s="41"/>
      <c r="C109" s="218" t="s">
        <v>560</v>
      </c>
      <c r="D109" s="218" t="s">
        <v>403</v>
      </c>
      <c r="E109" s="219" t="s">
        <v>8464</v>
      </c>
      <c r="F109" s="220" t="s">
        <v>8465</v>
      </c>
      <c r="G109" s="221" t="s">
        <v>653</v>
      </c>
      <c r="H109" s="222">
        <v>1</v>
      </c>
      <c r="I109" s="223"/>
      <c r="J109" s="224">
        <f>ROUND(I109*H109,2)</f>
        <v>0</v>
      </c>
      <c r="K109" s="220" t="s">
        <v>19</v>
      </c>
      <c r="L109" s="46"/>
      <c r="M109" s="225" t="s">
        <v>19</v>
      </c>
      <c r="N109" s="226" t="s">
        <v>49</v>
      </c>
      <c r="O109" s="86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9" t="s">
        <v>5449</v>
      </c>
      <c r="AT109" s="229" t="s">
        <v>403</v>
      </c>
      <c r="AU109" s="229" t="s">
        <v>87</v>
      </c>
      <c r="AY109" s="19" t="s">
        <v>401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19" t="s">
        <v>85</v>
      </c>
      <c r="BK109" s="230">
        <f>ROUND(I109*H109,2)</f>
        <v>0</v>
      </c>
      <c r="BL109" s="19" t="s">
        <v>5449</v>
      </c>
      <c r="BM109" s="229" t="s">
        <v>8466</v>
      </c>
    </row>
    <row r="110" s="12" customFormat="1" ht="22.8" customHeight="1">
      <c r="A110" s="12"/>
      <c r="B110" s="202"/>
      <c r="C110" s="203"/>
      <c r="D110" s="204" t="s">
        <v>77</v>
      </c>
      <c r="E110" s="216" t="s">
        <v>8467</v>
      </c>
      <c r="F110" s="216" t="s">
        <v>8468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SUM(P111:P116)</f>
        <v>0</v>
      </c>
      <c r="Q110" s="210"/>
      <c r="R110" s="211">
        <f>SUM(R111:R116)</f>
        <v>0</v>
      </c>
      <c r="S110" s="210"/>
      <c r="T110" s="212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457</v>
      </c>
      <c r="AT110" s="214" t="s">
        <v>77</v>
      </c>
      <c r="AU110" s="214" t="s">
        <v>85</v>
      </c>
      <c r="AY110" s="213" t="s">
        <v>401</v>
      </c>
      <c r="BK110" s="215">
        <f>SUM(BK111:BK116)</f>
        <v>0</v>
      </c>
    </row>
    <row r="111" s="2" customFormat="1" ht="55.5" customHeight="1">
      <c r="A111" s="40"/>
      <c r="B111" s="41"/>
      <c r="C111" s="218" t="s">
        <v>565</v>
      </c>
      <c r="D111" s="218" t="s">
        <v>403</v>
      </c>
      <c r="E111" s="219" t="s">
        <v>8469</v>
      </c>
      <c r="F111" s="220" t="s">
        <v>8470</v>
      </c>
      <c r="G111" s="221" t="s">
        <v>8471</v>
      </c>
      <c r="H111" s="222">
        <v>18</v>
      </c>
      <c r="I111" s="223"/>
      <c r="J111" s="224">
        <f>ROUND(I111*H111,2)</f>
        <v>0</v>
      </c>
      <c r="K111" s="220" t="s">
        <v>19</v>
      </c>
      <c r="L111" s="46"/>
      <c r="M111" s="225" t="s">
        <v>19</v>
      </c>
      <c r="N111" s="226" t="s">
        <v>49</v>
      </c>
      <c r="O111" s="86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9" t="s">
        <v>5449</v>
      </c>
      <c r="AT111" s="229" t="s">
        <v>403</v>
      </c>
      <c r="AU111" s="229" t="s">
        <v>87</v>
      </c>
      <c r="AY111" s="19" t="s">
        <v>401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9" t="s">
        <v>85</v>
      </c>
      <c r="BK111" s="230">
        <f>ROUND(I111*H111,2)</f>
        <v>0</v>
      </c>
      <c r="BL111" s="19" t="s">
        <v>5449</v>
      </c>
      <c r="BM111" s="229" t="s">
        <v>8472</v>
      </c>
    </row>
    <row r="112" s="2" customFormat="1" ht="16.5" customHeight="1">
      <c r="A112" s="40"/>
      <c r="B112" s="41"/>
      <c r="C112" s="218" t="s">
        <v>571</v>
      </c>
      <c r="D112" s="218" t="s">
        <v>403</v>
      </c>
      <c r="E112" s="219" t="s">
        <v>8473</v>
      </c>
      <c r="F112" s="220" t="s">
        <v>8474</v>
      </c>
      <c r="G112" s="221" t="s">
        <v>8471</v>
      </c>
      <c r="H112" s="222">
        <v>18</v>
      </c>
      <c r="I112" s="223"/>
      <c r="J112" s="224">
        <f>ROUND(I112*H112,2)</f>
        <v>0</v>
      </c>
      <c r="K112" s="220" t="s">
        <v>19</v>
      </c>
      <c r="L112" s="46"/>
      <c r="M112" s="225" t="s">
        <v>19</v>
      </c>
      <c r="N112" s="226" t="s">
        <v>49</v>
      </c>
      <c r="O112" s="86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9" t="s">
        <v>5449</v>
      </c>
      <c r="AT112" s="229" t="s">
        <v>403</v>
      </c>
      <c r="AU112" s="229" t="s">
        <v>87</v>
      </c>
      <c r="AY112" s="19" t="s">
        <v>401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9" t="s">
        <v>85</v>
      </c>
      <c r="BK112" s="230">
        <f>ROUND(I112*H112,2)</f>
        <v>0</v>
      </c>
      <c r="BL112" s="19" t="s">
        <v>5449</v>
      </c>
      <c r="BM112" s="229" t="s">
        <v>8475</v>
      </c>
    </row>
    <row r="113" s="2" customFormat="1" ht="16.5" customHeight="1">
      <c r="A113" s="40"/>
      <c r="B113" s="41"/>
      <c r="C113" s="218" t="s">
        <v>7</v>
      </c>
      <c r="D113" s="218" t="s">
        <v>403</v>
      </c>
      <c r="E113" s="219" t="s">
        <v>8476</v>
      </c>
      <c r="F113" s="220" t="s">
        <v>8477</v>
      </c>
      <c r="G113" s="221" t="s">
        <v>653</v>
      </c>
      <c r="H113" s="222">
        <v>1</v>
      </c>
      <c r="I113" s="223"/>
      <c r="J113" s="224">
        <f>ROUND(I113*H113,2)</f>
        <v>0</v>
      </c>
      <c r="K113" s="220" t="s">
        <v>19</v>
      </c>
      <c r="L113" s="46"/>
      <c r="M113" s="225" t="s">
        <v>19</v>
      </c>
      <c r="N113" s="226" t="s">
        <v>49</v>
      </c>
      <c r="O113" s="86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9" t="s">
        <v>5449</v>
      </c>
      <c r="AT113" s="229" t="s">
        <v>403</v>
      </c>
      <c r="AU113" s="229" t="s">
        <v>87</v>
      </c>
      <c r="AY113" s="19" t="s">
        <v>401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9" t="s">
        <v>85</v>
      </c>
      <c r="BK113" s="230">
        <f>ROUND(I113*H113,2)</f>
        <v>0</v>
      </c>
      <c r="BL113" s="19" t="s">
        <v>5449</v>
      </c>
      <c r="BM113" s="229" t="s">
        <v>8478</v>
      </c>
    </row>
    <row r="114" s="2" customFormat="1" ht="16.5" customHeight="1">
      <c r="A114" s="40"/>
      <c r="B114" s="41"/>
      <c r="C114" s="218" t="s">
        <v>599</v>
      </c>
      <c r="D114" s="218" t="s">
        <v>403</v>
      </c>
      <c r="E114" s="219" t="s">
        <v>8479</v>
      </c>
      <c r="F114" s="220" t="s">
        <v>8480</v>
      </c>
      <c r="G114" s="221" t="s">
        <v>8471</v>
      </c>
      <c r="H114" s="222">
        <v>18</v>
      </c>
      <c r="I114" s="223"/>
      <c r="J114" s="224">
        <f>ROUND(I114*H114,2)</f>
        <v>0</v>
      </c>
      <c r="K114" s="220" t="s">
        <v>19</v>
      </c>
      <c r="L114" s="46"/>
      <c r="M114" s="225" t="s">
        <v>19</v>
      </c>
      <c r="N114" s="226" t="s">
        <v>49</v>
      </c>
      <c r="O114" s="86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9" t="s">
        <v>5449</v>
      </c>
      <c r="AT114" s="229" t="s">
        <v>403</v>
      </c>
      <c r="AU114" s="229" t="s">
        <v>87</v>
      </c>
      <c r="AY114" s="19" t="s">
        <v>401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19" t="s">
        <v>85</v>
      </c>
      <c r="BK114" s="230">
        <f>ROUND(I114*H114,2)</f>
        <v>0</v>
      </c>
      <c r="BL114" s="19" t="s">
        <v>5449</v>
      </c>
      <c r="BM114" s="229" t="s">
        <v>8481</v>
      </c>
    </row>
    <row r="115" s="2" customFormat="1" ht="16.5" customHeight="1">
      <c r="A115" s="40"/>
      <c r="B115" s="41"/>
      <c r="C115" s="218" t="s">
        <v>607</v>
      </c>
      <c r="D115" s="218" t="s">
        <v>403</v>
      </c>
      <c r="E115" s="219" t="s">
        <v>8482</v>
      </c>
      <c r="F115" s="220" t="s">
        <v>8483</v>
      </c>
      <c r="G115" s="221" t="s">
        <v>2843</v>
      </c>
      <c r="H115" s="222">
        <v>395</v>
      </c>
      <c r="I115" s="223"/>
      <c r="J115" s="224">
        <f>ROUND(I115*H115,2)</f>
        <v>0</v>
      </c>
      <c r="K115" s="220" t="s">
        <v>19</v>
      </c>
      <c r="L115" s="46"/>
      <c r="M115" s="225" t="s">
        <v>19</v>
      </c>
      <c r="N115" s="226" t="s">
        <v>49</v>
      </c>
      <c r="O115" s="86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9" t="s">
        <v>5449</v>
      </c>
      <c r="AT115" s="229" t="s">
        <v>403</v>
      </c>
      <c r="AU115" s="229" t="s">
        <v>87</v>
      </c>
      <c r="AY115" s="19" t="s">
        <v>401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9" t="s">
        <v>85</v>
      </c>
      <c r="BK115" s="230">
        <f>ROUND(I115*H115,2)</f>
        <v>0</v>
      </c>
      <c r="BL115" s="19" t="s">
        <v>5449</v>
      </c>
      <c r="BM115" s="229" t="s">
        <v>8484</v>
      </c>
    </row>
    <row r="116" s="2" customFormat="1" ht="16.5" customHeight="1">
      <c r="A116" s="40"/>
      <c r="B116" s="41"/>
      <c r="C116" s="218" t="s">
        <v>613</v>
      </c>
      <c r="D116" s="218" t="s">
        <v>403</v>
      </c>
      <c r="E116" s="219" t="s">
        <v>8485</v>
      </c>
      <c r="F116" s="220" t="s">
        <v>8486</v>
      </c>
      <c r="G116" s="221" t="s">
        <v>653</v>
      </c>
      <c r="H116" s="222">
        <v>1</v>
      </c>
      <c r="I116" s="223"/>
      <c r="J116" s="224">
        <f>ROUND(I116*H116,2)</f>
        <v>0</v>
      </c>
      <c r="K116" s="220" t="s">
        <v>19</v>
      </c>
      <c r="L116" s="46"/>
      <c r="M116" s="225" t="s">
        <v>19</v>
      </c>
      <c r="N116" s="226" t="s">
        <v>49</v>
      </c>
      <c r="O116" s="86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9" t="s">
        <v>5449</v>
      </c>
      <c r="AT116" s="229" t="s">
        <v>403</v>
      </c>
      <c r="AU116" s="229" t="s">
        <v>87</v>
      </c>
      <c r="AY116" s="19" t="s">
        <v>401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9" t="s">
        <v>85</v>
      </c>
      <c r="BK116" s="230">
        <f>ROUND(I116*H116,2)</f>
        <v>0</v>
      </c>
      <c r="BL116" s="19" t="s">
        <v>5449</v>
      </c>
      <c r="BM116" s="229" t="s">
        <v>8487</v>
      </c>
    </row>
    <row r="117" s="12" customFormat="1" ht="22.8" customHeight="1">
      <c r="A117" s="12"/>
      <c r="B117" s="202"/>
      <c r="C117" s="203"/>
      <c r="D117" s="204" t="s">
        <v>77</v>
      </c>
      <c r="E117" s="216" t="s">
        <v>5452</v>
      </c>
      <c r="F117" s="216" t="s">
        <v>5453</v>
      </c>
      <c r="G117" s="203"/>
      <c r="H117" s="203"/>
      <c r="I117" s="206"/>
      <c r="J117" s="217">
        <f>BK117</f>
        <v>0</v>
      </c>
      <c r="K117" s="203"/>
      <c r="L117" s="208"/>
      <c r="M117" s="209"/>
      <c r="N117" s="210"/>
      <c r="O117" s="210"/>
      <c r="P117" s="211">
        <f>SUM(P118:P126)</f>
        <v>0</v>
      </c>
      <c r="Q117" s="210"/>
      <c r="R117" s="211">
        <f>SUM(R118:R126)</f>
        <v>0</v>
      </c>
      <c r="S117" s="210"/>
      <c r="T117" s="212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3" t="s">
        <v>457</v>
      </c>
      <c r="AT117" s="214" t="s">
        <v>77</v>
      </c>
      <c r="AU117" s="214" t="s">
        <v>85</v>
      </c>
      <c r="AY117" s="213" t="s">
        <v>401</v>
      </c>
      <c r="BK117" s="215">
        <f>SUM(BK118:BK126)</f>
        <v>0</v>
      </c>
    </row>
    <row r="118" s="2" customFormat="1" ht="37.8" customHeight="1">
      <c r="A118" s="40"/>
      <c r="B118" s="41"/>
      <c r="C118" s="218" t="s">
        <v>619</v>
      </c>
      <c r="D118" s="218" t="s">
        <v>403</v>
      </c>
      <c r="E118" s="219" t="s">
        <v>8488</v>
      </c>
      <c r="F118" s="220" t="s">
        <v>8489</v>
      </c>
      <c r="G118" s="221" t="s">
        <v>653</v>
      </c>
      <c r="H118" s="222">
        <v>1</v>
      </c>
      <c r="I118" s="223"/>
      <c r="J118" s="224">
        <f>ROUND(I118*H118,2)</f>
        <v>0</v>
      </c>
      <c r="K118" s="220" t="s">
        <v>19</v>
      </c>
      <c r="L118" s="46"/>
      <c r="M118" s="225" t="s">
        <v>19</v>
      </c>
      <c r="N118" s="226" t="s">
        <v>49</v>
      </c>
      <c r="O118" s="86"/>
      <c r="P118" s="227">
        <f>O118*H118</f>
        <v>0</v>
      </c>
      <c r="Q118" s="227">
        <v>0</v>
      </c>
      <c r="R118" s="227">
        <f>Q118*H118</f>
        <v>0</v>
      </c>
      <c r="S118" s="227">
        <v>0</v>
      </c>
      <c r="T118" s="22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9" t="s">
        <v>5449</v>
      </c>
      <c r="AT118" s="229" t="s">
        <v>403</v>
      </c>
      <c r="AU118" s="229" t="s">
        <v>87</v>
      </c>
      <c r="AY118" s="19" t="s">
        <v>401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19" t="s">
        <v>85</v>
      </c>
      <c r="BK118" s="230">
        <f>ROUND(I118*H118,2)</f>
        <v>0</v>
      </c>
      <c r="BL118" s="19" t="s">
        <v>5449</v>
      </c>
      <c r="BM118" s="229" t="s">
        <v>8490</v>
      </c>
    </row>
    <row r="119" s="2" customFormat="1" ht="16.5" customHeight="1">
      <c r="A119" s="40"/>
      <c r="B119" s="41"/>
      <c r="C119" s="218" t="s">
        <v>625</v>
      </c>
      <c r="D119" s="218" t="s">
        <v>403</v>
      </c>
      <c r="E119" s="219" t="s">
        <v>8491</v>
      </c>
      <c r="F119" s="220" t="s">
        <v>8492</v>
      </c>
      <c r="G119" s="221" t="s">
        <v>653</v>
      </c>
      <c r="H119" s="222">
        <v>1</v>
      </c>
      <c r="I119" s="223"/>
      <c r="J119" s="224">
        <f>ROUND(I119*H119,2)</f>
        <v>0</v>
      </c>
      <c r="K119" s="220" t="s">
        <v>19</v>
      </c>
      <c r="L119" s="46"/>
      <c r="M119" s="225" t="s">
        <v>19</v>
      </c>
      <c r="N119" s="226" t="s">
        <v>49</v>
      </c>
      <c r="O119" s="86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9" t="s">
        <v>5449</v>
      </c>
      <c r="AT119" s="229" t="s">
        <v>403</v>
      </c>
      <c r="AU119" s="229" t="s">
        <v>87</v>
      </c>
      <c r="AY119" s="19" t="s">
        <v>401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9" t="s">
        <v>85</v>
      </c>
      <c r="BK119" s="230">
        <f>ROUND(I119*H119,2)</f>
        <v>0</v>
      </c>
      <c r="BL119" s="19" t="s">
        <v>5449</v>
      </c>
      <c r="BM119" s="229" t="s">
        <v>8493</v>
      </c>
    </row>
    <row r="120" s="2" customFormat="1" ht="16.5" customHeight="1">
      <c r="A120" s="40"/>
      <c r="B120" s="41"/>
      <c r="C120" s="218" t="s">
        <v>629</v>
      </c>
      <c r="D120" s="218" t="s">
        <v>403</v>
      </c>
      <c r="E120" s="219" t="s">
        <v>8494</v>
      </c>
      <c r="F120" s="220" t="s">
        <v>8495</v>
      </c>
      <c r="G120" s="221" t="s">
        <v>653</v>
      </c>
      <c r="H120" s="222">
        <v>1</v>
      </c>
      <c r="I120" s="223"/>
      <c r="J120" s="224">
        <f>ROUND(I120*H120,2)</f>
        <v>0</v>
      </c>
      <c r="K120" s="220" t="s">
        <v>19</v>
      </c>
      <c r="L120" s="46"/>
      <c r="M120" s="225" t="s">
        <v>19</v>
      </c>
      <c r="N120" s="226" t="s">
        <v>49</v>
      </c>
      <c r="O120" s="86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9" t="s">
        <v>5449</v>
      </c>
      <c r="AT120" s="229" t="s">
        <v>403</v>
      </c>
      <c r="AU120" s="229" t="s">
        <v>87</v>
      </c>
      <c r="AY120" s="19" t="s">
        <v>401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9" t="s">
        <v>85</v>
      </c>
      <c r="BK120" s="230">
        <f>ROUND(I120*H120,2)</f>
        <v>0</v>
      </c>
      <c r="BL120" s="19" t="s">
        <v>5449</v>
      </c>
      <c r="BM120" s="229" t="s">
        <v>8496</v>
      </c>
    </row>
    <row r="121" s="2" customFormat="1" ht="16.5" customHeight="1">
      <c r="A121" s="40"/>
      <c r="B121" s="41"/>
      <c r="C121" s="218" t="s">
        <v>638</v>
      </c>
      <c r="D121" s="218" t="s">
        <v>403</v>
      </c>
      <c r="E121" s="219" t="s">
        <v>8497</v>
      </c>
      <c r="F121" s="220" t="s">
        <v>8498</v>
      </c>
      <c r="G121" s="221" t="s">
        <v>653</v>
      </c>
      <c r="H121" s="222">
        <v>20</v>
      </c>
      <c r="I121" s="223"/>
      <c r="J121" s="224">
        <f>ROUND(I121*H121,2)</f>
        <v>0</v>
      </c>
      <c r="K121" s="220" t="s">
        <v>19</v>
      </c>
      <c r="L121" s="46"/>
      <c r="M121" s="225" t="s">
        <v>19</v>
      </c>
      <c r="N121" s="226" t="s">
        <v>49</v>
      </c>
      <c r="O121" s="86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9" t="s">
        <v>5449</v>
      </c>
      <c r="AT121" s="229" t="s">
        <v>403</v>
      </c>
      <c r="AU121" s="229" t="s">
        <v>87</v>
      </c>
      <c r="AY121" s="19" t="s">
        <v>401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9" t="s">
        <v>85</v>
      </c>
      <c r="BK121" s="230">
        <f>ROUND(I121*H121,2)</f>
        <v>0</v>
      </c>
      <c r="BL121" s="19" t="s">
        <v>5449</v>
      </c>
      <c r="BM121" s="229" t="s">
        <v>8499</v>
      </c>
    </row>
    <row r="122" s="2" customFormat="1" ht="16.5" customHeight="1">
      <c r="A122" s="40"/>
      <c r="B122" s="41"/>
      <c r="C122" s="218" t="s">
        <v>645</v>
      </c>
      <c r="D122" s="218" t="s">
        <v>403</v>
      </c>
      <c r="E122" s="219" t="s">
        <v>8500</v>
      </c>
      <c r="F122" s="220" t="s">
        <v>8501</v>
      </c>
      <c r="G122" s="221" t="s">
        <v>653</v>
      </c>
      <c r="H122" s="222">
        <v>1</v>
      </c>
      <c r="I122" s="223"/>
      <c r="J122" s="224">
        <f>ROUND(I122*H122,2)</f>
        <v>0</v>
      </c>
      <c r="K122" s="220" t="s">
        <v>19</v>
      </c>
      <c r="L122" s="46"/>
      <c r="M122" s="225" t="s">
        <v>19</v>
      </c>
      <c r="N122" s="226" t="s">
        <v>49</v>
      </c>
      <c r="O122" s="86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9" t="s">
        <v>5449</v>
      </c>
      <c r="AT122" s="229" t="s">
        <v>403</v>
      </c>
      <c r="AU122" s="229" t="s">
        <v>87</v>
      </c>
      <c r="AY122" s="19" t="s">
        <v>401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9" t="s">
        <v>85</v>
      </c>
      <c r="BK122" s="230">
        <f>ROUND(I122*H122,2)</f>
        <v>0</v>
      </c>
      <c r="BL122" s="19" t="s">
        <v>5449</v>
      </c>
      <c r="BM122" s="229" t="s">
        <v>8502</v>
      </c>
    </row>
    <row r="123" s="2" customFormat="1" ht="16.5" customHeight="1">
      <c r="A123" s="40"/>
      <c r="B123" s="41"/>
      <c r="C123" s="218" t="s">
        <v>650</v>
      </c>
      <c r="D123" s="218" t="s">
        <v>403</v>
      </c>
      <c r="E123" s="219" t="s">
        <v>8503</v>
      </c>
      <c r="F123" s="220" t="s">
        <v>8504</v>
      </c>
      <c r="G123" s="221" t="s">
        <v>653</v>
      </c>
      <c r="H123" s="222">
        <v>1</v>
      </c>
      <c r="I123" s="223"/>
      <c r="J123" s="224">
        <f>ROUND(I123*H123,2)</f>
        <v>0</v>
      </c>
      <c r="K123" s="220" t="s">
        <v>19</v>
      </c>
      <c r="L123" s="46"/>
      <c r="M123" s="225" t="s">
        <v>19</v>
      </c>
      <c r="N123" s="226" t="s">
        <v>49</v>
      </c>
      <c r="O123" s="86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9" t="s">
        <v>5449</v>
      </c>
      <c r="AT123" s="229" t="s">
        <v>403</v>
      </c>
      <c r="AU123" s="229" t="s">
        <v>87</v>
      </c>
      <c r="AY123" s="19" t="s">
        <v>401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9" t="s">
        <v>85</v>
      </c>
      <c r="BK123" s="230">
        <f>ROUND(I123*H123,2)</f>
        <v>0</v>
      </c>
      <c r="BL123" s="19" t="s">
        <v>5449</v>
      </c>
      <c r="BM123" s="229" t="s">
        <v>8505</v>
      </c>
    </row>
    <row r="124" s="2" customFormat="1" ht="66.75" customHeight="1">
      <c r="A124" s="40"/>
      <c r="B124" s="41"/>
      <c r="C124" s="218" t="s">
        <v>657</v>
      </c>
      <c r="D124" s="218" t="s">
        <v>403</v>
      </c>
      <c r="E124" s="219" t="s">
        <v>8506</v>
      </c>
      <c r="F124" s="220" t="s">
        <v>8507</v>
      </c>
      <c r="G124" s="221" t="s">
        <v>653</v>
      </c>
      <c r="H124" s="222">
        <v>1</v>
      </c>
      <c r="I124" s="223"/>
      <c r="J124" s="224">
        <f>ROUND(I124*H124,2)</f>
        <v>0</v>
      </c>
      <c r="K124" s="220" t="s">
        <v>19</v>
      </c>
      <c r="L124" s="46"/>
      <c r="M124" s="225" t="s">
        <v>19</v>
      </c>
      <c r="N124" s="226" t="s">
        <v>49</v>
      </c>
      <c r="O124" s="86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9" t="s">
        <v>5449</v>
      </c>
      <c r="AT124" s="229" t="s">
        <v>403</v>
      </c>
      <c r="AU124" s="229" t="s">
        <v>87</v>
      </c>
      <c r="AY124" s="19" t="s">
        <v>401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9" t="s">
        <v>85</v>
      </c>
      <c r="BK124" s="230">
        <f>ROUND(I124*H124,2)</f>
        <v>0</v>
      </c>
      <c r="BL124" s="19" t="s">
        <v>5449</v>
      </c>
      <c r="BM124" s="229" t="s">
        <v>8508</v>
      </c>
    </row>
    <row r="125" s="2" customFormat="1" ht="44.25" customHeight="1">
      <c r="A125" s="40"/>
      <c r="B125" s="41"/>
      <c r="C125" s="218" t="s">
        <v>664</v>
      </c>
      <c r="D125" s="218" t="s">
        <v>403</v>
      </c>
      <c r="E125" s="219" t="s">
        <v>8509</v>
      </c>
      <c r="F125" s="220" t="s">
        <v>8510</v>
      </c>
      <c r="G125" s="221" t="s">
        <v>4151</v>
      </c>
      <c r="H125" s="222">
        <v>1</v>
      </c>
      <c r="I125" s="223"/>
      <c r="J125" s="224">
        <f>ROUND(I125*H125,2)</f>
        <v>0</v>
      </c>
      <c r="K125" s="220" t="s">
        <v>19</v>
      </c>
      <c r="L125" s="46"/>
      <c r="M125" s="225" t="s">
        <v>19</v>
      </c>
      <c r="N125" s="226" t="s">
        <v>49</v>
      </c>
      <c r="O125" s="86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9" t="s">
        <v>5449</v>
      </c>
      <c r="AT125" s="229" t="s">
        <v>403</v>
      </c>
      <c r="AU125" s="229" t="s">
        <v>87</v>
      </c>
      <c r="AY125" s="19" t="s">
        <v>401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9" t="s">
        <v>85</v>
      </c>
      <c r="BK125" s="230">
        <f>ROUND(I125*H125,2)</f>
        <v>0</v>
      </c>
      <c r="BL125" s="19" t="s">
        <v>5449</v>
      </c>
      <c r="BM125" s="229" t="s">
        <v>8511</v>
      </c>
    </row>
    <row r="126" s="2" customFormat="1">
      <c r="A126" s="40"/>
      <c r="B126" s="41"/>
      <c r="C126" s="42"/>
      <c r="D126" s="238" t="s">
        <v>8512</v>
      </c>
      <c r="E126" s="42"/>
      <c r="F126" s="307" t="s">
        <v>8513</v>
      </c>
      <c r="G126" s="42"/>
      <c r="H126" s="42"/>
      <c r="I126" s="233"/>
      <c r="J126" s="42"/>
      <c r="K126" s="42"/>
      <c r="L126" s="46"/>
      <c r="M126" s="294"/>
      <c r="N126" s="295"/>
      <c r="O126" s="296"/>
      <c r="P126" s="296"/>
      <c r="Q126" s="296"/>
      <c r="R126" s="296"/>
      <c r="S126" s="296"/>
      <c r="T126" s="29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8512</v>
      </c>
      <c r="AU126" s="19" t="s">
        <v>87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Tfhjj2qsLrlFR6Noabg+toJvy3CLOtZiyODh0fm3BQ0tXeBucKOV0+nj5S1AUnfaC55UMmuiG5BQp2wWPrEyFA==" hashValue="QwjVaSM+bwUozKEBU9U/V/Ai8jtIgyU+qHImW1aBChysLAGUfGH2DASogo/hQ8yejFTA7Esmn0g+Pj1FDMK3zg==" algorithmName="SHA-512" password="CC35"/>
  <autoFilter ref="C88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8514</v>
      </c>
      <c r="H4" s="22"/>
    </row>
    <row r="5" s="1" customFormat="1" ht="12" customHeight="1">
      <c r="B5" s="22"/>
      <c r="C5" s="308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309" t="s">
        <v>16</v>
      </c>
      <c r="D6" s="310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1" t="str">
        <f>'Rekapitulace stavby'!AN8</f>
        <v>8. 12. 2023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1"/>
      <c r="B9" s="311"/>
      <c r="C9" s="312" t="s">
        <v>59</v>
      </c>
      <c r="D9" s="313" t="s">
        <v>60</v>
      </c>
      <c r="E9" s="313" t="s">
        <v>388</v>
      </c>
      <c r="F9" s="314" t="s">
        <v>8515</v>
      </c>
      <c r="G9" s="191"/>
      <c r="H9" s="311"/>
    </row>
    <row r="10" s="2" customFormat="1" ht="26.4" customHeight="1">
      <c r="A10" s="40"/>
      <c r="B10" s="46"/>
      <c r="C10" s="315" t="s">
        <v>8516</v>
      </c>
      <c r="D10" s="315" t="s">
        <v>94</v>
      </c>
      <c r="E10" s="40"/>
      <c r="F10" s="40"/>
      <c r="G10" s="40"/>
      <c r="H10" s="46"/>
    </row>
    <row r="11" s="2" customFormat="1" ht="16.8" customHeight="1">
      <c r="A11" s="40"/>
      <c r="B11" s="46"/>
      <c r="C11" s="316" t="s">
        <v>176</v>
      </c>
      <c r="D11" s="317" t="s">
        <v>177</v>
      </c>
      <c r="E11" s="318" t="s">
        <v>178</v>
      </c>
      <c r="F11" s="319">
        <v>84.780000000000001</v>
      </c>
      <c r="G11" s="40"/>
      <c r="H11" s="46"/>
    </row>
    <row r="12" s="2" customFormat="1" ht="16.8" customHeight="1">
      <c r="A12" s="40"/>
      <c r="B12" s="46"/>
      <c r="C12" s="320" t="s">
        <v>19</v>
      </c>
      <c r="D12" s="320" t="s">
        <v>1109</v>
      </c>
      <c r="E12" s="19" t="s">
        <v>19</v>
      </c>
      <c r="F12" s="321">
        <v>84.780000000000001</v>
      </c>
      <c r="G12" s="40"/>
      <c r="H12" s="46"/>
    </row>
    <row r="13" s="2" customFormat="1" ht="16.8" customHeight="1">
      <c r="A13" s="40"/>
      <c r="B13" s="46"/>
      <c r="C13" s="320" t="s">
        <v>176</v>
      </c>
      <c r="D13" s="320" t="s">
        <v>440</v>
      </c>
      <c r="E13" s="19" t="s">
        <v>19</v>
      </c>
      <c r="F13" s="321">
        <v>84.780000000000001</v>
      </c>
      <c r="G13" s="40"/>
      <c r="H13" s="46"/>
    </row>
    <row r="14" s="2" customFormat="1" ht="16.8" customHeight="1">
      <c r="A14" s="40"/>
      <c r="B14" s="46"/>
      <c r="C14" s="322" t="s">
        <v>8517</v>
      </c>
      <c r="D14" s="40"/>
      <c r="E14" s="40"/>
      <c r="F14" s="40"/>
      <c r="G14" s="40"/>
      <c r="H14" s="46"/>
    </row>
    <row r="15" s="2" customFormat="1">
      <c r="A15" s="40"/>
      <c r="B15" s="46"/>
      <c r="C15" s="320" t="s">
        <v>1102</v>
      </c>
      <c r="D15" s="320" t="s">
        <v>1103</v>
      </c>
      <c r="E15" s="19" t="s">
        <v>178</v>
      </c>
      <c r="F15" s="321">
        <v>1812.058</v>
      </c>
      <c r="G15" s="40"/>
      <c r="H15" s="46"/>
    </row>
    <row r="16" s="2" customFormat="1">
      <c r="A16" s="40"/>
      <c r="B16" s="46"/>
      <c r="C16" s="320" t="s">
        <v>1111</v>
      </c>
      <c r="D16" s="320" t="s">
        <v>1112</v>
      </c>
      <c r="E16" s="19" t="s">
        <v>178</v>
      </c>
      <c r="F16" s="321">
        <v>1812.058</v>
      </c>
      <c r="G16" s="40"/>
      <c r="H16" s="46"/>
    </row>
    <row r="17" s="2" customFormat="1" ht="16.8" customHeight="1">
      <c r="A17" s="40"/>
      <c r="B17" s="46"/>
      <c r="C17" s="316" t="s">
        <v>180</v>
      </c>
      <c r="D17" s="317" t="s">
        <v>181</v>
      </c>
      <c r="E17" s="318" t="s">
        <v>178</v>
      </c>
      <c r="F17" s="319">
        <v>23.544</v>
      </c>
      <c r="G17" s="40"/>
      <c r="H17" s="46"/>
    </row>
    <row r="18" s="2" customFormat="1" ht="16.8" customHeight="1">
      <c r="A18" s="40"/>
      <c r="B18" s="46"/>
      <c r="C18" s="320" t="s">
        <v>19</v>
      </c>
      <c r="D18" s="320" t="s">
        <v>634</v>
      </c>
      <c r="E18" s="19" t="s">
        <v>19</v>
      </c>
      <c r="F18" s="321">
        <v>0</v>
      </c>
      <c r="G18" s="40"/>
      <c r="H18" s="46"/>
    </row>
    <row r="19" s="2" customFormat="1" ht="16.8" customHeight="1">
      <c r="A19" s="40"/>
      <c r="B19" s="46"/>
      <c r="C19" s="320" t="s">
        <v>19</v>
      </c>
      <c r="D19" s="320" t="s">
        <v>728</v>
      </c>
      <c r="E19" s="19" t="s">
        <v>19</v>
      </c>
      <c r="F19" s="321">
        <v>0</v>
      </c>
      <c r="G19" s="40"/>
      <c r="H19" s="46"/>
    </row>
    <row r="20" s="2" customFormat="1" ht="16.8" customHeight="1">
      <c r="A20" s="40"/>
      <c r="B20" s="46"/>
      <c r="C20" s="320" t="s">
        <v>19</v>
      </c>
      <c r="D20" s="320" t="s">
        <v>776</v>
      </c>
      <c r="E20" s="19" t="s">
        <v>19</v>
      </c>
      <c r="F20" s="321">
        <v>0</v>
      </c>
      <c r="G20" s="40"/>
      <c r="H20" s="46"/>
    </row>
    <row r="21" s="2" customFormat="1" ht="16.8" customHeight="1">
      <c r="A21" s="40"/>
      <c r="B21" s="46"/>
      <c r="C21" s="320" t="s">
        <v>19</v>
      </c>
      <c r="D21" s="320" t="s">
        <v>419</v>
      </c>
      <c r="E21" s="19" t="s">
        <v>19</v>
      </c>
      <c r="F21" s="321">
        <v>0</v>
      </c>
      <c r="G21" s="40"/>
      <c r="H21" s="46"/>
    </row>
    <row r="22" s="2" customFormat="1" ht="16.8" customHeight="1">
      <c r="A22" s="40"/>
      <c r="B22" s="46"/>
      <c r="C22" s="320" t="s">
        <v>19</v>
      </c>
      <c r="D22" s="320" t="s">
        <v>1022</v>
      </c>
      <c r="E22" s="19" t="s">
        <v>19</v>
      </c>
      <c r="F22" s="321">
        <v>23.544</v>
      </c>
      <c r="G22" s="40"/>
      <c r="H22" s="46"/>
    </row>
    <row r="23" s="2" customFormat="1" ht="16.8" customHeight="1">
      <c r="A23" s="40"/>
      <c r="B23" s="46"/>
      <c r="C23" s="320" t="s">
        <v>180</v>
      </c>
      <c r="D23" s="320" t="s">
        <v>414</v>
      </c>
      <c r="E23" s="19" t="s">
        <v>19</v>
      </c>
      <c r="F23" s="321">
        <v>23.544</v>
      </c>
      <c r="G23" s="40"/>
      <c r="H23" s="46"/>
    </row>
    <row r="24" s="2" customFormat="1" ht="16.8" customHeight="1">
      <c r="A24" s="40"/>
      <c r="B24" s="46"/>
      <c r="C24" s="322" t="s">
        <v>8517</v>
      </c>
      <c r="D24" s="40"/>
      <c r="E24" s="40"/>
      <c r="F24" s="40"/>
      <c r="G24" s="40"/>
      <c r="H24" s="46"/>
    </row>
    <row r="25" s="2" customFormat="1">
      <c r="A25" s="40"/>
      <c r="B25" s="46"/>
      <c r="C25" s="320" t="s">
        <v>1018</v>
      </c>
      <c r="D25" s="320" t="s">
        <v>1019</v>
      </c>
      <c r="E25" s="19" t="s">
        <v>178</v>
      </c>
      <c r="F25" s="321">
        <v>23.544</v>
      </c>
      <c r="G25" s="40"/>
      <c r="H25" s="46"/>
    </row>
    <row r="26" s="2" customFormat="1">
      <c r="A26" s="40"/>
      <c r="B26" s="46"/>
      <c r="C26" s="320" t="s">
        <v>1024</v>
      </c>
      <c r="D26" s="320" t="s">
        <v>1025</v>
      </c>
      <c r="E26" s="19" t="s">
        <v>178</v>
      </c>
      <c r="F26" s="321">
        <v>23.544</v>
      </c>
      <c r="G26" s="40"/>
      <c r="H26" s="46"/>
    </row>
    <row r="27" s="2" customFormat="1" ht="16.8" customHeight="1">
      <c r="A27" s="40"/>
      <c r="B27" s="46"/>
      <c r="C27" s="316" t="s">
        <v>184</v>
      </c>
      <c r="D27" s="317" t="s">
        <v>185</v>
      </c>
      <c r="E27" s="318" t="s">
        <v>178</v>
      </c>
      <c r="F27" s="319">
        <v>107.41</v>
      </c>
      <c r="G27" s="40"/>
      <c r="H27" s="46"/>
    </row>
    <row r="28" s="2" customFormat="1" ht="16.8" customHeight="1">
      <c r="A28" s="40"/>
      <c r="B28" s="46"/>
      <c r="C28" s="320" t="s">
        <v>19</v>
      </c>
      <c r="D28" s="320" t="s">
        <v>906</v>
      </c>
      <c r="E28" s="19" t="s">
        <v>19</v>
      </c>
      <c r="F28" s="321">
        <v>0</v>
      </c>
      <c r="G28" s="40"/>
      <c r="H28" s="46"/>
    </row>
    <row r="29" s="2" customFormat="1" ht="16.8" customHeight="1">
      <c r="A29" s="40"/>
      <c r="B29" s="46"/>
      <c r="C29" s="320" t="s">
        <v>19</v>
      </c>
      <c r="D29" s="320" t="s">
        <v>926</v>
      </c>
      <c r="E29" s="19" t="s">
        <v>19</v>
      </c>
      <c r="F29" s="321">
        <v>0</v>
      </c>
      <c r="G29" s="40"/>
      <c r="H29" s="46"/>
    </row>
    <row r="30" s="2" customFormat="1" ht="16.8" customHeight="1">
      <c r="A30" s="40"/>
      <c r="B30" s="46"/>
      <c r="C30" s="320" t="s">
        <v>19</v>
      </c>
      <c r="D30" s="320" t="s">
        <v>907</v>
      </c>
      <c r="E30" s="19" t="s">
        <v>19</v>
      </c>
      <c r="F30" s="321">
        <v>0</v>
      </c>
      <c r="G30" s="40"/>
      <c r="H30" s="46"/>
    </row>
    <row r="31" s="2" customFormat="1" ht="16.8" customHeight="1">
      <c r="A31" s="40"/>
      <c r="B31" s="46"/>
      <c r="C31" s="320" t="s">
        <v>19</v>
      </c>
      <c r="D31" s="320" t="s">
        <v>906</v>
      </c>
      <c r="E31" s="19" t="s">
        <v>19</v>
      </c>
      <c r="F31" s="321">
        <v>0</v>
      </c>
      <c r="G31" s="40"/>
      <c r="H31" s="46"/>
    </row>
    <row r="32" s="2" customFormat="1" ht="16.8" customHeight="1">
      <c r="A32" s="40"/>
      <c r="B32" s="46"/>
      <c r="C32" s="320" t="s">
        <v>19</v>
      </c>
      <c r="D32" s="320" t="s">
        <v>907</v>
      </c>
      <c r="E32" s="19" t="s">
        <v>19</v>
      </c>
      <c r="F32" s="321">
        <v>0</v>
      </c>
      <c r="G32" s="40"/>
      <c r="H32" s="46"/>
    </row>
    <row r="33" s="2" customFormat="1" ht="16.8" customHeight="1">
      <c r="A33" s="40"/>
      <c r="B33" s="46"/>
      <c r="C33" s="320" t="s">
        <v>19</v>
      </c>
      <c r="D33" s="320" t="s">
        <v>927</v>
      </c>
      <c r="E33" s="19" t="s">
        <v>19</v>
      </c>
      <c r="F33" s="321">
        <v>2.8199999999999998</v>
      </c>
      <c r="G33" s="40"/>
      <c r="H33" s="46"/>
    </row>
    <row r="34" s="2" customFormat="1" ht="16.8" customHeight="1">
      <c r="A34" s="40"/>
      <c r="B34" s="46"/>
      <c r="C34" s="320" t="s">
        <v>19</v>
      </c>
      <c r="D34" s="320" t="s">
        <v>928</v>
      </c>
      <c r="E34" s="19" t="s">
        <v>19</v>
      </c>
      <c r="F34" s="321">
        <v>15.352</v>
      </c>
      <c r="G34" s="40"/>
      <c r="H34" s="46"/>
    </row>
    <row r="35" s="2" customFormat="1" ht="16.8" customHeight="1">
      <c r="A35" s="40"/>
      <c r="B35" s="46"/>
      <c r="C35" s="320" t="s">
        <v>19</v>
      </c>
      <c r="D35" s="320" t="s">
        <v>929</v>
      </c>
      <c r="E35" s="19" t="s">
        <v>19</v>
      </c>
      <c r="F35" s="321">
        <v>2.75</v>
      </c>
      <c r="G35" s="40"/>
      <c r="H35" s="46"/>
    </row>
    <row r="36" s="2" customFormat="1" ht="16.8" customHeight="1">
      <c r="A36" s="40"/>
      <c r="B36" s="46"/>
      <c r="C36" s="320" t="s">
        <v>19</v>
      </c>
      <c r="D36" s="320" t="s">
        <v>930</v>
      </c>
      <c r="E36" s="19" t="s">
        <v>19</v>
      </c>
      <c r="F36" s="321">
        <v>4.7450000000000001</v>
      </c>
      <c r="G36" s="40"/>
      <c r="H36" s="46"/>
    </row>
    <row r="37" s="2" customFormat="1" ht="16.8" customHeight="1">
      <c r="A37" s="40"/>
      <c r="B37" s="46"/>
      <c r="C37" s="320" t="s">
        <v>19</v>
      </c>
      <c r="D37" s="320" t="s">
        <v>931</v>
      </c>
      <c r="E37" s="19" t="s">
        <v>19</v>
      </c>
      <c r="F37" s="321">
        <v>2.9199999999999999</v>
      </c>
      <c r="G37" s="40"/>
      <c r="H37" s="46"/>
    </row>
    <row r="38" s="2" customFormat="1" ht="16.8" customHeight="1">
      <c r="A38" s="40"/>
      <c r="B38" s="46"/>
      <c r="C38" s="320" t="s">
        <v>19</v>
      </c>
      <c r="D38" s="320" t="s">
        <v>932</v>
      </c>
      <c r="E38" s="19" t="s">
        <v>19</v>
      </c>
      <c r="F38" s="321">
        <v>5.5199999999999996</v>
      </c>
      <c r="G38" s="40"/>
      <c r="H38" s="46"/>
    </row>
    <row r="39" s="2" customFormat="1" ht="16.8" customHeight="1">
      <c r="A39" s="40"/>
      <c r="B39" s="46"/>
      <c r="C39" s="320" t="s">
        <v>19</v>
      </c>
      <c r="D39" s="320" t="s">
        <v>933</v>
      </c>
      <c r="E39" s="19" t="s">
        <v>19</v>
      </c>
      <c r="F39" s="321">
        <v>9.1649999999999991</v>
      </c>
      <c r="G39" s="40"/>
      <c r="H39" s="46"/>
    </row>
    <row r="40" s="2" customFormat="1" ht="16.8" customHeight="1">
      <c r="A40" s="40"/>
      <c r="B40" s="46"/>
      <c r="C40" s="320" t="s">
        <v>19</v>
      </c>
      <c r="D40" s="320" t="s">
        <v>934</v>
      </c>
      <c r="E40" s="19" t="s">
        <v>19</v>
      </c>
      <c r="F40" s="321">
        <v>10.01</v>
      </c>
      <c r="G40" s="40"/>
      <c r="H40" s="46"/>
    </row>
    <row r="41" s="2" customFormat="1" ht="16.8" customHeight="1">
      <c r="A41" s="40"/>
      <c r="B41" s="46"/>
      <c r="C41" s="320" t="s">
        <v>19</v>
      </c>
      <c r="D41" s="320" t="s">
        <v>935</v>
      </c>
      <c r="E41" s="19" t="s">
        <v>19</v>
      </c>
      <c r="F41" s="321">
        <v>18.399999999999999</v>
      </c>
      <c r="G41" s="40"/>
      <c r="H41" s="46"/>
    </row>
    <row r="42" s="2" customFormat="1" ht="16.8" customHeight="1">
      <c r="A42" s="40"/>
      <c r="B42" s="46"/>
      <c r="C42" s="320" t="s">
        <v>19</v>
      </c>
      <c r="D42" s="320" t="s">
        <v>936</v>
      </c>
      <c r="E42" s="19" t="s">
        <v>19</v>
      </c>
      <c r="F42" s="321">
        <v>6.6980000000000004</v>
      </c>
      <c r="G42" s="40"/>
      <c r="H42" s="46"/>
    </row>
    <row r="43" s="2" customFormat="1" ht="16.8" customHeight="1">
      <c r="A43" s="40"/>
      <c r="B43" s="46"/>
      <c r="C43" s="320" t="s">
        <v>19</v>
      </c>
      <c r="D43" s="320" t="s">
        <v>937</v>
      </c>
      <c r="E43" s="19" t="s">
        <v>19</v>
      </c>
      <c r="F43" s="321">
        <v>12.300000000000001</v>
      </c>
      <c r="G43" s="40"/>
      <c r="H43" s="46"/>
    </row>
    <row r="44" s="2" customFormat="1" ht="16.8" customHeight="1">
      <c r="A44" s="40"/>
      <c r="B44" s="46"/>
      <c r="C44" s="320" t="s">
        <v>19</v>
      </c>
      <c r="D44" s="320" t="s">
        <v>938</v>
      </c>
      <c r="E44" s="19" t="s">
        <v>19</v>
      </c>
      <c r="F44" s="321">
        <v>6.96</v>
      </c>
      <c r="G44" s="40"/>
      <c r="H44" s="46"/>
    </row>
    <row r="45" s="2" customFormat="1" ht="16.8" customHeight="1">
      <c r="A45" s="40"/>
      <c r="B45" s="46"/>
      <c r="C45" s="320" t="s">
        <v>19</v>
      </c>
      <c r="D45" s="320" t="s">
        <v>939</v>
      </c>
      <c r="E45" s="19" t="s">
        <v>19</v>
      </c>
      <c r="F45" s="321">
        <v>9.7699999999999996</v>
      </c>
      <c r="G45" s="40"/>
      <c r="H45" s="46"/>
    </row>
    <row r="46" s="2" customFormat="1" ht="16.8" customHeight="1">
      <c r="A46" s="40"/>
      <c r="B46" s="46"/>
      <c r="C46" s="320" t="s">
        <v>184</v>
      </c>
      <c r="D46" s="320" t="s">
        <v>414</v>
      </c>
      <c r="E46" s="19" t="s">
        <v>19</v>
      </c>
      <c r="F46" s="321">
        <v>107.41</v>
      </c>
      <c r="G46" s="40"/>
      <c r="H46" s="46"/>
    </row>
    <row r="47" s="2" customFormat="1" ht="16.8" customHeight="1">
      <c r="A47" s="40"/>
      <c r="B47" s="46"/>
      <c r="C47" s="322" t="s">
        <v>8517</v>
      </c>
      <c r="D47" s="40"/>
      <c r="E47" s="40"/>
      <c r="F47" s="40"/>
      <c r="G47" s="40"/>
      <c r="H47" s="46"/>
    </row>
    <row r="48" s="2" customFormat="1">
      <c r="A48" s="40"/>
      <c r="B48" s="46"/>
      <c r="C48" s="320" t="s">
        <v>922</v>
      </c>
      <c r="D48" s="320" t="s">
        <v>923</v>
      </c>
      <c r="E48" s="19" t="s">
        <v>178</v>
      </c>
      <c r="F48" s="321">
        <v>107.41</v>
      </c>
      <c r="G48" s="40"/>
      <c r="H48" s="46"/>
    </row>
    <row r="49" s="2" customFormat="1">
      <c r="A49" s="40"/>
      <c r="B49" s="46"/>
      <c r="C49" s="320" t="s">
        <v>941</v>
      </c>
      <c r="D49" s="320" t="s">
        <v>942</v>
      </c>
      <c r="E49" s="19" t="s">
        <v>178</v>
      </c>
      <c r="F49" s="321">
        <v>107.41</v>
      </c>
      <c r="G49" s="40"/>
      <c r="H49" s="46"/>
    </row>
    <row r="50" s="2" customFormat="1" ht="16.8" customHeight="1">
      <c r="A50" s="40"/>
      <c r="B50" s="46"/>
      <c r="C50" s="316" t="s">
        <v>187</v>
      </c>
      <c r="D50" s="317" t="s">
        <v>188</v>
      </c>
      <c r="E50" s="318" t="s">
        <v>178</v>
      </c>
      <c r="F50" s="319">
        <v>15.750999999999999</v>
      </c>
      <c r="G50" s="40"/>
      <c r="H50" s="46"/>
    </row>
    <row r="51" s="2" customFormat="1" ht="16.8" customHeight="1">
      <c r="A51" s="40"/>
      <c r="B51" s="46"/>
      <c r="C51" s="320" t="s">
        <v>19</v>
      </c>
      <c r="D51" s="320" t="s">
        <v>419</v>
      </c>
      <c r="E51" s="19" t="s">
        <v>19</v>
      </c>
      <c r="F51" s="321">
        <v>0</v>
      </c>
      <c r="G51" s="40"/>
      <c r="H51" s="46"/>
    </row>
    <row r="52" s="2" customFormat="1" ht="16.8" customHeight="1">
      <c r="A52" s="40"/>
      <c r="B52" s="46"/>
      <c r="C52" s="320" t="s">
        <v>19</v>
      </c>
      <c r="D52" s="320" t="s">
        <v>1041</v>
      </c>
      <c r="E52" s="19" t="s">
        <v>19</v>
      </c>
      <c r="F52" s="321">
        <v>0</v>
      </c>
      <c r="G52" s="40"/>
      <c r="H52" s="46"/>
    </row>
    <row r="53" s="2" customFormat="1" ht="16.8" customHeight="1">
      <c r="A53" s="40"/>
      <c r="B53" s="46"/>
      <c r="C53" s="320" t="s">
        <v>19</v>
      </c>
      <c r="D53" s="320" t="s">
        <v>1190</v>
      </c>
      <c r="E53" s="19" t="s">
        <v>19</v>
      </c>
      <c r="F53" s="321">
        <v>15.750999999999999</v>
      </c>
      <c r="G53" s="40"/>
      <c r="H53" s="46"/>
    </row>
    <row r="54" s="2" customFormat="1" ht="16.8" customHeight="1">
      <c r="A54" s="40"/>
      <c r="B54" s="46"/>
      <c r="C54" s="320" t="s">
        <v>187</v>
      </c>
      <c r="D54" s="320" t="s">
        <v>414</v>
      </c>
      <c r="E54" s="19" t="s">
        <v>19</v>
      </c>
      <c r="F54" s="321">
        <v>15.750999999999999</v>
      </c>
      <c r="G54" s="40"/>
      <c r="H54" s="46"/>
    </row>
    <row r="55" s="2" customFormat="1" ht="16.8" customHeight="1">
      <c r="A55" s="40"/>
      <c r="B55" s="46"/>
      <c r="C55" s="322" t="s">
        <v>8517</v>
      </c>
      <c r="D55" s="40"/>
      <c r="E55" s="40"/>
      <c r="F55" s="40"/>
      <c r="G55" s="40"/>
      <c r="H55" s="46"/>
    </row>
    <row r="56" s="2" customFormat="1">
      <c r="A56" s="40"/>
      <c r="B56" s="46"/>
      <c r="C56" s="320" t="s">
        <v>1186</v>
      </c>
      <c r="D56" s="320" t="s">
        <v>1187</v>
      </c>
      <c r="E56" s="19" t="s">
        <v>178</v>
      </c>
      <c r="F56" s="321">
        <v>15.750999999999999</v>
      </c>
      <c r="G56" s="40"/>
      <c r="H56" s="46"/>
    </row>
    <row r="57" s="2" customFormat="1">
      <c r="A57" s="40"/>
      <c r="B57" s="46"/>
      <c r="C57" s="320" t="s">
        <v>1192</v>
      </c>
      <c r="D57" s="320" t="s">
        <v>1193</v>
      </c>
      <c r="E57" s="19" t="s">
        <v>178</v>
      </c>
      <c r="F57" s="321">
        <v>15.750999999999999</v>
      </c>
      <c r="G57" s="40"/>
      <c r="H57" s="46"/>
    </row>
    <row r="58" s="2" customFormat="1" ht="16.8" customHeight="1">
      <c r="A58" s="40"/>
      <c r="B58" s="46"/>
      <c r="C58" s="316" t="s">
        <v>190</v>
      </c>
      <c r="D58" s="317" t="s">
        <v>191</v>
      </c>
      <c r="E58" s="318" t="s">
        <v>178</v>
      </c>
      <c r="F58" s="319">
        <v>2.8780000000000001</v>
      </c>
      <c r="G58" s="40"/>
      <c r="H58" s="46"/>
    </row>
    <row r="59" s="2" customFormat="1" ht="16.8" customHeight="1">
      <c r="A59" s="40"/>
      <c r="B59" s="46"/>
      <c r="C59" s="320" t="s">
        <v>19</v>
      </c>
      <c r="D59" s="320" t="s">
        <v>634</v>
      </c>
      <c r="E59" s="19" t="s">
        <v>19</v>
      </c>
      <c r="F59" s="321">
        <v>0</v>
      </c>
      <c r="G59" s="40"/>
      <c r="H59" s="46"/>
    </row>
    <row r="60" s="2" customFormat="1" ht="16.8" customHeight="1">
      <c r="A60" s="40"/>
      <c r="B60" s="46"/>
      <c r="C60" s="320" t="s">
        <v>19</v>
      </c>
      <c r="D60" s="320" t="s">
        <v>728</v>
      </c>
      <c r="E60" s="19" t="s">
        <v>19</v>
      </c>
      <c r="F60" s="321">
        <v>0</v>
      </c>
      <c r="G60" s="40"/>
      <c r="H60" s="46"/>
    </row>
    <row r="61" s="2" customFormat="1" ht="16.8" customHeight="1">
      <c r="A61" s="40"/>
      <c r="B61" s="46"/>
      <c r="C61" s="320" t="s">
        <v>19</v>
      </c>
      <c r="D61" s="320" t="s">
        <v>776</v>
      </c>
      <c r="E61" s="19" t="s">
        <v>19</v>
      </c>
      <c r="F61" s="321">
        <v>0</v>
      </c>
      <c r="G61" s="40"/>
      <c r="H61" s="46"/>
    </row>
    <row r="62" s="2" customFormat="1" ht="16.8" customHeight="1">
      <c r="A62" s="40"/>
      <c r="B62" s="46"/>
      <c r="C62" s="320" t="s">
        <v>19</v>
      </c>
      <c r="D62" s="320" t="s">
        <v>419</v>
      </c>
      <c r="E62" s="19" t="s">
        <v>19</v>
      </c>
      <c r="F62" s="321">
        <v>0</v>
      </c>
      <c r="G62" s="40"/>
      <c r="H62" s="46"/>
    </row>
    <row r="63" s="2" customFormat="1" ht="16.8" customHeight="1">
      <c r="A63" s="40"/>
      <c r="B63" s="46"/>
      <c r="C63" s="320" t="s">
        <v>19</v>
      </c>
      <c r="D63" s="320" t="s">
        <v>1011</v>
      </c>
      <c r="E63" s="19" t="s">
        <v>19</v>
      </c>
      <c r="F63" s="321">
        <v>2.8780000000000001</v>
      </c>
      <c r="G63" s="40"/>
      <c r="H63" s="46"/>
    </row>
    <row r="64" s="2" customFormat="1" ht="16.8" customHeight="1">
      <c r="A64" s="40"/>
      <c r="B64" s="46"/>
      <c r="C64" s="320" t="s">
        <v>190</v>
      </c>
      <c r="D64" s="320" t="s">
        <v>414</v>
      </c>
      <c r="E64" s="19" t="s">
        <v>19</v>
      </c>
      <c r="F64" s="321">
        <v>2.8780000000000001</v>
      </c>
      <c r="G64" s="40"/>
      <c r="H64" s="46"/>
    </row>
    <row r="65" s="2" customFormat="1" ht="16.8" customHeight="1">
      <c r="A65" s="40"/>
      <c r="B65" s="46"/>
      <c r="C65" s="322" t="s">
        <v>8517</v>
      </c>
      <c r="D65" s="40"/>
      <c r="E65" s="40"/>
      <c r="F65" s="40"/>
      <c r="G65" s="40"/>
      <c r="H65" s="46"/>
    </row>
    <row r="66" s="2" customFormat="1">
      <c r="A66" s="40"/>
      <c r="B66" s="46"/>
      <c r="C66" s="320" t="s">
        <v>1007</v>
      </c>
      <c r="D66" s="320" t="s">
        <v>1008</v>
      </c>
      <c r="E66" s="19" t="s">
        <v>178</v>
      </c>
      <c r="F66" s="321">
        <v>2.8780000000000001</v>
      </c>
      <c r="G66" s="40"/>
      <c r="H66" s="46"/>
    </row>
    <row r="67" s="2" customFormat="1">
      <c r="A67" s="40"/>
      <c r="B67" s="46"/>
      <c r="C67" s="320" t="s">
        <v>1013</v>
      </c>
      <c r="D67" s="320" t="s">
        <v>1014</v>
      </c>
      <c r="E67" s="19" t="s">
        <v>178</v>
      </c>
      <c r="F67" s="321">
        <v>2.8780000000000001</v>
      </c>
      <c r="G67" s="40"/>
      <c r="H67" s="46"/>
    </row>
    <row r="68" s="2" customFormat="1" ht="16.8" customHeight="1">
      <c r="A68" s="40"/>
      <c r="B68" s="46"/>
      <c r="C68" s="316" t="s">
        <v>193</v>
      </c>
      <c r="D68" s="317" t="s">
        <v>194</v>
      </c>
      <c r="E68" s="318" t="s">
        <v>178</v>
      </c>
      <c r="F68" s="319">
        <v>1727.278</v>
      </c>
      <c r="G68" s="40"/>
      <c r="H68" s="46"/>
    </row>
    <row r="69" s="2" customFormat="1" ht="16.8" customHeight="1">
      <c r="A69" s="40"/>
      <c r="B69" s="46"/>
      <c r="C69" s="320" t="s">
        <v>19</v>
      </c>
      <c r="D69" s="320" t="s">
        <v>635</v>
      </c>
      <c r="E69" s="19" t="s">
        <v>19</v>
      </c>
      <c r="F69" s="321">
        <v>0</v>
      </c>
      <c r="G69" s="40"/>
      <c r="H69" s="46"/>
    </row>
    <row r="70" s="2" customFormat="1" ht="16.8" customHeight="1">
      <c r="A70" s="40"/>
      <c r="B70" s="46"/>
      <c r="C70" s="320" t="s">
        <v>19</v>
      </c>
      <c r="D70" s="320" t="s">
        <v>1041</v>
      </c>
      <c r="E70" s="19" t="s">
        <v>19</v>
      </c>
      <c r="F70" s="321">
        <v>0</v>
      </c>
      <c r="G70" s="40"/>
      <c r="H70" s="46"/>
    </row>
    <row r="71" s="2" customFormat="1" ht="16.8" customHeight="1">
      <c r="A71" s="40"/>
      <c r="B71" s="46"/>
      <c r="C71" s="320" t="s">
        <v>19</v>
      </c>
      <c r="D71" s="320" t="s">
        <v>1106</v>
      </c>
      <c r="E71" s="19" t="s">
        <v>19</v>
      </c>
      <c r="F71" s="321">
        <v>1498.578</v>
      </c>
      <c r="G71" s="40"/>
      <c r="H71" s="46"/>
    </row>
    <row r="72" s="2" customFormat="1" ht="16.8" customHeight="1">
      <c r="A72" s="40"/>
      <c r="B72" s="46"/>
      <c r="C72" s="320" t="s">
        <v>19</v>
      </c>
      <c r="D72" s="320" t="s">
        <v>1098</v>
      </c>
      <c r="E72" s="19" t="s">
        <v>19</v>
      </c>
      <c r="F72" s="321">
        <v>0</v>
      </c>
      <c r="G72" s="40"/>
      <c r="H72" s="46"/>
    </row>
    <row r="73" s="2" customFormat="1" ht="16.8" customHeight="1">
      <c r="A73" s="40"/>
      <c r="B73" s="46"/>
      <c r="C73" s="320" t="s">
        <v>19</v>
      </c>
      <c r="D73" s="320" t="s">
        <v>1107</v>
      </c>
      <c r="E73" s="19" t="s">
        <v>19</v>
      </c>
      <c r="F73" s="321">
        <v>223.5</v>
      </c>
      <c r="G73" s="40"/>
      <c r="H73" s="46"/>
    </row>
    <row r="74" s="2" customFormat="1" ht="16.8" customHeight="1">
      <c r="A74" s="40"/>
      <c r="B74" s="46"/>
      <c r="C74" s="320" t="s">
        <v>19</v>
      </c>
      <c r="D74" s="320" t="s">
        <v>1108</v>
      </c>
      <c r="E74" s="19" t="s">
        <v>19</v>
      </c>
      <c r="F74" s="321">
        <v>5.2000000000000002</v>
      </c>
      <c r="G74" s="40"/>
      <c r="H74" s="46"/>
    </row>
    <row r="75" s="2" customFormat="1" ht="16.8" customHeight="1">
      <c r="A75" s="40"/>
      <c r="B75" s="46"/>
      <c r="C75" s="320" t="s">
        <v>193</v>
      </c>
      <c r="D75" s="320" t="s">
        <v>440</v>
      </c>
      <c r="E75" s="19" t="s">
        <v>19</v>
      </c>
      <c r="F75" s="321">
        <v>1727.278</v>
      </c>
      <c r="G75" s="40"/>
      <c r="H75" s="46"/>
    </row>
    <row r="76" s="2" customFormat="1" ht="16.8" customHeight="1">
      <c r="A76" s="40"/>
      <c r="B76" s="46"/>
      <c r="C76" s="322" t="s">
        <v>8517</v>
      </c>
      <c r="D76" s="40"/>
      <c r="E76" s="40"/>
      <c r="F76" s="40"/>
      <c r="G76" s="40"/>
      <c r="H76" s="46"/>
    </row>
    <row r="77" s="2" customFormat="1">
      <c r="A77" s="40"/>
      <c r="B77" s="46"/>
      <c r="C77" s="320" t="s">
        <v>1102</v>
      </c>
      <c r="D77" s="320" t="s">
        <v>1103</v>
      </c>
      <c r="E77" s="19" t="s">
        <v>178</v>
      </c>
      <c r="F77" s="321">
        <v>1812.058</v>
      </c>
      <c r="G77" s="40"/>
      <c r="H77" s="46"/>
    </row>
    <row r="78" s="2" customFormat="1">
      <c r="A78" s="40"/>
      <c r="B78" s="46"/>
      <c r="C78" s="320" t="s">
        <v>1111</v>
      </c>
      <c r="D78" s="320" t="s">
        <v>1112</v>
      </c>
      <c r="E78" s="19" t="s">
        <v>178</v>
      </c>
      <c r="F78" s="321">
        <v>1812.058</v>
      </c>
      <c r="G78" s="40"/>
      <c r="H78" s="46"/>
    </row>
    <row r="79" s="2" customFormat="1">
      <c r="A79" s="40"/>
      <c r="B79" s="46"/>
      <c r="C79" s="320" t="s">
        <v>1116</v>
      </c>
      <c r="D79" s="320" t="s">
        <v>1117</v>
      </c>
      <c r="E79" s="19" t="s">
        <v>178</v>
      </c>
      <c r="F79" s="321">
        <v>1727.278</v>
      </c>
      <c r="G79" s="40"/>
      <c r="H79" s="46"/>
    </row>
    <row r="80" s="2" customFormat="1">
      <c r="A80" s="40"/>
      <c r="B80" s="46"/>
      <c r="C80" s="320" t="s">
        <v>1121</v>
      </c>
      <c r="D80" s="320" t="s">
        <v>1122</v>
      </c>
      <c r="E80" s="19" t="s">
        <v>178</v>
      </c>
      <c r="F80" s="321">
        <v>1727.278</v>
      </c>
      <c r="G80" s="40"/>
      <c r="H80" s="46"/>
    </row>
    <row r="81" s="2" customFormat="1" ht="16.8" customHeight="1">
      <c r="A81" s="40"/>
      <c r="B81" s="46"/>
      <c r="C81" s="316" t="s">
        <v>197</v>
      </c>
      <c r="D81" s="317" t="s">
        <v>198</v>
      </c>
      <c r="E81" s="318" t="s">
        <v>178</v>
      </c>
      <c r="F81" s="319">
        <v>352.50999999999999</v>
      </c>
      <c r="G81" s="40"/>
      <c r="H81" s="46"/>
    </row>
    <row r="82" s="2" customFormat="1" ht="16.8" customHeight="1">
      <c r="A82" s="40"/>
      <c r="B82" s="46"/>
      <c r="C82" s="320" t="s">
        <v>19</v>
      </c>
      <c r="D82" s="320" t="s">
        <v>634</v>
      </c>
      <c r="E82" s="19" t="s">
        <v>19</v>
      </c>
      <c r="F82" s="321">
        <v>0</v>
      </c>
      <c r="G82" s="40"/>
      <c r="H82" s="46"/>
    </row>
    <row r="83" s="2" customFormat="1" ht="16.8" customHeight="1">
      <c r="A83" s="40"/>
      <c r="B83" s="46"/>
      <c r="C83" s="320" t="s">
        <v>19</v>
      </c>
      <c r="D83" s="320" t="s">
        <v>728</v>
      </c>
      <c r="E83" s="19" t="s">
        <v>19</v>
      </c>
      <c r="F83" s="321">
        <v>0</v>
      </c>
      <c r="G83" s="40"/>
      <c r="H83" s="46"/>
    </row>
    <row r="84" s="2" customFormat="1" ht="16.8" customHeight="1">
      <c r="A84" s="40"/>
      <c r="B84" s="46"/>
      <c r="C84" s="320" t="s">
        <v>19</v>
      </c>
      <c r="D84" s="320" t="s">
        <v>419</v>
      </c>
      <c r="E84" s="19" t="s">
        <v>19</v>
      </c>
      <c r="F84" s="321">
        <v>0</v>
      </c>
      <c r="G84" s="40"/>
      <c r="H84" s="46"/>
    </row>
    <row r="85" s="2" customFormat="1" ht="16.8" customHeight="1">
      <c r="A85" s="40"/>
      <c r="B85" s="46"/>
      <c r="C85" s="320" t="s">
        <v>19</v>
      </c>
      <c r="D85" s="320" t="s">
        <v>729</v>
      </c>
      <c r="E85" s="19" t="s">
        <v>19</v>
      </c>
      <c r="F85" s="321">
        <v>0</v>
      </c>
      <c r="G85" s="40"/>
      <c r="H85" s="46"/>
    </row>
    <row r="86" s="2" customFormat="1" ht="16.8" customHeight="1">
      <c r="A86" s="40"/>
      <c r="B86" s="46"/>
      <c r="C86" s="320" t="s">
        <v>19</v>
      </c>
      <c r="D86" s="320" t="s">
        <v>730</v>
      </c>
      <c r="E86" s="19" t="s">
        <v>19</v>
      </c>
      <c r="F86" s="321">
        <v>0</v>
      </c>
      <c r="G86" s="40"/>
      <c r="H86" s="46"/>
    </row>
    <row r="87" s="2" customFormat="1" ht="16.8" customHeight="1">
      <c r="A87" s="40"/>
      <c r="B87" s="46"/>
      <c r="C87" s="320" t="s">
        <v>19</v>
      </c>
      <c r="D87" s="320" t="s">
        <v>1150</v>
      </c>
      <c r="E87" s="19" t="s">
        <v>19</v>
      </c>
      <c r="F87" s="321">
        <v>106.06</v>
      </c>
      <c r="G87" s="40"/>
      <c r="H87" s="46"/>
    </row>
    <row r="88" s="2" customFormat="1" ht="16.8" customHeight="1">
      <c r="A88" s="40"/>
      <c r="B88" s="46"/>
      <c r="C88" s="320" t="s">
        <v>19</v>
      </c>
      <c r="D88" s="320" t="s">
        <v>732</v>
      </c>
      <c r="E88" s="19" t="s">
        <v>19</v>
      </c>
      <c r="F88" s="321">
        <v>0</v>
      </c>
      <c r="G88" s="40"/>
      <c r="H88" s="46"/>
    </row>
    <row r="89" s="2" customFormat="1" ht="16.8" customHeight="1">
      <c r="A89" s="40"/>
      <c r="B89" s="46"/>
      <c r="C89" s="320" t="s">
        <v>19</v>
      </c>
      <c r="D89" s="320" t="s">
        <v>733</v>
      </c>
      <c r="E89" s="19" t="s">
        <v>19</v>
      </c>
      <c r="F89" s="321">
        <v>0</v>
      </c>
      <c r="G89" s="40"/>
      <c r="H89" s="46"/>
    </row>
    <row r="90" s="2" customFormat="1" ht="16.8" customHeight="1">
      <c r="A90" s="40"/>
      <c r="B90" s="46"/>
      <c r="C90" s="320" t="s">
        <v>19</v>
      </c>
      <c r="D90" s="320" t="s">
        <v>1151</v>
      </c>
      <c r="E90" s="19" t="s">
        <v>19</v>
      </c>
      <c r="F90" s="321">
        <v>6.1500000000000004</v>
      </c>
      <c r="G90" s="40"/>
      <c r="H90" s="46"/>
    </row>
    <row r="91" s="2" customFormat="1" ht="16.8" customHeight="1">
      <c r="A91" s="40"/>
      <c r="B91" s="46"/>
      <c r="C91" s="320" t="s">
        <v>19</v>
      </c>
      <c r="D91" s="320" t="s">
        <v>1152</v>
      </c>
      <c r="E91" s="19" t="s">
        <v>19</v>
      </c>
      <c r="F91" s="321">
        <v>13.32</v>
      </c>
      <c r="G91" s="40"/>
      <c r="H91" s="46"/>
    </row>
    <row r="92" s="2" customFormat="1" ht="16.8" customHeight="1">
      <c r="A92" s="40"/>
      <c r="B92" s="46"/>
      <c r="C92" s="320" t="s">
        <v>19</v>
      </c>
      <c r="D92" s="320" t="s">
        <v>1041</v>
      </c>
      <c r="E92" s="19" t="s">
        <v>19</v>
      </c>
      <c r="F92" s="321">
        <v>0</v>
      </c>
      <c r="G92" s="40"/>
      <c r="H92" s="46"/>
    </row>
    <row r="93" s="2" customFormat="1" ht="16.8" customHeight="1">
      <c r="A93" s="40"/>
      <c r="B93" s="46"/>
      <c r="C93" s="320" t="s">
        <v>19</v>
      </c>
      <c r="D93" s="320" t="s">
        <v>1153</v>
      </c>
      <c r="E93" s="19" t="s">
        <v>19</v>
      </c>
      <c r="F93" s="321">
        <v>38.305</v>
      </c>
      <c r="G93" s="40"/>
      <c r="H93" s="46"/>
    </row>
    <row r="94" s="2" customFormat="1">
      <c r="A94" s="40"/>
      <c r="B94" s="46"/>
      <c r="C94" s="320" t="s">
        <v>19</v>
      </c>
      <c r="D94" s="320" t="s">
        <v>1154</v>
      </c>
      <c r="E94" s="19" t="s">
        <v>19</v>
      </c>
      <c r="F94" s="321">
        <v>155.57499999999999</v>
      </c>
      <c r="G94" s="40"/>
      <c r="H94" s="46"/>
    </row>
    <row r="95" s="2" customFormat="1" ht="16.8" customHeight="1">
      <c r="A95" s="40"/>
      <c r="B95" s="46"/>
      <c r="C95" s="320" t="s">
        <v>19</v>
      </c>
      <c r="D95" s="320" t="s">
        <v>1098</v>
      </c>
      <c r="E95" s="19" t="s">
        <v>19</v>
      </c>
      <c r="F95" s="321">
        <v>0</v>
      </c>
      <c r="G95" s="40"/>
      <c r="H95" s="46"/>
    </row>
    <row r="96" s="2" customFormat="1" ht="16.8" customHeight="1">
      <c r="A96" s="40"/>
      <c r="B96" s="46"/>
      <c r="C96" s="320" t="s">
        <v>19</v>
      </c>
      <c r="D96" s="320" t="s">
        <v>1155</v>
      </c>
      <c r="E96" s="19" t="s">
        <v>19</v>
      </c>
      <c r="F96" s="321">
        <v>33.100000000000001</v>
      </c>
      <c r="G96" s="40"/>
      <c r="H96" s="46"/>
    </row>
    <row r="97" s="2" customFormat="1" ht="16.8" customHeight="1">
      <c r="A97" s="40"/>
      <c r="B97" s="46"/>
      <c r="C97" s="320" t="s">
        <v>197</v>
      </c>
      <c r="D97" s="320" t="s">
        <v>414</v>
      </c>
      <c r="E97" s="19" t="s">
        <v>19</v>
      </c>
      <c r="F97" s="321">
        <v>352.50999999999999</v>
      </c>
      <c r="G97" s="40"/>
      <c r="H97" s="46"/>
    </row>
    <row r="98" s="2" customFormat="1" ht="16.8" customHeight="1">
      <c r="A98" s="40"/>
      <c r="B98" s="46"/>
      <c r="C98" s="322" t="s">
        <v>8517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320" t="s">
        <v>1146</v>
      </c>
      <c r="D99" s="320" t="s">
        <v>1147</v>
      </c>
      <c r="E99" s="19" t="s">
        <v>178</v>
      </c>
      <c r="F99" s="321">
        <v>352.50999999999999</v>
      </c>
      <c r="G99" s="40"/>
      <c r="H99" s="46"/>
    </row>
    <row r="100" s="2" customFormat="1" ht="16.8" customHeight="1">
      <c r="A100" s="40"/>
      <c r="B100" s="46"/>
      <c r="C100" s="320" t="s">
        <v>1156</v>
      </c>
      <c r="D100" s="320" t="s">
        <v>1157</v>
      </c>
      <c r="E100" s="19" t="s">
        <v>178</v>
      </c>
      <c r="F100" s="321">
        <v>352.50999999999999</v>
      </c>
      <c r="G100" s="40"/>
      <c r="H100" s="46"/>
    </row>
    <row r="101" s="2" customFormat="1" ht="16.8" customHeight="1">
      <c r="A101" s="40"/>
      <c r="B101" s="46"/>
      <c r="C101" s="316" t="s">
        <v>201</v>
      </c>
      <c r="D101" s="317" t="s">
        <v>202</v>
      </c>
      <c r="E101" s="318" t="s">
        <v>178</v>
      </c>
      <c r="F101" s="319">
        <v>46.354999999999997</v>
      </c>
      <c r="G101" s="40"/>
      <c r="H101" s="46"/>
    </row>
    <row r="102" s="2" customFormat="1" ht="16.8" customHeight="1">
      <c r="A102" s="40"/>
      <c r="B102" s="46"/>
      <c r="C102" s="320" t="s">
        <v>19</v>
      </c>
      <c r="D102" s="320" t="s">
        <v>634</v>
      </c>
      <c r="E102" s="19" t="s">
        <v>19</v>
      </c>
      <c r="F102" s="321">
        <v>0</v>
      </c>
      <c r="G102" s="40"/>
      <c r="H102" s="46"/>
    </row>
    <row r="103" s="2" customFormat="1" ht="16.8" customHeight="1">
      <c r="A103" s="40"/>
      <c r="B103" s="46"/>
      <c r="C103" s="320" t="s">
        <v>19</v>
      </c>
      <c r="D103" s="320" t="s">
        <v>635</v>
      </c>
      <c r="E103" s="19" t="s">
        <v>19</v>
      </c>
      <c r="F103" s="321">
        <v>0</v>
      </c>
      <c r="G103" s="40"/>
      <c r="H103" s="46"/>
    </row>
    <row r="104" s="2" customFormat="1" ht="16.8" customHeight="1">
      <c r="A104" s="40"/>
      <c r="B104" s="46"/>
      <c r="C104" s="320" t="s">
        <v>19</v>
      </c>
      <c r="D104" s="320" t="s">
        <v>411</v>
      </c>
      <c r="E104" s="19" t="s">
        <v>19</v>
      </c>
      <c r="F104" s="321">
        <v>0</v>
      </c>
      <c r="G104" s="40"/>
      <c r="H104" s="46"/>
    </row>
    <row r="105" s="2" customFormat="1" ht="16.8" customHeight="1">
      <c r="A105" s="40"/>
      <c r="B105" s="46"/>
      <c r="C105" s="320" t="s">
        <v>19</v>
      </c>
      <c r="D105" s="320" t="s">
        <v>643</v>
      </c>
      <c r="E105" s="19" t="s">
        <v>19</v>
      </c>
      <c r="F105" s="321">
        <v>43.840000000000003</v>
      </c>
      <c r="G105" s="40"/>
      <c r="H105" s="46"/>
    </row>
    <row r="106" s="2" customFormat="1" ht="16.8" customHeight="1">
      <c r="A106" s="40"/>
      <c r="B106" s="46"/>
      <c r="C106" s="320" t="s">
        <v>19</v>
      </c>
      <c r="D106" s="320" t="s">
        <v>644</v>
      </c>
      <c r="E106" s="19" t="s">
        <v>19</v>
      </c>
      <c r="F106" s="321">
        <v>2.5150000000000001</v>
      </c>
      <c r="G106" s="40"/>
      <c r="H106" s="46"/>
    </row>
    <row r="107" s="2" customFormat="1" ht="16.8" customHeight="1">
      <c r="A107" s="40"/>
      <c r="B107" s="46"/>
      <c r="C107" s="320" t="s">
        <v>201</v>
      </c>
      <c r="D107" s="320" t="s">
        <v>414</v>
      </c>
      <c r="E107" s="19" t="s">
        <v>19</v>
      </c>
      <c r="F107" s="321">
        <v>46.354999999999997</v>
      </c>
      <c r="G107" s="40"/>
      <c r="H107" s="46"/>
    </row>
    <row r="108" s="2" customFormat="1" ht="16.8" customHeight="1">
      <c r="A108" s="40"/>
      <c r="B108" s="46"/>
      <c r="C108" s="322" t="s">
        <v>8517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320" t="s">
        <v>639</v>
      </c>
      <c r="D109" s="320" t="s">
        <v>640</v>
      </c>
      <c r="E109" s="19" t="s">
        <v>178</v>
      </c>
      <c r="F109" s="321">
        <v>46.354999999999997</v>
      </c>
      <c r="G109" s="40"/>
      <c r="H109" s="46"/>
    </row>
    <row r="110" s="2" customFormat="1" ht="16.8" customHeight="1">
      <c r="A110" s="40"/>
      <c r="B110" s="46"/>
      <c r="C110" s="320" t="s">
        <v>646</v>
      </c>
      <c r="D110" s="320" t="s">
        <v>647</v>
      </c>
      <c r="E110" s="19" t="s">
        <v>178</v>
      </c>
      <c r="F110" s="321">
        <v>46.354999999999997</v>
      </c>
      <c r="G110" s="40"/>
      <c r="H110" s="46"/>
    </row>
    <row r="111" s="2" customFormat="1" ht="16.8" customHeight="1">
      <c r="A111" s="40"/>
      <c r="B111" s="46"/>
      <c r="C111" s="316" t="s">
        <v>205</v>
      </c>
      <c r="D111" s="317" t="s">
        <v>206</v>
      </c>
      <c r="E111" s="318" t="s">
        <v>178</v>
      </c>
      <c r="F111" s="319">
        <v>109.372</v>
      </c>
      <c r="G111" s="40"/>
      <c r="H111" s="46"/>
    </row>
    <row r="112" s="2" customFormat="1" ht="16.8" customHeight="1">
      <c r="A112" s="40"/>
      <c r="B112" s="46"/>
      <c r="C112" s="320" t="s">
        <v>19</v>
      </c>
      <c r="D112" s="320" t="s">
        <v>634</v>
      </c>
      <c r="E112" s="19" t="s">
        <v>19</v>
      </c>
      <c r="F112" s="321">
        <v>0</v>
      </c>
      <c r="G112" s="40"/>
      <c r="H112" s="46"/>
    </row>
    <row r="113" s="2" customFormat="1" ht="16.8" customHeight="1">
      <c r="A113" s="40"/>
      <c r="B113" s="46"/>
      <c r="C113" s="320" t="s">
        <v>19</v>
      </c>
      <c r="D113" s="320" t="s">
        <v>728</v>
      </c>
      <c r="E113" s="19" t="s">
        <v>19</v>
      </c>
      <c r="F113" s="321">
        <v>0</v>
      </c>
      <c r="G113" s="40"/>
      <c r="H113" s="46"/>
    </row>
    <row r="114" s="2" customFormat="1" ht="16.8" customHeight="1">
      <c r="A114" s="40"/>
      <c r="B114" s="46"/>
      <c r="C114" s="320" t="s">
        <v>19</v>
      </c>
      <c r="D114" s="320" t="s">
        <v>419</v>
      </c>
      <c r="E114" s="19" t="s">
        <v>19</v>
      </c>
      <c r="F114" s="321">
        <v>0</v>
      </c>
      <c r="G114" s="40"/>
      <c r="H114" s="46"/>
    </row>
    <row r="115" s="2" customFormat="1" ht="16.8" customHeight="1">
      <c r="A115" s="40"/>
      <c r="B115" s="46"/>
      <c r="C115" s="320" t="s">
        <v>19</v>
      </c>
      <c r="D115" s="320" t="s">
        <v>594</v>
      </c>
      <c r="E115" s="19" t="s">
        <v>19</v>
      </c>
      <c r="F115" s="321">
        <v>0</v>
      </c>
      <c r="G115" s="40"/>
      <c r="H115" s="46"/>
    </row>
    <row r="116" s="2" customFormat="1" ht="16.8" customHeight="1">
      <c r="A116" s="40"/>
      <c r="B116" s="46"/>
      <c r="C116" s="320" t="s">
        <v>19</v>
      </c>
      <c r="D116" s="320" t="s">
        <v>774</v>
      </c>
      <c r="E116" s="19" t="s">
        <v>19</v>
      </c>
      <c r="F116" s="321">
        <v>0</v>
      </c>
      <c r="G116" s="40"/>
      <c r="H116" s="46"/>
    </row>
    <row r="117" s="2" customFormat="1" ht="16.8" customHeight="1">
      <c r="A117" s="40"/>
      <c r="B117" s="46"/>
      <c r="C117" s="320" t="s">
        <v>19</v>
      </c>
      <c r="D117" s="320" t="s">
        <v>783</v>
      </c>
      <c r="E117" s="19" t="s">
        <v>19</v>
      </c>
      <c r="F117" s="321">
        <v>109.372</v>
      </c>
      <c r="G117" s="40"/>
      <c r="H117" s="46"/>
    </row>
    <row r="118" s="2" customFormat="1" ht="16.8" customHeight="1">
      <c r="A118" s="40"/>
      <c r="B118" s="46"/>
      <c r="C118" s="320" t="s">
        <v>205</v>
      </c>
      <c r="D118" s="320" t="s">
        <v>414</v>
      </c>
      <c r="E118" s="19" t="s">
        <v>19</v>
      </c>
      <c r="F118" s="321">
        <v>109.372</v>
      </c>
      <c r="G118" s="40"/>
      <c r="H118" s="46"/>
    </row>
    <row r="119" s="2" customFormat="1" ht="16.8" customHeight="1">
      <c r="A119" s="40"/>
      <c r="B119" s="46"/>
      <c r="C119" s="322" t="s">
        <v>8517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20" t="s">
        <v>779</v>
      </c>
      <c r="D120" s="320" t="s">
        <v>780</v>
      </c>
      <c r="E120" s="19" t="s">
        <v>178</v>
      </c>
      <c r="F120" s="321">
        <v>109.372</v>
      </c>
      <c r="G120" s="40"/>
      <c r="H120" s="46"/>
    </row>
    <row r="121" s="2" customFormat="1" ht="16.8" customHeight="1">
      <c r="A121" s="40"/>
      <c r="B121" s="46"/>
      <c r="C121" s="320" t="s">
        <v>785</v>
      </c>
      <c r="D121" s="320" t="s">
        <v>786</v>
      </c>
      <c r="E121" s="19" t="s">
        <v>178</v>
      </c>
      <c r="F121" s="321">
        <v>109.372</v>
      </c>
      <c r="G121" s="40"/>
      <c r="H121" s="46"/>
    </row>
    <row r="122" s="2" customFormat="1" ht="16.8" customHeight="1">
      <c r="A122" s="40"/>
      <c r="B122" s="46"/>
      <c r="C122" s="316" t="s">
        <v>209</v>
      </c>
      <c r="D122" s="317" t="s">
        <v>210</v>
      </c>
      <c r="E122" s="318" t="s">
        <v>178</v>
      </c>
      <c r="F122" s="319">
        <v>284.5</v>
      </c>
      <c r="G122" s="40"/>
      <c r="H122" s="46"/>
    </row>
    <row r="123" s="2" customFormat="1" ht="16.8" customHeight="1">
      <c r="A123" s="40"/>
      <c r="B123" s="46"/>
      <c r="C123" s="320" t="s">
        <v>19</v>
      </c>
      <c r="D123" s="320" t="s">
        <v>906</v>
      </c>
      <c r="E123" s="19" t="s">
        <v>19</v>
      </c>
      <c r="F123" s="321">
        <v>0</v>
      </c>
      <c r="G123" s="40"/>
      <c r="H123" s="46"/>
    </row>
    <row r="124" s="2" customFormat="1" ht="16.8" customHeight="1">
      <c r="A124" s="40"/>
      <c r="B124" s="46"/>
      <c r="C124" s="320" t="s">
        <v>19</v>
      </c>
      <c r="D124" s="320" t="s">
        <v>419</v>
      </c>
      <c r="E124" s="19" t="s">
        <v>19</v>
      </c>
      <c r="F124" s="321">
        <v>0</v>
      </c>
      <c r="G124" s="40"/>
      <c r="H124" s="46"/>
    </row>
    <row r="125" s="2" customFormat="1" ht="16.8" customHeight="1">
      <c r="A125" s="40"/>
      <c r="B125" s="46"/>
      <c r="C125" s="320" t="s">
        <v>19</v>
      </c>
      <c r="D125" s="320" t="s">
        <v>741</v>
      </c>
      <c r="E125" s="19" t="s">
        <v>19</v>
      </c>
      <c r="F125" s="321">
        <v>0</v>
      </c>
      <c r="G125" s="40"/>
      <c r="H125" s="46"/>
    </row>
    <row r="126" s="2" customFormat="1" ht="16.8" customHeight="1">
      <c r="A126" s="40"/>
      <c r="B126" s="46"/>
      <c r="C126" s="320" t="s">
        <v>19</v>
      </c>
      <c r="D126" s="320" t="s">
        <v>594</v>
      </c>
      <c r="E126" s="19" t="s">
        <v>19</v>
      </c>
      <c r="F126" s="321">
        <v>0</v>
      </c>
      <c r="G126" s="40"/>
      <c r="H126" s="46"/>
    </row>
    <row r="127" s="2" customFormat="1" ht="16.8" customHeight="1">
      <c r="A127" s="40"/>
      <c r="B127" s="46"/>
      <c r="C127" s="320" t="s">
        <v>19</v>
      </c>
      <c r="D127" s="320" t="s">
        <v>337</v>
      </c>
      <c r="E127" s="19" t="s">
        <v>19</v>
      </c>
      <c r="F127" s="321">
        <v>0</v>
      </c>
      <c r="G127" s="40"/>
      <c r="H127" s="46"/>
    </row>
    <row r="128" s="2" customFormat="1" ht="16.8" customHeight="1">
      <c r="A128" s="40"/>
      <c r="B128" s="46"/>
      <c r="C128" s="320" t="s">
        <v>19</v>
      </c>
      <c r="D128" s="320" t="s">
        <v>1843</v>
      </c>
      <c r="E128" s="19" t="s">
        <v>19</v>
      </c>
      <c r="F128" s="321">
        <v>274</v>
      </c>
      <c r="G128" s="40"/>
      <c r="H128" s="46"/>
    </row>
    <row r="129" s="2" customFormat="1" ht="16.8" customHeight="1">
      <c r="A129" s="40"/>
      <c r="B129" s="46"/>
      <c r="C129" s="320" t="s">
        <v>19</v>
      </c>
      <c r="D129" s="320" t="s">
        <v>1844</v>
      </c>
      <c r="E129" s="19" t="s">
        <v>19</v>
      </c>
      <c r="F129" s="321">
        <v>0</v>
      </c>
      <c r="G129" s="40"/>
      <c r="H129" s="46"/>
    </row>
    <row r="130" s="2" customFormat="1" ht="16.8" customHeight="1">
      <c r="A130" s="40"/>
      <c r="B130" s="46"/>
      <c r="C130" s="320" t="s">
        <v>19</v>
      </c>
      <c r="D130" s="320" t="s">
        <v>1845</v>
      </c>
      <c r="E130" s="19" t="s">
        <v>19</v>
      </c>
      <c r="F130" s="321">
        <v>10.5</v>
      </c>
      <c r="G130" s="40"/>
      <c r="H130" s="46"/>
    </row>
    <row r="131" s="2" customFormat="1" ht="16.8" customHeight="1">
      <c r="A131" s="40"/>
      <c r="B131" s="46"/>
      <c r="C131" s="320" t="s">
        <v>209</v>
      </c>
      <c r="D131" s="320" t="s">
        <v>414</v>
      </c>
      <c r="E131" s="19" t="s">
        <v>19</v>
      </c>
      <c r="F131" s="321">
        <v>284.5</v>
      </c>
      <c r="G131" s="40"/>
      <c r="H131" s="46"/>
    </row>
    <row r="132" s="2" customFormat="1" ht="16.8" customHeight="1">
      <c r="A132" s="40"/>
      <c r="B132" s="46"/>
      <c r="C132" s="322" t="s">
        <v>8517</v>
      </c>
      <c r="D132" s="40"/>
      <c r="E132" s="40"/>
      <c r="F132" s="40"/>
      <c r="G132" s="40"/>
      <c r="H132" s="46"/>
    </row>
    <row r="133" s="2" customFormat="1">
      <c r="A133" s="40"/>
      <c r="B133" s="46"/>
      <c r="C133" s="320" t="s">
        <v>1839</v>
      </c>
      <c r="D133" s="320" t="s">
        <v>1840</v>
      </c>
      <c r="E133" s="19" t="s">
        <v>178</v>
      </c>
      <c r="F133" s="321">
        <v>284.5</v>
      </c>
      <c r="G133" s="40"/>
      <c r="H133" s="46"/>
    </row>
    <row r="134" s="2" customFormat="1" ht="16.8" customHeight="1">
      <c r="A134" s="40"/>
      <c r="B134" s="46"/>
      <c r="C134" s="320" t="s">
        <v>1860</v>
      </c>
      <c r="D134" s="320" t="s">
        <v>1861</v>
      </c>
      <c r="E134" s="19" t="s">
        <v>178</v>
      </c>
      <c r="F134" s="321">
        <v>284.5</v>
      </c>
      <c r="G134" s="40"/>
      <c r="H134" s="46"/>
    </row>
    <row r="135" s="2" customFormat="1" ht="16.8" customHeight="1">
      <c r="A135" s="40"/>
      <c r="B135" s="46"/>
      <c r="C135" s="320" t="s">
        <v>1834</v>
      </c>
      <c r="D135" s="320" t="s">
        <v>1835</v>
      </c>
      <c r="E135" s="19" t="s">
        <v>548</v>
      </c>
      <c r="F135" s="321">
        <v>0.097000000000000003</v>
      </c>
      <c r="G135" s="40"/>
      <c r="H135" s="46"/>
    </row>
    <row r="136" s="2" customFormat="1">
      <c r="A136" s="40"/>
      <c r="B136" s="46"/>
      <c r="C136" s="320" t="s">
        <v>1855</v>
      </c>
      <c r="D136" s="320" t="s">
        <v>1856</v>
      </c>
      <c r="E136" s="19" t="s">
        <v>178</v>
      </c>
      <c r="F136" s="321">
        <v>347.375</v>
      </c>
      <c r="G136" s="40"/>
      <c r="H136" s="46"/>
    </row>
    <row r="137" s="2" customFormat="1" ht="16.8" customHeight="1">
      <c r="A137" s="40"/>
      <c r="B137" s="46"/>
      <c r="C137" s="316" t="s">
        <v>213</v>
      </c>
      <c r="D137" s="317" t="s">
        <v>214</v>
      </c>
      <c r="E137" s="318" t="s">
        <v>178</v>
      </c>
      <c r="F137" s="319">
        <v>1488.5</v>
      </c>
      <c r="G137" s="40"/>
      <c r="H137" s="46"/>
    </row>
    <row r="138" s="2" customFormat="1" ht="16.8" customHeight="1">
      <c r="A138" s="40"/>
      <c r="B138" s="46"/>
      <c r="C138" s="320" t="s">
        <v>19</v>
      </c>
      <c r="D138" s="320" t="s">
        <v>906</v>
      </c>
      <c r="E138" s="19" t="s">
        <v>19</v>
      </c>
      <c r="F138" s="321">
        <v>0</v>
      </c>
      <c r="G138" s="40"/>
      <c r="H138" s="46"/>
    </row>
    <row r="139" s="2" customFormat="1" ht="16.8" customHeight="1">
      <c r="A139" s="40"/>
      <c r="B139" s="46"/>
      <c r="C139" s="320" t="s">
        <v>19</v>
      </c>
      <c r="D139" s="320" t="s">
        <v>419</v>
      </c>
      <c r="E139" s="19" t="s">
        <v>19</v>
      </c>
      <c r="F139" s="321">
        <v>0</v>
      </c>
      <c r="G139" s="40"/>
      <c r="H139" s="46"/>
    </row>
    <row r="140" s="2" customFormat="1" ht="16.8" customHeight="1">
      <c r="A140" s="40"/>
      <c r="B140" s="46"/>
      <c r="C140" s="320" t="s">
        <v>19</v>
      </c>
      <c r="D140" s="320" t="s">
        <v>741</v>
      </c>
      <c r="E140" s="19" t="s">
        <v>19</v>
      </c>
      <c r="F140" s="321">
        <v>0</v>
      </c>
      <c r="G140" s="40"/>
      <c r="H140" s="46"/>
    </row>
    <row r="141" s="2" customFormat="1" ht="16.8" customHeight="1">
      <c r="A141" s="40"/>
      <c r="B141" s="46"/>
      <c r="C141" s="320" t="s">
        <v>19</v>
      </c>
      <c r="D141" s="320" t="s">
        <v>594</v>
      </c>
      <c r="E141" s="19" t="s">
        <v>19</v>
      </c>
      <c r="F141" s="321">
        <v>0</v>
      </c>
      <c r="G141" s="40"/>
      <c r="H141" s="46"/>
    </row>
    <row r="142" s="2" customFormat="1" ht="16.8" customHeight="1">
      <c r="A142" s="40"/>
      <c r="B142" s="46"/>
      <c r="C142" s="320" t="s">
        <v>19</v>
      </c>
      <c r="D142" s="320" t="s">
        <v>1832</v>
      </c>
      <c r="E142" s="19" t="s">
        <v>19</v>
      </c>
      <c r="F142" s="321">
        <v>0</v>
      </c>
      <c r="G142" s="40"/>
      <c r="H142" s="46"/>
    </row>
    <row r="143" s="2" customFormat="1" ht="16.8" customHeight="1">
      <c r="A143" s="40"/>
      <c r="B143" s="46"/>
      <c r="C143" s="320" t="s">
        <v>19</v>
      </c>
      <c r="D143" s="320" t="s">
        <v>215</v>
      </c>
      <c r="E143" s="19" t="s">
        <v>19</v>
      </c>
      <c r="F143" s="321">
        <v>1488.5</v>
      </c>
      <c r="G143" s="40"/>
      <c r="H143" s="46"/>
    </row>
    <row r="144" s="2" customFormat="1" ht="16.8" customHeight="1">
      <c r="A144" s="40"/>
      <c r="B144" s="46"/>
      <c r="C144" s="320" t="s">
        <v>213</v>
      </c>
      <c r="D144" s="320" t="s">
        <v>414</v>
      </c>
      <c r="E144" s="19" t="s">
        <v>19</v>
      </c>
      <c r="F144" s="321">
        <v>1488.5</v>
      </c>
      <c r="G144" s="40"/>
      <c r="H144" s="46"/>
    </row>
    <row r="145" s="2" customFormat="1" ht="16.8" customHeight="1">
      <c r="A145" s="40"/>
      <c r="B145" s="46"/>
      <c r="C145" s="322" t="s">
        <v>8517</v>
      </c>
      <c r="D145" s="40"/>
      <c r="E145" s="40"/>
      <c r="F145" s="40"/>
      <c r="G145" s="40"/>
      <c r="H145" s="46"/>
    </row>
    <row r="146" s="2" customFormat="1">
      <c r="A146" s="40"/>
      <c r="B146" s="46"/>
      <c r="C146" s="320" t="s">
        <v>1828</v>
      </c>
      <c r="D146" s="320" t="s">
        <v>1829</v>
      </c>
      <c r="E146" s="19" t="s">
        <v>178</v>
      </c>
      <c r="F146" s="321">
        <v>1488.5</v>
      </c>
      <c r="G146" s="40"/>
      <c r="H146" s="46"/>
    </row>
    <row r="147" s="2" customFormat="1" ht="16.8" customHeight="1">
      <c r="A147" s="40"/>
      <c r="B147" s="46"/>
      <c r="C147" s="320" t="s">
        <v>1850</v>
      </c>
      <c r="D147" s="320" t="s">
        <v>1851</v>
      </c>
      <c r="E147" s="19" t="s">
        <v>178</v>
      </c>
      <c r="F147" s="321">
        <v>1488.5</v>
      </c>
      <c r="G147" s="40"/>
      <c r="H147" s="46"/>
    </row>
    <row r="148" s="2" customFormat="1" ht="16.8" customHeight="1">
      <c r="A148" s="40"/>
      <c r="B148" s="46"/>
      <c r="C148" s="320" t="s">
        <v>1834</v>
      </c>
      <c r="D148" s="320" t="s">
        <v>1835</v>
      </c>
      <c r="E148" s="19" t="s">
        <v>548</v>
      </c>
      <c r="F148" s="321">
        <v>0.44700000000000001</v>
      </c>
      <c r="G148" s="40"/>
      <c r="H148" s="46"/>
    </row>
    <row r="149" s="2" customFormat="1">
      <c r="A149" s="40"/>
      <c r="B149" s="46"/>
      <c r="C149" s="320" t="s">
        <v>1855</v>
      </c>
      <c r="D149" s="320" t="s">
        <v>1856</v>
      </c>
      <c r="E149" s="19" t="s">
        <v>178</v>
      </c>
      <c r="F149" s="321">
        <v>1734.847</v>
      </c>
      <c r="G149" s="40"/>
      <c r="H149" s="46"/>
    </row>
    <row r="150" s="2" customFormat="1" ht="16.8" customHeight="1">
      <c r="A150" s="40"/>
      <c r="B150" s="46"/>
      <c r="C150" s="316" t="s">
        <v>217</v>
      </c>
      <c r="D150" s="317" t="s">
        <v>218</v>
      </c>
      <c r="E150" s="318" t="s">
        <v>219</v>
      </c>
      <c r="F150" s="319">
        <v>5.7800000000000002</v>
      </c>
      <c r="G150" s="40"/>
      <c r="H150" s="46"/>
    </row>
    <row r="151" s="2" customFormat="1" ht="16.8" customHeight="1">
      <c r="A151" s="40"/>
      <c r="B151" s="46"/>
      <c r="C151" s="320" t="s">
        <v>19</v>
      </c>
      <c r="D151" s="320" t="s">
        <v>421</v>
      </c>
      <c r="E151" s="19" t="s">
        <v>19</v>
      </c>
      <c r="F151" s="321">
        <v>0</v>
      </c>
      <c r="G151" s="40"/>
      <c r="H151" s="46"/>
    </row>
    <row r="152" s="2" customFormat="1" ht="16.8" customHeight="1">
      <c r="A152" s="40"/>
      <c r="B152" s="46"/>
      <c r="C152" s="320" t="s">
        <v>19</v>
      </c>
      <c r="D152" s="320" t="s">
        <v>422</v>
      </c>
      <c r="E152" s="19" t="s">
        <v>19</v>
      </c>
      <c r="F152" s="321">
        <v>5.7800000000000002</v>
      </c>
      <c r="G152" s="40"/>
      <c r="H152" s="46"/>
    </row>
    <row r="153" s="2" customFormat="1" ht="16.8" customHeight="1">
      <c r="A153" s="40"/>
      <c r="B153" s="46"/>
      <c r="C153" s="320" t="s">
        <v>217</v>
      </c>
      <c r="D153" s="320" t="s">
        <v>414</v>
      </c>
      <c r="E153" s="19" t="s">
        <v>19</v>
      </c>
      <c r="F153" s="321">
        <v>5.7800000000000002</v>
      </c>
      <c r="G153" s="40"/>
      <c r="H153" s="46"/>
    </row>
    <row r="154" s="2" customFormat="1" ht="16.8" customHeight="1">
      <c r="A154" s="40"/>
      <c r="B154" s="46"/>
      <c r="C154" s="322" t="s">
        <v>8517</v>
      </c>
      <c r="D154" s="40"/>
      <c r="E154" s="40"/>
      <c r="F154" s="40"/>
      <c r="G154" s="40"/>
      <c r="H154" s="46"/>
    </row>
    <row r="155" s="2" customFormat="1">
      <c r="A155" s="40"/>
      <c r="B155" s="46"/>
      <c r="C155" s="320" t="s">
        <v>415</v>
      </c>
      <c r="D155" s="320" t="s">
        <v>416</v>
      </c>
      <c r="E155" s="19" t="s">
        <v>219</v>
      </c>
      <c r="F155" s="321">
        <v>5.7800000000000002</v>
      </c>
      <c r="G155" s="40"/>
      <c r="H155" s="46"/>
    </row>
    <row r="156" s="2" customFormat="1">
      <c r="A156" s="40"/>
      <c r="B156" s="46"/>
      <c r="C156" s="320" t="s">
        <v>481</v>
      </c>
      <c r="D156" s="320" t="s">
        <v>482</v>
      </c>
      <c r="E156" s="19" t="s">
        <v>219</v>
      </c>
      <c r="F156" s="321">
        <v>1769.473</v>
      </c>
      <c r="G156" s="40"/>
      <c r="H156" s="46"/>
    </row>
    <row r="157" s="2" customFormat="1">
      <c r="A157" s="40"/>
      <c r="B157" s="46"/>
      <c r="C157" s="320" t="s">
        <v>493</v>
      </c>
      <c r="D157" s="320" t="s">
        <v>494</v>
      </c>
      <c r="E157" s="19" t="s">
        <v>219</v>
      </c>
      <c r="F157" s="321">
        <v>1448.415</v>
      </c>
      <c r="G157" s="40"/>
      <c r="H157" s="46"/>
    </row>
    <row r="158" s="2" customFormat="1">
      <c r="A158" s="40"/>
      <c r="B158" s="46"/>
      <c r="C158" s="320" t="s">
        <v>499</v>
      </c>
      <c r="D158" s="320" t="s">
        <v>8518</v>
      </c>
      <c r="E158" s="19" t="s">
        <v>219</v>
      </c>
      <c r="F158" s="321">
        <v>15932.565000000001</v>
      </c>
      <c r="G158" s="40"/>
      <c r="H158" s="46"/>
    </row>
    <row r="159" s="2" customFormat="1">
      <c r="A159" s="40"/>
      <c r="B159" s="46"/>
      <c r="C159" s="320" t="s">
        <v>546</v>
      </c>
      <c r="D159" s="320" t="s">
        <v>547</v>
      </c>
      <c r="E159" s="19" t="s">
        <v>548</v>
      </c>
      <c r="F159" s="321">
        <v>311.524</v>
      </c>
      <c r="G159" s="40"/>
      <c r="H159" s="46"/>
    </row>
    <row r="160" s="2" customFormat="1">
      <c r="A160" s="40"/>
      <c r="B160" s="46"/>
      <c r="C160" s="320" t="s">
        <v>553</v>
      </c>
      <c r="D160" s="320" t="s">
        <v>554</v>
      </c>
      <c r="E160" s="19" t="s">
        <v>548</v>
      </c>
      <c r="F160" s="321">
        <v>2242.9690000000001</v>
      </c>
      <c r="G160" s="40"/>
      <c r="H160" s="46"/>
    </row>
    <row r="161" s="2" customFormat="1">
      <c r="A161" s="40"/>
      <c r="B161" s="46"/>
      <c r="C161" s="320" t="s">
        <v>561</v>
      </c>
      <c r="D161" s="320" t="s">
        <v>562</v>
      </c>
      <c r="E161" s="19" t="s">
        <v>219</v>
      </c>
      <c r="F161" s="321">
        <v>1557.6179999999999</v>
      </c>
      <c r="G161" s="40"/>
      <c r="H161" s="46"/>
    </row>
    <row r="162" s="2" customFormat="1" ht="16.8" customHeight="1">
      <c r="A162" s="40"/>
      <c r="B162" s="46"/>
      <c r="C162" s="316" t="s">
        <v>221</v>
      </c>
      <c r="D162" s="317" t="s">
        <v>222</v>
      </c>
      <c r="E162" s="318" t="s">
        <v>219</v>
      </c>
      <c r="F162" s="319">
        <v>5.7800000000000002</v>
      </c>
      <c r="G162" s="40"/>
      <c r="H162" s="46"/>
    </row>
    <row r="163" s="2" customFormat="1" ht="16.8" customHeight="1">
      <c r="A163" s="40"/>
      <c r="B163" s="46"/>
      <c r="C163" s="320" t="s">
        <v>19</v>
      </c>
      <c r="D163" s="320" t="s">
        <v>427</v>
      </c>
      <c r="E163" s="19" t="s">
        <v>19</v>
      </c>
      <c r="F163" s="321">
        <v>0</v>
      </c>
      <c r="G163" s="40"/>
      <c r="H163" s="46"/>
    </row>
    <row r="164" s="2" customFormat="1" ht="16.8" customHeight="1">
      <c r="A164" s="40"/>
      <c r="B164" s="46"/>
      <c r="C164" s="320" t="s">
        <v>19</v>
      </c>
      <c r="D164" s="320" t="s">
        <v>422</v>
      </c>
      <c r="E164" s="19" t="s">
        <v>19</v>
      </c>
      <c r="F164" s="321">
        <v>5.7800000000000002</v>
      </c>
      <c r="G164" s="40"/>
      <c r="H164" s="46"/>
    </row>
    <row r="165" s="2" customFormat="1" ht="16.8" customHeight="1">
      <c r="A165" s="40"/>
      <c r="B165" s="46"/>
      <c r="C165" s="320" t="s">
        <v>221</v>
      </c>
      <c r="D165" s="320" t="s">
        <v>414</v>
      </c>
      <c r="E165" s="19" t="s">
        <v>19</v>
      </c>
      <c r="F165" s="321">
        <v>5.7800000000000002</v>
      </c>
      <c r="G165" s="40"/>
      <c r="H165" s="46"/>
    </row>
    <row r="166" s="2" customFormat="1" ht="16.8" customHeight="1">
      <c r="A166" s="40"/>
      <c r="B166" s="46"/>
      <c r="C166" s="322" t="s">
        <v>8517</v>
      </c>
      <c r="D166" s="40"/>
      <c r="E166" s="40"/>
      <c r="F166" s="40"/>
      <c r="G166" s="40"/>
      <c r="H166" s="46"/>
    </row>
    <row r="167" s="2" customFormat="1">
      <c r="A167" s="40"/>
      <c r="B167" s="46"/>
      <c r="C167" s="320" t="s">
        <v>423</v>
      </c>
      <c r="D167" s="320" t="s">
        <v>424</v>
      </c>
      <c r="E167" s="19" t="s">
        <v>219</v>
      </c>
      <c r="F167" s="321">
        <v>5.7800000000000002</v>
      </c>
      <c r="G167" s="40"/>
      <c r="H167" s="46"/>
    </row>
    <row r="168" s="2" customFormat="1">
      <c r="A168" s="40"/>
      <c r="B168" s="46"/>
      <c r="C168" s="320" t="s">
        <v>488</v>
      </c>
      <c r="D168" s="320" t="s">
        <v>489</v>
      </c>
      <c r="E168" s="19" t="s">
        <v>219</v>
      </c>
      <c r="F168" s="321">
        <v>109.203</v>
      </c>
      <c r="G168" s="40"/>
      <c r="H168" s="46"/>
    </row>
    <row r="169" s="2" customFormat="1">
      <c r="A169" s="40"/>
      <c r="B169" s="46"/>
      <c r="C169" s="320" t="s">
        <v>515</v>
      </c>
      <c r="D169" s="320" t="s">
        <v>516</v>
      </c>
      <c r="E169" s="19" t="s">
        <v>219</v>
      </c>
      <c r="F169" s="321">
        <v>109.203</v>
      </c>
      <c r="G169" s="40"/>
      <c r="H169" s="46"/>
    </row>
    <row r="170" s="2" customFormat="1">
      <c r="A170" s="40"/>
      <c r="B170" s="46"/>
      <c r="C170" s="320" t="s">
        <v>520</v>
      </c>
      <c r="D170" s="320" t="s">
        <v>8519</v>
      </c>
      <c r="E170" s="19" t="s">
        <v>219</v>
      </c>
      <c r="F170" s="321">
        <v>1201.233</v>
      </c>
      <c r="G170" s="40"/>
      <c r="H170" s="46"/>
    </row>
    <row r="171" s="2" customFormat="1">
      <c r="A171" s="40"/>
      <c r="B171" s="46"/>
      <c r="C171" s="320" t="s">
        <v>546</v>
      </c>
      <c r="D171" s="320" t="s">
        <v>547</v>
      </c>
      <c r="E171" s="19" t="s">
        <v>548</v>
      </c>
      <c r="F171" s="321">
        <v>311.524</v>
      </c>
      <c r="G171" s="40"/>
      <c r="H171" s="46"/>
    </row>
    <row r="172" s="2" customFormat="1">
      <c r="A172" s="40"/>
      <c r="B172" s="46"/>
      <c r="C172" s="320" t="s">
        <v>553</v>
      </c>
      <c r="D172" s="320" t="s">
        <v>554</v>
      </c>
      <c r="E172" s="19" t="s">
        <v>548</v>
      </c>
      <c r="F172" s="321">
        <v>2242.9690000000001</v>
      </c>
      <c r="G172" s="40"/>
      <c r="H172" s="46"/>
    </row>
    <row r="173" s="2" customFormat="1">
      <c r="A173" s="40"/>
      <c r="B173" s="46"/>
      <c r="C173" s="320" t="s">
        <v>561</v>
      </c>
      <c r="D173" s="320" t="s">
        <v>562</v>
      </c>
      <c r="E173" s="19" t="s">
        <v>219</v>
      </c>
      <c r="F173" s="321">
        <v>1557.6179999999999</v>
      </c>
      <c r="G173" s="40"/>
      <c r="H173" s="46"/>
    </row>
    <row r="174" s="2" customFormat="1" ht="16.8" customHeight="1">
      <c r="A174" s="40"/>
      <c r="B174" s="46"/>
      <c r="C174" s="316" t="s">
        <v>223</v>
      </c>
      <c r="D174" s="317" t="s">
        <v>224</v>
      </c>
      <c r="E174" s="318" t="s">
        <v>178</v>
      </c>
      <c r="F174" s="319">
        <v>720.351</v>
      </c>
      <c r="G174" s="40"/>
      <c r="H174" s="46"/>
    </row>
    <row r="175" s="2" customFormat="1" ht="16.8" customHeight="1">
      <c r="A175" s="40"/>
      <c r="B175" s="46"/>
      <c r="C175" s="320" t="s">
        <v>19</v>
      </c>
      <c r="D175" s="320" t="s">
        <v>634</v>
      </c>
      <c r="E175" s="19" t="s">
        <v>19</v>
      </c>
      <c r="F175" s="321">
        <v>0</v>
      </c>
      <c r="G175" s="40"/>
      <c r="H175" s="46"/>
    </row>
    <row r="176" s="2" customFormat="1" ht="16.8" customHeight="1">
      <c r="A176" s="40"/>
      <c r="B176" s="46"/>
      <c r="C176" s="320" t="s">
        <v>19</v>
      </c>
      <c r="D176" s="320" t="s">
        <v>741</v>
      </c>
      <c r="E176" s="19" t="s">
        <v>19</v>
      </c>
      <c r="F176" s="321">
        <v>0</v>
      </c>
      <c r="G176" s="40"/>
      <c r="H176" s="46"/>
    </row>
    <row r="177" s="2" customFormat="1" ht="16.8" customHeight="1">
      <c r="A177" s="40"/>
      <c r="B177" s="46"/>
      <c r="C177" s="320" t="s">
        <v>19</v>
      </c>
      <c r="D177" s="320" t="s">
        <v>3584</v>
      </c>
      <c r="E177" s="19" t="s">
        <v>19</v>
      </c>
      <c r="F177" s="321">
        <v>38.840000000000003</v>
      </c>
      <c r="G177" s="40"/>
      <c r="H177" s="46"/>
    </row>
    <row r="178" s="2" customFormat="1" ht="16.8" customHeight="1">
      <c r="A178" s="40"/>
      <c r="B178" s="46"/>
      <c r="C178" s="320" t="s">
        <v>19</v>
      </c>
      <c r="D178" s="320" t="s">
        <v>3585</v>
      </c>
      <c r="E178" s="19" t="s">
        <v>19</v>
      </c>
      <c r="F178" s="321">
        <v>33.353999999999999</v>
      </c>
      <c r="G178" s="40"/>
      <c r="H178" s="46"/>
    </row>
    <row r="179" s="2" customFormat="1" ht="16.8" customHeight="1">
      <c r="A179" s="40"/>
      <c r="B179" s="46"/>
      <c r="C179" s="320" t="s">
        <v>19</v>
      </c>
      <c r="D179" s="320" t="s">
        <v>3586</v>
      </c>
      <c r="E179" s="19" t="s">
        <v>19</v>
      </c>
      <c r="F179" s="321">
        <v>6.4349999999999996</v>
      </c>
      <c r="G179" s="40"/>
      <c r="H179" s="46"/>
    </row>
    <row r="180" s="2" customFormat="1" ht="16.8" customHeight="1">
      <c r="A180" s="40"/>
      <c r="B180" s="46"/>
      <c r="C180" s="320" t="s">
        <v>19</v>
      </c>
      <c r="D180" s="320" t="s">
        <v>3587</v>
      </c>
      <c r="E180" s="19" t="s">
        <v>19</v>
      </c>
      <c r="F180" s="321">
        <v>14.148</v>
      </c>
      <c r="G180" s="40"/>
      <c r="H180" s="46"/>
    </row>
    <row r="181" s="2" customFormat="1" ht="16.8" customHeight="1">
      <c r="A181" s="40"/>
      <c r="B181" s="46"/>
      <c r="C181" s="320" t="s">
        <v>19</v>
      </c>
      <c r="D181" s="320" t="s">
        <v>3588</v>
      </c>
      <c r="E181" s="19" t="s">
        <v>19</v>
      </c>
      <c r="F181" s="321">
        <v>15.407</v>
      </c>
      <c r="G181" s="40"/>
      <c r="H181" s="46"/>
    </row>
    <row r="182" s="2" customFormat="1" ht="16.8" customHeight="1">
      <c r="A182" s="40"/>
      <c r="B182" s="46"/>
      <c r="C182" s="320" t="s">
        <v>19</v>
      </c>
      <c r="D182" s="320" t="s">
        <v>3589</v>
      </c>
      <c r="E182" s="19" t="s">
        <v>19</v>
      </c>
      <c r="F182" s="321">
        <v>21.042999999999999</v>
      </c>
      <c r="G182" s="40"/>
      <c r="H182" s="46"/>
    </row>
    <row r="183" s="2" customFormat="1" ht="16.8" customHeight="1">
      <c r="A183" s="40"/>
      <c r="B183" s="46"/>
      <c r="C183" s="320" t="s">
        <v>19</v>
      </c>
      <c r="D183" s="320" t="s">
        <v>3590</v>
      </c>
      <c r="E183" s="19" t="s">
        <v>19</v>
      </c>
      <c r="F183" s="321">
        <v>3.52</v>
      </c>
      <c r="G183" s="40"/>
      <c r="H183" s="46"/>
    </row>
    <row r="184" s="2" customFormat="1" ht="16.8" customHeight="1">
      <c r="A184" s="40"/>
      <c r="B184" s="46"/>
      <c r="C184" s="320" t="s">
        <v>19</v>
      </c>
      <c r="D184" s="320" t="s">
        <v>3591</v>
      </c>
      <c r="E184" s="19" t="s">
        <v>19</v>
      </c>
      <c r="F184" s="321">
        <v>16.753</v>
      </c>
      <c r="G184" s="40"/>
      <c r="H184" s="46"/>
    </row>
    <row r="185" s="2" customFormat="1" ht="16.8" customHeight="1">
      <c r="A185" s="40"/>
      <c r="B185" s="46"/>
      <c r="C185" s="320" t="s">
        <v>19</v>
      </c>
      <c r="D185" s="320" t="s">
        <v>3592</v>
      </c>
      <c r="E185" s="19" t="s">
        <v>19</v>
      </c>
      <c r="F185" s="321">
        <v>21.355</v>
      </c>
      <c r="G185" s="40"/>
      <c r="H185" s="46"/>
    </row>
    <row r="186" s="2" customFormat="1" ht="16.8" customHeight="1">
      <c r="A186" s="40"/>
      <c r="B186" s="46"/>
      <c r="C186" s="320" t="s">
        <v>19</v>
      </c>
      <c r="D186" s="320" t="s">
        <v>3593</v>
      </c>
      <c r="E186" s="19" t="s">
        <v>19</v>
      </c>
      <c r="F186" s="321">
        <v>14.676</v>
      </c>
      <c r="G186" s="40"/>
      <c r="H186" s="46"/>
    </row>
    <row r="187" s="2" customFormat="1" ht="16.8" customHeight="1">
      <c r="A187" s="40"/>
      <c r="B187" s="46"/>
      <c r="C187" s="320" t="s">
        <v>19</v>
      </c>
      <c r="D187" s="320" t="s">
        <v>3594</v>
      </c>
      <c r="E187" s="19" t="s">
        <v>19</v>
      </c>
      <c r="F187" s="321">
        <v>31.949999999999999</v>
      </c>
      <c r="G187" s="40"/>
      <c r="H187" s="46"/>
    </row>
    <row r="188" s="2" customFormat="1" ht="16.8" customHeight="1">
      <c r="A188" s="40"/>
      <c r="B188" s="46"/>
      <c r="C188" s="320" t="s">
        <v>19</v>
      </c>
      <c r="D188" s="320" t="s">
        <v>3595</v>
      </c>
      <c r="E188" s="19" t="s">
        <v>19</v>
      </c>
      <c r="F188" s="321">
        <v>38.683999999999998</v>
      </c>
      <c r="G188" s="40"/>
      <c r="H188" s="46"/>
    </row>
    <row r="189" s="2" customFormat="1" ht="16.8" customHeight="1">
      <c r="A189" s="40"/>
      <c r="B189" s="46"/>
      <c r="C189" s="320" t="s">
        <v>19</v>
      </c>
      <c r="D189" s="320" t="s">
        <v>3596</v>
      </c>
      <c r="E189" s="19" t="s">
        <v>19</v>
      </c>
      <c r="F189" s="321">
        <v>44.82</v>
      </c>
      <c r="G189" s="40"/>
      <c r="H189" s="46"/>
    </row>
    <row r="190" s="2" customFormat="1" ht="16.8" customHeight="1">
      <c r="A190" s="40"/>
      <c r="B190" s="46"/>
      <c r="C190" s="320" t="s">
        <v>19</v>
      </c>
      <c r="D190" s="320" t="s">
        <v>3597</v>
      </c>
      <c r="E190" s="19" t="s">
        <v>19</v>
      </c>
      <c r="F190" s="321">
        <v>31.949999999999999</v>
      </c>
      <c r="G190" s="40"/>
      <c r="H190" s="46"/>
    </row>
    <row r="191" s="2" customFormat="1" ht="16.8" customHeight="1">
      <c r="A191" s="40"/>
      <c r="B191" s="46"/>
      <c r="C191" s="320" t="s">
        <v>19</v>
      </c>
      <c r="D191" s="320" t="s">
        <v>3598</v>
      </c>
      <c r="E191" s="19" t="s">
        <v>19</v>
      </c>
      <c r="F191" s="321">
        <v>14.234</v>
      </c>
      <c r="G191" s="40"/>
      <c r="H191" s="46"/>
    </row>
    <row r="192" s="2" customFormat="1" ht="16.8" customHeight="1">
      <c r="A192" s="40"/>
      <c r="B192" s="46"/>
      <c r="C192" s="320" t="s">
        <v>19</v>
      </c>
      <c r="D192" s="320" t="s">
        <v>3599</v>
      </c>
      <c r="E192" s="19" t="s">
        <v>19</v>
      </c>
      <c r="F192" s="321">
        <v>21.225000000000001</v>
      </c>
      <c r="G192" s="40"/>
      <c r="H192" s="46"/>
    </row>
    <row r="193" s="2" customFormat="1" ht="16.8" customHeight="1">
      <c r="A193" s="40"/>
      <c r="B193" s="46"/>
      <c r="C193" s="320" t="s">
        <v>19</v>
      </c>
      <c r="D193" s="320" t="s">
        <v>3600</v>
      </c>
      <c r="E193" s="19" t="s">
        <v>19</v>
      </c>
      <c r="F193" s="321">
        <v>6.7149999999999999</v>
      </c>
      <c r="G193" s="40"/>
      <c r="H193" s="46"/>
    </row>
    <row r="194" s="2" customFormat="1" ht="16.8" customHeight="1">
      <c r="A194" s="40"/>
      <c r="B194" s="46"/>
      <c r="C194" s="320" t="s">
        <v>19</v>
      </c>
      <c r="D194" s="320" t="s">
        <v>3601</v>
      </c>
      <c r="E194" s="19" t="s">
        <v>19</v>
      </c>
      <c r="F194" s="321">
        <v>16.759</v>
      </c>
      <c r="G194" s="40"/>
      <c r="H194" s="46"/>
    </row>
    <row r="195" s="2" customFormat="1" ht="16.8" customHeight="1">
      <c r="A195" s="40"/>
      <c r="B195" s="46"/>
      <c r="C195" s="320" t="s">
        <v>19</v>
      </c>
      <c r="D195" s="320" t="s">
        <v>3602</v>
      </c>
      <c r="E195" s="19" t="s">
        <v>19</v>
      </c>
      <c r="F195" s="321">
        <v>23.135000000000002</v>
      </c>
      <c r="G195" s="40"/>
      <c r="H195" s="46"/>
    </row>
    <row r="196" s="2" customFormat="1" ht="16.8" customHeight="1">
      <c r="A196" s="40"/>
      <c r="B196" s="46"/>
      <c r="C196" s="320" t="s">
        <v>19</v>
      </c>
      <c r="D196" s="320" t="s">
        <v>3603</v>
      </c>
      <c r="E196" s="19" t="s">
        <v>19</v>
      </c>
      <c r="F196" s="321">
        <v>3.0800000000000001</v>
      </c>
      <c r="G196" s="40"/>
      <c r="H196" s="46"/>
    </row>
    <row r="197" s="2" customFormat="1" ht="16.8" customHeight="1">
      <c r="A197" s="40"/>
      <c r="B197" s="46"/>
      <c r="C197" s="320" t="s">
        <v>19</v>
      </c>
      <c r="D197" s="320" t="s">
        <v>3604</v>
      </c>
      <c r="E197" s="19" t="s">
        <v>19</v>
      </c>
      <c r="F197" s="321">
        <v>25.332999999999998</v>
      </c>
      <c r="G197" s="40"/>
      <c r="H197" s="46"/>
    </row>
    <row r="198" s="2" customFormat="1" ht="16.8" customHeight="1">
      <c r="A198" s="40"/>
      <c r="B198" s="46"/>
      <c r="C198" s="320" t="s">
        <v>19</v>
      </c>
      <c r="D198" s="320" t="s">
        <v>3605</v>
      </c>
      <c r="E198" s="19" t="s">
        <v>19</v>
      </c>
      <c r="F198" s="321">
        <v>23.201000000000001</v>
      </c>
      <c r="G198" s="40"/>
      <c r="H198" s="46"/>
    </row>
    <row r="199" s="2" customFormat="1">
      <c r="A199" s="40"/>
      <c r="B199" s="46"/>
      <c r="C199" s="320" t="s">
        <v>19</v>
      </c>
      <c r="D199" s="320" t="s">
        <v>3606</v>
      </c>
      <c r="E199" s="19" t="s">
        <v>19</v>
      </c>
      <c r="F199" s="321">
        <v>32.990000000000002</v>
      </c>
      <c r="G199" s="40"/>
      <c r="H199" s="46"/>
    </row>
    <row r="200" s="2" customFormat="1" ht="16.8" customHeight="1">
      <c r="A200" s="40"/>
      <c r="B200" s="46"/>
      <c r="C200" s="320" t="s">
        <v>19</v>
      </c>
      <c r="D200" s="320" t="s">
        <v>3607</v>
      </c>
      <c r="E200" s="19" t="s">
        <v>19</v>
      </c>
      <c r="F200" s="321">
        <v>24.213999999999999</v>
      </c>
      <c r="G200" s="40"/>
      <c r="H200" s="46"/>
    </row>
    <row r="201" s="2" customFormat="1" ht="16.8" customHeight="1">
      <c r="A201" s="40"/>
      <c r="B201" s="46"/>
      <c r="C201" s="320" t="s">
        <v>19</v>
      </c>
      <c r="D201" s="320" t="s">
        <v>3608</v>
      </c>
      <c r="E201" s="19" t="s">
        <v>19</v>
      </c>
      <c r="F201" s="321">
        <v>21.907</v>
      </c>
      <c r="G201" s="40"/>
      <c r="H201" s="46"/>
    </row>
    <row r="202" s="2" customFormat="1" ht="16.8" customHeight="1">
      <c r="A202" s="40"/>
      <c r="B202" s="46"/>
      <c r="C202" s="320" t="s">
        <v>19</v>
      </c>
      <c r="D202" s="320" t="s">
        <v>3609</v>
      </c>
      <c r="E202" s="19" t="s">
        <v>19</v>
      </c>
      <c r="F202" s="321">
        <v>14.913</v>
      </c>
      <c r="G202" s="40"/>
      <c r="H202" s="46"/>
    </row>
    <row r="203" s="2" customFormat="1" ht="16.8" customHeight="1">
      <c r="A203" s="40"/>
      <c r="B203" s="46"/>
      <c r="C203" s="320" t="s">
        <v>19</v>
      </c>
      <c r="D203" s="320" t="s">
        <v>3610</v>
      </c>
      <c r="E203" s="19" t="s">
        <v>19</v>
      </c>
      <c r="F203" s="321">
        <v>28.614999999999998</v>
      </c>
      <c r="G203" s="40"/>
      <c r="H203" s="46"/>
    </row>
    <row r="204" s="2" customFormat="1" ht="16.8" customHeight="1">
      <c r="A204" s="40"/>
      <c r="B204" s="46"/>
      <c r="C204" s="320" t="s">
        <v>19</v>
      </c>
      <c r="D204" s="320" t="s">
        <v>745</v>
      </c>
      <c r="E204" s="19" t="s">
        <v>19</v>
      </c>
      <c r="F204" s="321">
        <v>0</v>
      </c>
      <c r="G204" s="40"/>
      <c r="H204" s="46"/>
    </row>
    <row r="205" s="2" customFormat="1" ht="16.8" customHeight="1">
      <c r="A205" s="40"/>
      <c r="B205" s="46"/>
      <c r="C205" s="320" t="s">
        <v>19</v>
      </c>
      <c r="D205" s="320" t="s">
        <v>3611</v>
      </c>
      <c r="E205" s="19" t="s">
        <v>19</v>
      </c>
      <c r="F205" s="321">
        <v>32.055</v>
      </c>
      <c r="G205" s="40"/>
      <c r="H205" s="46"/>
    </row>
    <row r="206" s="2" customFormat="1" ht="16.8" customHeight="1">
      <c r="A206" s="40"/>
      <c r="B206" s="46"/>
      <c r="C206" s="320" t="s">
        <v>19</v>
      </c>
      <c r="D206" s="320" t="s">
        <v>3612</v>
      </c>
      <c r="E206" s="19" t="s">
        <v>19</v>
      </c>
      <c r="F206" s="321">
        <v>32.064</v>
      </c>
      <c r="G206" s="40"/>
      <c r="H206" s="46"/>
    </row>
    <row r="207" s="2" customFormat="1">
      <c r="A207" s="40"/>
      <c r="B207" s="46"/>
      <c r="C207" s="320" t="s">
        <v>19</v>
      </c>
      <c r="D207" s="320" t="s">
        <v>3613</v>
      </c>
      <c r="E207" s="19" t="s">
        <v>19</v>
      </c>
      <c r="F207" s="321">
        <v>27.384</v>
      </c>
      <c r="G207" s="40"/>
      <c r="H207" s="46"/>
    </row>
    <row r="208" s="2" customFormat="1" ht="16.8" customHeight="1">
      <c r="A208" s="40"/>
      <c r="B208" s="46"/>
      <c r="C208" s="320" t="s">
        <v>19</v>
      </c>
      <c r="D208" s="320" t="s">
        <v>3614</v>
      </c>
      <c r="E208" s="19" t="s">
        <v>19</v>
      </c>
      <c r="F208" s="321">
        <v>19.677</v>
      </c>
      <c r="G208" s="40"/>
      <c r="H208" s="46"/>
    </row>
    <row r="209" s="2" customFormat="1" ht="16.8" customHeight="1">
      <c r="A209" s="40"/>
      <c r="B209" s="46"/>
      <c r="C209" s="320" t="s">
        <v>19</v>
      </c>
      <c r="D209" s="320" t="s">
        <v>3615</v>
      </c>
      <c r="E209" s="19" t="s">
        <v>19</v>
      </c>
      <c r="F209" s="321">
        <v>11.574999999999999</v>
      </c>
      <c r="G209" s="40"/>
      <c r="H209" s="46"/>
    </row>
    <row r="210" s="2" customFormat="1" ht="16.8" customHeight="1">
      <c r="A210" s="40"/>
      <c r="B210" s="46"/>
      <c r="C210" s="320" t="s">
        <v>19</v>
      </c>
      <c r="D210" s="320" t="s">
        <v>3616</v>
      </c>
      <c r="E210" s="19" t="s">
        <v>19</v>
      </c>
      <c r="F210" s="321">
        <v>8.3399999999999999</v>
      </c>
      <c r="G210" s="40"/>
      <c r="H210" s="46"/>
    </row>
    <row r="211" s="2" customFormat="1" ht="16.8" customHeight="1">
      <c r="A211" s="40"/>
      <c r="B211" s="46"/>
      <c r="C211" s="320" t="s">
        <v>223</v>
      </c>
      <c r="D211" s="320" t="s">
        <v>414</v>
      </c>
      <c r="E211" s="19" t="s">
        <v>19</v>
      </c>
      <c r="F211" s="321">
        <v>720.351</v>
      </c>
      <c r="G211" s="40"/>
      <c r="H211" s="46"/>
    </row>
    <row r="212" s="2" customFormat="1" ht="16.8" customHeight="1">
      <c r="A212" s="40"/>
      <c r="B212" s="46"/>
      <c r="C212" s="322" t="s">
        <v>8517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20" t="s">
        <v>3580</v>
      </c>
      <c r="D213" s="320" t="s">
        <v>3581</v>
      </c>
      <c r="E213" s="19" t="s">
        <v>178</v>
      </c>
      <c r="F213" s="321">
        <v>720.351</v>
      </c>
      <c r="G213" s="40"/>
      <c r="H213" s="46"/>
    </row>
    <row r="214" s="2" customFormat="1">
      <c r="A214" s="40"/>
      <c r="B214" s="46"/>
      <c r="C214" s="320" t="s">
        <v>1332</v>
      </c>
      <c r="D214" s="320" t="s">
        <v>1333</v>
      </c>
      <c r="E214" s="19" t="s">
        <v>178</v>
      </c>
      <c r="F214" s="321">
        <v>3069.9169999999999</v>
      </c>
      <c r="G214" s="40"/>
      <c r="H214" s="46"/>
    </row>
    <row r="215" s="2" customFormat="1" ht="16.8" customHeight="1">
      <c r="A215" s="40"/>
      <c r="B215" s="46"/>
      <c r="C215" s="320" t="s">
        <v>3618</v>
      </c>
      <c r="D215" s="320" t="s">
        <v>3619</v>
      </c>
      <c r="E215" s="19" t="s">
        <v>178</v>
      </c>
      <c r="F215" s="321">
        <v>720.351</v>
      </c>
      <c r="G215" s="40"/>
      <c r="H215" s="46"/>
    </row>
    <row r="216" s="2" customFormat="1">
      <c r="A216" s="40"/>
      <c r="B216" s="46"/>
      <c r="C216" s="320" t="s">
        <v>3646</v>
      </c>
      <c r="D216" s="320" t="s">
        <v>3647</v>
      </c>
      <c r="E216" s="19" t="s">
        <v>178</v>
      </c>
      <c r="F216" s="321">
        <v>720.351</v>
      </c>
      <c r="G216" s="40"/>
      <c r="H216" s="46"/>
    </row>
    <row r="217" s="2" customFormat="1" ht="16.8" customHeight="1">
      <c r="A217" s="40"/>
      <c r="B217" s="46"/>
      <c r="C217" s="316" t="s">
        <v>226</v>
      </c>
      <c r="D217" s="317" t="s">
        <v>227</v>
      </c>
      <c r="E217" s="318" t="s">
        <v>228</v>
      </c>
      <c r="F217" s="319">
        <v>77.5</v>
      </c>
      <c r="G217" s="40"/>
      <c r="H217" s="46"/>
    </row>
    <row r="218" s="2" customFormat="1" ht="16.8" customHeight="1">
      <c r="A218" s="40"/>
      <c r="B218" s="46"/>
      <c r="C218" s="320" t="s">
        <v>19</v>
      </c>
      <c r="D218" s="320" t="s">
        <v>634</v>
      </c>
      <c r="E218" s="19" t="s">
        <v>19</v>
      </c>
      <c r="F218" s="321">
        <v>0</v>
      </c>
      <c r="G218" s="40"/>
      <c r="H218" s="46"/>
    </row>
    <row r="219" s="2" customFormat="1" ht="16.8" customHeight="1">
      <c r="A219" s="40"/>
      <c r="B219" s="46"/>
      <c r="C219" s="320" t="s">
        <v>19</v>
      </c>
      <c r="D219" s="320" t="s">
        <v>3335</v>
      </c>
      <c r="E219" s="19" t="s">
        <v>19</v>
      </c>
      <c r="F219" s="321">
        <v>0</v>
      </c>
      <c r="G219" s="40"/>
      <c r="H219" s="46"/>
    </row>
    <row r="220" s="2" customFormat="1" ht="16.8" customHeight="1">
      <c r="A220" s="40"/>
      <c r="B220" s="46"/>
      <c r="C220" s="320" t="s">
        <v>19</v>
      </c>
      <c r="D220" s="320" t="s">
        <v>741</v>
      </c>
      <c r="E220" s="19" t="s">
        <v>19</v>
      </c>
      <c r="F220" s="321">
        <v>0</v>
      </c>
      <c r="G220" s="40"/>
      <c r="H220" s="46"/>
    </row>
    <row r="221" s="2" customFormat="1" ht="16.8" customHeight="1">
      <c r="A221" s="40"/>
      <c r="B221" s="46"/>
      <c r="C221" s="320" t="s">
        <v>19</v>
      </c>
      <c r="D221" s="320" t="s">
        <v>310</v>
      </c>
      <c r="E221" s="19" t="s">
        <v>19</v>
      </c>
      <c r="F221" s="321">
        <v>0</v>
      </c>
      <c r="G221" s="40"/>
      <c r="H221" s="46"/>
    </row>
    <row r="222" s="2" customFormat="1" ht="16.8" customHeight="1">
      <c r="A222" s="40"/>
      <c r="B222" s="46"/>
      <c r="C222" s="320" t="s">
        <v>19</v>
      </c>
      <c r="D222" s="320" t="s">
        <v>3348</v>
      </c>
      <c r="E222" s="19" t="s">
        <v>19</v>
      </c>
      <c r="F222" s="321">
        <v>6.2000000000000002</v>
      </c>
      <c r="G222" s="40"/>
      <c r="H222" s="46"/>
    </row>
    <row r="223" s="2" customFormat="1" ht="16.8" customHeight="1">
      <c r="A223" s="40"/>
      <c r="B223" s="46"/>
      <c r="C223" s="320" t="s">
        <v>19</v>
      </c>
      <c r="D223" s="320" t="s">
        <v>3349</v>
      </c>
      <c r="E223" s="19" t="s">
        <v>19</v>
      </c>
      <c r="F223" s="321">
        <v>6.2000000000000002</v>
      </c>
      <c r="G223" s="40"/>
      <c r="H223" s="46"/>
    </row>
    <row r="224" s="2" customFormat="1" ht="16.8" customHeight="1">
      <c r="A224" s="40"/>
      <c r="B224" s="46"/>
      <c r="C224" s="320" t="s">
        <v>19</v>
      </c>
      <c r="D224" s="320" t="s">
        <v>3350</v>
      </c>
      <c r="E224" s="19" t="s">
        <v>19</v>
      </c>
      <c r="F224" s="321">
        <v>6.5999999999999996</v>
      </c>
      <c r="G224" s="40"/>
      <c r="H224" s="46"/>
    </row>
    <row r="225" s="2" customFormat="1" ht="16.8" customHeight="1">
      <c r="A225" s="40"/>
      <c r="B225" s="46"/>
      <c r="C225" s="320" t="s">
        <v>19</v>
      </c>
      <c r="D225" s="320" t="s">
        <v>3351</v>
      </c>
      <c r="E225" s="19" t="s">
        <v>19</v>
      </c>
      <c r="F225" s="321">
        <v>6.2000000000000002</v>
      </c>
      <c r="G225" s="40"/>
      <c r="H225" s="46"/>
    </row>
    <row r="226" s="2" customFormat="1" ht="16.8" customHeight="1">
      <c r="A226" s="40"/>
      <c r="B226" s="46"/>
      <c r="C226" s="320" t="s">
        <v>19</v>
      </c>
      <c r="D226" s="320" t="s">
        <v>3352</v>
      </c>
      <c r="E226" s="19" t="s">
        <v>19</v>
      </c>
      <c r="F226" s="321">
        <v>6.7000000000000002</v>
      </c>
      <c r="G226" s="40"/>
      <c r="H226" s="46"/>
    </row>
    <row r="227" s="2" customFormat="1" ht="16.8" customHeight="1">
      <c r="A227" s="40"/>
      <c r="B227" s="46"/>
      <c r="C227" s="320" t="s">
        <v>19</v>
      </c>
      <c r="D227" s="320" t="s">
        <v>3353</v>
      </c>
      <c r="E227" s="19" t="s">
        <v>19</v>
      </c>
      <c r="F227" s="321">
        <v>10.5</v>
      </c>
      <c r="G227" s="40"/>
      <c r="H227" s="46"/>
    </row>
    <row r="228" s="2" customFormat="1" ht="16.8" customHeight="1">
      <c r="A228" s="40"/>
      <c r="B228" s="46"/>
      <c r="C228" s="320" t="s">
        <v>19</v>
      </c>
      <c r="D228" s="320" t="s">
        <v>3354</v>
      </c>
      <c r="E228" s="19" t="s">
        <v>19</v>
      </c>
      <c r="F228" s="321">
        <v>8.8000000000000007</v>
      </c>
      <c r="G228" s="40"/>
      <c r="H228" s="46"/>
    </row>
    <row r="229" s="2" customFormat="1" ht="16.8" customHeight="1">
      <c r="A229" s="40"/>
      <c r="B229" s="46"/>
      <c r="C229" s="320" t="s">
        <v>19</v>
      </c>
      <c r="D229" s="320" t="s">
        <v>745</v>
      </c>
      <c r="E229" s="19" t="s">
        <v>19</v>
      </c>
      <c r="F229" s="321">
        <v>0</v>
      </c>
      <c r="G229" s="40"/>
      <c r="H229" s="46"/>
    </row>
    <row r="230" s="2" customFormat="1" ht="16.8" customHeight="1">
      <c r="A230" s="40"/>
      <c r="B230" s="46"/>
      <c r="C230" s="320" t="s">
        <v>19</v>
      </c>
      <c r="D230" s="320" t="s">
        <v>319</v>
      </c>
      <c r="E230" s="19" t="s">
        <v>19</v>
      </c>
      <c r="F230" s="321">
        <v>0</v>
      </c>
      <c r="G230" s="40"/>
      <c r="H230" s="46"/>
    </row>
    <row r="231" s="2" customFormat="1" ht="16.8" customHeight="1">
      <c r="A231" s="40"/>
      <c r="B231" s="46"/>
      <c r="C231" s="320" t="s">
        <v>19</v>
      </c>
      <c r="D231" s="320" t="s">
        <v>3355</v>
      </c>
      <c r="E231" s="19" t="s">
        <v>19</v>
      </c>
      <c r="F231" s="321">
        <v>10.9</v>
      </c>
      <c r="G231" s="40"/>
      <c r="H231" s="46"/>
    </row>
    <row r="232" s="2" customFormat="1" ht="16.8" customHeight="1">
      <c r="A232" s="40"/>
      <c r="B232" s="46"/>
      <c r="C232" s="320" t="s">
        <v>19</v>
      </c>
      <c r="D232" s="320" t="s">
        <v>3356</v>
      </c>
      <c r="E232" s="19" t="s">
        <v>19</v>
      </c>
      <c r="F232" s="321">
        <v>15.4</v>
      </c>
      <c r="G232" s="40"/>
      <c r="H232" s="46"/>
    </row>
    <row r="233" s="2" customFormat="1" ht="16.8" customHeight="1">
      <c r="A233" s="40"/>
      <c r="B233" s="46"/>
      <c r="C233" s="320" t="s">
        <v>226</v>
      </c>
      <c r="D233" s="320" t="s">
        <v>414</v>
      </c>
      <c r="E233" s="19" t="s">
        <v>19</v>
      </c>
      <c r="F233" s="321">
        <v>77.5</v>
      </c>
      <c r="G233" s="40"/>
      <c r="H233" s="46"/>
    </row>
    <row r="234" s="2" customFormat="1" ht="16.8" customHeight="1">
      <c r="A234" s="40"/>
      <c r="B234" s="46"/>
      <c r="C234" s="322" t="s">
        <v>8517</v>
      </c>
      <c r="D234" s="40"/>
      <c r="E234" s="40"/>
      <c r="F234" s="40"/>
      <c r="G234" s="40"/>
      <c r="H234" s="46"/>
    </row>
    <row r="235" s="2" customFormat="1">
      <c r="A235" s="40"/>
      <c r="B235" s="46"/>
      <c r="C235" s="320" t="s">
        <v>3344</v>
      </c>
      <c r="D235" s="320" t="s">
        <v>3345</v>
      </c>
      <c r="E235" s="19" t="s">
        <v>228</v>
      </c>
      <c r="F235" s="321">
        <v>77.5</v>
      </c>
      <c r="G235" s="40"/>
      <c r="H235" s="46"/>
    </row>
    <row r="236" s="2" customFormat="1" ht="16.8" customHeight="1">
      <c r="A236" s="40"/>
      <c r="B236" s="46"/>
      <c r="C236" s="320" t="s">
        <v>3402</v>
      </c>
      <c r="D236" s="320" t="s">
        <v>3403</v>
      </c>
      <c r="E236" s="19" t="s">
        <v>228</v>
      </c>
      <c r="F236" s="321">
        <v>77.5</v>
      </c>
      <c r="G236" s="40"/>
      <c r="H236" s="46"/>
    </row>
    <row r="237" s="2" customFormat="1">
      <c r="A237" s="40"/>
      <c r="B237" s="46"/>
      <c r="C237" s="320" t="s">
        <v>3363</v>
      </c>
      <c r="D237" s="320" t="s">
        <v>3364</v>
      </c>
      <c r="E237" s="19" t="s">
        <v>178</v>
      </c>
      <c r="F237" s="321">
        <v>272.815</v>
      </c>
      <c r="G237" s="40"/>
      <c r="H237" s="46"/>
    </row>
    <row r="238" s="2" customFormat="1" ht="16.8" customHeight="1">
      <c r="A238" s="40"/>
      <c r="B238" s="46"/>
      <c r="C238" s="316" t="s">
        <v>230</v>
      </c>
      <c r="D238" s="317" t="s">
        <v>231</v>
      </c>
      <c r="E238" s="318" t="s">
        <v>228</v>
      </c>
      <c r="F238" s="319">
        <v>232.785</v>
      </c>
      <c r="G238" s="40"/>
      <c r="H238" s="46"/>
    </row>
    <row r="239" s="2" customFormat="1" ht="16.8" customHeight="1">
      <c r="A239" s="40"/>
      <c r="B239" s="46"/>
      <c r="C239" s="320" t="s">
        <v>19</v>
      </c>
      <c r="D239" s="320" t="s">
        <v>258</v>
      </c>
      <c r="E239" s="19" t="s">
        <v>19</v>
      </c>
      <c r="F239" s="321">
        <v>75.784999999999997</v>
      </c>
      <c r="G239" s="40"/>
      <c r="H239" s="46"/>
    </row>
    <row r="240" s="2" customFormat="1" ht="16.8" customHeight="1">
      <c r="A240" s="40"/>
      <c r="B240" s="46"/>
      <c r="C240" s="320" t="s">
        <v>19</v>
      </c>
      <c r="D240" s="320" t="s">
        <v>261</v>
      </c>
      <c r="E240" s="19" t="s">
        <v>19</v>
      </c>
      <c r="F240" s="321">
        <v>155.75</v>
      </c>
      <c r="G240" s="40"/>
      <c r="H240" s="46"/>
    </row>
    <row r="241" s="2" customFormat="1" ht="16.8" customHeight="1">
      <c r="A241" s="40"/>
      <c r="B241" s="46"/>
      <c r="C241" s="320" t="s">
        <v>19</v>
      </c>
      <c r="D241" s="320" t="s">
        <v>264</v>
      </c>
      <c r="E241" s="19" t="s">
        <v>19</v>
      </c>
      <c r="F241" s="321">
        <v>1.25</v>
      </c>
      <c r="G241" s="40"/>
      <c r="H241" s="46"/>
    </row>
    <row r="242" s="2" customFormat="1" ht="16.8" customHeight="1">
      <c r="A242" s="40"/>
      <c r="B242" s="46"/>
      <c r="C242" s="320" t="s">
        <v>230</v>
      </c>
      <c r="D242" s="320" t="s">
        <v>414</v>
      </c>
      <c r="E242" s="19" t="s">
        <v>19</v>
      </c>
      <c r="F242" s="321">
        <v>232.785</v>
      </c>
      <c r="G242" s="40"/>
      <c r="H242" s="46"/>
    </row>
    <row r="243" s="2" customFormat="1" ht="16.8" customHeight="1">
      <c r="A243" s="40"/>
      <c r="B243" s="46"/>
      <c r="C243" s="322" t="s">
        <v>8517</v>
      </c>
      <c r="D243" s="40"/>
      <c r="E243" s="40"/>
      <c r="F243" s="40"/>
      <c r="G243" s="40"/>
      <c r="H243" s="46"/>
    </row>
    <row r="244" s="2" customFormat="1" ht="16.8" customHeight="1">
      <c r="A244" s="40"/>
      <c r="B244" s="46"/>
      <c r="C244" s="320" t="s">
        <v>1467</v>
      </c>
      <c r="D244" s="320" t="s">
        <v>1468</v>
      </c>
      <c r="E244" s="19" t="s">
        <v>228</v>
      </c>
      <c r="F244" s="321">
        <v>244.42400000000001</v>
      </c>
      <c r="G244" s="40"/>
      <c r="H244" s="46"/>
    </row>
    <row r="245" s="2" customFormat="1" ht="16.8" customHeight="1">
      <c r="A245" s="40"/>
      <c r="B245" s="46"/>
      <c r="C245" s="320" t="s">
        <v>1456</v>
      </c>
      <c r="D245" s="320" t="s">
        <v>1457</v>
      </c>
      <c r="E245" s="19" t="s">
        <v>228</v>
      </c>
      <c r="F245" s="321">
        <v>624.20500000000004</v>
      </c>
      <c r="G245" s="40"/>
      <c r="H245" s="46"/>
    </row>
    <row r="246" s="2" customFormat="1" ht="16.8" customHeight="1">
      <c r="A246" s="40"/>
      <c r="B246" s="46"/>
      <c r="C246" s="316" t="s">
        <v>233</v>
      </c>
      <c r="D246" s="317" t="s">
        <v>234</v>
      </c>
      <c r="E246" s="318" t="s">
        <v>228</v>
      </c>
      <c r="F246" s="319">
        <v>81.234999999999999</v>
      </c>
      <c r="G246" s="40"/>
      <c r="H246" s="46"/>
    </row>
    <row r="247" s="2" customFormat="1" ht="16.8" customHeight="1">
      <c r="A247" s="40"/>
      <c r="B247" s="46"/>
      <c r="C247" s="320" t="s">
        <v>19</v>
      </c>
      <c r="D247" s="320" t="s">
        <v>1475</v>
      </c>
      <c r="E247" s="19" t="s">
        <v>19</v>
      </c>
      <c r="F247" s="321">
        <v>32.484999999999999</v>
      </c>
      <c r="G247" s="40"/>
      <c r="H247" s="46"/>
    </row>
    <row r="248" s="2" customFormat="1" ht="16.8" customHeight="1">
      <c r="A248" s="40"/>
      <c r="B248" s="46"/>
      <c r="C248" s="320" t="s">
        <v>19</v>
      </c>
      <c r="D248" s="320" t="s">
        <v>1476</v>
      </c>
      <c r="E248" s="19" t="s">
        <v>19</v>
      </c>
      <c r="F248" s="321">
        <v>48.75</v>
      </c>
      <c r="G248" s="40"/>
      <c r="H248" s="46"/>
    </row>
    <row r="249" s="2" customFormat="1" ht="16.8" customHeight="1">
      <c r="A249" s="40"/>
      <c r="B249" s="46"/>
      <c r="C249" s="320" t="s">
        <v>233</v>
      </c>
      <c r="D249" s="320" t="s">
        <v>414</v>
      </c>
      <c r="E249" s="19" t="s">
        <v>19</v>
      </c>
      <c r="F249" s="321">
        <v>81.234999999999999</v>
      </c>
      <c r="G249" s="40"/>
      <c r="H249" s="46"/>
    </row>
    <row r="250" s="2" customFormat="1" ht="16.8" customHeight="1">
      <c r="A250" s="40"/>
      <c r="B250" s="46"/>
      <c r="C250" s="322" t="s">
        <v>8517</v>
      </c>
      <c r="D250" s="40"/>
      <c r="E250" s="40"/>
      <c r="F250" s="40"/>
      <c r="G250" s="40"/>
      <c r="H250" s="46"/>
    </row>
    <row r="251" s="2" customFormat="1" ht="16.8" customHeight="1">
      <c r="A251" s="40"/>
      <c r="B251" s="46"/>
      <c r="C251" s="320" t="s">
        <v>1472</v>
      </c>
      <c r="D251" s="320" t="s">
        <v>1473</v>
      </c>
      <c r="E251" s="19" t="s">
        <v>228</v>
      </c>
      <c r="F251" s="321">
        <v>81.234999999999999</v>
      </c>
      <c r="G251" s="40"/>
      <c r="H251" s="46"/>
    </row>
    <row r="252" s="2" customFormat="1" ht="16.8" customHeight="1">
      <c r="A252" s="40"/>
      <c r="B252" s="46"/>
      <c r="C252" s="320" t="s">
        <v>1456</v>
      </c>
      <c r="D252" s="320" t="s">
        <v>1457</v>
      </c>
      <c r="E252" s="19" t="s">
        <v>228</v>
      </c>
      <c r="F252" s="321">
        <v>624.20500000000004</v>
      </c>
      <c r="G252" s="40"/>
      <c r="H252" s="46"/>
    </row>
    <row r="253" s="2" customFormat="1" ht="16.8" customHeight="1">
      <c r="A253" s="40"/>
      <c r="B253" s="46"/>
      <c r="C253" s="316" t="s">
        <v>236</v>
      </c>
      <c r="D253" s="317" t="s">
        <v>237</v>
      </c>
      <c r="E253" s="318" t="s">
        <v>228</v>
      </c>
      <c r="F253" s="319">
        <v>1.25</v>
      </c>
      <c r="G253" s="40"/>
      <c r="H253" s="46"/>
    </row>
    <row r="254" s="2" customFormat="1" ht="16.8" customHeight="1">
      <c r="A254" s="40"/>
      <c r="B254" s="46"/>
      <c r="C254" s="320" t="s">
        <v>19</v>
      </c>
      <c r="D254" s="320" t="s">
        <v>264</v>
      </c>
      <c r="E254" s="19" t="s">
        <v>19</v>
      </c>
      <c r="F254" s="321">
        <v>1.25</v>
      </c>
      <c r="G254" s="40"/>
      <c r="H254" s="46"/>
    </row>
    <row r="255" s="2" customFormat="1" ht="16.8" customHeight="1">
      <c r="A255" s="40"/>
      <c r="B255" s="46"/>
      <c r="C255" s="320" t="s">
        <v>236</v>
      </c>
      <c r="D255" s="320" t="s">
        <v>414</v>
      </c>
      <c r="E255" s="19" t="s">
        <v>19</v>
      </c>
      <c r="F255" s="321">
        <v>1.25</v>
      </c>
      <c r="G255" s="40"/>
      <c r="H255" s="46"/>
    </row>
    <row r="256" s="2" customFormat="1" ht="16.8" customHeight="1">
      <c r="A256" s="40"/>
      <c r="B256" s="46"/>
      <c r="C256" s="322" t="s">
        <v>8517</v>
      </c>
      <c r="D256" s="40"/>
      <c r="E256" s="40"/>
      <c r="F256" s="40"/>
      <c r="G256" s="40"/>
      <c r="H256" s="46"/>
    </row>
    <row r="257" s="2" customFormat="1" ht="16.8" customHeight="1">
      <c r="A257" s="40"/>
      <c r="B257" s="46"/>
      <c r="C257" s="320" t="s">
        <v>1478</v>
      </c>
      <c r="D257" s="320" t="s">
        <v>1479</v>
      </c>
      <c r="E257" s="19" t="s">
        <v>228</v>
      </c>
      <c r="F257" s="321">
        <v>1.3129999999999999</v>
      </c>
      <c r="G257" s="40"/>
      <c r="H257" s="46"/>
    </row>
    <row r="258" s="2" customFormat="1" ht="16.8" customHeight="1">
      <c r="A258" s="40"/>
      <c r="B258" s="46"/>
      <c r="C258" s="320" t="s">
        <v>1456</v>
      </c>
      <c r="D258" s="320" t="s">
        <v>1457</v>
      </c>
      <c r="E258" s="19" t="s">
        <v>228</v>
      </c>
      <c r="F258" s="321">
        <v>624.20500000000004</v>
      </c>
      <c r="G258" s="40"/>
      <c r="H258" s="46"/>
    </row>
    <row r="259" s="2" customFormat="1" ht="16.8" customHeight="1">
      <c r="A259" s="40"/>
      <c r="B259" s="46"/>
      <c r="C259" s="316" t="s">
        <v>239</v>
      </c>
      <c r="D259" s="317" t="s">
        <v>240</v>
      </c>
      <c r="E259" s="318" t="s">
        <v>228</v>
      </c>
      <c r="F259" s="319">
        <v>308.935</v>
      </c>
      <c r="G259" s="40"/>
      <c r="H259" s="46"/>
    </row>
    <row r="260" s="2" customFormat="1" ht="16.8" customHeight="1">
      <c r="A260" s="40"/>
      <c r="B260" s="46"/>
      <c r="C260" s="320" t="s">
        <v>19</v>
      </c>
      <c r="D260" s="320" t="s">
        <v>258</v>
      </c>
      <c r="E260" s="19" t="s">
        <v>19</v>
      </c>
      <c r="F260" s="321">
        <v>75.784999999999997</v>
      </c>
      <c r="G260" s="40"/>
      <c r="H260" s="46"/>
    </row>
    <row r="261" s="2" customFormat="1" ht="16.8" customHeight="1">
      <c r="A261" s="40"/>
      <c r="B261" s="46"/>
      <c r="C261" s="320" t="s">
        <v>19</v>
      </c>
      <c r="D261" s="320" t="s">
        <v>261</v>
      </c>
      <c r="E261" s="19" t="s">
        <v>19</v>
      </c>
      <c r="F261" s="321">
        <v>155.75</v>
      </c>
      <c r="G261" s="40"/>
      <c r="H261" s="46"/>
    </row>
    <row r="262" s="2" customFormat="1" ht="16.8" customHeight="1">
      <c r="A262" s="40"/>
      <c r="B262" s="46"/>
      <c r="C262" s="320" t="s">
        <v>19</v>
      </c>
      <c r="D262" s="320" t="s">
        <v>1464</v>
      </c>
      <c r="E262" s="19" t="s">
        <v>19</v>
      </c>
      <c r="F262" s="321">
        <v>77.400000000000006</v>
      </c>
      <c r="G262" s="40"/>
      <c r="H262" s="46"/>
    </row>
    <row r="263" s="2" customFormat="1" ht="16.8" customHeight="1">
      <c r="A263" s="40"/>
      <c r="B263" s="46"/>
      <c r="C263" s="320" t="s">
        <v>239</v>
      </c>
      <c r="D263" s="320" t="s">
        <v>414</v>
      </c>
      <c r="E263" s="19" t="s">
        <v>19</v>
      </c>
      <c r="F263" s="321">
        <v>308.935</v>
      </c>
      <c r="G263" s="40"/>
      <c r="H263" s="46"/>
    </row>
    <row r="264" s="2" customFormat="1" ht="16.8" customHeight="1">
      <c r="A264" s="40"/>
      <c r="B264" s="46"/>
      <c r="C264" s="322" t="s">
        <v>8517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320" t="s">
        <v>1461</v>
      </c>
      <c r="D265" s="320" t="s">
        <v>1462</v>
      </c>
      <c r="E265" s="19" t="s">
        <v>228</v>
      </c>
      <c r="F265" s="321">
        <v>324.382</v>
      </c>
      <c r="G265" s="40"/>
      <c r="H265" s="46"/>
    </row>
    <row r="266" s="2" customFormat="1" ht="16.8" customHeight="1">
      <c r="A266" s="40"/>
      <c r="B266" s="46"/>
      <c r="C266" s="320" t="s">
        <v>1456</v>
      </c>
      <c r="D266" s="320" t="s">
        <v>1457</v>
      </c>
      <c r="E266" s="19" t="s">
        <v>228</v>
      </c>
      <c r="F266" s="321">
        <v>624.20500000000004</v>
      </c>
      <c r="G266" s="40"/>
      <c r="H266" s="46"/>
    </row>
    <row r="267" s="2" customFormat="1" ht="16.8" customHeight="1">
      <c r="A267" s="40"/>
      <c r="B267" s="46"/>
      <c r="C267" s="316" t="s">
        <v>242</v>
      </c>
      <c r="D267" s="317" t="s">
        <v>243</v>
      </c>
      <c r="E267" s="318" t="s">
        <v>178</v>
      </c>
      <c r="F267" s="319">
        <v>250.87000000000001</v>
      </c>
      <c r="G267" s="40"/>
      <c r="H267" s="46"/>
    </row>
    <row r="268" s="2" customFormat="1" ht="16.8" customHeight="1">
      <c r="A268" s="40"/>
      <c r="B268" s="46"/>
      <c r="C268" s="320" t="s">
        <v>19</v>
      </c>
      <c r="D268" s="320" t="s">
        <v>1422</v>
      </c>
      <c r="E268" s="19" t="s">
        <v>19</v>
      </c>
      <c r="F268" s="321">
        <v>127.8</v>
      </c>
      <c r="G268" s="40"/>
      <c r="H268" s="46"/>
    </row>
    <row r="269" s="2" customFormat="1" ht="16.8" customHeight="1">
      <c r="A269" s="40"/>
      <c r="B269" s="46"/>
      <c r="C269" s="320" t="s">
        <v>19</v>
      </c>
      <c r="D269" s="320" t="s">
        <v>325</v>
      </c>
      <c r="E269" s="19" t="s">
        <v>19</v>
      </c>
      <c r="F269" s="321">
        <v>16.745000000000001</v>
      </c>
      <c r="G269" s="40"/>
      <c r="H269" s="46"/>
    </row>
    <row r="270" s="2" customFormat="1" ht="16.8" customHeight="1">
      <c r="A270" s="40"/>
      <c r="B270" s="46"/>
      <c r="C270" s="320" t="s">
        <v>19</v>
      </c>
      <c r="D270" s="320" t="s">
        <v>331</v>
      </c>
      <c r="E270" s="19" t="s">
        <v>19</v>
      </c>
      <c r="F270" s="321">
        <v>106.325</v>
      </c>
      <c r="G270" s="40"/>
      <c r="H270" s="46"/>
    </row>
    <row r="271" s="2" customFormat="1" ht="16.8" customHeight="1">
      <c r="A271" s="40"/>
      <c r="B271" s="46"/>
      <c r="C271" s="320" t="s">
        <v>242</v>
      </c>
      <c r="D271" s="320" t="s">
        <v>414</v>
      </c>
      <c r="E271" s="19" t="s">
        <v>19</v>
      </c>
      <c r="F271" s="321">
        <v>250.87000000000001</v>
      </c>
      <c r="G271" s="40"/>
      <c r="H271" s="46"/>
    </row>
    <row r="272" s="2" customFormat="1" ht="16.8" customHeight="1">
      <c r="A272" s="40"/>
      <c r="B272" s="46"/>
      <c r="C272" s="322" t="s">
        <v>8517</v>
      </c>
      <c r="D272" s="40"/>
      <c r="E272" s="40"/>
      <c r="F272" s="40"/>
      <c r="G272" s="40"/>
      <c r="H272" s="46"/>
    </row>
    <row r="273" s="2" customFormat="1">
      <c r="A273" s="40"/>
      <c r="B273" s="46"/>
      <c r="C273" s="320" t="s">
        <v>1418</v>
      </c>
      <c r="D273" s="320" t="s">
        <v>8520</v>
      </c>
      <c r="E273" s="19" t="s">
        <v>178</v>
      </c>
      <c r="F273" s="321">
        <v>250.87000000000001</v>
      </c>
      <c r="G273" s="40"/>
      <c r="H273" s="46"/>
    </row>
    <row r="274" s="2" customFormat="1" ht="16.8" customHeight="1">
      <c r="A274" s="40"/>
      <c r="B274" s="46"/>
      <c r="C274" s="320" t="s">
        <v>1411</v>
      </c>
      <c r="D274" s="320" t="s">
        <v>1412</v>
      </c>
      <c r="E274" s="19" t="s">
        <v>178</v>
      </c>
      <c r="F274" s="321">
        <v>495.31400000000002</v>
      </c>
      <c r="G274" s="40"/>
      <c r="H274" s="46"/>
    </row>
    <row r="275" s="2" customFormat="1">
      <c r="A275" s="40"/>
      <c r="B275" s="46"/>
      <c r="C275" s="320" t="s">
        <v>1451</v>
      </c>
      <c r="D275" s="320" t="s">
        <v>1452</v>
      </c>
      <c r="E275" s="19" t="s">
        <v>178</v>
      </c>
      <c r="F275" s="321">
        <v>441.178</v>
      </c>
      <c r="G275" s="40"/>
      <c r="H275" s="46"/>
    </row>
    <row r="276" s="2" customFormat="1">
      <c r="A276" s="40"/>
      <c r="B276" s="46"/>
      <c r="C276" s="320" t="s">
        <v>1488</v>
      </c>
      <c r="D276" s="320" t="s">
        <v>1489</v>
      </c>
      <c r="E276" s="19" t="s">
        <v>178</v>
      </c>
      <c r="F276" s="321">
        <v>495.31400000000002</v>
      </c>
      <c r="G276" s="40"/>
      <c r="H276" s="46"/>
    </row>
    <row r="277" s="2" customFormat="1" ht="16.8" customHeight="1">
      <c r="A277" s="40"/>
      <c r="B277" s="46"/>
      <c r="C277" s="320" t="s">
        <v>1424</v>
      </c>
      <c r="D277" s="320" t="s">
        <v>1425</v>
      </c>
      <c r="E277" s="19" t="s">
        <v>178</v>
      </c>
      <c r="F277" s="321">
        <v>263.41399999999999</v>
      </c>
      <c r="G277" s="40"/>
      <c r="H277" s="46"/>
    </row>
    <row r="278" s="2" customFormat="1" ht="16.8" customHeight="1">
      <c r="A278" s="40"/>
      <c r="B278" s="46"/>
      <c r="C278" s="316" t="s">
        <v>245</v>
      </c>
      <c r="D278" s="317" t="s">
        <v>246</v>
      </c>
      <c r="E278" s="318" t="s">
        <v>178</v>
      </c>
      <c r="F278" s="319">
        <v>190.30799999999999</v>
      </c>
      <c r="G278" s="40"/>
      <c r="H278" s="46"/>
    </row>
    <row r="279" s="2" customFormat="1" ht="16.8" customHeight="1">
      <c r="A279" s="40"/>
      <c r="B279" s="46"/>
      <c r="C279" s="320" t="s">
        <v>19</v>
      </c>
      <c r="D279" s="320" t="s">
        <v>328</v>
      </c>
      <c r="E279" s="19" t="s">
        <v>19</v>
      </c>
      <c r="F279" s="321">
        <v>135.28999999999999</v>
      </c>
      <c r="G279" s="40"/>
      <c r="H279" s="46"/>
    </row>
    <row r="280" s="2" customFormat="1" ht="16.8" customHeight="1">
      <c r="A280" s="40"/>
      <c r="B280" s="46"/>
      <c r="C280" s="320" t="s">
        <v>19</v>
      </c>
      <c r="D280" s="320" t="s">
        <v>333</v>
      </c>
      <c r="E280" s="19" t="s">
        <v>19</v>
      </c>
      <c r="F280" s="321">
        <v>55.018000000000001</v>
      </c>
      <c r="G280" s="40"/>
      <c r="H280" s="46"/>
    </row>
    <row r="281" s="2" customFormat="1" ht="16.8" customHeight="1">
      <c r="A281" s="40"/>
      <c r="B281" s="46"/>
      <c r="C281" s="320" t="s">
        <v>245</v>
      </c>
      <c r="D281" s="320" t="s">
        <v>414</v>
      </c>
      <c r="E281" s="19" t="s">
        <v>19</v>
      </c>
      <c r="F281" s="321">
        <v>190.30799999999999</v>
      </c>
      <c r="G281" s="40"/>
      <c r="H281" s="46"/>
    </row>
    <row r="282" s="2" customFormat="1" ht="16.8" customHeight="1">
      <c r="A282" s="40"/>
      <c r="B282" s="46"/>
      <c r="C282" s="322" t="s">
        <v>8517</v>
      </c>
      <c r="D282" s="40"/>
      <c r="E282" s="40"/>
      <c r="F282" s="40"/>
      <c r="G282" s="40"/>
      <c r="H282" s="46"/>
    </row>
    <row r="283" s="2" customFormat="1">
      <c r="A283" s="40"/>
      <c r="B283" s="46"/>
      <c r="C283" s="320" t="s">
        <v>1429</v>
      </c>
      <c r="D283" s="320" t="s">
        <v>8520</v>
      </c>
      <c r="E283" s="19" t="s">
        <v>178</v>
      </c>
      <c r="F283" s="321">
        <v>190.30799999999999</v>
      </c>
      <c r="G283" s="40"/>
      <c r="H283" s="46"/>
    </row>
    <row r="284" s="2" customFormat="1" ht="16.8" customHeight="1">
      <c r="A284" s="40"/>
      <c r="B284" s="46"/>
      <c r="C284" s="320" t="s">
        <v>1411</v>
      </c>
      <c r="D284" s="320" t="s">
        <v>1412</v>
      </c>
      <c r="E284" s="19" t="s">
        <v>178</v>
      </c>
      <c r="F284" s="321">
        <v>495.31400000000002</v>
      </c>
      <c r="G284" s="40"/>
      <c r="H284" s="46"/>
    </row>
    <row r="285" s="2" customFormat="1">
      <c r="A285" s="40"/>
      <c r="B285" s="46"/>
      <c r="C285" s="320" t="s">
        <v>1451</v>
      </c>
      <c r="D285" s="320" t="s">
        <v>1452</v>
      </c>
      <c r="E285" s="19" t="s">
        <v>178</v>
      </c>
      <c r="F285" s="321">
        <v>441.178</v>
      </c>
      <c r="G285" s="40"/>
      <c r="H285" s="46"/>
    </row>
    <row r="286" s="2" customFormat="1">
      <c r="A286" s="40"/>
      <c r="B286" s="46"/>
      <c r="C286" s="320" t="s">
        <v>1488</v>
      </c>
      <c r="D286" s="320" t="s">
        <v>1489</v>
      </c>
      <c r="E286" s="19" t="s">
        <v>178</v>
      </c>
      <c r="F286" s="321">
        <v>495.31400000000002</v>
      </c>
      <c r="G286" s="40"/>
      <c r="H286" s="46"/>
    </row>
    <row r="287" s="2" customFormat="1" ht="16.8" customHeight="1">
      <c r="A287" s="40"/>
      <c r="B287" s="46"/>
      <c r="C287" s="320" t="s">
        <v>1434</v>
      </c>
      <c r="D287" s="320" t="s">
        <v>1435</v>
      </c>
      <c r="E287" s="19" t="s">
        <v>178</v>
      </c>
      <c r="F287" s="321">
        <v>199.82300000000001</v>
      </c>
      <c r="G287" s="40"/>
      <c r="H287" s="46"/>
    </row>
    <row r="288" s="2" customFormat="1" ht="16.8" customHeight="1">
      <c r="A288" s="40"/>
      <c r="B288" s="46"/>
      <c r="C288" s="316" t="s">
        <v>248</v>
      </c>
      <c r="D288" s="317" t="s">
        <v>248</v>
      </c>
      <c r="E288" s="318" t="s">
        <v>178</v>
      </c>
      <c r="F288" s="319">
        <v>1335.7000000000001</v>
      </c>
      <c r="G288" s="40"/>
      <c r="H288" s="46"/>
    </row>
    <row r="289" s="2" customFormat="1" ht="16.8" customHeight="1">
      <c r="A289" s="40"/>
      <c r="B289" s="46"/>
      <c r="C289" s="320" t="s">
        <v>19</v>
      </c>
      <c r="D289" s="320" t="s">
        <v>634</v>
      </c>
      <c r="E289" s="19" t="s">
        <v>19</v>
      </c>
      <c r="F289" s="321">
        <v>0</v>
      </c>
      <c r="G289" s="40"/>
      <c r="H289" s="46"/>
    </row>
    <row r="290" s="2" customFormat="1" ht="16.8" customHeight="1">
      <c r="A290" s="40"/>
      <c r="B290" s="46"/>
      <c r="C290" s="320" t="s">
        <v>19</v>
      </c>
      <c r="D290" s="320" t="s">
        <v>741</v>
      </c>
      <c r="E290" s="19" t="s">
        <v>19</v>
      </c>
      <c r="F290" s="321">
        <v>0</v>
      </c>
      <c r="G290" s="40"/>
      <c r="H290" s="46"/>
    </row>
    <row r="291" s="2" customFormat="1" ht="16.8" customHeight="1">
      <c r="A291" s="40"/>
      <c r="B291" s="46"/>
      <c r="C291" s="320" t="s">
        <v>19</v>
      </c>
      <c r="D291" s="320" t="s">
        <v>1737</v>
      </c>
      <c r="E291" s="19" t="s">
        <v>19</v>
      </c>
      <c r="F291" s="321">
        <v>993.29999999999995</v>
      </c>
      <c r="G291" s="40"/>
      <c r="H291" s="46"/>
    </row>
    <row r="292" s="2" customFormat="1" ht="16.8" customHeight="1">
      <c r="A292" s="40"/>
      <c r="B292" s="46"/>
      <c r="C292" s="320" t="s">
        <v>19</v>
      </c>
      <c r="D292" s="320" t="s">
        <v>745</v>
      </c>
      <c r="E292" s="19" t="s">
        <v>19</v>
      </c>
      <c r="F292" s="321">
        <v>0</v>
      </c>
      <c r="G292" s="40"/>
      <c r="H292" s="46"/>
    </row>
    <row r="293" s="2" customFormat="1" ht="16.8" customHeight="1">
      <c r="A293" s="40"/>
      <c r="B293" s="46"/>
      <c r="C293" s="320" t="s">
        <v>19</v>
      </c>
      <c r="D293" s="320" t="s">
        <v>1738</v>
      </c>
      <c r="E293" s="19" t="s">
        <v>19</v>
      </c>
      <c r="F293" s="321">
        <v>342.39999999999998</v>
      </c>
      <c r="G293" s="40"/>
      <c r="H293" s="46"/>
    </row>
    <row r="294" s="2" customFormat="1" ht="16.8" customHeight="1">
      <c r="A294" s="40"/>
      <c r="B294" s="46"/>
      <c r="C294" s="320" t="s">
        <v>248</v>
      </c>
      <c r="D294" s="320" t="s">
        <v>414</v>
      </c>
      <c r="E294" s="19" t="s">
        <v>19</v>
      </c>
      <c r="F294" s="321">
        <v>1335.7000000000001</v>
      </c>
      <c r="G294" s="40"/>
      <c r="H294" s="46"/>
    </row>
    <row r="295" s="2" customFormat="1" ht="16.8" customHeight="1">
      <c r="A295" s="40"/>
      <c r="B295" s="46"/>
      <c r="C295" s="322" t="s">
        <v>8517</v>
      </c>
      <c r="D295" s="40"/>
      <c r="E295" s="40"/>
      <c r="F295" s="40"/>
      <c r="G295" s="40"/>
      <c r="H295" s="46"/>
    </row>
    <row r="296" s="2" customFormat="1">
      <c r="A296" s="40"/>
      <c r="B296" s="46"/>
      <c r="C296" s="320" t="s">
        <v>1733</v>
      </c>
      <c r="D296" s="320" t="s">
        <v>1734</v>
      </c>
      <c r="E296" s="19" t="s">
        <v>178</v>
      </c>
      <c r="F296" s="321">
        <v>1335.7000000000001</v>
      </c>
      <c r="G296" s="40"/>
      <c r="H296" s="46"/>
    </row>
    <row r="297" s="2" customFormat="1">
      <c r="A297" s="40"/>
      <c r="B297" s="46"/>
      <c r="C297" s="320" t="s">
        <v>1740</v>
      </c>
      <c r="D297" s="320" t="s">
        <v>1741</v>
      </c>
      <c r="E297" s="19" t="s">
        <v>178</v>
      </c>
      <c r="F297" s="321">
        <v>120213</v>
      </c>
      <c r="G297" s="40"/>
      <c r="H297" s="46"/>
    </row>
    <row r="298" s="2" customFormat="1">
      <c r="A298" s="40"/>
      <c r="B298" s="46"/>
      <c r="C298" s="320" t="s">
        <v>1746</v>
      </c>
      <c r="D298" s="320" t="s">
        <v>1747</v>
      </c>
      <c r="E298" s="19" t="s">
        <v>178</v>
      </c>
      <c r="F298" s="321">
        <v>1335.7000000000001</v>
      </c>
      <c r="G298" s="40"/>
      <c r="H298" s="46"/>
    </row>
    <row r="299" s="2" customFormat="1" ht="16.8" customHeight="1">
      <c r="A299" s="40"/>
      <c r="B299" s="46"/>
      <c r="C299" s="316" t="s">
        <v>250</v>
      </c>
      <c r="D299" s="317" t="s">
        <v>250</v>
      </c>
      <c r="E299" s="318" t="s">
        <v>178</v>
      </c>
      <c r="F299" s="319">
        <v>3795.6129999999998</v>
      </c>
      <c r="G299" s="40"/>
      <c r="H299" s="46"/>
    </row>
    <row r="300" s="2" customFormat="1" ht="16.8" customHeight="1">
      <c r="A300" s="40"/>
      <c r="B300" s="46"/>
      <c r="C300" s="320" t="s">
        <v>19</v>
      </c>
      <c r="D300" s="320" t="s">
        <v>342</v>
      </c>
      <c r="E300" s="19" t="s">
        <v>19</v>
      </c>
      <c r="F300" s="321">
        <v>3069.9169999999999</v>
      </c>
      <c r="G300" s="40"/>
      <c r="H300" s="46"/>
    </row>
    <row r="301" s="2" customFormat="1" ht="16.8" customHeight="1">
      <c r="A301" s="40"/>
      <c r="B301" s="46"/>
      <c r="C301" s="320" t="s">
        <v>19</v>
      </c>
      <c r="D301" s="320" t="s">
        <v>347</v>
      </c>
      <c r="E301" s="19" t="s">
        <v>19</v>
      </c>
      <c r="F301" s="321">
        <v>22.890000000000001</v>
      </c>
      <c r="G301" s="40"/>
      <c r="H301" s="46"/>
    </row>
    <row r="302" s="2" customFormat="1" ht="16.8" customHeight="1">
      <c r="A302" s="40"/>
      <c r="B302" s="46"/>
      <c r="C302" s="320" t="s">
        <v>19</v>
      </c>
      <c r="D302" s="320" t="s">
        <v>285</v>
      </c>
      <c r="E302" s="19" t="s">
        <v>19</v>
      </c>
      <c r="F302" s="321">
        <v>572.49699999999996</v>
      </c>
      <c r="G302" s="40"/>
      <c r="H302" s="46"/>
    </row>
    <row r="303" s="2" customFormat="1" ht="16.8" customHeight="1">
      <c r="A303" s="40"/>
      <c r="B303" s="46"/>
      <c r="C303" s="320" t="s">
        <v>19</v>
      </c>
      <c r="D303" s="320" t="s">
        <v>288</v>
      </c>
      <c r="E303" s="19" t="s">
        <v>19</v>
      </c>
      <c r="F303" s="321">
        <v>91.560000000000002</v>
      </c>
      <c r="G303" s="40"/>
      <c r="H303" s="46"/>
    </row>
    <row r="304" s="2" customFormat="1" ht="16.8" customHeight="1">
      <c r="A304" s="40"/>
      <c r="B304" s="46"/>
      <c r="C304" s="320" t="s">
        <v>19</v>
      </c>
      <c r="D304" s="320" t="s">
        <v>3750</v>
      </c>
      <c r="E304" s="19" t="s">
        <v>19</v>
      </c>
      <c r="F304" s="321">
        <v>38.749000000000002</v>
      </c>
      <c r="G304" s="40"/>
      <c r="H304" s="46"/>
    </row>
    <row r="305" s="2" customFormat="1" ht="16.8" customHeight="1">
      <c r="A305" s="40"/>
      <c r="B305" s="46"/>
      <c r="C305" s="320" t="s">
        <v>250</v>
      </c>
      <c r="D305" s="320" t="s">
        <v>414</v>
      </c>
      <c r="E305" s="19" t="s">
        <v>19</v>
      </c>
      <c r="F305" s="321">
        <v>3795.6129999999998</v>
      </c>
      <c r="G305" s="40"/>
      <c r="H305" s="46"/>
    </row>
    <row r="306" s="2" customFormat="1" ht="16.8" customHeight="1">
      <c r="A306" s="40"/>
      <c r="B306" s="46"/>
      <c r="C306" s="322" t="s">
        <v>8517</v>
      </c>
      <c r="D306" s="40"/>
      <c r="E306" s="40"/>
      <c r="F306" s="40"/>
      <c r="G306" s="40"/>
      <c r="H306" s="46"/>
    </row>
    <row r="307" s="2" customFormat="1" ht="16.8" customHeight="1">
      <c r="A307" s="40"/>
      <c r="B307" s="46"/>
      <c r="C307" s="320" t="s">
        <v>3746</v>
      </c>
      <c r="D307" s="320" t="s">
        <v>3747</v>
      </c>
      <c r="E307" s="19" t="s">
        <v>178</v>
      </c>
      <c r="F307" s="321">
        <v>3795.6129999999998</v>
      </c>
      <c r="G307" s="40"/>
      <c r="H307" s="46"/>
    </row>
    <row r="308" s="2" customFormat="1">
      <c r="A308" s="40"/>
      <c r="B308" s="46"/>
      <c r="C308" s="320" t="s">
        <v>3752</v>
      </c>
      <c r="D308" s="320" t="s">
        <v>3753</v>
      </c>
      <c r="E308" s="19" t="s">
        <v>178</v>
      </c>
      <c r="F308" s="321">
        <v>3795.6129999999998</v>
      </c>
      <c r="G308" s="40"/>
      <c r="H308" s="46"/>
    </row>
    <row r="309" s="2" customFormat="1">
      <c r="A309" s="40"/>
      <c r="B309" s="46"/>
      <c r="C309" s="320" t="s">
        <v>3757</v>
      </c>
      <c r="D309" s="320" t="s">
        <v>3758</v>
      </c>
      <c r="E309" s="19" t="s">
        <v>178</v>
      </c>
      <c r="F309" s="321">
        <v>3268.402</v>
      </c>
      <c r="G309" s="40"/>
      <c r="H309" s="46"/>
    </row>
    <row r="310" s="2" customFormat="1" ht="16.8" customHeight="1">
      <c r="A310" s="40"/>
      <c r="B310" s="46"/>
      <c r="C310" s="316" t="s">
        <v>252</v>
      </c>
      <c r="D310" s="317" t="s">
        <v>253</v>
      </c>
      <c r="E310" s="318" t="s">
        <v>219</v>
      </c>
      <c r="F310" s="319">
        <v>968</v>
      </c>
      <c r="G310" s="40"/>
      <c r="H310" s="46"/>
    </row>
    <row r="311" s="2" customFormat="1" ht="16.8" customHeight="1">
      <c r="A311" s="40"/>
      <c r="B311" s="46"/>
      <c r="C311" s="320" t="s">
        <v>19</v>
      </c>
      <c r="D311" s="320" t="s">
        <v>411</v>
      </c>
      <c r="E311" s="19" t="s">
        <v>19</v>
      </c>
      <c r="F311" s="321">
        <v>0</v>
      </c>
      <c r="G311" s="40"/>
      <c r="H311" s="46"/>
    </row>
    <row r="312" s="2" customFormat="1" ht="16.8" customHeight="1">
      <c r="A312" s="40"/>
      <c r="B312" s="46"/>
      <c r="C312" s="320" t="s">
        <v>19</v>
      </c>
      <c r="D312" s="320" t="s">
        <v>412</v>
      </c>
      <c r="E312" s="19" t="s">
        <v>19</v>
      </c>
      <c r="F312" s="321">
        <v>0</v>
      </c>
      <c r="G312" s="40"/>
      <c r="H312" s="46"/>
    </row>
    <row r="313" s="2" customFormat="1" ht="16.8" customHeight="1">
      <c r="A313" s="40"/>
      <c r="B313" s="46"/>
      <c r="C313" s="320" t="s">
        <v>19</v>
      </c>
      <c r="D313" s="320" t="s">
        <v>413</v>
      </c>
      <c r="E313" s="19" t="s">
        <v>19</v>
      </c>
      <c r="F313" s="321">
        <v>968</v>
      </c>
      <c r="G313" s="40"/>
      <c r="H313" s="46"/>
    </row>
    <row r="314" s="2" customFormat="1" ht="16.8" customHeight="1">
      <c r="A314" s="40"/>
      <c r="B314" s="46"/>
      <c r="C314" s="320" t="s">
        <v>252</v>
      </c>
      <c r="D314" s="320" t="s">
        <v>414</v>
      </c>
      <c r="E314" s="19" t="s">
        <v>19</v>
      </c>
      <c r="F314" s="321">
        <v>968</v>
      </c>
      <c r="G314" s="40"/>
      <c r="H314" s="46"/>
    </row>
    <row r="315" s="2" customFormat="1" ht="16.8" customHeight="1">
      <c r="A315" s="40"/>
      <c r="B315" s="46"/>
      <c r="C315" s="322" t="s">
        <v>8517</v>
      </c>
      <c r="D315" s="40"/>
      <c r="E315" s="40"/>
      <c r="F315" s="40"/>
      <c r="G315" s="40"/>
      <c r="H315" s="46"/>
    </row>
    <row r="316" s="2" customFormat="1">
      <c r="A316" s="40"/>
      <c r="B316" s="46"/>
      <c r="C316" s="320" t="s">
        <v>404</v>
      </c>
      <c r="D316" s="320" t="s">
        <v>405</v>
      </c>
      <c r="E316" s="19" t="s">
        <v>219</v>
      </c>
      <c r="F316" s="321">
        <v>968</v>
      </c>
      <c r="G316" s="40"/>
      <c r="H316" s="46"/>
    </row>
    <row r="317" s="2" customFormat="1">
      <c r="A317" s="40"/>
      <c r="B317" s="46"/>
      <c r="C317" s="320" t="s">
        <v>481</v>
      </c>
      <c r="D317" s="320" t="s">
        <v>482</v>
      </c>
      <c r="E317" s="19" t="s">
        <v>219</v>
      </c>
      <c r="F317" s="321">
        <v>1769.473</v>
      </c>
      <c r="G317" s="40"/>
      <c r="H317" s="46"/>
    </row>
    <row r="318" s="2" customFormat="1">
      <c r="A318" s="40"/>
      <c r="B318" s="46"/>
      <c r="C318" s="320" t="s">
        <v>493</v>
      </c>
      <c r="D318" s="320" t="s">
        <v>494</v>
      </c>
      <c r="E318" s="19" t="s">
        <v>219</v>
      </c>
      <c r="F318" s="321">
        <v>1448.415</v>
      </c>
      <c r="G318" s="40"/>
      <c r="H318" s="46"/>
    </row>
    <row r="319" s="2" customFormat="1">
      <c r="A319" s="40"/>
      <c r="B319" s="46"/>
      <c r="C319" s="320" t="s">
        <v>499</v>
      </c>
      <c r="D319" s="320" t="s">
        <v>8518</v>
      </c>
      <c r="E319" s="19" t="s">
        <v>219</v>
      </c>
      <c r="F319" s="321">
        <v>15932.565000000001</v>
      </c>
      <c r="G319" s="40"/>
      <c r="H319" s="46"/>
    </row>
    <row r="320" s="2" customFormat="1">
      <c r="A320" s="40"/>
      <c r="B320" s="46"/>
      <c r="C320" s="320" t="s">
        <v>546</v>
      </c>
      <c r="D320" s="320" t="s">
        <v>547</v>
      </c>
      <c r="E320" s="19" t="s">
        <v>548</v>
      </c>
      <c r="F320" s="321">
        <v>311.524</v>
      </c>
      <c r="G320" s="40"/>
      <c r="H320" s="46"/>
    </row>
    <row r="321" s="2" customFormat="1">
      <c r="A321" s="40"/>
      <c r="B321" s="46"/>
      <c r="C321" s="320" t="s">
        <v>553</v>
      </c>
      <c r="D321" s="320" t="s">
        <v>554</v>
      </c>
      <c r="E321" s="19" t="s">
        <v>548</v>
      </c>
      <c r="F321" s="321">
        <v>2242.9690000000001</v>
      </c>
      <c r="G321" s="40"/>
      <c r="H321" s="46"/>
    </row>
    <row r="322" s="2" customFormat="1">
      <c r="A322" s="40"/>
      <c r="B322" s="46"/>
      <c r="C322" s="320" t="s">
        <v>561</v>
      </c>
      <c r="D322" s="320" t="s">
        <v>562</v>
      </c>
      <c r="E322" s="19" t="s">
        <v>219</v>
      </c>
      <c r="F322" s="321">
        <v>1557.6179999999999</v>
      </c>
      <c r="G322" s="40"/>
      <c r="H322" s="46"/>
    </row>
    <row r="323" s="2" customFormat="1" ht="16.8" customHeight="1">
      <c r="A323" s="40"/>
      <c r="B323" s="46"/>
      <c r="C323" s="316" t="s">
        <v>255</v>
      </c>
      <c r="D323" s="317" t="s">
        <v>256</v>
      </c>
      <c r="E323" s="318" t="s">
        <v>178</v>
      </c>
      <c r="F323" s="319">
        <v>527.21100000000001</v>
      </c>
      <c r="G323" s="40"/>
      <c r="H323" s="46"/>
    </row>
    <row r="324" s="2" customFormat="1" ht="16.8" customHeight="1">
      <c r="A324" s="40"/>
      <c r="B324" s="46"/>
      <c r="C324" s="320" t="s">
        <v>19</v>
      </c>
      <c r="D324" s="320" t="s">
        <v>3766</v>
      </c>
      <c r="E324" s="19" t="s">
        <v>19</v>
      </c>
      <c r="F324" s="321">
        <v>527.21100000000001</v>
      </c>
      <c r="G324" s="40"/>
      <c r="H324" s="46"/>
    </row>
    <row r="325" s="2" customFormat="1" ht="16.8" customHeight="1">
      <c r="A325" s="40"/>
      <c r="B325" s="46"/>
      <c r="C325" s="320" t="s">
        <v>255</v>
      </c>
      <c r="D325" s="320" t="s">
        <v>414</v>
      </c>
      <c r="E325" s="19" t="s">
        <v>19</v>
      </c>
      <c r="F325" s="321">
        <v>527.21100000000001</v>
      </c>
      <c r="G325" s="40"/>
      <c r="H325" s="46"/>
    </row>
    <row r="326" s="2" customFormat="1" ht="16.8" customHeight="1">
      <c r="A326" s="40"/>
      <c r="B326" s="46"/>
      <c r="C326" s="322" t="s">
        <v>8517</v>
      </c>
      <c r="D326" s="40"/>
      <c r="E326" s="40"/>
      <c r="F326" s="40"/>
      <c r="G326" s="40"/>
      <c r="H326" s="46"/>
    </row>
    <row r="327" s="2" customFormat="1" ht="16.8" customHeight="1">
      <c r="A327" s="40"/>
      <c r="B327" s="46"/>
      <c r="C327" s="320" t="s">
        <v>3763</v>
      </c>
      <c r="D327" s="320" t="s">
        <v>3764</v>
      </c>
      <c r="E327" s="19" t="s">
        <v>178</v>
      </c>
      <c r="F327" s="321">
        <v>527.21100000000001</v>
      </c>
      <c r="G327" s="40"/>
      <c r="H327" s="46"/>
    </row>
    <row r="328" s="2" customFormat="1">
      <c r="A328" s="40"/>
      <c r="B328" s="46"/>
      <c r="C328" s="320" t="s">
        <v>3757</v>
      </c>
      <c r="D328" s="320" t="s">
        <v>3758</v>
      </c>
      <c r="E328" s="19" t="s">
        <v>178</v>
      </c>
      <c r="F328" s="321">
        <v>3268.402</v>
      </c>
      <c r="G328" s="40"/>
      <c r="H328" s="46"/>
    </row>
    <row r="329" s="2" customFormat="1" ht="16.8" customHeight="1">
      <c r="A329" s="40"/>
      <c r="B329" s="46"/>
      <c r="C329" s="316" t="s">
        <v>258</v>
      </c>
      <c r="D329" s="317" t="s">
        <v>259</v>
      </c>
      <c r="E329" s="318" t="s">
        <v>178</v>
      </c>
      <c r="F329" s="319">
        <v>75.784999999999997</v>
      </c>
      <c r="G329" s="40"/>
      <c r="H329" s="46"/>
    </row>
    <row r="330" s="2" customFormat="1">
      <c r="A330" s="40"/>
      <c r="B330" s="46"/>
      <c r="C330" s="320" t="s">
        <v>19</v>
      </c>
      <c r="D330" s="320" t="s">
        <v>1443</v>
      </c>
      <c r="E330" s="19" t="s">
        <v>19</v>
      </c>
      <c r="F330" s="321">
        <v>75.784999999999997</v>
      </c>
      <c r="G330" s="40"/>
      <c r="H330" s="46"/>
    </row>
    <row r="331" s="2" customFormat="1" ht="16.8" customHeight="1">
      <c r="A331" s="40"/>
      <c r="B331" s="46"/>
      <c r="C331" s="320" t="s">
        <v>258</v>
      </c>
      <c r="D331" s="320" t="s">
        <v>440</v>
      </c>
      <c r="E331" s="19" t="s">
        <v>19</v>
      </c>
      <c r="F331" s="321">
        <v>75.784999999999997</v>
      </c>
      <c r="G331" s="40"/>
      <c r="H331" s="46"/>
    </row>
    <row r="332" s="2" customFormat="1" ht="16.8" customHeight="1">
      <c r="A332" s="40"/>
      <c r="B332" s="46"/>
      <c r="C332" s="322" t="s">
        <v>8517</v>
      </c>
      <c r="D332" s="40"/>
      <c r="E332" s="40"/>
      <c r="F332" s="40"/>
      <c r="G332" s="40"/>
      <c r="H332" s="46"/>
    </row>
    <row r="333" s="2" customFormat="1">
      <c r="A333" s="40"/>
      <c r="B333" s="46"/>
      <c r="C333" s="320" t="s">
        <v>1439</v>
      </c>
      <c r="D333" s="320" t="s">
        <v>1440</v>
      </c>
      <c r="E333" s="19" t="s">
        <v>228</v>
      </c>
      <c r="F333" s="321">
        <v>77.034999999999997</v>
      </c>
      <c r="G333" s="40"/>
      <c r="H333" s="46"/>
    </row>
    <row r="334" s="2" customFormat="1" ht="16.8" customHeight="1">
      <c r="A334" s="40"/>
      <c r="B334" s="46"/>
      <c r="C334" s="320" t="s">
        <v>1411</v>
      </c>
      <c r="D334" s="320" t="s">
        <v>1412</v>
      </c>
      <c r="E334" s="19" t="s">
        <v>178</v>
      </c>
      <c r="F334" s="321">
        <v>495.31400000000002</v>
      </c>
      <c r="G334" s="40"/>
      <c r="H334" s="46"/>
    </row>
    <row r="335" s="2" customFormat="1">
      <c r="A335" s="40"/>
      <c r="B335" s="46"/>
      <c r="C335" s="320" t="s">
        <v>1488</v>
      </c>
      <c r="D335" s="320" t="s">
        <v>1489</v>
      </c>
      <c r="E335" s="19" t="s">
        <v>178</v>
      </c>
      <c r="F335" s="321">
        <v>495.31400000000002</v>
      </c>
      <c r="G335" s="40"/>
      <c r="H335" s="46"/>
    </row>
    <row r="336" s="2" customFormat="1" ht="16.8" customHeight="1">
      <c r="A336" s="40"/>
      <c r="B336" s="46"/>
      <c r="C336" s="320" t="s">
        <v>1467</v>
      </c>
      <c r="D336" s="320" t="s">
        <v>1468</v>
      </c>
      <c r="E336" s="19" t="s">
        <v>228</v>
      </c>
      <c r="F336" s="321">
        <v>244.42400000000001</v>
      </c>
      <c r="G336" s="40"/>
      <c r="H336" s="46"/>
    </row>
    <row r="337" s="2" customFormat="1" ht="16.8" customHeight="1">
      <c r="A337" s="40"/>
      <c r="B337" s="46"/>
      <c r="C337" s="320" t="s">
        <v>1461</v>
      </c>
      <c r="D337" s="320" t="s">
        <v>1462</v>
      </c>
      <c r="E337" s="19" t="s">
        <v>228</v>
      </c>
      <c r="F337" s="321">
        <v>324.382</v>
      </c>
      <c r="G337" s="40"/>
      <c r="H337" s="46"/>
    </row>
    <row r="338" s="2" customFormat="1" ht="16.8" customHeight="1">
      <c r="A338" s="40"/>
      <c r="B338" s="46"/>
      <c r="C338" s="316" t="s">
        <v>261</v>
      </c>
      <c r="D338" s="317" t="s">
        <v>262</v>
      </c>
      <c r="E338" s="318" t="s">
        <v>228</v>
      </c>
      <c r="F338" s="319">
        <v>155.75</v>
      </c>
      <c r="G338" s="40"/>
      <c r="H338" s="46"/>
    </row>
    <row r="339" s="2" customFormat="1" ht="16.8" customHeight="1">
      <c r="A339" s="40"/>
      <c r="B339" s="46"/>
      <c r="C339" s="320" t="s">
        <v>19</v>
      </c>
      <c r="D339" s="320" t="s">
        <v>1449</v>
      </c>
      <c r="E339" s="19" t="s">
        <v>19</v>
      </c>
      <c r="F339" s="321">
        <v>155.75</v>
      </c>
      <c r="G339" s="40"/>
      <c r="H339" s="46"/>
    </row>
    <row r="340" s="2" customFormat="1" ht="16.8" customHeight="1">
      <c r="A340" s="40"/>
      <c r="B340" s="46"/>
      <c r="C340" s="320" t="s">
        <v>261</v>
      </c>
      <c r="D340" s="320" t="s">
        <v>440</v>
      </c>
      <c r="E340" s="19" t="s">
        <v>19</v>
      </c>
      <c r="F340" s="321">
        <v>155.75</v>
      </c>
      <c r="G340" s="40"/>
      <c r="H340" s="46"/>
    </row>
    <row r="341" s="2" customFormat="1" ht="16.8" customHeight="1">
      <c r="A341" s="40"/>
      <c r="B341" s="46"/>
      <c r="C341" s="322" t="s">
        <v>8517</v>
      </c>
      <c r="D341" s="40"/>
      <c r="E341" s="40"/>
      <c r="F341" s="40"/>
      <c r="G341" s="40"/>
      <c r="H341" s="46"/>
    </row>
    <row r="342" s="2" customFormat="1">
      <c r="A342" s="40"/>
      <c r="B342" s="46"/>
      <c r="C342" s="320" t="s">
        <v>1445</v>
      </c>
      <c r="D342" s="320" t="s">
        <v>1446</v>
      </c>
      <c r="E342" s="19" t="s">
        <v>228</v>
      </c>
      <c r="F342" s="321">
        <v>155.75</v>
      </c>
      <c r="G342" s="40"/>
      <c r="H342" s="46"/>
    </row>
    <row r="343" s="2" customFormat="1" ht="16.8" customHeight="1">
      <c r="A343" s="40"/>
      <c r="B343" s="46"/>
      <c r="C343" s="320" t="s">
        <v>1411</v>
      </c>
      <c r="D343" s="320" t="s">
        <v>1412</v>
      </c>
      <c r="E343" s="19" t="s">
        <v>178</v>
      </c>
      <c r="F343" s="321">
        <v>495.31400000000002</v>
      </c>
      <c r="G343" s="40"/>
      <c r="H343" s="46"/>
    </row>
    <row r="344" s="2" customFormat="1">
      <c r="A344" s="40"/>
      <c r="B344" s="46"/>
      <c r="C344" s="320" t="s">
        <v>1488</v>
      </c>
      <c r="D344" s="320" t="s">
        <v>1489</v>
      </c>
      <c r="E344" s="19" t="s">
        <v>178</v>
      </c>
      <c r="F344" s="321">
        <v>495.31400000000002</v>
      </c>
      <c r="G344" s="40"/>
      <c r="H344" s="46"/>
    </row>
    <row r="345" s="2" customFormat="1" ht="16.8" customHeight="1">
      <c r="A345" s="40"/>
      <c r="B345" s="46"/>
      <c r="C345" s="320" t="s">
        <v>1467</v>
      </c>
      <c r="D345" s="320" t="s">
        <v>1468</v>
      </c>
      <c r="E345" s="19" t="s">
        <v>228</v>
      </c>
      <c r="F345" s="321">
        <v>244.42400000000001</v>
      </c>
      <c r="G345" s="40"/>
      <c r="H345" s="46"/>
    </row>
    <row r="346" s="2" customFormat="1" ht="16.8" customHeight="1">
      <c r="A346" s="40"/>
      <c r="B346" s="46"/>
      <c r="C346" s="320" t="s">
        <v>1461</v>
      </c>
      <c r="D346" s="320" t="s">
        <v>1462</v>
      </c>
      <c r="E346" s="19" t="s">
        <v>228</v>
      </c>
      <c r="F346" s="321">
        <v>324.382</v>
      </c>
      <c r="G346" s="40"/>
      <c r="H346" s="46"/>
    </row>
    <row r="347" s="2" customFormat="1" ht="16.8" customHeight="1">
      <c r="A347" s="40"/>
      <c r="B347" s="46"/>
      <c r="C347" s="316" t="s">
        <v>264</v>
      </c>
      <c r="D347" s="317" t="s">
        <v>264</v>
      </c>
      <c r="E347" s="318" t="s">
        <v>178</v>
      </c>
      <c r="F347" s="319">
        <v>1.25</v>
      </c>
      <c r="G347" s="40"/>
      <c r="H347" s="46"/>
    </row>
    <row r="348" s="2" customFormat="1" ht="16.8" customHeight="1">
      <c r="A348" s="40"/>
      <c r="B348" s="46"/>
      <c r="C348" s="320" t="s">
        <v>19</v>
      </c>
      <c r="D348" s="320" t="s">
        <v>238</v>
      </c>
      <c r="E348" s="19" t="s">
        <v>19</v>
      </c>
      <c r="F348" s="321">
        <v>1.25</v>
      </c>
      <c r="G348" s="40"/>
      <c r="H348" s="46"/>
    </row>
    <row r="349" s="2" customFormat="1" ht="16.8" customHeight="1">
      <c r="A349" s="40"/>
      <c r="B349" s="46"/>
      <c r="C349" s="320" t="s">
        <v>264</v>
      </c>
      <c r="D349" s="320" t="s">
        <v>440</v>
      </c>
      <c r="E349" s="19" t="s">
        <v>19</v>
      </c>
      <c r="F349" s="321">
        <v>1.25</v>
      </c>
      <c r="G349" s="40"/>
      <c r="H349" s="46"/>
    </row>
    <row r="350" s="2" customFormat="1" ht="16.8" customHeight="1">
      <c r="A350" s="40"/>
      <c r="B350" s="46"/>
      <c r="C350" s="322" t="s">
        <v>8517</v>
      </c>
      <c r="D350" s="40"/>
      <c r="E350" s="40"/>
      <c r="F350" s="40"/>
      <c r="G350" s="40"/>
      <c r="H350" s="46"/>
    </row>
    <row r="351" s="2" customFormat="1">
      <c r="A351" s="40"/>
      <c r="B351" s="46"/>
      <c r="C351" s="320" t="s">
        <v>1439</v>
      </c>
      <c r="D351" s="320" t="s">
        <v>1440</v>
      </c>
      <c r="E351" s="19" t="s">
        <v>228</v>
      </c>
      <c r="F351" s="321">
        <v>77.034999999999997</v>
      </c>
      <c r="G351" s="40"/>
      <c r="H351" s="46"/>
    </row>
    <row r="352" s="2" customFormat="1" ht="16.8" customHeight="1">
      <c r="A352" s="40"/>
      <c r="B352" s="46"/>
      <c r="C352" s="320" t="s">
        <v>1467</v>
      </c>
      <c r="D352" s="320" t="s">
        <v>1468</v>
      </c>
      <c r="E352" s="19" t="s">
        <v>228</v>
      </c>
      <c r="F352" s="321">
        <v>244.42400000000001</v>
      </c>
      <c r="G352" s="40"/>
      <c r="H352" s="46"/>
    </row>
    <row r="353" s="2" customFormat="1" ht="16.8" customHeight="1">
      <c r="A353" s="40"/>
      <c r="B353" s="46"/>
      <c r="C353" s="320" t="s">
        <v>1478</v>
      </c>
      <c r="D353" s="320" t="s">
        <v>1479</v>
      </c>
      <c r="E353" s="19" t="s">
        <v>228</v>
      </c>
      <c r="F353" s="321">
        <v>1.3129999999999999</v>
      </c>
      <c r="G353" s="40"/>
      <c r="H353" s="46"/>
    </row>
    <row r="354" s="2" customFormat="1" ht="16.8" customHeight="1">
      <c r="A354" s="40"/>
      <c r="B354" s="46"/>
      <c r="C354" s="316" t="s">
        <v>265</v>
      </c>
      <c r="D354" s="317" t="s">
        <v>266</v>
      </c>
      <c r="E354" s="318" t="s">
        <v>178</v>
      </c>
      <c r="F354" s="319">
        <v>248.08799999999999</v>
      </c>
      <c r="G354" s="40"/>
      <c r="H354" s="46"/>
    </row>
    <row r="355" s="2" customFormat="1" ht="16.8" customHeight="1">
      <c r="A355" s="40"/>
      <c r="B355" s="46"/>
      <c r="C355" s="320" t="s">
        <v>19</v>
      </c>
      <c r="D355" s="320" t="s">
        <v>634</v>
      </c>
      <c r="E355" s="19" t="s">
        <v>19</v>
      </c>
      <c r="F355" s="321">
        <v>0</v>
      </c>
      <c r="G355" s="40"/>
      <c r="H355" s="46"/>
    </row>
    <row r="356" s="2" customFormat="1" ht="16.8" customHeight="1">
      <c r="A356" s="40"/>
      <c r="B356" s="46"/>
      <c r="C356" s="320" t="s">
        <v>19</v>
      </c>
      <c r="D356" s="320" t="s">
        <v>594</v>
      </c>
      <c r="E356" s="19" t="s">
        <v>19</v>
      </c>
      <c r="F356" s="321">
        <v>0</v>
      </c>
      <c r="G356" s="40"/>
      <c r="H356" s="46"/>
    </row>
    <row r="357" s="2" customFormat="1" ht="16.8" customHeight="1">
      <c r="A357" s="40"/>
      <c r="B357" s="46"/>
      <c r="C357" s="320" t="s">
        <v>19</v>
      </c>
      <c r="D357" s="320" t="s">
        <v>741</v>
      </c>
      <c r="E357" s="19" t="s">
        <v>19</v>
      </c>
      <c r="F357" s="321">
        <v>0</v>
      </c>
      <c r="G357" s="40"/>
      <c r="H357" s="46"/>
    </row>
    <row r="358" s="2" customFormat="1" ht="16.8" customHeight="1">
      <c r="A358" s="40"/>
      <c r="B358" s="46"/>
      <c r="C358" s="320" t="s">
        <v>19</v>
      </c>
      <c r="D358" s="320" t="s">
        <v>337</v>
      </c>
      <c r="E358" s="19" t="s">
        <v>19</v>
      </c>
      <c r="F358" s="321">
        <v>0</v>
      </c>
      <c r="G358" s="40"/>
      <c r="H358" s="46"/>
    </row>
    <row r="359" s="2" customFormat="1" ht="16.8" customHeight="1">
      <c r="A359" s="40"/>
      <c r="B359" s="46"/>
      <c r="C359" s="320" t="s">
        <v>19</v>
      </c>
      <c r="D359" s="320" t="s">
        <v>1397</v>
      </c>
      <c r="E359" s="19" t="s">
        <v>19</v>
      </c>
      <c r="F359" s="321">
        <v>0</v>
      </c>
      <c r="G359" s="40"/>
      <c r="H359" s="46"/>
    </row>
    <row r="360" s="2" customFormat="1" ht="16.8" customHeight="1">
      <c r="A360" s="40"/>
      <c r="B360" s="46"/>
      <c r="C360" s="320" t="s">
        <v>19</v>
      </c>
      <c r="D360" s="320" t="s">
        <v>2180</v>
      </c>
      <c r="E360" s="19" t="s">
        <v>19</v>
      </c>
      <c r="F360" s="321">
        <v>37.578000000000003</v>
      </c>
      <c r="G360" s="40"/>
      <c r="H360" s="46"/>
    </row>
    <row r="361" s="2" customFormat="1" ht="16.8" customHeight="1">
      <c r="A361" s="40"/>
      <c r="B361" s="46"/>
      <c r="C361" s="320" t="s">
        <v>19</v>
      </c>
      <c r="D361" s="320" t="s">
        <v>2181</v>
      </c>
      <c r="E361" s="19" t="s">
        <v>19</v>
      </c>
      <c r="F361" s="321">
        <v>50.219999999999999</v>
      </c>
      <c r="G361" s="40"/>
      <c r="H361" s="46"/>
    </row>
    <row r="362" s="2" customFormat="1" ht="16.8" customHeight="1">
      <c r="A362" s="40"/>
      <c r="B362" s="46"/>
      <c r="C362" s="320" t="s">
        <v>19</v>
      </c>
      <c r="D362" s="320" t="s">
        <v>2182</v>
      </c>
      <c r="E362" s="19" t="s">
        <v>19</v>
      </c>
      <c r="F362" s="321">
        <v>7.3200000000000003</v>
      </c>
      <c r="G362" s="40"/>
      <c r="H362" s="46"/>
    </row>
    <row r="363" s="2" customFormat="1" ht="16.8" customHeight="1">
      <c r="A363" s="40"/>
      <c r="B363" s="46"/>
      <c r="C363" s="320" t="s">
        <v>19</v>
      </c>
      <c r="D363" s="320" t="s">
        <v>1401</v>
      </c>
      <c r="E363" s="19" t="s">
        <v>19</v>
      </c>
      <c r="F363" s="321">
        <v>62.520000000000003</v>
      </c>
      <c r="G363" s="40"/>
      <c r="H363" s="46"/>
    </row>
    <row r="364" s="2" customFormat="1" ht="16.8" customHeight="1">
      <c r="A364" s="40"/>
      <c r="B364" s="46"/>
      <c r="C364" s="320" t="s">
        <v>19</v>
      </c>
      <c r="D364" s="320" t="s">
        <v>1402</v>
      </c>
      <c r="E364" s="19" t="s">
        <v>19</v>
      </c>
      <c r="F364" s="321">
        <v>6.9299999999999997</v>
      </c>
      <c r="G364" s="40"/>
      <c r="H364" s="46"/>
    </row>
    <row r="365" s="2" customFormat="1" ht="16.8" customHeight="1">
      <c r="A365" s="40"/>
      <c r="B365" s="46"/>
      <c r="C365" s="320" t="s">
        <v>19</v>
      </c>
      <c r="D365" s="320" t="s">
        <v>745</v>
      </c>
      <c r="E365" s="19" t="s">
        <v>19</v>
      </c>
      <c r="F365" s="321">
        <v>0</v>
      </c>
      <c r="G365" s="40"/>
      <c r="H365" s="46"/>
    </row>
    <row r="366" s="2" customFormat="1" ht="16.8" customHeight="1">
      <c r="A366" s="40"/>
      <c r="B366" s="46"/>
      <c r="C366" s="320" t="s">
        <v>19</v>
      </c>
      <c r="D366" s="320" t="s">
        <v>2183</v>
      </c>
      <c r="E366" s="19" t="s">
        <v>19</v>
      </c>
      <c r="F366" s="321">
        <v>83.519999999999996</v>
      </c>
      <c r="G366" s="40"/>
      <c r="H366" s="46"/>
    </row>
    <row r="367" s="2" customFormat="1" ht="16.8" customHeight="1">
      <c r="A367" s="40"/>
      <c r="B367" s="46"/>
      <c r="C367" s="320" t="s">
        <v>265</v>
      </c>
      <c r="D367" s="320" t="s">
        <v>440</v>
      </c>
      <c r="E367" s="19" t="s">
        <v>19</v>
      </c>
      <c r="F367" s="321">
        <v>248.08799999999999</v>
      </c>
      <c r="G367" s="40"/>
      <c r="H367" s="46"/>
    </row>
    <row r="368" s="2" customFormat="1" ht="16.8" customHeight="1">
      <c r="A368" s="40"/>
      <c r="B368" s="46"/>
      <c r="C368" s="322" t="s">
        <v>8517</v>
      </c>
      <c r="D368" s="40"/>
      <c r="E368" s="40"/>
      <c r="F368" s="40"/>
      <c r="G368" s="40"/>
      <c r="H368" s="46"/>
    </row>
    <row r="369" s="2" customFormat="1">
      <c r="A369" s="40"/>
      <c r="B369" s="46"/>
      <c r="C369" s="320" t="s">
        <v>2177</v>
      </c>
      <c r="D369" s="320" t="s">
        <v>2178</v>
      </c>
      <c r="E369" s="19" t="s">
        <v>178</v>
      </c>
      <c r="F369" s="321">
        <v>360.50999999999999</v>
      </c>
      <c r="G369" s="40"/>
      <c r="H369" s="46"/>
    </row>
    <row r="370" s="2" customFormat="1" ht="16.8" customHeight="1">
      <c r="A370" s="40"/>
      <c r="B370" s="46"/>
      <c r="C370" s="320" t="s">
        <v>2186</v>
      </c>
      <c r="D370" s="320" t="s">
        <v>2187</v>
      </c>
      <c r="E370" s="19" t="s">
        <v>178</v>
      </c>
      <c r="F370" s="321">
        <v>260.49200000000002</v>
      </c>
      <c r="G370" s="40"/>
      <c r="H370" s="46"/>
    </row>
    <row r="371" s="2" customFormat="1" ht="16.8" customHeight="1">
      <c r="A371" s="40"/>
      <c r="B371" s="46"/>
      <c r="C371" s="316" t="s">
        <v>268</v>
      </c>
      <c r="D371" s="317" t="s">
        <v>269</v>
      </c>
      <c r="E371" s="318" t="s">
        <v>178</v>
      </c>
      <c r="F371" s="319">
        <v>112.422</v>
      </c>
      <c r="G371" s="40"/>
      <c r="H371" s="46"/>
    </row>
    <row r="372" s="2" customFormat="1" ht="16.8" customHeight="1">
      <c r="A372" s="40"/>
      <c r="B372" s="46"/>
      <c r="C372" s="320" t="s">
        <v>19</v>
      </c>
      <c r="D372" s="320" t="s">
        <v>269</v>
      </c>
      <c r="E372" s="19" t="s">
        <v>19</v>
      </c>
      <c r="F372" s="321">
        <v>0</v>
      </c>
      <c r="G372" s="40"/>
      <c r="H372" s="46"/>
    </row>
    <row r="373" s="2" customFormat="1" ht="16.8" customHeight="1">
      <c r="A373" s="40"/>
      <c r="B373" s="46"/>
      <c r="C373" s="320" t="s">
        <v>19</v>
      </c>
      <c r="D373" s="320" t="s">
        <v>326</v>
      </c>
      <c r="E373" s="19" t="s">
        <v>19</v>
      </c>
      <c r="F373" s="321">
        <v>0</v>
      </c>
      <c r="G373" s="40"/>
      <c r="H373" s="46"/>
    </row>
    <row r="374" s="2" customFormat="1" ht="16.8" customHeight="1">
      <c r="A374" s="40"/>
      <c r="B374" s="46"/>
      <c r="C374" s="320" t="s">
        <v>19</v>
      </c>
      <c r="D374" s="320" t="s">
        <v>2184</v>
      </c>
      <c r="E374" s="19" t="s">
        <v>19</v>
      </c>
      <c r="F374" s="321">
        <v>112.422</v>
      </c>
      <c r="G374" s="40"/>
      <c r="H374" s="46"/>
    </row>
    <row r="375" s="2" customFormat="1" ht="16.8" customHeight="1">
      <c r="A375" s="40"/>
      <c r="B375" s="46"/>
      <c r="C375" s="320" t="s">
        <v>268</v>
      </c>
      <c r="D375" s="320" t="s">
        <v>440</v>
      </c>
      <c r="E375" s="19" t="s">
        <v>19</v>
      </c>
      <c r="F375" s="321">
        <v>112.422</v>
      </c>
      <c r="G375" s="40"/>
      <c r="H375" s="46"/>
    </row>
    <row r="376" s="2" customFormat="1" ht="16.8" customHeight="1">
      <c r="A376" s="40"/>
      <c r="B376" s="46"/>
      <c r="C376" s="322" t="s">
        <v>8517</v>
      </c>
      <c r="D376" s="40"/>
      <c r="E376" s="40"/>
      <c r="F376" s="40"/>
      <c r="G376" s="40"/>
      <c r="H376" s="46"/>
    </row>
    <row r="377" s="2" customFormat="1">
      <c r="A377" s="40"/>
      <c r="B377" s="46"/>
      <c r="C377" s="320" t="s">
        <v>2177</v>
      </c>
      <c r="D377" s="320" t="s">
        <v>2178</v>
      </c>
      <c r="E377" s="19" t="s">
        <v>178</v>
      </c>
      <c r="F377" s="321">
        <v>360.50999999999999</v>
      </c>
      <c r="G377" s="40"/>
      <c r="H377" s="46"/>
    </row>
    <row r="378" s="2" customFormat="1" ht="16.8" customHeight="1">
      <c r="A378" s="40"/>
      <c r="B378" s="46"/>
      <c r="C378" s="320" t="s">
        <v>2191</v>
      </c>
      <c r="D378" s="320" t="s">
        <v>2192</v>
      </c>
      <c r="E378" s="19" t="s">
        <v>178</v>
      </c>
      <c r="F378" s="321">
        <v>118.04300000000001</v>
      </c>
      <c r="G378" s="40"/>
      <c r="H378" s="46"/>
    </row>
    <row r="379" s="2" customFormat="1" ht="16.8" customHeight="1">
      <c r="A379" s="40"/>
      <c r="B379" s="46"/>
      <c r="C379" s="316" t="s">
        <v>271</v>
      </c>
      <c r="D379" s="317" t="s">
        <v>272</v>
      </c>
      <c r="E379" s="318" t="s">
        <v>178</v>
      </c>
      <c r="F379" s="319">
        <v>495.238</v>
      </c>
      <c r="G379" s="40"/>
      <c r="H379" s="46"/>
    </row>
    <row r="380" s="2" customFormat="1" ht="16.8" customHeight="1">
      <c r="A380" s="40"/>
      <c r="B380" s="46"/>
      <c r="C380" s="320" t="s">
        <v>19</v>
      </c>
      <c r="D380" s="320" t="s">
        <v>594</v>
      </c>
      <c r="E380" s="19" t="s">
        <v>19</v>
      </c>
      <c r="F380" s="321">
        <v>0</v>
      </c>
      <c r="G380" s="40"/>
      <c r="H380" s="46"/>
    </row>
    <row r="381" s="2" customFormat="1" ht="16.8" customHeight="1">
      <c r="A381" s="40"/>
      <c r="B381" s="46"/>
      <c r="C381" s="320" t="s">
        <v>19</v>
      </c>
      <c r="D381" s="320" t="s">
        <v>1896</v>
      </c>
      <c r="E381" s="19" t="s">
        <v>19</v>
      </c>
      <c r="F381" s="321">
        <v>0</v>
      </c>
      <c r="G381" s="40"/>
      <c r="H381" s="46"/>
    </row>
    <row r="382" s="2" customFormat="1" ht="16.8" customHeight="1">
      <c r="A382" s="40"/>
      <c r="B382" s="46"/>
      <c r="C382" s="320" t="s">
        <v>19</v>
      </c>
      <c r="D382" s="320" t="s">
        <v>1897</v>
      </c>
      <c r="E382" s="19" t="s">
        <v>19</v>
      </c>
      <c r="F382" s="321">
        <v>0</v>
      </c>
      <c r="G382" s="40"/>
      <c r="H382" s="46"/>
    </row>
    <row r="383" s="2" customFormat="1" ht="16.8" customHeight="1">
      <c r="A383" s="40"/>
      <c r="B383" s="46"/>
      <c r="C383" s="320" t="s">
        <v>19</v>
      </c>
      <c r="D383" s="320" t="s">
        <v>741</v>
      </c>
      <c r="E383" s="19" t="s">
        <v>19</v>
      </c>
      <c r="F383" s="321">
        <v>0</v>
      </c>
      <c r="G383" s="40"/>
      <c r="H383" s="46"/>
    </row>
    <row r="384" s="2" customFormat="1" ht="16.8" customHeight="1">
      <c r="A384" s="40"/>
      <c r="B384" s="46"/>
      <c r="C384" s="320" t="s">
        <v>19</v>
      </c>
      <c r="D384" s="320" t="s">
        <v>1898</v>
      </c>
      <c r="E384" s="19" t="s">
        <v>19</v>
      </c>
      <c r="F384" s="321">
        <v>268.71499999999997</v>
      </c>
      <c r="G384" s="40"/>
      <c r="H384" s="46"/>
    </row>
    <row r="385" s="2" customFormat="1" ht="16.8" customHeight="1">
      <c r="A385" s="40"/>
      <c r="B385" s="46"/>
      <c r="C385" s="320" t="s">
        <v>19</v>
      </c>
      <c r="D385" s="320" t="s">
        <v>1899</v>
      </c>
      <c r="E385" s="19" t="s">
        <v>19</v>
      </c>
      <c r="F385" s="321">
        <v>14.726000000000001</v>
      </c>
      <c r="G385" s="40"/>
      <c r="H385" s="46"/>
    </row>
    <row r="386" s="2" customFormat="1" ht="16.8" customHeight="1">
      <c r="A386" s="40"/>
      <c r="B386" s="46"/>
      <c r="C386" s="320" t="s">
        <v>19</v>
      </c>
      <c r="D386" s="320" t="s">
        <v>745</v>
      </c>
      <c r="E386" s="19" t="s">
        <v>19</v>
      </c>
      <c r="F386" s="321">
        <v>0</v>
      </c>
      <c r="G386" s="40"/>
      <c r="H386" s="46"/>
    </row>
    <row r="387" s="2" customFormat="1" ht="16.8" customHeight="1">
      <c r="A387" s="40"/>
      <c r="B387" s="46"/>
      <c r="C387" s="320" t="s">
        <v>19</v>
      </c>
      <c r="D387" s="320" t="s">
        <v>1900</v>
      </c>
      <c r="E387" s="19" t="s">
        <v>19</v>
      </c>
      <c r="F387" s="321">
        <v>211.797</v>
      </c>
      <c r="G387" s="40"/>
      <c r="H387" s="46"/>
    </row>
    <row r="388" s="2" customFormat="1" ht="16.8" customHeight="1">
      <c r="A388" s="40"/>
      <c r="B388" s="46"/>
      <c r="C388" s="320" t="s">
        <v>271</v>
      </c>
      <c r="D388" s="320" t="s">
        <v>414</v>
      </c>
      <c r="E388" s="19" t="s">
        <v>19</v>
      </c>
      <c r="F388" s="321">
        <v>495.238</v>
      </c>
      <c r="G388" s="40"/>
      <c r="H388" s="46"/>
    </row>
    <row r="389" s="2" customFormat="1" ht="16.8" customHeight="1">
      <c r="A389" s="40"/>
      <c r="B389" s="46"/>
      <c r="C389" s="322" t="s">
        <v>8517</v>
      </c>
      <c r="D389" s="40"/>
      <c r="E389" s="40"/>
      <c r="F389" s="40"/>
      <c r="G389" s="40"/>
      <c r="H389" s="46"/>
    </row>
    <row r="390" s="2" customFormat="1">
      <c r="A390" s="40"/>
      <c r="B390" s="46"/>
      <c r="C390" s="320" t="s">
        <v>3167</v>
      </c>
      <c r="D390" s="320" t="s">
        <v>3168</v>
      </c>
      <c r="E390" s="19" t="s">
        <v>178</v>
      </c>
      <c r="F390" s="321">
        <v>495.238</v>
      </c>
      <c r="G390" s="40"/>
      <c r="H390" s="46"/>
    </row>
    <row r="391" s="2" customFormat="1">
      <c r="A391" s="40"/>
      <c r="B391" s="46"/>
      <c r="C391" s="320" t="s">
        <v>3118</v>
      </c>
      <c r="D391" s="320" t="s">
        <v>3119</v>
      </c>
      <c r="E391" s="19" t="s">
        <v>228</v>
      </c>
      <c r="F391" s="321">
        <v>708.19000000000005</v>
      </c>
      <c r="G391" s="40"/>
      <c r="H391" s="46"/>
    </row>
    <row r="392" s="2" customFormat="1">
      <c r="A392" s="40"/>
      <c r="B392" s="46"/>
      <c r="C392" s="320" t="s">
        <v>3130</v>
      </c>
      <c r="D392" s="320" t="s">
        <v>3131</v>
      </c>
      <c r="E392" s="19" t="s">
        <v>228</v>
      </c>
      <c r="F392" s="321">
        <v>831.00900000000001</v>
      </c>
      <c r="G392" s="40"/>
      <c r="H392" s="46"/>
    </row>
    <row r="393" s="2" customFormat="1">
      <c r="A393" s="40"/>
      <c r="B393" s="46"/>
      <c r="C393" s="320" t="s">
        <v>3177</v>
      </c>
      <c r="D393" s="320" t="s">
        <v>3178</v>
      </c>
      <c r="E393" s="19" t="s">
        <v>653</v>
      </c>
      <c r="F393" s="321">
        <v>1139.047</v>
      </c>
      <c r="G393" s="40"/>
      <c r="H393" s="46"/>
    </row>
    <row r="394" s="2" customFormat="1">
      <c r="A394" s="40"/>
      <c r="B394" s="46"/>
      <c r="C394" s="320" t="s">
        <v>3172</v>
      </c>
      <c r="D394" s="320" t="s">
        <v>3173</v>
      </c>
      <c r="E394" s="19" t="s">
        <v>178</v>
      </c>
      <c r="F394" s="321">
        <v>520</v>
      </c>
      <c r="G394" s="40"/>
      <c r="H394" s="46"/>
    </row>
    <row r="395" s="2" customFormat="1" ht="16.8" customHeight="1">
      <c r="A395" s="40"/>
      <c r="B395" s="46"/>
      <c r="C395" s="320" t="s">
        <v>3124</v>
      </c>
      <c r="D395" s="320" t="s">
        <v>3125</v>
      </c>
      <c r="E395" s="19" t="s">
        <v>228</v>
      </c>
      <c r="F395" s="321">
        <v>780</v>
      </c>
      <c r="G395" s="40"/>
      <c r="H395" s="46"/>
    </row>
    <row r="396" s="2" customFormat="1" ht="16.8" customHeight="1">
      <c r="A396" s="40"/>
      <c r="B396" s="46"/>
      <c r="C396" s="320" t="s">
        <v>3137</v>
      </c>
      <c r="D396" s="320" t="s">
        <v>3138</v>
      </c>
      <c r="E396" s="19" t="s">
        <v>228</v>
      </c>
      <c r="F396" s="321">
        <v>780</v>
      </c>
      <c r="G396" s="40"/>
      <c r="H396" s="46"/>
    </row>
    <row r="397" s="2" customFormat="1" ht="16.8" customHeight="1">
      <c r="A397" s="40"/>
      <c r="B397" s="46"/>
      <c r="C397" s="320" t="s">
        <v>3141</v>
      </c>
      <c r="D397" s="320" t="s">
        <v>3142</v>
      </c>
      <c r="E397" s="19" t="s">
        <v>228</v>
      </c>
      <c r="F397" s="321">
        <v>136.5</v>
      </c>
      <c r="G397" s="40"/>
      <c r="H397" s="46"/>
    </row>
    <row r="398" s="2" customFormat="1" ht="16.8" customHeight="1">
      <c r="A398" s="40"/>
      <c r="B398" s="46"/>
      <c r="C398" s="320" t="s">
        <v>3183</v>
      </c>
      <c r="D398" s="320" t="s">
        <v>3184</v>
      </c>
      <c r="E398" s="19" t="s">
        <v>653</v>
      </c>
      <c r="F398" s="321">
        <v>1139.047</v>
      </c>
      <c r="G398" s="40"/>
      <c r="H398" s="46"/>
    </row>
    <row r="399" s="2" customFormat="1" ht="16.8" customHeight="1">
      <c r="A399" s="40"/>
      <c r="B399" s="46"/>
      <c r="C399" s="316" t="s">
        <v>274</v>
      </c>
      <c r="D399" s="317" t="s">
        <v>275</v>
      </c>
      <c r="E399" s="318" t="s">
        <v>219</v>
      </c>
      <c r="F399" s="319">
        <v>402.49200000000002</v>
      </c>
      <c r="G399" s="40"/>
      <c r="H399" s="46"/>
    </row>
    <row r="400" s="2" customFormat="1" ht="16.8" customHeight="1">
      <c r="A400" s="40"/>
      <c r="B400" s="46"/>
      <c r="C400" s="320" t="s">
        <v>19</v>
      </c>
      <c r="D400" s="320" t="s">
        <v>411</v>
      </c>
      <c r="E400" s="19" t="s">
        <v>19</v>
      </c>
      <c r="F400" s="321">
        <v>0</v>
      </c>
      <c r="G400" s="40"/>
      <c r="H400" s="46"/>
    </row>
    <row r="401" s="2" customFormat="1" ht="16.8" customHeight="1">
      <c r="A401" s="40"/>
      <c r="B401" s="46"/>
      <c r="C401" s="320" t="s">
        <v>19</v>
      </c>
      <c r="D401" s="320" t="s">
        <v>412</v>
      </c>
      <c r="E401" s="19" t="s">
        <v>19</v>
      </c>
      <c r="F401" s="321">
        <v>0</v>
      </c>
      <c r="G401" s="40"/>
      <c r="H401" s="46"/>
    </row>
    <row r="402" s="2" customFormat="1" ht="16.8" customHeight="1">
      <c r="A402" s="40"/>
      <c r="B402" s="46"/>
      <c r="C402" s="320" t="s">
        <v>19</v>
      </c>
      <c r="D402" s="320" t="s">
        <v>433</v>
      </c>
      <c r="E402" s="19" t="s">
        <v>19</v>
      </c>
      <c r="F402" s="321">
        <v>0</v>
      </c>
      <c r="G402" s="40"/>
      <c r="H402" s="46"/>
    </row>
    <row r="403" s="2" customFormat="1">
      <c r="A403" s="40"/>
      <c r="B403" s="46"/>
      <c r="C403" s="320" t="s">
        <v>19</v>
      </c>
      <c r="D403" s="320" t="s">
        <v>462</v>
      </c>
      <c r="E403" s="19" t="s">
        <v>19</v>
      </c>
      <c r="F403" s="321">
        <v>101.883</v>
      </c>
      <c r="G403" s="40"/>
      <c r="H403" s="46"/>
    </row>
    <row r="404" s="2" customFormat="1">
      <c r="A404" s="40"/>
      <c r="B404" s="46"/>
      <c r="C404" s="320" t="s">
        <v>19</v>
      </c>
      <c r="D404" s="320" t="s">
        <v>463</v>
      </c>
      <c r="E404" s="19" t="s">
        <v>19</v>
      </c>
      <c r="F404" s="321">
        <v>81.078000000000003</v>
      </c>
      <c r="G404" s="40"/>
      <c r="H404" s="46"/>
    </row>
    <row r="405" s="2" customFormat="1" ht="16.8" customHeight="1">
      <c r="A405" s="40"/>
      <c r="B405" s="46"/>
      <c r="C405" s="320" t="s">
        <v>19</v>
      </c>
      <c r="D405" s="320" t="s">
        <v>464</v>
      </c>
      <c r="E405" s="19" t="s">
        <v>19</v>
      </c>
      <c r="F405" s="321">
        <v>77.658000000000001</v>
      </c>
      <c r="G405" s="40"/>
      <c r="H405" s="46"/>
    </row>
    <row r="406" s="2" customFormat="1" ht="16.8" customHeight="1">
      <c r="A406" s="40"/>
      <c r="B406" s="46"/>
      <c r="C406" s="320" t="s">
        <v>19</v>
      </c>
      <c r="D406" s="320" t="s">
        <v>465</v>
      </c>
      <c r="E406" s="19" t="s">
        <v>19</v>
      </c>
      <c r="F406" s="321">
        <v>6.2729999999999997</v>
      </c>
      <c r="G406" s="40"/>
      <c r="H406" s="46"/>
    </row>
    <row r="407" s="2" customFormat="1" ht="16.8" customHeight="1">
      <c r="A407" s="40"/>
      <c r="B407" s="46"/>
      <c r="C407" s="320" t="s">
        <v>19</v>
      </c>
      <c r="D407" s="320" t="s">
        <v>466</v>
      </c>
      <c r="E407" s="19" t="s">
        <v>19</v>
      </c>
      <c r="F407" s="321">
        <v>4.5</v>
      </c>
      <c r="G407" s="40"/>
      <c r="H407" s="46"/>
    </row>
    <row r="408" s="2" customFormat="1" ht="16.8" customHeight="1">
      <c r="A408" s="40"/>
      <c r="B408" s="46"/>
      <c r="C408" s="320" t="s">
        <v>19</v>
      </c>
      <c r="D408" s="320" t="s">
        <v>439</v>
      </c>
      <c r="E408" s="19" t="s">
        <v>19</v>
      </c>
      <c r="F408" s="321">
        <v>6.532</v>
      </c>
      <c r="G408" s="40"/>
      <c r="H408" s="46"/>
    </row>
    <row r="409" s="2" customFormat="1" ht="16.8" customHeight="1">
      <c r="A409" s="40"/>
      <c r="B409" s="46"/>
      <c r="C409" s="320" t="s">
        <v>19</v>
      </c>
      <c r="D409" s="320" t="s">
        <v>441</v>
      </c>
      <c r="E409" s="19" t="s">
        <v>19</v>
      </c>
      <c r="F409" s="321">
        <v>0</v>
      </c>
      <c r="G409" s="40"/>
      <c r="H409" s="46"/>
    </row>
    <row r="410" s="2" customFormat="1" ht="16.8" customHeight="1">
      <c r="A410" s="40"/>
      <c r="B410" s="46"/>
      <c r="C410" s="320" t="s">
        <v>19</v>
      </c>
      <c r="D410" s="320" t="s">
        <v>467</v>
      </c>
      <c r="E410" s="19" t="s">
        <v>19</v>
      </c>
      <c r="F410" s="321">
        <v>13.630000000000001</v>
      </c>
      <c r="G410" s="40"/>
      <c r="H410" s="46"/>
    </row>
    <row r="411" s="2" customFormat="1" ht="16.8" customHeight="1">
      <c r="A411" s="40"/>
      <c r="B411" s="46"/>
      <c r="C411" s="320" t="s">
        <v>19</v>
      </c>
      <c r="D411" s="320" t="s">
        <v>443</v>
      </c>
      <c r="E411" s="19" t="s">
        <v>19</v>
      </c>
      <c r="F411" s="321">
        <v>0</v>
      </c>
      <c r="G411" s="40"/>
      <c r="H411" s="46"/>
    </row>
    <row r="412" s="2" customFormat="1" ht="16.8" customHeight="1">
      <c r="A412" s="40"/>
      <c r="B412" s="46"/>
      <c r="C412" s="320" t="s">
        <v>19</v>
      </c>
      <c r="D412" s="320" t="s">
        <v>468</v>
      </c>
      <c r="E412" s="19" t="s">
        <v>19</v>
      </c>
      <c r="F412" s="321">
        <v>6.1200000000000001</v>
      </c>
      <c r="G412" s="40"/>
      <c r="H412" s="46"/>
    </row>
    <row r="413" s="2" customFormat="1" ht="16.8" customHeight="1">
      <c r="A413" s="40"/>
      <c r="B413" s="46"/>
      <c r="C413" s="320" t="s">
        <v>19</v>
      </c>
      <c r="D413" s="320" t="s">
        <v>445</v>
      </c>
      <c r="E413" s="19" t="s">
        <v>19</v>
      </c>
      <c r="F413" s="321">
        <v>0</v>
      </c>
      <c r="G413" s="40"/>
      <c r="H413" s="46"/>
    </row>
    <row r="414" s="2" customFormat="1" ht="16.8" customHeight="1">
      <c r="A414" s="40"/>
      <c r="B414" s="46"/>
      <c r="C414" s="320" t="s">
        <v>19</v>
      </c>
      <c r="D414" s="320" t="s">
        <v>469</v>
      </c>
      <c r="E414" s="19" t="s">
        <v>19</v>
      </c>
      <c r="F414" s="321">
        <v>2.5499999999999998</v>
      </c>
      <c r="G414" s="40"/>
      <c r="H414" s="46"/>
    </row>
    <row r="415" s="2" customFormat="1" ht="16.8" customHeight="1">
      <c r="A415" s="40"/>
      <c r="B415" s="46"/>
      <c r="C415" s="320" t="s">
        <v>19</v>
      </c>
      <c r="D415" s="320" t="s">
        <v>447</v>
      </c>
      <c r="E415" s="19" t="s">
        <v>19</v>
      </c>
      <c r="F415" s="321">
        <v>0</v>
      </c>
      <c r="G415" s="40"/>
      <c r="H415" s="46"/>
    </row>
    <row r="416" s="2" customFormat="1" ht="16.8" customHeight="1">
      <c r="A416" s="40"/>
      <c r="B416" s="46"/>
      <c r="C416" s="320" t="s">
        <v>19</v>
      </c>
      <c r="D416" s="320" t="s">
        <v>470</v>
      </c>
      <c r="E416" s="19" t="s">
        <v>19</v>
      </c>
      <c r="F416" s="321">
        <v>21.879000000000001</v>
      </c>
      <c r="G416" s="40"/>
      <c r="H416" s="46"/>
    </row>
    <row r="417" s="2" customFormat="1" ht="16.8" customHeight="1">
      <c r="A417" s="40"/>
      <c r="B417" s="46"/>
      <c r="C417" s="320" t="s">
        <v>19</v>
      </c>
      <c r="D417" s="320" t="s">
        <v>449</v>
      </c>
      <c r="E417" s="19" t="s">
        <v>19</v>
      </c>
      <c r="F417" s="321">
        <v>0</v>
      </c>
      <c r="G417" s="40"/>
      <c r="H417" s="46"/>
    </row>
    <row r="418" s="2" customFormat="1" ht="16.8" customHeight="1">
      <c r="A418" s="40"/>
      <c r="B418" s="46"/>
      <c r="C418" s="320" t="s">
        <v>19</v>
      </c>
      <c r="D418" s="320" t="s">
        <v>471</v>
      </c>
      <c r="E418" s="19" t="s">
        <v>19</v>
      </c>
      <c r="F418" s="321">
        <v>9.5630000000000006</v>
      </c>
      <c r="G418" s="40"/>
      <c r="H418" s="46"/>
    </row>
    <row r="419" s="2" customFormat="1" ht="16.8" customHeight="1">
      <c r="A419" s="40"/>
      <c r="B419" s="46"/>
      <c r="C419" s="320" t="s">
        <v>19</v>
      </c>
      <c r="D419" s="320" t="s">
        <v>451</v>
      </c>
      <c r="E419" s="19" t="s">
        <v>19</v>
      </c>
      <c r="F419" s="321">
        <v>0</v>
      </c>
      <c r="G419" s="40"/>
      <c r="H419" s="46"/>
    </row>
    <row r="420" s="2" customFormat="1" ht="16.8" customHeight="1">
      <c r="A420" s="40"/>
      <c r="B420" s="46"/>
      <c r="C420" s="320" t="s">
        <v>19</v>
      </c>
      <c r="D420" s="320" t="s">
        <v>472</v>
      </c>
      <c r="E420" s="19" t="s">
        <v>19</v>
      </c>
      <c r="F420" s="321">
        <v>30.791</v>
      </c>
      <c r="G420" s="40"/>
      <c r="H420" s="46"/>
    </row>
    <row r="421" s="2" customFormat="1" ht="16.8" customHeight="1">
      <c r="A421" s="40"/>
      <c r="B421" s="46"/>
      <c r="C421" s="320" t="s">
        <v>19</v>
      </c>
      <c r="D421" s="320" t="s">
        <v>453</v>
      </c>
      <c r="E421" s="19" t="s">
        <v>19</v>
      </c>
      <c r="F421" s="321">
        <v>0</v>
      </c>
      <c r="G421" s="40"/>
      <c r="H421" s="46"/>
    </row>
    <row r="422" s="2" customFormat="1" ht="16.8" customHeight="1">
      <c r="A422" s="40"/>
      <c r="B422" s="46"/>
      <c r="C422" s="320" t="s">
        <v>19</v>
      </c>
      <c r="D422" s="320" t="s">
        <v>473</v>
      </c>
      <c r="E422" s="19" t="s">
        <v>19</v>
      </c>
      <c r="F422" s="321">
        <v>40.034999999999997</v>
      </c>
      <c r="G422" s="40"/>
      <c r="H422" s="46"/>
    </row>
    <row r="423" s="2" customFormat="1" ht="16.8" customHeight="1">
      <c r="A423" s="40"/>
      <c r="B423" s="46"/>
      <c r="C423" s="320" t="s">
        <v>274</v>
      </c>
      <c r="D423" s="320" t="s">
        <v>414</v>
      </c>
      <c r="E423" s="19" t="s">
        <v>19</v>
      </c>
      <c r="F423" s="321">
        <v>402.49200000000002</v>
      </c>
      <c r="G423" s="40"/>
      <c r="H423" s="46"/>
    </row>
    <row r="424" s="2" customFormat="1" ht="16.8" customHeight="1">
      <c r="A424" s="40"/>
      <c r="B424" s="46"/>
      <c r="C424" s="322" t="s">
        <v>8517</v>
      </c>
      <c r="D424" s="40"/>
      <c r="E424" s="40"/>
      <c r="F424" s="40"/>
      <c r="G424" s="40"/>
      <c r="H424" s="46"/>
    </row>
    <row r="425" s="2" customFormat="1">
      <c r="A425" s="40"/>
      <c r="B425" s="46"/>
      <c r="C425" s="320" t="s">
        <v>458</v>
      </c>
      <c r="D425" s="320" t="s">
        <v>459</v>
      </c>
      <c r="E425" s="19" t="s">
        <v>219</v>
      </c>
      <c r="F425" s="321">
        <v>402.49200000000002</v>
      </c>
      <c r="G425" s="40"/>
      <c r="H425" s="46"/>
    </row>
    <row r="426" s="2" customFormat="1">
      <c r="A426" s="40"/>
      <c r="B426" s="46"/>
      <c r="C426" s="320" t="s">
        <v>481</v>
      </c>
      <c r="D426" s="320" t="s">
        <v>482</v>
      </c>
      <c r="E426" s="19" t="s">
        <v>219</v>
      </c>
      <c r="F426" s="321">
        <v>1769.473</v>
      </c>
      <c r="G426" s="40"/>
      <c r="H426" s="46"/>
    </row>
    <row r="427" s="2" customFormat="1">
      <c r="A427" s="40"/>
      <c r="B427" s="46"/>
      <c r="C427" s="320" t="s">
        <v>493</v>
      </c>
      <c r="D427" s="320" t="s">
        <v>494</v>
      </c>
      <c r="E427" s="19" t="s">
        <v>219</v>
      </c>
      <c r="F427" s="321">
        <v>1448.415</v>
      </c>
      <c r="G427" s="40"/>
      <c r="H427" s="46"/>
    </row>
    <row r="428" s="2" customFormat="1">
      <c r="A428" s="40"/>
      <c r="B428" s="46"/>
      <c r="C428" s="320" t="s">
        <v>499</v>
      </c>
      <c r="D428" s="320" t="s">
        <v>8518</v>
      </c>
      <c r="E428" s="19" t="s">
        <v>219</v>
      </c>
      <c r="F428" s="321">
        <v>15932.565000000001</v>
      </c>
      <c r="G428" s="40"/>
      <c r="H428" s="46"/>
    </row>
    <row r="429" s="2" customFormat="1">
      <c r="A429" s="40"/>
      <c r="B429" s="46"/>
      <c r="C429" s="320" t="s">
        <v>546</v>
      </c>
      <c r="D429" s="320" t="s">
        <v>547</v>
      </c>
      <c r="E429" s="19" t="s">
        <v>548</v>
      </c>
      <c r="F429" s="321">
        <v>311.524</v>
      </c>
      <c r="G429" s="40"/>
      <c r="H429" s="46"/>
    </row>
    <row r="430" s="2" customFormat="1">
      <c r="A430" s="40"/>
      <c r="B430" s="46"/>
      <c r="C430" s="320" t="s">
        <v>553</v>
      </c>
      <c r="D430" s="320" t="s">
        <v>554</v>
      </c>
      <c r="E430" s="19" t="s">
        <v>548</v>
      </c>
      <c r="F430" s="321">
        <v>2242.9690000000001</v>
      </c>
      <c r="G430" s="40"/>
      <c r="H430" s="46"/>
    </row>
    <row r="431" s="2" customFormat="1">
      <c r="A431" s="40"/>
      <c r="B431" s="46"/>
      <c r="C431" s="320" t="s">
        <v>561</v>
      </c>
      <c r="D431" s="320" t="s">
        <v>562</v>
      </c>
      <c r="E431" s="19" t="s">
        <v>219</v>
      </c>
      <c r="F431" s="321">
        <v>1557.6179999999999</v>
      </c>
      <c r="G431" s="40"/>
      <c r="H431" s="46"/>
    </row>
    <row r="432" s="2" customFormat="1" ht="16.8" customHeight="1">
      <c r="A432" s="40"/>
      <c r="B432" s="46"/>
      <c r="C432" s="316" t="s">
        <v>277</v>
      </c>
      <c r="D432" s="317" t="s">
        <v>278</v>
      </c>
      <c r="E432" s="318" t="s">
        <v>219</v>
      </c>
      <c r="F432" s="319">
        <v>103.423</v>
      </c>
      <c r="G432" s="40"/>
      <c r="H432" s="46"/>
    </row>
    <row r="433" s="2" customFormat="1" ht="16.8" customHeight="1">
      <c r="A433" s="40"/>
      <c r="B433" s="46"/>
      <c r="C433" s="320" t="s">
        <v>19</v>
      </c>
      <c r="D433" s="320" t="s">
        <v>455</v>
      </c>
      <c r="E433" s="19" t="s">
        <v>19</v>
      </c>
      <c r="F433" s="321">
        <v>0</v>
      </c>
      <c r="G433" s="40"/>
      <c r="H433" s="46"/>
    </row>
    <row r="434" s="2" customFormat="1" ht="16.8" customHeight="1">
      <c r="A434" s="40"/>
      <c r="B434" s="46"/>
      <c r="C434" s="320" t="s">
        <v>19</v>
      </c>
      <c r="D434" s="320" t="s">
        <v>456</v>
      </c>
      <c r="E434" s="19" t="s">
        <v>19</v>
      </c>
      <c r="F434" s="321">
        <v>103.423</v>
      </c>
      <c r="G434" s="40"/>
      <c r="H434" s="46"/>
    </row>
    <row r="435" s="2" customFormat="1" ht="16.8" customHeight="1">
      <c r="A435" s="40"/>
      <c r="B435" s="46"/>
      <c r="C435" s="320" t="s">
        <v>277</v>
      </c>
      <c r="D435" s="320" t="s">
        <v>414</v>
      </c>
      <c r="E435" s="19" t="s">
        <v>19</v>
      </c>
      <c r="F435" s="321">
        <v>103.423</v>
      </c>
      <c r="G435" s="40"/>
      <c r="H435" s="46"/>
    </row>
    <row r="436" s="2" customFormat="1" ht="16.8" customHeight="1">
      <c r="A436" s="40"/>
      <c r="B436" s="46"/>
      <c r="C436" s="322" t="s">
        <v>8517</v>
      </c>
      <c r="D436" s="40"/>
      <c r="E436" s="40"/>
      <c r="F436" s="40"/>
      <c r="G436" s="40"/>
      <c r="H436" s="46"/>
    </row>
    <row r="437" s="2" customFormat="1">
      <c r="A437" s="40"/>
      <c r="B437" s="46"/>
      <c r="C437" s="320" t="s">
        <v>428</v>
      </c>
      <c r="D437" s="320" t="s">
        <v>429</v>
      </c>
      <c r="E437" s="19" t="s">
        <v>219</v>
      </c>
      <c r="F437" s="321">
        <v>103.423</v>
      </c>
      <c r="G437" s="40"/>
      <c r="H437" s="46"/>
    </row>
    <row r="438" s="2" customFormat="1">
      <c r="A438" s="40"/>
      <c r="B438" s="46"/>
      <c r="C438" s="320" t="s">
        <v>481</v>
      </c>
      <c r="D438" s="320" t="s">
        <v>482</v>
      </c>
      <c r="E438" s="19" t="s">
        <v>219</v>
      </c>
      <c r="F438" s="321">
        <v>1769.473</v>
      </c>
      <c r="G438" s="40"/>
      <c r="H438" s="46"/>
    </row>
    <row r="439" s="2" customFormat="1">
      <c r="A439" s="40"/>
      <c r="B439" s="46"/>
      <c r="C439" s="320" t="s">
        <v>493</v>
      </c>
      <c r="D439" s="320" t="s">
        <v>494</v>
      </c>
      <c r="E439" s="19" t="s">
        <v>219</v>
      </c>
      <c r="F439" s="321">
        <v>1448.415</v>
      </c>
      <c r="G439" s="40"/>
      <c r="H439" s="46"/>
    </row>
    <row r="440" s="2" customFormat="1">
      <c r="A440" s="40"/>
      <c r="B440" s="46"/>
      <c r="C440" s="320" t="s">
        <v>499</v>
      </c>
      <c r="D440" s="320" t="s">
        <v>8518</v>
      </c>
      <c r="E440" s="19" t="s">
        <v>219</v>
      </c>
      <c r="F440" s="321">
        <v>15932.565000000001</v>
      </c>
      <c r="G440" s="40"/>
      <c r="H440" s="46"/>
    </row>
    <row r="441" s="2" customFormat="1">
      <c r="A441" s="40"/>
      <c r="B441" s="46"/>
      <c r="C441" s="320" t="s">
        <v>546</v>
      </c>
      <c r="D441" s="320" t="s">
        <v>547</v>
      </c>
      <c r="E441" s="19" t="s">
        <v>548</v>
      </c>
      <c r="F441" s="321">
        <v>311.524</v>
      </c>
      <c r="G441" s="40"/>
      <c r="H441" s="46"/>
    </row>
    <row r="442" s="2" customFormat="1">
      <c r="A442" s="40"/>
      <c r="B442" s="46"/>
      <c r="C442" s="320" t="s">
        <v>553</v>
      </c>
      <c r="D442" s="320" t="s">
        <v>554</v>
      </c>
      <c r="E442" s="19" t="s">
        <v>548</v>
      </c>
      <c r="F442" s="321">
        <v>2242.9690000000001</v>
      </c>
      <c r="G442" s="40"/>
      <c r="H442" s="46"/>
    </row>
    <row r="443" s="2" customFormat="1">
      <c r="A443" s="40"/>
      <c r="B443" s="46"/>
      <c r="C443" s="320" t="s">
        <v>561</v>
      </c>
      <c r="D443" s="320" t="s">
        <v>562</v>
      </c>
      <c r="E443" s="19" t="s">
        <v>219</v>
      </c>
      <c r="F443" s="321">
        <v>1557.6179999999999</v>
      </c>
      <c r="G443" s="40"/>
      <c r="H443" s="46"/>
    </row>
    <row r="444" s="2" customFormat="1" ht="16.8" customHeight="1">
      <c r="A444" s="40"/>
      <c r="B444" s="46"/>
      <c r="C444" s="316" t="s">
        <v>280</v>
      </c>
      <c r="D444" s="317" t="s">
        <v>281</v>
      </c>
      <c r="E444" s="318" t="s">
        <v>219</v>
      </c>
      <c r="F444" s="319">
        <v>103.423</v>
      </c>
      <c r="G444" s="40"/>
      <c r="H444" s="46"/>
    </row>
    <row r="445" s="2" customFormat="1" ht="16.8" customHeight="1">
      <c r="A445" s="40"/>
      <c r="B445" s="46"/>
      <c r="C445" s="320" t="s">
        <v>19</v>
      </c>
      <c r="D445" s="320" t="s">
        <v>479</v>
      </c>
      <c r="E445" s="19" t="s">
        <v>19</v>
      </c>
      <c r="F445" s="321">
        <v>0</v>
      </c>
      <c r="G445" s="40"/>
      <c r="H445" s="46"/>
    </row>
    <row r="446" s="2" customFormat="1" ht="16.8" customHeight="1">
      <c r="A446" s="40"/>
      <c r="B446" s="46"/>
      <c r="C446" s="320" t="s">
        <v>19</v>
      </c>
      <c r="D446" s="320" t="s">
        <v>456</v>
      </c>
      <c r="E446" s="19" t="s">
        <v>19</v>
      </c>
      <c r="F446" s="321">
        <v>103.423</v>
      </c>
      <c r="G446" s="40"/>
      <c r="H446" s="46"/>
    </row>
    <row r="447" s="2" customFormat="1" ht="16.8" customHeight="1">
      <c r="A447" s="40"/>
      <c r="B447" s="46"/>
      <c r="C447" s="320" t="s">
        <v>280</v>
      </c>
      <c r="D447" s="320" t="s">
        <v>414</v>
      </c>
      <c r="E447" s="19" t="s">
        <v>19</v>
      </c>
      <c r="F447" s="321">
        <v>103.423</v>
      </c>
      <c r="G447" s="40"/>
      <c r="H447" s="46"/>
    </row>
    <row r="448" s="2" customFormat="1" ht="16.8" customHeight="1">
      <c r="A448" s="40"/>
      <c r="B448" s="46"/>
      <c r="C448" s="322" t="s">
        <v>8517</v>
      </c>
      <c r="D448" s="40"/>
      <c r="E448" s="40"/>
      <c r="F448" s="40"/>
      <c r="G448" s="40"/>
      <c r="H448" s="46"/>
    </row>
    <row r="449" s="2" customFormat="1">
      <c r="A449" s="40"/>
      <c r="B449" s="46"/>
      <c r="C449" s="320" t="s">
        <v>475</v>
      </c>
      <c r="D449" s="320" t="s">
        <v>476</v>
      </c>
      <c r="E449" s="19" t="s">
        <v>219</v>
      </c>
      <c r="F449" s="321">
        <v>103.423</v>
      </c>
      <c r="G449" s="40"/>
      <c r="H449" s="46"/>
    </row>
    <row r="450" s="2" customFormat="1">
      <c r="A450" s="40"/>
      <c r="B450" s="46"/>
      <c r="C450" s="320" t="s">
        <v>488</v>
      </c>
      <c r="D450" s="320" t="s">
        <v>489</v>
      </c>
      <c r="E450" s="19" t="s">
        <v>219</v>
      </c>
      <c r="F450" s="321">
        <v>109.203</v>
      </c>
      <c r="G450" s="40"/>
      <c r="H450" s="46"/>
    </row>
    <row r="451" s="2" customFormat="1">
      <c r="A451" s="40"/>
      <c r="B451" s="46"/>
      <c r="C451" s="320" t="s">
        <v>515</v>
      </c>
      <c r="D451" s="320" t="s">
        <v>516</v>
      </c>
      <c r="E451" s="19" t="s">
        <v>219</v>
      </c>
      <c r="F451" s="321">
        <v>109.203</v>
      </c>
      <c r="G451" s="40"/>
      <c r="H451" s="46"/>
    </row>
    <row r="452" s="2" customFormat="1">
      <c r="A452" s="40"/>
      <c r="B452" s="46"/>
      <c r="C452" s="320" t="s">
        <v>520</v>
      </c>
      <c r="D452" s="320" t="s">
        <v>8519</v>
      </c>
      <c r="E452" s="19" t="s">
        <v>219</v>
      </c>
      <c r="F452" s="321">
        <v>1201.233</v>
      </c>
      <c r="G452" s="40"/>
      <c r="H452" s="46"/>
    </row>
    <row r="453" s="2" customFormat="1">
      <c r="A453" s="40"/>
      <c r="B453" s="46"/>
      <c r="C453" s="320" t="s">
        <v>546</v>
      </c>
      <c r="D453" s="320" t="s">
        <v>547</v>
      </c>
      <c r="E453" s="19" t="s">
        <v>548</v>
      </c>
      <c r="F453" s="321">
        <v>311.524</v>
      </c>
      <c r="G453" s="40"/>
      <c r="H453" s="46"/>
    </row>
    <row r="454" s="2" customFormat="1">
      <c r="A454" s="40"/>
      <c r="B454" s="46"/>
      <c r="C454" s="320" t="s">
        <v>553</v>
      </c>
      <c r="D454" s="320" t="s">
        <v>554</v>
      </c>
      <c r="E454" s="19" t="s">
        <v>548</v>
      </c>
      <c r="F454" s="321">
        <v>2242.9690000000001</v>
      </c>
      <c r="G454" s="40"/>
      <c r="H454" s="46"/>
    </row>
    <row r="455" s="2" customFormat="1">
      <c r="A455" s="40"/>
      <c r="B455" s="46"/>
      <c r="C455" s="320" t="s">
        <v>561</v>
      </c>
      <c r="D455" s="320" t="s">
        <v>562</v>
      </c>
      <c r="E455" s="19" t="s">
        <v>219</v>
      </c>
      <c r="F455" s="321">
        <v>1557.6179999999999</v>
      </c>
      <c r="G455" s="40"/>
      <c r="H455" s="46"/>
    </row>
    <row r="456" s="2" customFormat="1" ht="16.8" customHeight="1">
      <c r="A456" s="40"/>
      <c r="B456" s="46"/>
      <c r="C456" s="316" t="s">
        <v>282</v>
      </c>
      <c r="D456" s="317" t="s">
        <v>283</v>
      </c>
      <c r="E456" s="318" t="s">
        <v>178</v>
      </c>
      <c r="F456" s="319">
        <v>38.749000000000002</v>
      </c>
      <c r="G456" s="40"/>
      <c r="H456" s="46"/>
    </row>
    <row r="457" s="2" customFormat="1" ht="16.8" customHeight="1">
      <c r="A457" s="40"/>
      <c r="B457" s="46"/>
      <c r="C457" s="320" t="s">
        <v>19</v>
      </c>
      <c r="D457" s="320" t="s">
        <v>634</v>
      </c>
      <c r="E457" s="19" t="s">
        <v>19</v>
      </c>
      <c r="F457" s="321">
        <v>0</v>
      </c>
      <c r="G457" s="40"/>
      <c r="H457" s="46"/>
    </row>
    <row r="458" s="2" customFormat="1" ht="16.8" customHeight="1">
      <c r="A458" s="40"/>
      <c r="B458" s="46"/>
      <c r="C458" s="320" t="s">
        <v>19</v>
      </c>
      <c r="D458" s="320" t="s">
        <v>741</v>
      </c>
      <c r="E458" s="19" t="s">
        <v>19</v>
      </c>
      <c r="F458" s="321">
        <v>0</v>
      </c>
      <c r="G458" s="40"/>
      <c r="H458" s="46"/>
    </row>
    <row r="459" s="2" customFormat="1" ht="16.8" customHeight="1">
      <c r="A459" s="40"/>
      <c r="B459" s="46"/>
      <c r="C459" s="320" t="s">
        <v>19</v>
      </c>
      <c r="D459" s="320" t="s">
        <v>2385</v>
      </c>
      <c r="E459" s="19" t="s">
        <v>19</v>
      </c>
      <c r="F459" s="321">
        <v>0</v>
      </c>
      <c r="G459" s="40"/>
      <c r="H459" s="46"/>
    </row>
    <row r="460" s="2" customFormat="1" ht="16.8" customHeight="1">
      <c r="A460" s="40"/>
      <c r="B460" s="46"/>
      <c r="C460" s="320" t="s">
        <v>19</v>
      </c>
      <c r="D460" s="320" t="s">
        <v>2386</v>
      </c>
      <c r="E460" s="19" t="s">
        <v>19</v>
      </c>
      <c r="F460" s="321">
        <v>0</v>
      </c>
      <c r="G460" s="40"/>
      <c r="H460" s="46"/>
    </row>
    <row r="461" s="2" customFormat="1" ht="16.8" customHeight="1">
      <c r="A461" s="40"/>
      <c r="B461" s="46"/>
      <c r="C461" s="320" t="s">
        <v>19</v>
      </c>
      <c r="D461" s="320" t="s">
        <v>2387</v>
      </c>
      <c r="E461" s="19" t="s">
        <v>19</v>
      </c>
      <c r="F461" s="321">
        <v>38.749000000000002</v>
      </c>
      <c r="G461" s="40"/>
      <c r="H461" s="46"/>
    </row>
    <row r="462" s="2" customFormat="1" ht="16.8" customHeight="1">
      <c r="A462" s="40"/>
      <c r="B462" s="46"/>
      <c r="C462" s="320" t="s">
        <v>282</v>
      </c>
      <c r="D462" s="320" t="s">
        <v>414</v>
      </c>
      <c r="E462" s="19" t="s">
        <v>19</v>
      </c>
      <c r="F462" s="321">
        <v>38.749000000000002</v>
      </c>
      <c r="G462" s="40"/>
      <c r="H462" s="46"/>
    </row>
    <row r="463" s="2" customFormat="1" ht="16.8" customHeight="1">
      <c r="A463" s="40"/>
      <c r="B463" s="46"/>
      <c r="C463" s="322" t="s">
        <v>8517</v>
      </c>
      <c r="D463" s="40"/>
      <c r="E463" s="40"/>
      <c r="F463" s="40"/>
      <c r="G463" s="40"/>
      <c r="H463" s="46"/>
    </row>
    <row r="464" s="2" customFormat="1">
      <c r="A464" s="40"/>
      <c r="B464" s="46"/>
      <c r="C464" s="320" t="s">
        <v>2381</v>
      </c>
      <c r="D464" s="320" t="s">
        <v>2382</v>
      </c>
      <c r="E464" s="19" t="s">
        <v>178</v>
      </c>
      <c r="F464" s="321">
        <v>38.749000000000002</v>
      </c>
      <c r="G464" s="40"/>
      <c r="H464" s="46"/>
    </row>
    <row r="465" s="2" customFormat="1" ht="16.8" customHeight="1">
      <c r="A465" s="40"/>
      <c r="B465" s="46"/>
      <c r="C465" s="320" t="s">
        <v>3746</v>
      </c>
      <c r="D465" s="320" t="s">
        <v>3747</v>
      </c>
      <c r="E465" s="19" t="s">
        <v>178</v>
      </c>
      <c r="F465" s="321">
        <v>3795.6129999999998</v>
      </c>
      <c r="G465" s="40"/>
      <c r="H465" s="46"/>
    </row>
    <row r="466" s="2" customFormat="1" ht="16.8" customHeight="1">
      <c r="A466" s="40"/>
      <c r="B466" s="46"/>
      <c r="C466" s="316" t="s">
        <v>285</v>
      </c>
      <c r="D466" s="317" t="s">
        <v>286</v>
      </c>
      <c r="E466" s="318" t="s">
        <v>178</v>
      </c>
      <c r="F466" s="319">
        <v>572.49699999999996</v>
      </c>
      <c r="G466" s="40"/>
      <c r="H466" s="46"/>
    </row>
    <row r="467" s="2" customFormat="1" ht="16.8" customHeight="1">
      <c r="A467" s="40"/>
      <c r="B467" s="46"/>
      <c r="C467" s="320" t="s">
        <v>19</v>
      </c>
      <c r="D467" s="320" t="s">
        <v>906</v>
      </c>
      <c r="E467" s="19" t="s">
        <v>19</v>
      </c>
      <c r="F467" s="321">
        <v>0</v>
      </c>
      <c r="G467" s="40"/>
      <c r="H467" s="46"/>
    </row>
    <row r="468" s="2" customFormat="1" ht="16.8" customHeight="1">
      <c r="A468" s="40"/>
      <c r="B468" s="46"/>
      <c r="C468" s="320" t="s">
        <v>19</v>
      </c>
      <c r="D468" s="320" t="s">
        <v>594</v>
      </c>
      <c r="E468" s="19" t="s">
        <v>19</v>
      </c>
      <c r="F468" s="321">
        <v>0</v>
      </c>
      <c r="G468" s="40"/>
      <c r="H468" s="46"/>
    </row>
    <row r="469" s="2" customFormat="1" ht="16.8" customHeight="1">
      <c r="A469" s="40"/>
      <c r="B469" s="46"/>
      <c r="C469" s="320" t="s">
        <v>19</v>
      </c>
      <c r="D469" s="320" t="s">
        <v>2393</v>
      </c>
      <c r="E469" s="19" t="s">
        <v>19</v>
      </c>
      <c r="F469" s="321">
        <v>0</v>
      </c>
      <c r="G469" s="40"/>
      <c r="H469" s="46"/>
    </row>
    <row r="470" s="2" customFormat="1" ht="16.8" customHeight="1">
      <c r="A470" s="40"/>
      <c r="B470" s="46"/>
      <c r="C470" s="320" t="s">
        <v>19</v>
      </c>
      <c r="D470" s="320" t="s">
        <v>741</v>
      </c>
      <c r="E470" s="19" t="s">
        <v>19</v>
      </c>
      <c r="F470" s="321">
        <v>0</v>
      </c>
      <c r="G470" s="40"/>
      <c r="H470" s="46"/>
    </row>
    <row r="471" s="2" customFormat="1" ht="16.8" customHeight="1">
      <c r="A471" s="40"/>
      <c r="B471" s="46"/>
      <c r="C471" s="320" t="s">
        <v>19</v>
      </c>
      <c r="D471" s="320" t="s">
        <v>2394</v>
      </c>
      <c r="E471" s="19" t="s">
        <v>19</v>
      </c>
      <c r="F471" s="321">
        <v>19.32</v>
      </c>
      <c r="G471" s="40"/>
      <c r="H471" s="46"/>
    </row>
    <row r="472" s="2" customFormat="1" ht="16.8" customHeight="1">
      <c r="A472" s="40"/>
      <c r="B472" s="46"/>
      <c r="C472" s="320" t="s">
        <v>19</v>
      </c>
      <c r="D472" s="320" t="s">
        <v>2395</v>
      </c>
      <c r="E472" s="19" t="s">
        <v>19</v>
      </c>
      <c r="F472" s="321">
        <v>15.59</v>
      </c>
      <c r="G472" s="40"/>
      <c r="H472" s="46"/>
    </row>
    <row r="473" s="2" customFormat="1" ht="16.8" customHeight="1">
      <c r="A473" s="40"/>
      <c r="B473" s="46"/>
      <c r="C473" s="320" t="s">
        <v>19</v>
      </c>
      <c r="D473" s="320" t="s">
        <v>2396</v>
      </c>
      <c r="E473" s="19" t="s">
        <v>19</v>
      </c>
      <c r="F473" s="321">
        <v>15.59</v>
      </c>
      <c r="G473" s="40"/>
      <c r="H473" s="46"/>
    </row>
    <row r="474" s="2" customFormat="1" ht="16.8" customHeight="1">
      <c r="A474" s="40"/>
      <c r="B474" s="46"/>
      <c r="C474" s="320" t="s">
        <v>19</v>
      </c>
      <c r="D474" s="320" t="s">
        <v>2397</v>
      </c>
      <c r="E474" s="19" t="s">
        <v>19</v>
      </c>
      <c r="F474" s="321">
        <v>15.59</v>
      </c>
      <c r="G474" s="40"/>
      <c r="H474" s="46"/>
    </row>
    <row r="475" s="2" customFormat="1" ht="16.8" customHeight="1">
      <c r="A475" s="40"/>
      <c r="B475" s="46"/>
      <c r="C475" s="320" t="s">
        <v>19</v>
      </c>
      <c r="D475" s="320" t="s">
        <v>2398</v>
      </c>
      <c r="E475" s="19" t="s">
        <v>19</v>
      </c>
      <c r="F475" s="321">
        <v>15.550000000000001</v>
      </c>
      <c r="G475" s="40"/>
      <c r="H475" s="46"/>
    </row>
    <row r="476" s="2" customFormat="1" ht="16.8" customHeight="1">
      <c r="A476" s="40"/>
      <c r="B476" s="46"/>
      <c r="C476" s="320" t="s">
        <v>19</v>
      </c>
      <c r="D476" s="320" t="s">
        <v>2399</v>
      </c>
      <c r="E476" s="19" t="s">
        <v>19</v>
      </c>
      <c r="F476" s="321">
        <v>20.050000000000001</v>
      </c>
      <c r="G476" s="40"/>
      <c r="H476" s="46"/>
    </row>
    <row r="477" s="2" customFormat="1" ht="16.8" customHeight="1">
      <c r="A477" s="40"/>
      <c r="B477" s="46"/>
      <c r="C477" s="320" t="s">
        <v>19</v>
      </c>
      <c r="D477" s="320" t="s">
        <v>2400</v>
      </c>
      <c r="E477" s="19" t="s">
        <v>19</v>
      </c>
      <c r="F477" s="321">
        <v>15.59</v>
      </c>
      <c r="G477" s="40"/>
      <c r="H477" s="46"/>
    </row>
    <row r="478" s="2" customFormat="1" ht="16.8" customHeight="1">
      <c r="A478" s="40"/>
      <c r="B478" s="46"/>
      <c r="C478" s="320" t="s">
        <v>19</v>
      </c>
      <c r="D478" s="320" t="s">
        <v>2401</v>
      </c>
      <c r="E478" s="19" t="s">
        <v>19</v>
      </c>
      <c r="F478" s="321">
        <v>15.59</v>
      </c>
      <c r="G478" s="40"/>
      <c r="H478" s="46"/>
    </row>
    <row r="479" s="2" customFormat="1" ht="16.8" customHeight="1">
      <c r="A479" s="40"/>
      <c r="B479" s="46"/>
      <c r="C479" s="320" t="s">
        <v>19</v>
      </c>
      <c r="D479" s="320" t="s">
        <v>2402</v>
      </c>
      <c r="E479" s="19" t="s">
        <v>19</v>
      </c>
      <c r="F479" s="321">
        <v>15.59</v>
      </c>
      <c r="G479" s="40"/>
      <c r="H479" s="46"/>
    </row>
    <row r="480" s="2" customFormat="1" ht="16.8" customHeight="1">
      <c r="A480" s="40"/>
      <c r="B480" s="46"/>
      <c r="C480" s="320" t="s">
        <v>19</v>
      </c>
      <c r="D480" s="320" t="s">
        <v>2403</v>
      </c>
      <c r="E480" s="19" t="s">
        <v>19</v>
      </c>
      <c r="F480" s="321">
        <v>15.59</v>
      </c>
      <c r="G480" s="40"/>
      <c r="H480" s="46"/>
    </row>
    <row r="481" s="2" customFormat="1" ht="16.8" customHeight="1">
      <c r="A481" s="40"/>
      <c r="B481" s="46"/>
      <c r="C481" s="320" t="s">
        <v>19</v>
      </c>
      <c r="D481" s="320" t="s">
        <v>2404</v>
      </c>
      <c r="E481" s="19" t="s">
        <v>19</v>
      </c>
      <c r="F481" s="321">
        <v>15.550000000000001</v>
      </c>
      <c r="G481" s="40"/>
      <c r="H481" s="46"/>
    </row>
    <row r="482" s="2" customFormat="1" ht="16.8" customHeight="1">
      <c r="A482" s="40"/>
      <c r="B482" s="46"/>
      <c r="C482" s="320" t="s">
        <v>19</v>
      </c>
      <c r="D482" s="320" t="s">
        <v>2405</v>
      </c>
      <c r="E482" s="19" t="s">
        <v>19</v>
      </c>
      <c r="F482" s="321">
        <v>15.59</v>
      </c>
      <c r="G482" s="40"/>
      <c r="H482" s="46"/>
    </row>
    <row r="483" s="2" customFormat="1" ht="16.8" customHeight="1">
      <c r="A483" s="40"/>
      <c r="B483" s="46"/>
      <c r="C483" s="320" t="s">
        <v>19</v>
      </c>
      <c r="D483" s="320" t="s">
        <v>2406</v>
      </c>
      <c r="E483" s="19" t="s">
        <v>19</v>
      </c>
      <c r="F483" s="321">
        <v>81.390000000000001</v>
      </c>
      <c r="G483" s="40"/>
      <c r="H483" s="46"/>
    </row>
    <row r="484" s="2" customFormat="1" ht="16.8" customHeight="1">
      <c r="A484" s="40"/>
      <c r="B484" s="46"/>
      <c r="C484" s="320" t="s">
        <v>19</v>
      </c>
      <c r="D484" s="320" t="s">
        <v>2407</v>
      </c>
      <c r="E484" s="19" t="s">
        <v>19</v>
      </c>
      <c r="F484" s="321">
        <v>83.409999999999997</v>
      </c>
      <c r="G484" s="40"/>
      <c r="H484" s="46"/>
    </row>
    <row r="485" s="2" customFormat="1" ht="16.8" customHeight="1">
      <c r="A485" s="40"/>
      <c r="B485" s="46"/>
      <c r="C485" s="320" t="s">
        <v>19</v>
      </c>
      <c r="D485" s="320" t="s">
        <v>2408</v>
      </c>
      <c r="E485" s="19" t="s">
        <v>19</v>
      </c>
      <c r="F485" s="321">
        <v>15.59</v>
      </c>
      <c r="G485" s="40"/>
      <c r="H485" s="46"/>
    </row>
    <row r="486" s="2" customFormat="1" ht="16.8" customHeight="1">
      <c r="A486" s="40"/>
      <c r="B486" s="46"/>
      <c r="C486" s="320" t="s">
        <v>19</v>
      </c>
      <c r="D486" s="320" t="s">
        <v>2409</v>
      </c>
      <c r="E486" s="19" t="s">
        <v>19</v>
      </c>
      <c r="F486" s="321">
        <v>15.59</v>
      </c>
      <c r="G486" s="40"/>
      <c r="H486" s="46"/>
    </row>
    <row r="487" s="2" customFormat="1" ht="16.8" customHeight="1">
      <c r="A487" s="40"/>
      <c r="B487" s="46"/>
      <c r="C487" s="320" t="s">
        <v>19</v>
      </c>
      <c r="D487" s="320" t="s">
        <v>2410</v>
      </c>
      <c r="E487" s="19" t="s">
        <v>19</v>
      </c>
      <c r="F487" s="321">
        <v>15.59</v>
      </c>
      <c r="G487" s="40"/>
      <c r="H487" s="46"/>
    </row>
    <row r="488" s="2" customFormat="1" ht="16.8" customHeight="1">
      <c r="A488" s="40"/>
      <c r="B488" s="46"/>
      <c r="C488" s="320" t="s">
        <v>19</v>
      </c>
      <c r="D488" s="320" t="s">
        <v>2411</v>
      </c>
      <c r="E488" s="19" t="s">
        <v>19</v>
      </c>
      <c r="F488" s="321">
        <v>15.59</v>
      </c>
      <c r="G488" s="40"/>
      <c r="H488" s="46"/>
    </row>
    <row r="489" s="2" customFormat="1" ht="16.8" customHeight="1">
      <c r="A489" s="40"/>
      <c r="B489" s="46"/>
      <c r="C489" s="320" t="s">
        <v>19</v>
      </c>
      <c r="D489" s="320" t="s">
        <v>2412</v>
      </c>
      <c r="E489" s="19" t="s">
        <v>19</v>
      </c>
      <c r="F489" s="321">
        <v>15.550000000000001</v>
      </c>
      <c r="G489" s="40"/>
      <c r="H489" s="46"/>
    </row>
    <row r="490" s="2" customFormat="1" ht="16.8" customHeight="1">
      <c r="A490" s="40"/>
      <c r="B490" s="46"/>
      <c r="C490" s="320" t="s">
        <v>19</v>
      </c>
      <c r="D490" s="320" t="s">
        <v>2413</v>
      </c>
      <c r="E490" s="19" t="s">
        <v>19</v>
      </c>
      <c r="F490" s="321">
        <v>20.050000000000001</v>
      </c>
      <c r="G490" s="40"/>
      <c r="H490" s="46"/>
    </row>
    <row r="491" s="2" customFormat="1" ht="16.8" customHeight="1">
      <c r="A491" s="40"/>
      <c r="B491" s="46"/>
      <c r="C491" s="320" t="s">
        <v>19</v>
      </c>
      <c r="D491" s="320" t="s">
        <v>2414</v>
      </c>
      <c r="E491" s="19" t="s">
        <v>19</v>
      </c>
      <c r="F491" s="321">
        <v>7.8700000000000001</v>
      </c>
      <c r="G491" s="40"/>
      <c r="H491" s="46"/>
    </row>
    <row r="492" s="2" customFormat="1" ht="16.8" customHeight="1">
      <c r="A492" s="40"/>
      <c r="B492" s="46"/>
      <c r="C492" s="320" t="s">
        <v>19</v>
      </c>
      <c r="D492" s="320" t="s">
        <v>2415</v>
      </c>
      <c r="E492" s="19" t="s">
        <v>19</v>
      </c>
      <c r="F492" s="321">
        <v>58.460000000000001</v>
      </c>
      <c r="G492" s="40"/>
      <c r="H492" s="46"/>
    </row>
    <row r="493" s="2" customFormat="1" ht="16.8" customHeight="1">
      <c r="A493" s="40"/>
      <c r="B493" s="46"/>
      <c r="C493" s="320" t="s">
        <v>19</v>
      </c>
      <c r="D493" s="320" t="s">
        <v>2416</v>
      </c>
      <c r="E493" s="19" t="s">
        <v>19</v>
      </c>
      <c r="F493" s="321">
        <v>7.3600000000000003</v>
      </c>
      <c r="G493" s="40"/>
      <c r="H493" s="46"/>
    </row>
    <row r="494" s="2" customFormat="1" ht="16.8" customHeight="1">
      <c r="A494" s="40"/>
      <c r="B494" s="46"/>
      <c r="C494" s="320" t="s">
        <v>19</v>
      </c>
      <c r="D494" s="320" t="s">
        <v>2417</v>
      </c>
      <c r="E494" s="19" t="s">
        <v>19</v>
      </c>
      <c r="F494" s="321">
        <v>6.3700000000000001</v>
      </c>
      <c r="G494" s="40"/>
      <c r="H494" s="46"/>
    </row>
    <row r="495" s="2" customFormat="1" ht="16.8" customHeight="1">
      <c r="A495" s="40"/>
      <c r="B495" s="46"/>
      <c r="C495" s="320" t="s">
        <v>19</v>
      </c>
      <c r="D495" s="320" t="s">
        <v>2418</v>
      </c>
      <c r="E495" s="19" t="s">
        <v>19</v>
      </c>
      <c r="F495" s="321">
        <v>14.369999999999999</v>
      </c>
      <c r="G495" s="40"/>
      <c r="H495" s="46"/>
    </row>
    <row r="496" s="2" customFormat="1" ht="16.8" customHeight="1">
      <c r="A496" s="40"/>
      <c r="B496" s="46"/>
      <c r="C496" s="320" t="s">
        <v>19</v>
      </c>
      <c r="D496" s="320" t="s">
        <v>745</v>
      </c>
      <c r="E496" s="19" t="s">
        <v>19</v>
      </c>
      <c r="F496" s="321">
        <v>0</v>
      </c>
      <c r="G496" s="40"/>
      <c r="H496" s="46"/>
    </row>
    <row r="497" s="2" customFormat="1" ht="16.8" customHeight="1">
      <c r="A497" s="40"/>
      <c r="B497" s="46"/>
      <c r="C497" s="320" t="s">
        <v>19</v>
      </c>
      <c r="D497" s="320" t="s">
        <v>2419</v>
      </c>
      <c r="E497" s="19" t="s">
        <v>19</v>
      </c>
      <c r="F497" s="321">
        <v>1.9670000000000001</v>
      </c>
      <c r="G497" s="40"/>
      <c r="H497" s="46"/>
    </row>
    <row r="498" s="2" customFormat="1" ht="16.8" customHeight="1">
      <c r="A498" s="40"/>
      <c r="B498" s="46"/>
      <c r="C498" s="320" t="s">
        <v>19</v>
      </c>
      <c r="D498" s="320" t="s">
        <v>2420</v>
      </c>
      <c r="E498" s="19" t="s">
        <v>19</v>
      </c>
      <c r="F498" s="321">
        <v>2.1400000000000001</v>
      </c>
      <c r="G498" s="40"/>
      <c r="H498" s="46"/>
    </row>
    <row r="499" s="2" customFormat="1" ht="16.8" customHeight="1">
      <c r="A499" s="40"/>
      <c r="B499" s="46"/>
      <c r="C499" s="320" t="s">
        <v>19</v>
      </c>
      <c r="D499" s="320" t="s">
        <v>2421</v>
      </c>
      <c r="E499" s="19" t="s">
        <v>19</v>
      </c>
      <c r="F499" s="321">
        <v>1.72</v>
      </c>
      <c r="G499" s="40"/>
      <c r="H499" s="46"/>
    </row>
    <row r="500" s="2" customFormat="1" ht="16.8" customHeight="1">
      <c r="A500" s="40"/>
      <c r="B500" s="46"/>
      <c r="C500" s="320" t="s">
        <v>19</v>
      </c>
      <c r="D500" s="320" t="s">
        <v>2422</v>
      </c>
      <c r="E500" s="19" t="s">
        <v>19</v>
      </c>
      <c r="F500" s="321">
        <v>3.4300000000000002</v>
      </c>
      <c r="G500" s="40"/>
      <c r="H500" s="46"/>
    </row>
    <row r="501" s="2" customFormat="1" ht="16.8" customHeight="1">
      <c r="A501" s="40"/>
      <c r="B501" s="46"/>
      <c r="C501" s="320" t="s">
        <v>19</v>
      </c>
      <c r="D501" s="320" t="s">
        <v>2423</v>
      </c>
      <c r="E501" s="19" t="s">
        <v>19</v>
      </c>
      <c r="F501" s="321">
        <v>10.859999999999999</v>
      </c>
      <c r="G501" s="40"/>
      <c r="H501" s="46"/>
    </row>
    <row r="502" s="2" customFormat="1" ht="16.8" customHeight="1">
      <c r="A502" s="40"/>
      <c r="B502" s="46"/>
      <c r="C502" s="320" t="s">
        <v>285</v>
      </c>
      <c r="D502" s="320" t="s">
        <v>414</v>
      </c>
      <c r="E502" s="19" t="s">
        <v>19</v>
      </c>
      <c r="F502" s="321">
        <v>572.49699999999996</v>
      </c>
      <c r="G502" s="40"/>
      <c r="H502" s="46"/>
    </row>
    <row r="503" s="2" customFormat="1" ht="16.8" customHeight="1">
      <c r="A503" s="40"/>
      <c r="B503" s="46"/>
      <c r="C503" s="322" t="s">
        <v>8517</v>
      </c>
      <c r="D503" s="40"/>
      <c r="E503" s="40"/>
      <c r="F503" s="40"/>
      <c r="G503" s="40"/>
      <c r="H503" s="46"/>
    </row>
    <row r="504" s="2" customFormat="1">
      <c r="A504" s="40"/>
      <c r="B504" s="46"/>
      <c r="C504" s="320" t="s">
        <v>2389</v>
      </c>
      <c r="D504" s="320" t="s">
        <v>2390</v>
      </c>
      <c r="E504" s="19" t="s">
        <v>178</v>
      </c>
      <c r="F504" s="321">
        <v>572.49699999999996</v>
      </c>
      <c r="G504" s="40"/>
      <c r="H504" s="46"/>
    </row>
    <row r="505" s="2" customFormat="1" ht="16.8" customHeight="1">
      <c r="A505" s="40"/>
      <c r="B505" s="46"/>
      <c r="C505" s="320" t="s">
        <v>3746</v>
      </c>
      <c r="D505" s="320" t="s">
        <v>3747</v>
      </c>
      <c r="E505" s="19" t="s">
        <v>178</v>
      </c>
      <c r="F505" s="321">
        <v>3795.6129999999998</v>
      </c>
      <c r="G505" s="40"/>
      <c r="H505" s="46"/>
    </row>
    <row r="506" s="2" customFormat="1" ht="16.8" customHeight="1">
      <c r="A506" s="40"/>
      <c r="B506" s="46"/>
      <c r="C506" s="316" t="s">
        <v>288</v>
      </c>
      <c r="D506" s="317" t="s">
        <v>289</v>
      </c>
      <c r="E506" s="318" t="s">
        <v>178</v>
      </c>
      <c r="F506" s="319">
        <v>91.560000000000002</v>
      </c>
      <c r="G506" s="40"/>
      <c r="H506" s="46"/>
    </row>
    <row r="507" s="2" customFormat="1" ht="16.8" customHeight="1">
      <c r="A507" s="40"/>
      <c r="B507" s="46"/>
      <c r="C507" s="320" t="s">
        <v>19</v>
      </c>
      <c r="D507" s="320" t="s">
        <v>906</v>
      </c>
      <c r="E507" s="19" t="s">
        <v>19</v>
      </c>
      <c r="F507" s="321">
        <v>0</v>
      </c>
      <c r="G507" s="40"/>
      <c r="H507" s="46"/>
    </row>
    <row r="508" s="2" customFormat="1" ht="16.8" customHeight="1">
      <c r="A508" s="40"/>
      <c r="B508" s="46"/>
      <c r="C508" s="320" t="s">
        <v>19</v>
      </c>
      <c r="D508" s="320" t="s">
        <v>594</v>
      </c>
      <c r="E508" s="19" t="s">
        <v>19</v>
      </c>
      <c r="F508" s="321">
        <v>0</v>
      </c>
      <c r="G508" s="40"/>
      <c r="H508" s="46"/>
    </row>
    <row r="509" s="2" customFormat="1" ht="16.8" customHeight="1">
      <c r="A509" s="40"/>
      <c r="B509" s="46"/>
      <c r="C509" s="320" t="s">
        <v>19</v>
      </c>
      <c r="D509" s="320" t="s">
        <v>2429</v>
      </c>
      <c r="E509" s="19" t="s">
        <v>19</v>
      </c>
      <c r="F509" s="321">
        <v>0</v>
      </c>
      <c r="G509" s="40"/>
      <c r="H509" s="46"/>
    </row>
    <row r="510" s="2" customFormat="1" ht="16.8" customHeight="1">
      <c r="A510" s="40"/>
      <c r="B510" s="46"/>
      <c r="C510" s="320" t="s">
        <v>19</v>
      </c>
      <c r="D510" s="320" t="s">
        <v>741</v>
      </c>
      <c r="E510" s="19" t="s">
        <v>19</v>
      </c>
      <c r="F510" s="321">
        <v>0</v>
      </c>
      <c r="G510" s="40"/>
      <c r="H510" s="46"/>
    </row>
    <row r="511" s="2" customFormat="1" ht="16.8" customHeight="1">
      <c r="A511" s="40"/>
      <c r="B511" s="46"/>
      <c r="C511" s="320" t="s">
        <v>19</v>
      </c>
      <c r="D511" s="320" t="s">
        <v>2430</v>
      </c>
      <c r="E511" s="19" t="s">
        <v>19</v>
      </c>
      <c r="F511" s="321">
        <v>5.46</v>
      </c>
      <c r="G511" s="40"/>
      <c r="H511" s="46"/>
    </row>
    <row r="512" s="2" customFormat="1" ht="16.8" customHeight="1">
      <c r="A512" s="40"/>
      <c r="B512" s="46"/>
      <c r="C512" s="320" t="s">
        <v>19</v>
      </c>
      <c r="D512" s="320" t="s">
        <v>2431</v>
      </c>
      <c r="E512" s="19" t="s">
        <v>19</v>
      </c>
      <c r="F512" s="321">
        <v>5.1299999999999999</v>
      </c>
      <c r="G512" s="40"/>
      <c r="H512" s="46"/>
    </row>
    <row r="513" s="2" customFormat="1" ht="16.8" customHeight="1">
      <c r="A513" s="40"/>
      <c r="B513" s="46"/>
      <c r="C513" s="320" t="s">
        <v>19</v>
      </c>
      <c r="D513" s="320" t="s">
        <v>2432</v>
      </c>
      <c r="E513" s="19" t="s">
        <v>19</v>
      </c>
      <c r="F513" s="321">
        <v>3.6800000000000002</v>
      </c>
      <c r="G513" s="40"/>
      <c r="H513" s="46"/>
    </row>
    <row r="514" s="2" customFormat="1" ht="16.8" customHeight="1">
      <c r="A514" s="40"/>
      <c r="B514" s="46"/>
      <c r="C514" s="320" t="s">
        <v>19</v>
      </c>
      <c r="D514" s="320" t="s">
        <v>2433</v>
      </c>
      <c r="E514" s="19" t="s">
        <v>19</v>
      </c>
      <c r="F514" s="321">
        <v>4.7599999999999998</v>
      </c>
      <c r="G514" s="40"/>
      <c r="H514" s="46"/>
    </row>
    <row r="515" s="2" customFormat="1" ht="16.8" customHeight="1">
      <c r="A515" s="40"/>
      <c r="B515" s="46"/>
      <c r="C515" s="320" t="s">
        <v>19</v>
      </c>
      <c r="D515" s="320" t="s">
        <v>2434</v>
      </c>
      <c r="E515" s="19" t="s">
        <v>19</v>
      </c>
      <c r="F515" s="321">
        <v>8.3900000000000006</v>
      </c>
      <c r="G515" s="40"/>
      <c r="H515" s="46"/>
    </row>
    <row r="516" s="2" customFormat="1" ht="16.8" customHeight="1">
      <c r="A516" s="40"/>
      <c r="B516" s="46"/>
      <c r="C516" s="320" t="s">
        <v>19</v>
      </c>
      <c r="D516" s="320" t="s">
        <v>745</v>
      </c>
      <c r="E516" s="19" t="s">
        <v>19</v>
      </c>
      <c r="F516" s="321">
        <v>0</v>
      </c>
      <c r="G516" s="40"/>
      <c r="H516" s="46"/>
    </row>
    <row r="517" s="2" customFormat="1" ht="16.8" customHeight="1">
      <c r="A517" s="40"/>
      <c r="B517" s="46"/>
      <c r="C517" s="320" t="s">
        <v>19</v>
      </c>
      <c r="D517" s="320" t="s">
        <v>2435</v>
      </c>
      <c r="E517" s="19" t="s">
        <v>19</v>
      </c>
      <c r="F517" s="321">
        <v>7.3399999999999999</v>
      </c>
      <c r="G517" s="40"/>
      <c r="H517" s="46"/>
    </row>
    <row r="518" s="2" customFormat="1" ht="16.8" customHeight="1">
      <c r="A518" s="40"/>
      <c r="B518" s="46"/>
      <c r="C518" s="320" t="s">
        <v>19</v>
      </c>
      <c r="D518" s="320" t="s">
        <v>2436</v>
      </c>
      <c r="E518" s="19" t="s">
        <v>19</v>
      </c>
      <c r="F518" s="321">
        <v>7.3399999999999999</v>
      </c>
      <c r="G518" s="40"/>
      <c r="H518" s="46"/>
    </row>
    <row r="519" s="2" customFormat="1" ht="16.8" customHeight="1">
      <c r="A519" s="40"/>
      <c r="B519" s="46"/>
      <c r="C519" s="320" t="s">
        <v>19</v>
      </c>
      <c r="D519" s="320" t="s">
        <v>2437</v>
      </c>
      <c r="E519" s="19" t="s">
        <v>19</v>
      </c>
      <c r="F519" s="321">
        <v>6.1100000000000003</v>
      </c>
      <c r="G519" s="40"/>
      <c r="H519" s="46"/>
    </row>
    <row r="520" s="2" customFormat="1" ht="16.8" customHeight="1">
      <c r="A520" s="40"/>
      <c r="B520" s="46"/>
      <c r="C520" s="320" t="s">
        <v>19</v>
      </c>
      <c r="D520" s="320" t="s">
        <v>2438</v>
      </c>
      <c r="E520" s="19" t="s">
        <v>19</v>
      </c>
      <c r="F520" s="321">
        <v>4.1500000000000004</v>
      </c>
      <c r="G520" s="40"/>
      <c r="H520" s="46"/>
    </row>
    <row r="521" s="2" customFormat="1" ht="16.8" customHeight="1">
      <c r="A521" s="40"/>
      <c r="B521" s="46"/>
      <c r="C521" s="320" t="s">
        <v>19</v>
      </c>
      <c r="D521" s="320" t="s">
        <v>2439</v>
      </c>
      <c r="E521" s="19" t="s">
        <v>19</v>
      </c>
      <c r="F521" s="321">
        <v>7.3200000000000003</v>
      </c>
      <c r="G521" s="40"/>
      <c r="H521" s="46"/>
    </row>
    <row r="522" s="2" customFormat="1" ht="16.8" customHeight="1">
      <c r="A522" s="40"/>
      <c r="B522" s="46"/>
      <c r="C522" s="320" t="s">
        <v>19</v>
      </c>
      <c r="D522" s="320" t="s">
        <v>2440</v>
      </c>
      <c r="E522" s="19" t="s">
        <v>19</v>
      </c>
      <c r="F522" s="321">
        <v>22.140000000000001</v>
      </c>
      <c r="G522" s="40"/>
      <c r="H522" s="46"/>
    </row>
    <row r="523" s="2" customFormat="1" ht="16.8" customHeight="1">
      <c r="A523" s="40"/>
      <c r="B523" s="46"/>
      <c r="C523" s="320" t="s">
        <v>19</v>
      </c>
      <c r="D523" s="320" t="s">
        <v>2441</v>
      </c>
      <c r="E523" s="19" t="s">
        <v>19</v>
      </c>
      <c r="F523" s="321">
        <v>3.4300000000000002</v>
      </c>
      <c r="G523" s="40"/>
      <c r="H523" s="46"/>
    </row>
    <row r="524" s="2" customFormat="1" ht="16.8" customHeight="1">
      <c r="A524" s="40"/>
      <c r="B524" s="46"/>
      <c r="C524" s="320" t="s">
        <v>19</v>
      </c>
      <c r="D524" s="320" t="s">
        <v>2442</v>
      </c>
      <c r="E524" s="19" t="s">
        <v>19</v>
      </c>
      <c r="F524" s="321">
        <v>6.3099999999999996</v>
      </c>
      <c r="G524" s="40"/>
      <c r="H524" s="46"/>
    </row>
    <row r="525" s="2" customFormat="1" ht="16.8" customHeight="1">
      <c r="A525" s="40"/>
      <c r="B525" s="46"/>
      <c r="C525" s="320" t="s">
        <v>288</v>
      </c>
      <c r="D525" s="320" t="s">
        <v>414</v>
      </c>
      <c r="E525" s="19" t="s">
        <v>19</v>
      </c>
      <c r="F525" s="321">
        <v>91.560000000000002</v>
      </c>
      <c r="G525" s="40"/>
      <c r="H525" s="46"/>
    </row>
    <row r="526" s="2" customFormat="1" ht="16.8" customHeight="1">
      <c r="A526" s="40"/>
      <c r="B526" s="46"/>
      <c r="C526" s="322" t="s">
        <v>8517</v>
      </c>
      <c r="D526" s="40"/>
      <c r="E526" s="40"/>
      <c r="F526" s="40"/>
      <c r="G526" s="40"/>
      <c r="H526" s="46"/>
    </row>
    <row r="527" s="2" customFormat="1">
      <c r="A527" s="40"/>
      <c r="B527" s="46"/>
      <c r="C527" s="320" t="s">
        <v>2425</v>
      </c>
      <c r="D527" s="320" t="s">
        <v>2426</v>
      </c>
      <c r="E527" s="19" t="s">
        <v>178</v>
      </c>
      <c r="F527" s="321">
        <v>91.560000000000002</v>
      </c>
      <c r="G527" s="40"/>
      <c r="H527" s="46"/>
    </row>
    <row r="528" s="2" customFormat="1" ht="16.8" customHeight="1">
      <c r="A528" s="40"/>
      <c r="B528" s="46"/>
      <c r="C528" s="320" t="s">
        <v>3746</v>
      </c>
      <c r="D528" s="320" t="s">
        <v>3747</v>
      </c>
      <c r="E528" s="19" t="s">
        <v>178</v>
      </c>
      <c r="F528" s="321">
        <v>3795.6129999999998</v>
      </c>
      <c r="G528" s="40"/>
      <c r="H528" s="46"/>
    </row>
    <row r="529" s="2" customFormat="1" ht="16.8" customHeight="1">
      <c r="A529" s="40"/>
      <c r="B529" s="46"/>
      <c r="C529" s="316" t="s">
        <v>291</v>
      </c>
      <c r="D529" s="317" t="s">
        <v>292</v>
      </c>
      <c r="E529" s="318" t="s">
        <v>178</v>
      </c>
      <c r="F529" s="319">
        <v>569.90999999999997</v>
      </c>
      <c r="G529" s="40"/>
      <c r="H529" s="46"/>
    </row>
    <row r="530" s="2" customFormat="1" ht="16.8" customHeight="1">
      <c r="A530" s="40"/>
      <c r="B530" s="46"/>
      <c r="C530" s="320" t="s">
        <v>19</v>
      </c>
      <c r="D530" s="320" t="s">
        <v>906</v>
      </c>
      <c r="E530" s="19" t="s">
        <v>19</v>
      </c>
      <c r="F530" s="321">
        <v>0</v>
      </c>
      <c r="G530" s="40"/>
      <c r="H530" s="46"/>
    </row>
    <row r="531" s="2" customFormat="1" ht="16.8" customHeight="1">
      <c r="A531" s="40"/>
      <c r="B531" s="46"/>
      <c r="C531" s="320" t="s">
        <v>19</v>
      </c>
      <c r="D531" s="320" t="s">
        <v>594</v>
      </c>
      <c r="E531" s="19" t="s">
        <v>19</v>
      </c>
      <c r="F531" s="321">
        <v>0</v>
      </c>
      <c r="G531" s="40"/>
      <c r="H531" s="46"/>
    </row>
    <row r="532" s="2" customFormat="1" ht="16.8" customHeight="1">
      <c r="A532" s="40"/>
      <c r="B532" s="46"/>
      <c r="C532" s="320" t="s">
        <v>19</v>
      </c>
      <c r="D532" s="320" t="s">
        <v>2522</v>
      </c>
      <c r="E532" s="19" t="s">
        <v>19</v>
      </c>
      <c r="F532" s="321">
        <v>0</v>
      </c>
      <c r="G532" s="40"/>
      <c r="H532" s="46"/>
    </row>
    <row r="533" s="2" customFormat="1" ht="16.8" customHeight="1">
      <c r="A533" s="40"/>
      <c r="B533" s="46"/>
      <c r="C533" s="320" t="s">
        <v>19</v>
      </c>
      <c r="D533" s="320" t="s">
        <v>741</v>
      </c>
      <c r="E533" s="19" t="s">
        <v>19</v>
      </c>
      <c r="F533" s="321">
        <v>0</v>
      </c>
      <c r="G533" s="40"/>
      <c r="H533" s="46"/>
    </row>
    <row r="534" s="2" customFormat="1" ht="16.8" customHeight="1">
      <c r="A534" s="40"/>
      <c r="B534" s="46"/>
      <c r="C534" s="320" t="s">
        <v>19</v>
      </c>
      <c r="D534" s="320" t="s">
        <v>2523</v>
      </c>
      <c r="E534" s="19" t="s">
        <v>19</v>
      </c>
      <c r="F534" s="321">
        <v>52.390000000000001</v>
      </c>
      <c r="G534" s="40"/>
      <c r="H534" s="46"/>
    </row>
    <row r="535" s="2" customFormat="1" ht="16.8" customHeight="1">
      <c r="A535" s="40"/>
      <c r="B535" s="46"/>
      <c r="C535" s="320" t="s">
        <v>19</v>
      </c>
      <c r="D535" s="320" t="s">
        <v>2524</v>
      </c>
      <c r="E535" s="19" t="s">
        <v>19</v>
      </c>
      <c r="F535" s="321">
        <v>2.8900000000000001</v>
      </c>
      <c r="G535" s="40"/>
      <c r="H535" s="46"/>
    </row>
    <row r="536" s="2" customFormat="1" ht="16.8" customHeight="1">
      <c r="A536" s="40"/>
      <c r="B536" s="46"/>
      <c r="C536" s="320" t="s">
        <v>19</v>
      </c>
      <c r="D536" s="320" t="s">
        <v>2525</v>
      </c>
      <c r="E536" s="19" t="s">
        <v>19</v>
      </c>
      <c r="F536" s="321">
        <v>4.9800000000000004</v>
      </c>
      <c r="G536" s="40"/>
      <c r="H536" s="46"/>
    </row>
    <row r="537" s="2" customFormat="1" ht="16.8" customHeight="1">
      <c r="A537" s="40"/>
      <c r="B537" s="46"/>
      <c r="C537" s="320" t="s">
        <v>19</v>
      </c>
      <c r="D537" s="320" t="s">
        <v>2526</v>
      </c>
      <c r="E537" s="19" t="s">
        <v>19</v>
      </c>
      <c r="F537" s="321">
        <v>2.1400000000000001</v>
      </c>
      <c r="G537" s="40"/>
      <c r="H537" s="46"/>
    </row>
    <row r="538" s="2" customFormat="1" ht="16.8" customHeight="1">
      <c r="A538" s="40"/>
      <c r="B538" s="46"/>
      <c r="C538" s="320" t="s">
        <v>19</v>
      </c>
      <c r="D538" s="320" t="s">
        <v>2527</v>
      </c>
      <c r="E538" s="19" t="s">
        <v>19</v>
      </c>
      <c r="F538" s="321">
        <v>63.5</v>
      </c>
      <c r="G538" s="40"/>
      <c r="H538" s="46"/>
    </row>
    <row r="539" s="2" customFormat="1" ht="16.8" customHeight="1">
      <c r="A539" s="40"/>
      <c r="B539" s="46"/>
      <c r="C539" s="320" t="s">
        <v>19</v>
      </c>
      <c r="D539" s="320" t="s">
        <v>2528</v>
      </c>
      <c r="E539" s="19" t="s">
        <v>19</v>
      </c>
      <c r="F539" s="321">
        <v>5.1600000000000001</v>
      </c>
      <c r="G539" s="40"/>
      <c r="H539" s="46"/>
    </row>
    <row r="540" s="2" customFormat="1" ht="16.8" customHeight="1">
      <c r="A540" s="40"/>
      <c r="B540" s="46"/>
      <c r="C540" s="320" t="s">
        <v>19</v>
      </c>
      <c r="D540" s="320" t="s">
        <v>2529</v>
      </c>
      <c r="E540" s="19" t="s">
        <v>19</v>
      </c>
      <c r="F540" s="321">
        <v>2.25</v>
      </c>
      <c r="G540" s="40"/>
      <c r="H540" s="46"/>
    </row>
    <row r="541" s="2" customFormat="1" ht="16.8" customHeight="1">
      <c r="A541" s="40"/>
      <c r="B541" s="46"/>
      <c r="C541" s="320" t="s">
        <v>19</v>
      </c>
      <c r="D541" s="320" t="s">
        <v>2530</v>
      </c>
      <c r="E541" s="19" t="s">
        <v>19</v>
      </c>
      <c r="F541" s="321">
        <v>2.54</v>
      </c>
      <c r="G541" s="40"/>
      <c r="H541" s="46"/>
    </row>
    <row r="542" s="2" customFormat="1" ht="16.8" customHeight="1">
      <c r="A542" s="40"/>
      <c r="B542" s="46"/>
      <c r="C542" s="320" t="s">
        <v>19</v>
      </c>
      <c r="D542" s="320" t="s">
        <v>2531</v>
      </c>
      <c r="E542" s="19" t="s">
        <v>19</v>
      </c>
      <c r="F542" s="321">
        <v>8.0800000000000001</v>
      </c>
      <c r="G542" s="40"/>
      <c r="H542" s="46"/>
    </row>
    <row r="543" s="2" customFormat="1" ht="16.8" customHeight="1">
      <c r="A543" s="40"/>
      <c r="B543" s="46"/>
      <c r="C543" s="320" t="s">
        <v>19</v>
      </c>
      <c r="D543" s="320" t="s">
        <v>2532</v>
      </c>
      <c r="E543" s="19" t="s">
        <v>19</v>
      </c>
      <c r="F543" s="321">
        <v>56.07</v>
      </c>
      <c r="G543" s="40"/>
      <c r="H543" s="46"/>
    </row>
    <row r="544" s="2" customFormat="1" ht="16.8" customHeight="1">
      <c r="A544" s="40"/>
      <c r="B544" s="46"/>
      <c r="C544" s="320" t="s">
        <v>19</v>
      </c>
      <c r="D544" s="320" t="s">
        <v>2533</v>
      </c>
      <c r="E544" s="19" t="s">
        <v>19</v>
      </c>
      <c r="F544" s="321">
        <v>8.0399999999999991</v>
      </c>
      <c r="G544" s="40"/>
      <c r="H544" s="46"/>
    </row>
    <row r="545" s="2" customFormat="1" ht="16.8" customHeight="1">
      <c r="A545" s="40"/>
      <c r="B545" s="46"/>
      <c r="C545" s="320" t="s">
        <v>19</v>
      </c>
      <c r="D545" s="320" t="s">
        <v>2534</v>
      </c>
      <c r="E545" s="19" t="s">
        <v>19</v>
      </c>
      <c r="F545" s="321">
        <v>2.7200000000000002</v>
      </c>
      <c r="G545" s="40"/>
      <c r="H545" s="46"/>
    </row>
    <row r="546" s="2" customFormat="1" ht="16.8" customHeight="1">
      <c r="A546" s="40"/>
      <c r="B546" s="46"/>
      <c r="C546" s="320" t="s">
        <v>19</v>
      </c>
      <c r="D546" s="320" t="s">
        <v>2535</v>
      </c>
      <c r="E546" s="19" t="s">
        <v>19</v>
      </c>
      <c r="F546" s="321">
        <v>2.3399999999999999</v>
      </c>
      <c r="G546" s="40"/>
      <c r="H546" s="46"/>
    </row>
    <row r="547" s="2" customFormat="1" ht="16.8" customHeight="1">
      <c r="A547" s="40"/>
      <c r="B547" s="46"/>
      <c r="C547" s="320" t="s">
        <v>19</v>
      </c>
      <c r="D547" s="320" t="s">
        <v>2536</v>
      </c>
      <c r="E547" s="19" t="s">
        <v>19</v>
      </c>
      <c r="F547" s="321">
        <v>11.880000000000001</v>
      </c>
      <c r="G547" s="40"/>
      <c r="H547" s="46"/>
    </row>
    <row r="548" s="2" customFormat="1" ht="16.8" customHeight="1">
      <c r="A548" s="40"/>
      <c r="B548" s="46"/>
      <c r="C548" s="320" t="s">
        <v>19</v>
      </c>
      <c r="D548" s="320" t="s">
        <v>2537</v>
      </c>
      <c r="E548" s="19" t="s">
        <v>19</v>
      </c>
      <c r="F548" s="321">
        <v>78.480000000000004</v>
      </c>
      <c r="G548" s="40"/>
      <c r="H548" s="46"/>
    </row>
    <row r="549" s="2" customFormat="1" ht="16.8" customHeight="1">
      <c r="A549" s="40"/>
      <c r="B549" s="46"/>
      <c r="C549" s="320" t="s">
        <v>19</v>
      </c>
      <c r="D549" s="320" t="s">
        <v>2538</v>
      </c>
      <c r="E549" s="19" t="s">
        <v>19</v>
      </c>
      <c r="F549" s="321">
        <v>6.6600000000000001</v>
      </c>
      <c r="G549" s="40"/>
      <c r="H549" s="46"/>
    </row>
    <row r="550" s="2" customFormat="1" ht="16.8" customHeight="1">
      <c r="A550" s="40"/>
      <c r="B550" s="46"/>
      <c r="C550" s="320" t="s">
        <v>19</v>
      </c>
      <c r="D550" s="320" t="s">
        <v>2539</v>
      </c>
      <c r="E550" s="19" t="s">
        <v>19</v>
      </c>
      <c r="F550" s="321">
        <v>16.670000000000002</v>
      </c>
      <c r="G550" s="40"/>
      <c r="H550" s="46"/>
    </row>
    <row r="551" s="2" customFormat="1" ht="16.8" customHeight="1">
      <c r="A551" s="40"/>
      <c r="B551" s="46"/>
      <c r="C551" s="320" t="s">
        <v>19</v>
      </c>
      <c r="D551" s="320" t="s">
        <v>2540</v>
      </c>
      <c r="E551" s="19" t="s">
        <v>19</v>
      </c>
      <c r="F551" s="321">
        <v>48.700000000000003</v>
      </c>
      <c r="G551" s="40"/>
      <c r="H551" s="46"/>
    </row>
    <row r="552" s="2" customFormat="1" ht="16.8" customHeight="1">
      <c r="A552" s="40"/>
      <c r="B552" s="46"/>
      <c r="C552" s="320" t="s">
        <v>19</v>
      </c>
      <c r="D552" s="320" t="s">
        <v>2541</v>
      </c>
      <c r="E552" s="19" t="s">
        <v>19</v>
      </c>
      <c r="F552" s="321">
        <v>47.520000000000003</v>
      </c>
      <c r="G552" s="40"/>
      <c r="H552" s="46"/>
    </row>
    <row r="553" s="2" customFormat="1" ht="16.8" customHeight="1">
      <c r="A553" s="40"/>
      <c r="B553" s="46"/>
      <c r="C553" s="320" t="s">
        <v>19</v>
      </c>
      <c r="D553" s="320" t="s">
        <v>2542</v>
      </c>
      <c r="E553" s="19" t="s">
        <v>19</v>
      </c>
      <c r="F553" s="321">
        <v>5.9400000000000004</v>
      </c>
      <c r="G553" s="40"/>
      <c r="H553" s="46"/>
    </row>
    <row r="554" s="2" customFormat="1" ht="16.8" customHeight="1">
      <c r="A554" s="40"/>
      <c r="B554" s="46"/>
      <c r="C554" s="320" t="s">
        <v>19</v>
      </c>
      <c r="D554" s="320" t="s">
        <v>2543</v>
      </c>
      <c r="E554" s="19" t="s">
        <v>19</v>
      </c>
      <c r="F554" s="321">
        <v>50.399999999999999</v>
      </c>
      <c r="G554" s="40"/>
      <c r="H554" s="46"/>
    </row>
    <row r="555" s="2" customFormat="1" ht="16.8" customHeight="1">
      <c r="A555" s="40"/>
      <c r="B555" s="46"/>
      <c r="C555" s="320" t="s">
        <v>19</v>
      </c>
      <c r="D555" s="320" t="s">
        <v>2544</v>
      </c>
      <c r="E555" s="19" t="s">
        <v>19</v>
      </c>
      <c r="F555" s="321">
        <v>4.25</v>
      </c>
      <c r="G555" s="40"/>
      <c r="H555" s="46"/>
    </row>
    <row r="556" s="2" customFormat="1" ht="16.8" customHeight="1">
      <c r="A556" s="40"/>
      <c r="B556" s="46"/>
      <c r="C556" s="320" t="s">
        <v>19</v>
      </c>
      <c r="D556" s="320" t="s">
        <v>745</v>
      </c>
      <c r="E556" s="19" t="s">
        <v>19</v>
      </c>
      <c r="F556" s="321">
        <v>0</v>
      </c>
      <c r="G556" s="40"/>
      <c r="H556" s="46"/>
    </row>
    <row r="557" s="2" customFormat="1" ht="16.8" customHeight="1">
      <c r="A557" s="40"/>
      <c r="B557" s="46"/>
      <c r="C557" s="320" t="s">
        <v>19</v>
      </c>
      <c r="D557" s="320" t="s">
        <v>2545</v>
      </c>
      <c r="E557" s="19" t="s">
        <v>19</v>
      </c>
      <c r="F557" s="321">
        <v>19.800000000000001</v>
      </c>
      <c r="G557" s="40"/>
      <c r="H557" s="46"/>
    </row>
    <row r="558" s="2" customFormat="1" ht="16.8" customHeight="1">
      <c r="A558" s="40"/>
      <c r="B558" s="46"/>
      <c r="C558" s="320" t="s">
        <v>19</v>
      </c>
      <c r="D558" s="320" t="s">
        <v>2546</v>
      </c>
      <c r="E558" s="19" t="s">
        <v>19</v>
      </c>
      <c r="F558" s="321">
        <v>28.710000000000001</v>
      </c>
      <c r="G558" s="40"/>
      <c r="H558" s="46"/>
    </row>
    <row r="559" s="2" customFormat="1" ht="16.8" customHeight="1">
      <c r="A559" s="40"/>
      <c r="B559" s="46"/>
      <c r="C559" s="320" t="s">
        <v>19</v>
      </c>
      <c r="D559" s="320" t="s">
        <v>2547</v>
      </c>
      <c r="E559" s="19" t="s">
        <v>19</v>
      </c>
      <c r="F559" s="321">
        <v>9</v>
      </c>
      <c r="G559" s="40"/>
      <c r="H559" s="46"/>
    </row>
    <row r="560" s="2" customFormat="1" ht="16.8" customHeight="1">
      <c r="A560" s="40"/>
      <c r="B560" s="46"/>
      <c r="C560" s="320" t="s">
        <v>19</v>
      </c>
      <c r="D560" s="320" t="s">
        <v>2548</v>
      </c>
      <c r="E560" s="19" t="s">
        <v>19</v>
      </c>
      <c r="F560" s="321">
        <v>9</v>
      </c>
      <c r="G560" s="40"/>
      <c r="H560" s="46"/>
    </row>
    <row r="561" s="2" customFormat="1" ht="16.8" customHeight="1">
      <c r="A561" s="40"/>
      <c r="B561" s="46"/>
      <c r="C561" s="320" t="s">
        <v>19</v>
      </c>
      <c r="D561" s="320" t="s">
        <v>2549</v>
      </c>
      <c r="E561" s="19" t="s">
        <v>19</v>
      </c>
      <c r="F561" s="321">
        <v>19.800000000000001</v>
      </c>
      <c r="G561" s="40"/>
      <c r="H561" s="46"/>
    </row>
    <row r="562" s="2" customFormat="1" ht="16.8" customHeight="1">
      <c r="A562" s="40"/>
      <c r="B562" s="46"/>
      <c r="C562" s="320" t="s">
        <v>291</v>
      </c>
      <c r="D562" s="320" t="s">
        <v>414</v>
      </c>
      <c r="E562" s="19" t="s">
        <v>19</v>
      </c>
      <c r="F562" s="321">
        <v>569.90999999999997</v>
      </c>
      <c r="G562" s="40"/>
      <c r="H562" s="46"/>
    </row>
    <row r="563" s="2" customFormat="1" ht="16.8" customHeight="1">
      <c r="A563" s="40"/>
      <c r="B563" s="46"/>
      <c r="C563" s="322" t="s">
        <v>8517</v>
      </c>
      <c r="D563" s="40"/>
      <c r="E563" s="40"/>
      <c r="F563" s="40"/>
      <c r="G563" s="40"/>
      <c r="H563" s="46"/>
    </row>
    <row r="564" s="2" customFormat="1" ht="16.8" customHeight="1">
      <c r="A564" s="40"/>
      <c r="B564" s="46"/>
      <c r="C564" s="320" t="s">
        <v>2519</v>
      </c>
      <c r="D564" s="320" t="s">
        <v>2520</v>
      </c>
      <c r="E564" s="19" t="s">
        <v>178</v>
      </c>
      <c r="F564" s="321">
        <v>569.90999999999997</v>
      </c>
      <c r="G564" s="40"/>
      <c r="H564" s="46"/>
    </row>
    <row r="565" s="2" customFormat="1">
      <c r="A565" s="40"/>
      <c r="B565" s="46"/>
      <c r="C565" s="320" t="s">
        <v>2514</v>
      </c>
      <c r="D565" s="320" t="s">
        <v>2515</v>
      </c>
      <c r="E565" s="19" t="s">
        <v>178</v>
      </c>
      <c r="F565" s="321">
        <v>694.04999999999995</v>
      </c>
      <c r="G565" s="40"/>
      <c r="H565" s="46"/>
    </row>
    <row r="566" s="2" customFormat="1" ht="16.8" customHeight="1">
      <c r="A566" s="40"/>
      <c r="B566" s="46"/>
      <c r="C566" s="316" t="s">
        <v>294</v>
      </c>
      <c r="D566" s="317" t="s">
        <v>295</v>
      </c>
      <c r="E566" s="318" t="s">
        <v>178</v>
      </c>
      <c r="F566" s="319">
        <v>124.14</v>
      </c>
      <c r="G566" s="40"/>
      <c r="H566" s="46"/>
    </row>
    <row r="567" s="2" customFormat="1" ht="16.8" customHeight="1">
      <c r="A567" s="40"/>
      <c r="B567" s="46"/>
      <c r="C567" s="320" t="s">
        <v>19</v>
      </c>
      <c r="D567" s="320" t="s">
        <v>906</v>
      </c>
      <c r="E567" s="19" t="s">
        <v>19</v>
      </c>
      <c r="F567" s="321">
        <v>0</v>
      </c>
      <c r="G567" s="40"/>
      <c r="H567" s="46"/>
    </row>
    <row r="568" s="2" customFormat="1" ht="16.8" customHeight="1">
      <c r="A568" s="40"/>
      <c r="B568" s="46"/>
      <c r="C568" s="320" t="s">
        <v>19</v>
      </c>
      <c r="D568" s="320" t="s">
        <v>594</v>
      </c>
      <c r="E568" s="19" t="s">
        <v>19</v>
      </c>
      <c r="F568" s="321">
        <v>0</v>
      </c>
      <c r="G568" s="40"/>
      <c r="H568" s="46"/>
    </row>
    <row r="569" s="2" customFormat="1" ht="16.8" customHeight="1">
      <c r="A569" s="40"/>
      <c r="B569" s="46"/>
      <c r="C569" s="320" t="s">
        <v>19</v>
      </c>
      <c r="D569" s="320" t="s">
        <v>2554</v>
      </c>
      <c r="E569" s="19" t="s">
        <v>19</v>
      </c>
      <c r="F569" s="321">
        <v>0</v>
      </c>
      <c r="G569" s="40"/>
      <c r="H569" s="46"/>
    </row>
    <row r="570" s="2" customFormat="1" ht="16.8" customHeight="1">
      <c r="A570" s="40"/>
      <c r="B570" s="46"/>
      <c r="C570" s="320" t="s">
        <v>19</v>
      </c>
      <c r="D570" s="320" t="s">
        <v>741</v>
      </c>
      <c r="E570" s="19" t="s">
        <v>19</v>
      </c>
      <c r="F570" s="321">
        <v>0</v>
      </c>
      <c r="G570" s="40"/>
      <c r="H570" s="46"/>
    </row>
    <row r="571" s="2" customFormat="1" ht="16.8" customHeight="1">
      <c r="A571" s="40"/>
      <c r="B571" s="46"/>
      <c r="C571" s="320" t="s">
        <v>19</v>
      </c>
      <c r="D571" s="320" t="s">
        <v>2555</v>
      </c>
      <c r="E571" s="19" t="s">
        <v>19</v>
      </c>
      <c r="F571" s="321">
        <v>16.879999999999999</v>
      </c>
      <c r="G571" s="40"/>
      <c r="H571" s="46"/>
    </row>
    <row r="572" s="2" customFormat="1" ht="16.8" customHeight="1">
      <c r="A572" s="40"/>
      <c r="B572" s="46"/>
      <c r="C572" s="320" t="s">
        <v>19</v>
      </c>
      <c r="D572" s="320" t="s">
        <v>2556</v>
      </c>
      <c r="E572" s="19" t="s">
        <v>19</v>
      </c>
      <c r="F572" s="321">
        <v>12</v>
      </c>
      <c r="G572" s="40"/>
      <c r="H572" s="46"/>
    </row>
    <row r="573" s="2" customFormat="1" ht="16.8" customHeight="1">
      <c r="A573" s="40"/>
      <c r="B573" s="46"/>
      <c r="C573" s="320" t="s">
        <v>19</v>
      </c>
      <c r="D573" s="320" t="s">
        <v>2557</v>
      </c>
      <c r="E573" s="19" t="s">
        <v>19</v>
      </c>
      <c r="F573" s="321">
        <v>2.6699999999999999</v>
      </c>
      <c r="G573" s="40"/>
      <c r="H573" s="46"/>
    </row>
    <row r="574" s="2" customFormat="1" ht="16.8" customHeight="1">
      <c r="A574" s="40"/>
      <c r="B574" s="46"/>
      <c r="C574" s="320" t="s">
        <v>19</v>
      </c>
      <c r="D574" s="320" t="s">
        <v>2558</v>
      </c>
      <c r="E574" s="19" t="s">
        <v>19</v>
      </c>
      <c r="F574" s="321">
        <v>7.5899999999999999</v>
      </c>
      <c r="G574" s="40"/>
      <c r="H574" s="46"/>
    </row>
    <row r="575" s="2" customFormat="1" ht="16.8" customHeight="1">
      <c r="A575" s="40"/>
      <c r="B575" s="46"/>
      <c r="C575" s="320" t="s">
        <v>19</v>
      </c>
      <c r="D575" s="320" t="s">
        <v>2559</v>
      </c>
      <c r="E575" s="19" t="s">
        <v>19</v>
      </c>
      <c r="F575" s="321">
        <v>3.21</v>
      </c>
      <c r="G575" s="40"/>
      <c r="H575" s="46"/>
    </row>
    <row r="576" s="2" customFormat="1" ht="16.8" customHeight="1">
      <c r="A576" s="40"/>
      <c r="B576" s="46"/>
      <c r="C576" s="320" t="s">
        <v>19</v>
      </c>
      <c r="D576" s="320" t="s">
        <v>2560</v>
      </c>
      <c r="E576" s="19" t="s">
        <v>19</v>
      </c>
      <c r="F576" s="321">
        <v>5.1399999999999997</v>
      </c>
      <c r="G576" s="40"/>
      <c r="H576" s="46"/>
    </row>
    <row r="577" s="2" customFormat="1" ht="16.8" customHeight="1">
      <c r="A577" s="40"/>
      <c r="B577" s="46"/>
      <c r="C577" s="320" t="s">
        <v>19</v>
      </c>
      <c r="D577" s="320" t="s">
        <v>2561</v>
      </c>
      <c r="E577" s="19" t="s">
        <v>19</v>
      </c>
      <c r="F577" s="321">
        <v>2.9100000000000001</v>
      </c>
      <c r="G577" s="40"/>
      <c r="H577" s="46"/>
    </row>
    <row r="578" s="2" customFormat="1" ht="16.8" customHeight="1">
      <c r="A578" s="40"/>
      <c r="B578" s="46"/>
      <c r="C578" s="320" t="s">
        <v>19</v>
      </c>
      <c r="D578" s="320" t="s">
        <v>2562</v>
      </c>
      <c r="E578" s="19" t="s">
        <v>19</v>
      </c>
      <c r="F578" s="321">
        <v>11.08</v>
      </c>
      <c r="G578" s="40"/>
      <c r="H578" s="46"/>
    </row>
    <row r="579" s="2" customFormat="1" ht="16.8" customHeight="1">
      <c r="A579" s="40"/>
      <c r="B579" s="46"/>
      <c r="C579" s="320" t="s">
        <v>19</v>
      </c>
      <c r="D579" s="320" t="s">
        <v>2563</v>
      </c>
      <c r="E579" s="19" t="s">
        <v>19</v>
      </c>
      <c r="F579" s="321">
        <v>16.879999999999999</v>
      </c>
      <c r="G579" s="40"/>
      <c r="H579" s="46"/>
    </row>
    <row r="580" s="2" customFormat="1" ht="16.8" customHeight="1">
      <c r="A580" s="40"/>
      <c r="B580" s="46"/>
      <c r="C580" s="320" t="s">
        <v>19</v>
      </c>
      <c r="D580" s="320" t="s">
        <v>2564</v>
      </c>
      <c r="E580" s="19" t="s">
        <v>19</v>
      </c>
      <c r="F580" s="321">
        <v>16.879999999999999</v>
      </c>
      <c r="G580" s="40"/>
      <c r="H580" s="46"/>
    </row>
    <row r="581" s="2" customFormat="1" ht="16.8" customHeight="1">
      <c r="A581" s="40"/>
      <c r="B581" s="46"/>
      <c r="C581" s="320" t="s">
        <v>19</v>
      </c>
      <c r="D581" s="320" t="s">
        <v>2565</v>
      </c>
      <c r="E581" s="19" t="s">
        <v>19</v>
      </c>
      <c r="F581" s="321">
        <v>11.08</v>
      </c>
      <c r="G581" s="40"/>
      <c r="H581" s="46"/>
    </row>
    <row r="582" s="2" customFormat="1" ht="16.8" customHeight="1">
      <c r="A582" s="40"/>
      <c r="B582" s="46"/>
      <c r="C582" s="320" t="s">
        <v>19</v>
      </c>
      <c r="D582" s="320" t="s">
        <v>2566</v>
      </c>
      <c r="E582" s="19" t="s">
        <v>19</v>
      </c>
      <c r="F582" s="321">
        <v>5.1799999999999997</v>
      </c>
      <c r="G582" s="40"/>
      <c r="H582" s="46"/>
    </row>
    <row r="583" s="2" customFormat="1" ht="16.8" customHeight="1">
      <c r="A583" s="40"/>
      <c r="B583" s="46"/>
      <c r="C583" s="320" t="s">
        <v>19</v>
      </c>
      <c r="D583" s="320" t="s">
        <v>2567</v>
      </c>
      <c r="E583" s="19" t="s">
        <v>19</v>
      </c>
      <c r="F583" s="321">
        <v>2.27</v>
      </c>
      <c r="G583" s="40"/>
      <c r="H583" s="46"/>
    </row>
    <row r="584" s="2" customFormat="1" ht="16.8" customHeight="1">
      <c r="A584" s="40"/>
      <c r="B584" s="46"/>
      <c r="C584" s="320" t="s">
        <v>19</v>
      </c>
      <c r="D584" s="320" t="s">
        <v>2568</v>
      </c>
      <c r="E584" s="19" t="s">
        <v>19</v>
      </c>
      <c r="F584" s="321">
        <v>3.3500000000000001</v>
      </c>
      <c r="G584" s="40"/>
      <c r="H584" s="46"/>
    </row>
    <row r="585" s="2" customFormat="1" ht="16.8" customHeight="1">
      <c r="A585" s="40"/>
      <c r="B585" s="46"/>
      <c r="C585" s="320" t="s">
        <v>19</v>
      </c>
      <c r="D585" s="320" t="s">
        <v>2569</v>
      </c>
      <c r="E585" s="19" t="s">
        <v>19</v>
      </c>
      <c r="F585" s="321">
        <v>7.0199999999999996</v>
      </c>
      <c r="G585" s="40"/>
      <c r="H585" s="46"/>
    </row>
    <row r="586" s="2" customFormat="1" ht="16.8" customHeight="1">
      <c r="A586" s="40"/>
      <c r="B586" s="46"/>
      <c r="C586" s="320" t="s">
        <v>294</v>
      </c>
      <c r="D586" s="320" t="s">
        <v>414</v>
      </c>
      <c r="E586" s="19" t="s">
        <v>19</v>
      </c>
      <c r="F586" s="321">
        <v>124.14</v>
      </c>
      <c r="G586" s="40"/>
      <c r="H586" s="46"/>
    </row>
    <row r="587" s="2" customFormat="1" ht="16.8" customHeight="1">
      <c r="A587" s="40"/>
      <c r="B587" s="46"/>
      <c r="C587" s="322" t="s">
        <v>8517</v>
      </c>
      <c r="D587" s="40"/>
      <c r="E587" s="40"/>
      <c r="F587" s="40"/>
      <c r="G587" s="40"/>
      <c r="H587" s="46"/>
    </row>
    <row r="588" s="2" customFormat="1">
      <c r="A588" s="40"/>
      <c r="B588" s="46"/>
      <c r="C588" s="320" t="s">
        <v>2551</v>
      </c>
      <c r="D588" s="320" t="s">
        <v>2552</v>
      </c>
      <c r="E588" s="19" t="s">
        <v>178</v>
      </c>
      <c r="F588" s="321">
        <v>124.14</v>
      </c>
      <c r="G588" s="40"/>
      <c r="H588" s="46"/>
    </row>
    <row r="589" s="2" customFormat="1">
      <c r="A589" s="40"/>
      <c r="B589" s="46"/>
      <c r="C589" s="320" t="s">
        <v>2514</v>
      </c>
      <c r="D589" s="320" t="s">
        <v>2515</v>
      </c>
      <c r="E589" s="19" t="s">
        <v>178</v>
      </c>
      <c r="F589" s="321">
        <v>694.04999999999995</v>
      </c>
      <c r="G589" s="40"/>
      <c r="H589" s="46"/>
    </row>
    <row r="590" s="2" customFormat="1" ht="16.8" customHeight="1">
      <c r="A590" s="40"/>
      <c r="B590" s="46"/>
      <c r="C590" s="316" t="s">
        <v>297</v>
      </c>
      <c r="D590" s="317" t="s">
        <v>298</v>
      </c>
      <c r="E590" s="318" t="s">
        <v>178</v>
      </c>
      <c r="F590" s="319">
        <v>17.963000000000001</v>
      </c>
      <c r="G590" s="40"/>
      <c r="H590" s="46"/>
    </row>
    <row r="591" s="2" customFormat="1" ht="16.8" customHeight="1">
      <c r="A591" s="40"/>
      <c r="B591" s="46"/>
      <c r="C591" s="320" t="s">
        <v>19</v>
      </c>
      <c r="D591" s="320" t="s">
        <v>634</v>
      </c>
      <c r="E591" s="19" t="s">
        <v>19</v>
      </c>
      <c r="F591" s="321">
        <v>0</v>
      </c>
      <c r="G591" s="40"/>
      <c r="H591" s="46"/>
    </row>
    <row r="592" s="2" customFormat="1" ht="16.8" customHeight="1">
      <c r="A592" s="40"/>
      <c r="B592" s="46"/>
      <c r="C592" s="320" t="s">
        <v>19</v>
      </c>
      <c r="D592" s="320" t="s">
        <v>594</v>
      </c>
      <c r="E592" s="19" t="s">
        <v>19</v>
      </c>
      <c r="F592" s="321">
        <v>0</v>
      </c>
      <c r="G592" s="40"/>
      <c r="H592" s="46"/>
    </row>
    <row r="593" s="2" customFormat="1" ht="16.8" customHeight="1">
      <c r="A593" s="40"/>
      <c r="B593" s="46"/>
      <c r="C593" s="320" t="s">
        <v>19</v>
      </c>
      <c r="D593" s="320" t="s">
        <v>741</v>
      </c>
      <c r="E593" s="19" t="s">
        <v>19</v>
      </c>
      <c r="F593" s="321">
        <v>0</v>
      </c>
      <c r="G593" s="40"/>
      <c r="H593" s="46"/>
    </row>
    <row r="594" s="2" customFormat="1" ht="16.8" customHeight="1">
      <c r="A594" s="40"/>
      <c r="B594" s="46"/>
      <c r="C594" s="320" t="s">
        <v>19</v>
      </c>
      <c r="D594" s="320" t="s">
        <v>298</v>
      </c>
      <c r="E594" s="19" t="s">
        <v>19</v>
      </c>
      <c r="F594" s="321">
        <v>0</v>
      </c>
      <c r="G594" s="40"/>
      <c r="H594" s="46"/>
    </row>
    <row r="595" s="2" customFormat="1" ht="16.8" customHeight="1">
      <c r="A595" s="40"/>
      <c r="B595" s="46"/>
      <c r="C595" s="320" t="s">
        <v>297</v>
      </c>
      <c r="D595" s="320" t="s">
        <v>2507</v>
      </c>
      <c r="E595" s="19" t="s">
        <v>19</v>
      </c>
      <c r="F595" s="321">
        <v>17.963000000000001</v>
      </c>
      <c r="G595" s="40"/>
      <c r="H595" s="46"/>
    </row>
    <row r="596" s="2" customFormat="1" ht="16.8" customHeight="1">
      <c r="A596" s="40"/>
      <c r="B596" s="46"/>
      <c r="C596" s="322" t="s">
        <v>8517</v>
      </c>
      <c r="D596" s="40"/>
      <c r="E596" s="40"/>
      <c r="F596" s="40"/>
      <c r="G596" s="40"/>
      <c r="H596" s="46"/>
    </row>
    <row r="597" s="2" customFormat="1">
      <c r="A597" s="40"/>
      <c r="B597" s="46"/>
      <c r="C597" s="320" t="s">
        <v>2503</v>
      </c>
      <c r="D597" s="320" t="s">
        <v>2504</v>
      </c>
      <c r="E597" s="19" t="s">
        <v>178</v>
      </c>
      <c r="F597" s="321">
        <v>17.963000000000001</v>
      </c>
      <c r="G597" s="40"/>
      <c r="H597" s="46"/>
    </row>
    <row r="598" s="2" customFormat="1">
      <c r="A598" s="40"/>
      <c r="B598" s="46"/>
      <c r="C598" s="320" t="s">
        <v>1348</v>
      </c>
      <c r="D598" s="320" t="s">
        <v>1349</v>
      </c>
      <c r="E598" s="19" t="s">
        <v>178</v>
      </c>
      <c r="F598" s="321">
        <v>90.456999999999994</v>
      </c>
      <c r="G598" s="40"/>
      <c r="H598" s="46"/>
    </row>
    <row r="599" s="2" customFormat="1" ht="16.8" customHeight="1">
      <c r="A599" s="40"/>
      <c r="B599" s="46"/>
      <c r="C599" s="320" t="s">
        <v>1360</v>
      </c>
      <c r="D599" s="320" t="s">
        <v>1361</v>
      </c>
      <c r="E599" s="19" t="s">
        <v>178</v>
      </c>
      <c r="F599" s="321">
        <v>90.456999999999994</v>
      </c>
      <c r="G599" s="40"/>
      <c r="H599" s="46"/>
    </row>
    <row r="600" s="2" customFormat="1">
      <c r="A600" s="40"/>
      <c r="B600" s="46"/>
      <c r="C600" s="320" t="s">
        <v>1365</v>
      </c>
      <c r="D600" s="320" t="s">
        <v>8521</v>
      </c>
      <c r="E600" s="19" t="s">
        <v>178</v>
      </c>
      <c r="F600" s="321">
        <v>90.456999999999994</v>
      </c>
      <c r="G600" s="40"/>
      <c r="H600" s="46"/>
    </row>
    <row r="601" s="2" customFormat="1">
      <c r="A601" s="40"/>
      <c r="B601" s="46"/>
      <c r="C601" s="320" t="s">
        <v>1375</v>
      </c>
      <c r="D601" s="320" t="s">
        <v>1376</v>
      </c>
      <c r="E601" s="19" t="s">
        <v>178</v>
      </c>
      <c r="F601" s="321">
        <v>90.456999999999994</v>
      </c>
      <c r="G601" s="40"/>
      <c r="H601" s="46"/>
    </row>
    <row r="602" s="2" customFormat="1" ht="16.8" customHeight="1">
      <c r="A602" s="40"/>
      <c r="B602" s="46"/>
      <c r="C602" s="320" t="s">
        <v>1370</v>
      </c>
      <c r="D602" s="320" t="s">
        <v>1371</v>
      </c>
      <c r="E602" s="19" t="s">
        <v>178</v>
      </c>
      <c r="F602" s="321">
        <v>94.980000000000004</v>
      </c>
      <c r="G602" s="40"/>
      <c r="H602" s="46"/>
    </row>
    <row r="603" s="2" customFormat="1" ht="16.8" customHeight="1">
      <c r="A603" s="40"/>
      <c r="B603" s="46"/>
      <c r="C603" s="316" t="s">
        <v>300</v>
      </c>
      <c r="D603" s="317" t="s">
        <v>301</v>
      </c>
      <c r="E603" s="318" t="s">
        <v>178</v>
      </c>
      <c r="F603" s="319">
        <v>72.494</v>
      </c>
      <c r="G603" s="40"/>
      <c r="H603" s="46"/>
    </row>
    <row r="604" s="2" customFormat="1" ht="16.8" customHeight="1">
      <c r="A604" s="40"/>
      <c r="B604" s="46"/>
      <c r="C604" s="320" t="s">
        <v>19</v>
      </c>
      <c r="D604" s="320" t="s">
        <v>634</v>
      </c>
      <c r="E604" s="19" t="s">
        <v>19</v>
      </c>
      <c r="F604" s="321">
        <v>0</v>
      </c>
      <c r="G604" s="40"/>
      <c r="H604" s="46"/>
    </row>
    <row r="605" s="2" customFormat="1" ht="16.8" customHeight="1">
      <c r="A605" s="40"/>
      <c r="B605" s="46"/>
      <c r="C605" s="320" t="s">
        <v>19</v>
      </c>
      <c r="D605" s="320" t="s">
        <v>594</v>
      </c>
      <c r="E605" s="19" t="s">
        <v>19</v>
      </c>
      <c r="F605" s="321">
        <v>0</v>
      </c>
      <c r="G605" s="40"/>
      <c r="H605" s="46"/>
    </row>
    <row r="606" s="2" customFormat="1" ht="16.8" customHeight="1">
      <c r="A606" s="40"/>
      <c r="B606" s="46"/>
      <c r="C606" s="320" t="s">
        <v>19</v>
      </c>
      <c r="D606" s="320" t="s">
        <v>741</v>
      </c>
      <c r="E606" s="19" t="s">
        <v>19</v>
      </c>
      <c r="F606" s="321">
        <v>0</v>
      </c>
      <c r="G606" s="40"/>
      <c r="H606" s="46"/>
    </row>
    <row r="607" s="2" customFormat="1" ht="16.8" customHeight="1">
      <c r="A607" s="40"/>
      <c r="B607" s="46"/>
      <c r="C607" s="320" t="s">
        <v>19</v>
      </c>
      <c r="D607" s="320" t="s">
        <v>301</v>
      </c>
      <c r="E607" s="19" t="s">
        <v>19</v>
      </c>
      <c r="F607" s="321">
        <v>0</v>
      </c>
      <c r="G607" s="40"/>
      <c r="H607" s="46"/>
    </row>
    <row r="608" s="2" customFormat="1">
      <c r="A608" s="40"/>
      <c r="B608" s="46"/>
      <c r="C608" s="320" t="s">
        <v>300</v>
      </c>
      <c r="D608" s="320" t="s">
        <v>2512</v>
      </c>
      <c r="E608" s="19" t="s">
        <v>19</v>
      </c>
      <c r="F608" s="321">
        <v>72.494</v>
      </c>
      <c r="G608" s="40"/>
      <c r="H608" s="46"/>
    </row>
    <row r="609" s="2" customFormat="1" ht="16.8" customHeight="1">
      <c r="A609" s="40"/>
      <c r="B609" s="46"/>
      <c r="C609" s="322" t="s">
        <v>8517</v>
      </c>
      <c r="D609" s="40"/>
      <c r="E609" s="40"/>
      <c r="F609" s="40"/>
      <c r="G609" s="40"/>
      <c r="H609" s="46"/>
    </row>
    <row r="610" s="2" customFormat="1">
      <c r="A610" s="40"/>
      <c r="B610" s="46"/>
      <c r="C610" s="320" t="s">
        <v>2509</v>
      </c>
      <c r="D610" s="320" t="s">
        <v>2510</v>
      </c>
      <c r="E610" s="19" t="s">
        <v>178</v>
      </c>
      <c r="F610" s="321">
        <v>72.494</v>
      </c>
      <c r="G610" s="40"/>
      <c r="H610" s="46"/>
    </row>
    <row r="611" s="2" customFormat="1">
      <c r="A611" s="40"/>
      <c r="B611" s="46"/>
      <c r="C611" s="320" t="s">
        <v>1348</v>
      </c>
      <c r="D611" s="320" t="s">
        <v>1349</v>
      </c>
      <c r="E611" s="19" t="s">
        <v>178</v>
      </c>
      <c r="F611" s="321">
        <v>90.456999999999994</v>
      </c>
      <c r="G611" s="40"/>
      <c r="H611" s="46"/>
    </row>
    <row r="612" s="2" customFormat="1" ht="16.8" customHeight="1">
      <c r="A612" s="40"/>
      <c r="B612" s="46"/>
      <c r="C612" s="320" t="s">
        <v>1360</v>
      </c>
      <c r="D612" s="320" t="s">
        <v>1361</v>
      </c>
      <c r="E612" s="19" t="s">
        <v>178</v>
      </c>
      <c r="F612" s="321">
        <v>90.456999999999994</v>
      </c>
      <c r="G612" s="40"/>
      <c r="H612" s="46"/>
    </row>
    <row r="613" s="2" customFormat="1">
      <c r="A613" s="40"/>
      <c r="B613" s="46"/>
      <c r="C613" s="320" t="s">
        <v>1365</v>
      </c>
      <c r="D613" s="320" t="s">
        <v>8521</v>
      </c>
      <c r="E613" s="19" t="s">
        <v>178</v>
      </c>
      <c r="F613" s="321">
        <v>90.456999999999994</v>
      </c>
      <c r="G613" s="40"/>
      <c r="H613" s="46"/>
    </row>
    <row r="614" s="2" customFormat="1">
      <c r="A614" s="40"/>
      <c r="B614" s="46"/>
      <c r="C614" s="320" t="s">
        <v>1375</v>
      </c>
      <c r="D614" s="320" t="s">
        <v>1376</v>
      </c>
      <c r="E614" s="19" t="s">
        <v>178</v>
      </c>
      <c r="F614" s="321">
        <v>90.456999999999994</v>
      </c>
      <c r="G614" s="40"/>
      <c r="H614" s="46"/>
    </row>
    <row r="615" s="2" customFormat="1" ht="16.8" customHeight="1">
      <c r="A615" s="40"/>
      <c r="B615" s="46"/>
      <c r="C615" s="320" t="s">
        <v>1370</v>
      </c>
      <c r="D615" s="320" t="s">
        <v>1371</v>
      </c>
      <c r="E615" s="19" t="s">
        <v>178</v>
      </c>
      <c r="F615" s="321">
        <v>94.980000000000004</v>
      </c>
      <c r="G615" s="40"/>
      <c r="H615" s="46"/>
    </row>
    <row r="616" s="2" customFormat="1" ht="16.8" customHeight="1">
      <c r="A616" s="40"/>
      <c r="B616" s="46"/>
      <c r="C616" s="316" t="s">
        <v>303</v>
      </c>
      <c r="D616" s="317" t="s">
        <v>304</v>
      </c>
      <c r="E616" s="318" t="s">
        <v>178</v>
      </c>
      <c r="F616" s="319">
        <v>2.6720000000000002</v>
      </c>
      <c r="G616" s="40"/>
      <c r="H616" s="46"/>
    </row>
    <row r="617" s="2" customFormat="1" ht="16.8" customHeight="1">
      <c r="A617" s="40"/>
      <c r="B617" s="46"/>
      <c r="C617" s="320" t="s">
        <v>19</v>
      </c>
      <c r="D617" s="320" t="s">
        <v>634</v>
      </c>
      <c r="E617" s="19" t="s">
        <v>19</v>
      </c>
      <c r="F617" s="321">
        <v>0</v>
      </c>
      <c r="G617" s="40"/>
      <c r="H617" s="46"/>
    </row>
    <row r="618" s="2" customFormat="1" ht="16.8" customHeight="1">
      <c r="A618" s="40"/>
      <c r="B618" s="46"/>
      <c r="C618" s="320" t="s">
        <v>19</v>
      </c>
      <c r="D618" s="320" t="s">
        <v>594</v>
      </c>
      <c r="E618" s="19" t="s">
        <v>19</v>
      </c>
      <c r="F618" s="321">
        <v>0</v>
      </c>
      <c r="G618" s="40"/>
      <c r="H618" s="46"/>
    </row>
    <row r="619" s="2" customFormat="1" ht="16.8" customHeight="1">
      <c r="A619" s="40"/>
      <c r="B619" s="46"/>
      <c r="C619" s="320" t="s">
        <v>19</v>
      </c>
      <c r="D619" s="320" t="s">
        <v>741</v>
      </c>
      <c r="E619" s="19" t="s">
        <v>19</v>
      </c>
      <c r="F619" s="321">
        <v>0</v>
      </c>
      <c r="G619" s="40"/>
      <c r="H619" s="46"/>
    </row>
    <row r="620" s="2" customFormat="1" ht="16.8" customHeight="1">
      <c r="A620" s="40"/>
      <c r="B620" s="46"/>
      <c r="C620" s="320" t="s">
        <v>19</v>
      </c>
      <c r="D620" s="320" t="s">
        <v>304</v>
      </c>
      <c r="E620" s="19" t="s">
        <v>19</v>
      </c>
      <c r="F620" s="321">
        <v>0</v>
      </c>
      <c r="G620" s="40"/>
      <c r="H620" s="46"/>
    </row>
    <row r="621" s="2" customFormat="1" ht="16.8" customHeight="1">
      <c r="A621" s="40"/>
      <c r="B621" s="46"/>
      <c r="C621" s="320" t="s">
        <v>303</v>
      </c>
      <c r="D621" s="320" t="s">
        <v>2135</v>
      </c>
      <c r="E621" s="19" t="s">
        <v>19</v>
      </c>
      <c r="F621" s="321">
        <v>2.6720000000000002</v>
      </c>
      <c r="G621" s="40"/>
      <c r="H621" s="46"/>
    </row>
    <row r="622" s="2" customFormat="1" ht="16.8" customHeight="1">
      <c r="A622" s="40"/>
      <c r="B622" s="46"/>
      <c r="C622" s="322" t="s">
        <v>8517</v>
      </c>
      <c r="D622" s="40"/>
      <c r="E622" s="40"/>
      <c r="F622" s="40"/>
      <c r="G622" s="40"/>
      <c r="H622" s="46"/>
    </row>
    <row r="623" s="2" customFormat="1">
      <c r="A623" s="40"/>
      <c r="B623" s="46"/>
      <c r="C623" s="320" t="s">
        <v>2131</v>
      </c>
      <c r="D623" s="320" t="s">
        <v>2132</v>
      </c>
      <c r="E623" s="19" t="s">
        <v>178</v>
      </c>
      <c r="F623" s="321">
        <v>2.6720000000000002</v>
      </c>
      <c r="G623" s="40"/>
      <c r="H623" s="46"/>
    </row>
    <row r="624" s="2" customFormat="1">
      <c r="A624" s="40"/>
      <c r="B624" s="46"/>
      <c r="C624" s="320" t="s">
        <v>1498</v>
      </c>
      <c r="D624" s="320" t="s">
        <v>1499</v>
      </c>
      <c r="E624" s="19" t="s">
        <v>219</v>
      </c>
      <c r="F624" s="321">
        <v>0.187</v>
      </c>
      <c r="G624" s="40"/>
      <c r="H624" s="46"/>
    </row>
    <row r="625" s="2" customFormat="1">
      <c r="A625" s="40"/>
      <c r="B625" s="46"/>
      <c r="C625" s="320" t="s">
        <v>1510</v>
      </c>
      <c r="D625" s="320" t="s">
        <v>1511</v>
      </c>
      <c r="E625" s="19" t="s">
        <v>219</v>
      </c>
      <c r="F625" s="321">
        <v>6.1230000000000002</v>
      </c>
      <c r="G625" s="40"/>
      <c r="H625" s="46"/>
    </row>
    <row r="626" s="2" customFormat="1">
      <c r="A626" s="40"/>
      <c r="B626" s="46"/>
      <c r="C626" s="320" t="s">
        <v>1515</v>
      </c>
      <c r="D626" s="320" t="s">
        <v>1516</v>
      </c>
      <c r="E626" s="19" t="s">
        <v>219</v>
      </c>
      <c r="F626" s="321">
        <v>6.1230000000000002</v>
      </c>
      <c r="G626" s="40"/>
      <c r="H626" s="46"/>
    </row>
    <row r="627" s="2" customFormat="1" ht="16.8" customHeight="1">
      <c r="A627" s="40"/>
      <c r="B627" s="46"/>
      <c r="C627" s="320" t="s">
        <v>1525</v>
      </c>
      <c r="D627" s="320" t="s">
        <v>1526</v>
      </c>
      <c r="E627" s="19" t="s">
        <v>219</v>
      </c>
      <c r="F627" s="321">
        <v>0.187</v>
      </c>
      <c r="G627" s="40"/>
      <c r="H627" s="46"/>
    </row>
    <row r="628" s="2" customFormat="1" ht="16.8" customHeight="1">
      <c r="A628" s="40"/>
      <c r="B628" s="46"/>
      <c r="C628" s="320" t="s">
        <v>1530</v>
      </c>
      <c r="D628" s="320" t="s">
        <v>1531</v>
      </c>
      <c r="E628" s="19" t="s">
        <v>548</v>
      </c>
      <c r="F628" s="321">
        <v>0.34499999999999997</v>
      </c>
      <c r="G628" s="40"/>
      <c r="H628" s="46"/>
    </row>
    <row r="629" s="2" customFormat="1" ht="16.8" customHeight="1">
      <c r="A629" s="40"/>
      <c r="B629" s="46"/>
      <c r="C629" s="320" t="s">
        <v>2137</v>
      </c>
      <c r="D629" s="320" t="s">
        <v>2138</v>
      </c>
      <c r="E629" s="19" t="s">
        <v>178</v>
      </c>
      <c r="F629" s="321">
        <v>2.806</v>
      </c>
      <c r="G629" s="40"/>
      <c r="H629" s="46"/>
    </row>
    <row r="630" s="2" customFormat="1" ht="16.8" customHeight="1">
      <c r="A630" s="40"/>
      <c r="B630" s="46"/>
      <c r="C630" s="316" t="s">
        <v>306</v>
      </c>
      <c r="D630" s="317" t="s">
        <v>307</v>
      </c>
      <c r="E630" s="318" t="s">
        <v>178</v>
      </c>
      <c r="F630" s="319">
        <v>1119.48</v>
      </c>
      <c r="G630" s="40"/>
      <c r="H630" s="46"/>
    </row>
    <row r="631" s="2" customFormat="1" ht="16.8" customHeight="1">
      <c r="A631" s="40"/>
      <c r="B631" s="46"/>
      <c r="C631" s="320" t="s">
        <v>19</v>
      </c>
      <c r="D631" s="320" t="s">
        <v>634</v>
      </c>
      <c r="E631" s="19" t="s">
        <v>19</v>
      </c>
      <c r="F631" s="321">
        <v>0</v>
      </c>
      <c r="G631" s="40"/>
      <c r="H631" s="46"/>
    </row>
    <row r="632" s="2" customFormat="1" ht="16.8" customHeight="1">
      <c r="A632" s="40"/>
      <c r="B632" s="46"/>
      <c r="C632" s="320" t="s">
        <v>19</v>
      </c>
      <c r="D632" s="320" t="s">
        <v>3335</v>
      </c>
      <c r="E632" s="19" t="s">
        <v>19</v>
      </c>
      <c r="F632" s="321">
        <v>0</v>
      </c>
      <c r="G632" s="40"/>
      <c r="H632" s="46"/>
    </row>
    <row r="633" s="2" customFormat="1" ht="16.8" customHeight="1">
      <c r="A633" s="40"/>
      <c r="B633" s="46"/>
      <c r="C633" s="320" t="s">
        <v>19</v>
      </c>
      <c r="D633" s="320" t="s">
        <v>741</v>
      </c>
      <c r="E633" s="19" t="s">
        <v>19</v>
      </c>
      <c r="F633" s="321">
        <v>0</v>
      </c>
      <c r="G633" s="40"/>
      <c r="H633" s="46"/>
    </row>
    <row r="634" s="2" customFormat="1" ht="16.8" customHeight="1">
      <c r="A634" s="40"/>
      <c r="B634" s="46"/>
      <c r="C634" s="320" t="s">
        <v>19</v>
      </c>
      <c r="D634" s="320" t="s">
        <v>3475</v>
      </c>
      <c r="E634" s="19" t="s">
        <v>19</v>
      </c>
      <c r="F634" s="321">
        <v>0</v>
      </c>
      <c r="G634" s="40"/>
      <c r="H634" s="46"/>
    </row>
    <row r="635" s="2" customFormat="1" ht="16.8" customHeight="1">
      <c r="A635" s="40"/>
      <c r="B635" s="46"/>
      <c r="C635" s="320" t="s">
        <v>19</v>
      </c>
      <c r="D635" s="320" t="s">
        <v>2523</v>
      </c>
      <c r="E635" s="19" t="s">
        <v>19</v>
      </c>
      <c r="F635" s="321">
        <v>52.390000000000001</v>
      </c>
      <c r="G635" s="40"/>
      <c r="H635" s="46"/>
    </row>
    <row r="636" s="2" customFormat="1" ht="16.8" customHeight="1">
      <c r="A636" s="40"/>
      <c r="B636" s="46"/>
      <c r="C636" s="320" t="s">
        <v>19</v>
      </c>
      <c r="D636" s="320" t="s">
        <v>2394</v>
      </c>
      <c r="E636" s="19" t="s">
        <v>19</v>
      </c>
      <c r="F636" s="321">
        <v>19.32</v>
      </c>
      <c r="G636" s="40"/>
      <c r="H636" s="46"/>
    </row>
    <row r="637" s="2" customFormat="1" ht="16.8" customHeight="1">
      <c r="A637" s="40"/>
      <c r="B637" s="46"/>
      <c r="C637" s="320" t="s">
        <v>19</v>
      </c>
      <c r="D637" s="320" t="s">
        <v>2395</v>
      </c>
      <c r="E637" s="19" t="s">
        <v>19</v>
      </c>
      <c r="F637" s="321">
        <v>15.59</v>
      </c>
      <c r="G637" s="40"/>
      <c r="H637" s="46"/>
    </row>
    <row r="638" s="2" customFormat="1" ht="16.8" customHeight="1">
      <c r="A638" s="40"/>
      <c r="B638" s="46"/>
      <c r="C638" s="320" t="s">
        <v>19</v>
      </c>
      <c r="D638" s="320" t="s">
        <v>2396</v>
      </c>
      <c r="E638" s="19" t="s">
        <v>19</v>
      </c>
      <c r="F638" s="321">
        <v>15.59</v>
      </c>
      <c r="G638" s="40"/>
      <c r="H638" s="46"/>
    </row>
    <row r="639" s="2" customFormat="1" ht="16.8" customHeight="1">
      <c r="A639" s="40"/>
      <c r="B639" s="46"/>
      <c r="C639" s="320" t="s">
        <v>19</v>
      </c>
      <c r="D639" s="320" t="s">
        <v>2397</v>
      </c>
      <c r="E639" s="19" t="s">
        <v>19</v>
      </c>
      <c r="F639" s="321">
        <v>15.59</v>
      </c>
      <c r="G639" s="40"/>
      <c r="H639" s="46"/>
    </row>
    <row r="640" s="2" customFormat="1" ht="16.8" customHeight="1">
      <c r="A640" s="40"/>
      <c r="B640" s="46"/>
      <c r="C640" s="320" t="s">
        <v>19</v>
      </c>
      <c r="D640" s="320" t="s">
        <v>2398</v>
      </c>
      <c r="E640" s="19" t="s">
        <v>19</v>
      </c>
      <c r="F640" s="321">
        <v>15.550000000000001</v>
      </c>
      <c r="G640" s="40"/>
      <c r="H640" s="46"/>
    </row>
    <row r="641" s="2" customFormat="1" ht="16.8" customHeight="1">
      <c r="A641" s="40"/>
      <c r="B641" s="46"/>
      <c r="C641" s="320" t="s">
        <v>19</v>
      </c>
      <c r="D641" s="320" t="s">
        <v>2399</v>
      </c>
      <c r="E641" s="19" t="s">
        <v>19</v>
      </c>
      <c r="F641" s="321">
        <v>20.050000000000001</v>
      </c>
      <c r="G641" s="40"/>
      <c r="H641" s="46"/>
    </row>
    <row r="642" s="2" customFormat="1" ht="16.8" customHeight="1">
      <c r="A642" s="40"/>
      <c r="B642" s="46"/>
      <c r="C642" s="320" t="s">
        <v>19</v>
      </c>
      <c r="D642" s="320" t="s">
        <v>3476</v>
      </c>
      <c r="E642" s="19" t="s">
        <v>19</v>
      </c>
      <c r="F642" s="321">
        <v>79.469999999999999</v>
      </c>
      <c r="G642" s="40"/>
      <c r="H642" s="46"/>
    </row>
    <row r="643" s="2" customFormat="1" ht="16.8" customHeight="1">
      <c r="A643" s="40"/>
      <c r="B643" s="46"/>
      <c r="C643" s="320" t="s">
        <v>19</v>
      </c>
      <c r="D643" s="320" t="s">
        <v>2558</v>
      </c>
      <c r="E643" s="19" t="s">
        <v>19</v>
      </c>
      <c r="F643" s="321">
        <v>7.5899999999999999</v>
      </c>
      <c r="G643" s="40"/>
      <c r="H643" s="46"/>
    </row>
    <row r="644" s="2" customFormat="1" ht="16.8" customHeight="1">
      <c r="A644" s="40"/>
      <c r="B644" s="46"/>
      <c r="C644" s="320" t="s">
        <v>19</v>
      </c>
      <c r="D644" s="320" t="s">
        <v>2527</v>
      </c>
      <c r="E644" s="19" t="s">
        <v>19</v>
      </c>
      <c r="F644" s="321">
        <v>63.5</v>
      </c>
      <c r="G644" s="40"/>
      <c r="H644" s="46"/>
    </row>
    <row r="645" s="2" customFormat="1" ht="16.8" customHeight="1">
      <c r="A645" s="40"/>
      <c r="B645" s="46"/>
      <c r="C645" s="320" t="s">
        <v>19</v>
      </c>
      <c r="D645" s="320" t="s">
        <v>2400</v>
      </c>
      <c r="E645" s="19" t="s">
        <v>19</v>
      </c>
      <c r="F645" s="321">
        <v>15.59</v>
      </c>
      <c r="G645" s="40"/>
      <c r="H645" s="46"/>
    </row>
    <row r="646" s="2" customFormat="1" ht="16.8" customHeight="1">
      <c r="A646" s="40"/>
      <c r="B646" s="46"/>
      <c r="C646" s="320" t="s">
        <v>19</v>
      </c>
      <c r="D646" s="320" t="s">
        <v>2401</v>
      </c>
      <c r="E646" s="19" t="s">
        <v>19</v>
      </c>
      <c r="F646" s="321">
        <v>15.59</v>
      </c>
      <c r="G646" s="40"/>
      <c r="H646" s="46"/>
    </row>
    <row r="647" s="2" customFormat="1" ht="16.8" customHeight="1">
      <c r="A647" s="40"/>
      <c r="B647" s="46"/>
      <c r="C647" s="320" t="s">
        <v>19</v>
      </c>
      <c r="D647" s="320" t="s">
        <v>2402</v>
      </c>
      <c r="E647" s="19" t="s">
        <v>19</v>
      </c>
      <c r="F647" s="321">
        <v>15.59</v>
      </c>
      <c r="G647" s="40"/>
      <c r="H647" s="46"/>
    </row>
    <row r="648" s="2" customFormat="1" ht="16.8" customHeight="1">
      <c r="A648" s="40"/>
      <c r="B648" s="46"/>
      <c r="C648" s="320" t="s">
        <v>19</v>
      </c>
      <c r="D648" s="320" t="s">
        <v>2403</v>
      </c>
      <c r="E648" s="19" t="s">
        <v>19</v>
      </c>
      <c r="F648" s="321">
        <v>15.59</v>
      </c>
      <c r="G648" s="40"/>
      <c r="H648" s="46"/>
    </row>
    <row r="649" s="2" customFormat="1" ht="16.8" customHeight="1">
      <c r="A649" s="40"/>
      <c r="B649" s="46"/>
      <c r="C649" s="320" t="s">
        <v>19</v>
      </c>
      <c r="D649" s="320" t="s">
        <v>2404</v>
      </c>
      <c r="E649" s="19" t="s">
        <v>19</v>
      </c>
      <c r="F649" s="321">
        <v>15.550000000000001</v>
      </c>
      <c r="G649" s="40"/>
      <c r="H649" s="46"/>
    </row>
    <row r="650" s="2" customFormat="1" ht="16.8" customHeight="1">
      <c r="A650" s="40"/>
      <c r="B650" s="46"/>
      <c r="C650" s="320" t="s">
        <v>19</v>
      </c>
      <c r="D650" s="320" t="s">
        <v>2405</v>
      </c>
      <c r="E650" s="19" t="s">
        <v>19</v>
      </c>
      <c r="F650" s="321">
        <v>15.59</v>
      </c>
      <c r="G650" s="40"/>
      <c r="H650" s="46"/>
    </row>
    <row r="651" s="2" customFormat="1" ht="16.8" customHeight="1">
      <c r="A651" s="40"/>
      <c r="B651" s="46"/>
      <c r="C651" s="320" t="s">
        <v>19</v>
      </c>
      <c r="D651" s="320" t="s">
        <v>2528</v>
      </c>
      <c r="E651" s="19" t="s">
        <v>19</v>
      </c>
      <c r="F651" s="321">
        <v>5.1600000000000001</v>
      </c>
      <c r="G651" s="40"/>
      <c r="H651" s="46"/>
    </row>
    <row r="652" s="2" customFormat="1" ht="16.8" customHeight="1">
      <c r="A652" s="40"/>
      <c r="B652" s="46"/>
      <c r="C652" s="320" t="s">
        <v>19</v>
      </c>
      <c r="D652" s="320" t="s">
        <v>2406</v>
      </c>
      <c r="E652" s="19" t="s">
        <v>19</v>
      </c>
      <c r="F652" s="321">
        <v>81.390000000000001</v>
      </c>
      <c r="G652" s="40"/>
      <c r="H652" s="46"/>
    </row>
    <row r="653" s="2" customFormat="1" ht="16.8" customHeight="1">
      <c r="A653" s="40"/>
      <c r="B653" s="46"/>
      <c r="C653" s="320" t="s">
        <v>19</v>
      </c>
      <c r="D653" s="320" t="s">
        <v>2531</v>
      </c>
      <c r="E653" s="19" t="s">
        <v>19</v>
      </c>
      <c r="F653" s="321">
        <v>8.0800000000000001</v>
      </c>
      <c r="G653" s="40"/>
      <c r="H653" s="46"/>
    </row>
    <row r="654" s="2" customFormat="1" ht="16.8" customHeight="1">
      <c r="A654" s="40"/>
      <c r="B654" s="46"/>
      <c r="C654" s="320" t="s">
        <v>19</v>
      </c>
      <c r="D654" s="320" t="s">
        <v>2532</v>
      </c>
      <c r="E654" s="19" t="s">
        <v>19</v>
      </c>
      <c r="F654" s="321">
        <v>56.07</v>
      </c>
      <c r="G654" s="40"/>
      <c r="H654" s="46"/>
    </row>
    <row r="655" s="2" customFormat="1" ht="16.8" customHeight="1">
      <c r="A655" s="40"/>
      <c r="B655" s="46"/>
      <c r="C655" s="320" t="s">
        <v>19</v>
      </c>
      <c r="D655" s="320" t="s">
        <v>2533</v>
      </c>
      <c r="E655" s="19" t="s">
        <v>19</v>
      </c>
      <c r="F655" s="321">
        <v>8.0399999999999991</v>
      </c>
      <c r="G655" s="40"/>
      <c r="H655" s="46"/>
    </row>
    <row r="656" s="2" customFormat="1" ht="16.8" customHeight="1">
      <c r="A656" s="40"/>
      <c r="B656" s="46"/>
      <c r="C656" s="320" t="s">
        <v>19</v>
      </c>
      <c r="D656" s="320" t="s">
        <v>2407</v>
      </c>
      <c r="E656" s="19" t="s">
        <v>19</v>
      </c>
      <c r="F656" s="321">
        <v>83.409999999999997</v>
      </c>
      <c r="G656" s="40"/>
      <c r="H656" s="46"/>
    </row>
    <row r="657" s="2" customFormat="1" ht="16.8" customHeight="1">
      <c r="A657" s="40"/>
      <c r="B657" s="46"/>
      <c r="C657" s="320" t="s">
        <v>19</v>
      </c>
      <c r="D657" s="320" t="s">
        <v>2408</v>
      </c>
      <c r="E657" s="19" t="s">
        <v>19</v>
      </c>
      <c r="F657" s="321">
        <v>15.59</v>
      </c>
      <c r="G657" s="40"/>
      <c r="H657" s="46"/>
    </row>
    <row r="658" s="2" customFormat="1" ht="16.8" customHeight="1">
      <c r="A658" s="40"/>
      <c r="B658" s="46"/>
      <c r="C658" s="320" t="s">
        <v>19</v>
      </c>
      <c r="D658" s="320" t="s">
        <v>2409</v>
      </c>
      <c r="E658" s="19" t="s">
        <v>19</v>
      </c>
      <c r="F658" s="321">
        <v>15.59</v>
      </c>
      <c r="G658" s="40"/>
      <c r="H658" s="46"/>
    </row>
    <row r="659" s="2" customFormat="1" ht="16.8" customHeight="1">
      <c r="A659" s="40"/>
      <c r="B659" s="46"/>
      <c r="C659" s="320" t="s">
        <v>19</v>
      </c>
      <c r="D659" s="320" t="s">
        <v>2410</v>
      </c>
      <c r="E659" s="19" t="s">
        <v>19</v>
      </c>
      <c r="F659" s="321">
        <v>15.59</v>
      </c>
      <c r="G659" s="40"/>
      <c r="H659" s="46"/>
    </row>
    <row r="660" s="2" customFormat="1" ht="16.8" customHeight="1">
      <c r="A660" s="40"/>
      <c r="B660" s="46"/>
      <c r="C660" s="320" t="s">
        <v>19</v>
      </c>
      <c r="D660" s="320" t="s">
        <v>2411</v>
      </c>
      <c r="E660" s="19" t="s">
        <v>19</v>
      </c>
      <c r="F660" s="321">
        <v>15.59</v>
      </c>
      <c r="G660" s="40"/>
      <c r="H660" s="46"/>
    </row>
    <row r="661" s="2" customFormat="1" ht="16.8" customHeight="1">
      <c r="A661" s="40"/>
      <c r="B661" s="46"/>
      <c r="C661" s="320" t="s">
        <v>19</v>
      </c>
      <c r="D661" s="320" t="s">
        <v>2412</v>
      </c>
      <c r="E661" s="19" t="s">
        <v>19</v>
      </c>
      <c r="F661" s="321">
        <v>15.550000000000001</v>
      </c>
      <c r="G661" s="40"/>
      <c r="H661" s="46"/>
    </row>
    <row r="662" s="2" customFormat="1" ht="16.8" customHeight="1">
      <c r="A662" s="40"/>
      <c r="B662" s="46"/>
      <c r="C662" s="320" t="s">
        <v>19</v>
      </c>
      <c r="D662" s="320" t="s">
        <v>2413</v>
      </c>
      <c r="E662" s="19" t="s">
        <v>19</v>
      </c>
      <c r="F662" s="321">
        <v>20.050000000000001</v>
      </c>
      <c r="G662" s="40"/>
      <c r="H662" s="46"/>
    </row>
    <row r="663" s="2" customFormat="1" ht="16.8" customHeight="1">
      <c r="A663" s="40"/>
      <c r="B663" s="46"/>
      <c r="C663" s="320" t="s">
        <v>19</v>
      </c>
      <c r="D663" s="320" t="s">
        <v>3477</v>
      </c>
      <c r="E663" s="19" t="s">
        <v>19</v>
      </c>
      <c r="F663" s="321">
        <v>19.75</v>
      </c>
      <c r="G663" s="40"/>
      <c r="H663" s="46"/>
    </row>
    <row r="664" s="2" customFormat="1" ht="16.8" customHeight="1">
      <c r="A664" s="40"/>
      <c r="B664" s="46"/>
      <c r="C664" s="320" t="s">
        <v>19</v>
      </c>
      <c r="D664" s="320" t="s">
        <v>3478</v>
      </c>
      <c r="E664" s="19" t="s">
        <v>19</v>
      </c>
      <c r="F664" s="321">
        <v>136.94</v>
      </c>
      <c r="G664" s="40"/>
      <c r="H664" s="46"/>
    </row>
    <row r="665" s="2" customFormat="1" ht="16.8" customHeight="1">
      <c r="A665" s="40"/>
      <c r="B665" s="46"/>
      <c r="C665" s="320" t="s">
        <v>19</v>
      </c>
      <c r="D665" s="320" t="s">
        <v>3479</v>
      </c>
      <c r="E665" s="19" t="s">
        <v>19</v>
      </c>
      <c r="F665" s="321">
        <v>23.120000000000001</v>
      </c>
      <c r="G665" s="40"/>
      <c r="H665" s="46"/>
    </row>
    <row r="666" s="2" customFormat="1" ht="16.8" customHeight="1">
      <c r="A666" s="40"/>
      <c r="B666" s="46"/>
      <c r="C666" s="320" t="s">
        <v>19</v>
      </c>
      <c r="D666" s="320" t="s">
        <v>2539</v>
      </c>
      <c r="E666" s="19" t="s">
        <v>19</v>
      </c>
      <c r="F666" s="321">
        <v>16.670000000000002</v>
      </c>
      <c r="G666" s="40"/>
      <c r="H666" s="46"/>
    </row>
    <row r="667" s="2" customFormat="1" ht="16.8" customHeight="1">
      <c r="A667" s="40"/>
      <c r="B667" s="46"/>
      <c r="C667" s="320" t="s">
        <v>19</v>
      </c>
      <c r="D667" s="320" t="s">
        <v>3480</v>
      </c>
      <c r="E667" s="19" t="s">
        <v>19</v>
      </c>
      <c r="F667" s="321">
        <v>56.020000000000003</v>
      </c>
      <c r="G667" s="40"/>
      <c r="H667" s="46"/>
    </row>
    <row r="668" s="2" customFormat="1" ht="16.8" customHeight="1">
      <c r="A668" s="40"/>
      <c r="B668" s="46"/>
      <c r="C668" s="320" t="s">
        <v>19</v>
      </c>
      <c r="D668" s="320" t="s">
        <v>3481</v>
      </c>
      <c r="E668" s="19" t="s">
        <v>19</v>
      </c>
      <c r="F668" s="321">
        <v>53.890000000000001</v>
      </c>
      <c r="G668" s="40"/>
      <c r="H668" s="46"/>
    </row>
    <row r="669" s="2" customFormat="1" ht="16.8" customHeight="1">
      <c r="A669" s="40"/>
      <c r="B669" s="46"/>
      <c r="C669" s="320" t="s">
        <v>19</v>
      </c>
      <c r="D669" s="320" t="s">
        <v>3482</v>
      </c>
      <c r="E669" s="19" t="s">
        <v>19</v>
      </c>
      <c r="F669" s="321">
        <v>64.769999999999996</v>
      </c>
      <c r="G669" s="40"/>
      <c r="H669" s="46"/>
    </row>
    <row r="670" s="2" customFormat="1" ht="16.8" customHeight="1">
      <c r="A670" s="40"/>
      <c r="B670" s="46"/>
      <c r="C670" s="320" t="s">
        <v>19</v>
      </c>
      <c r="D670" s="320" t="s">
        <v>1224</v>
      </c>
      <c r="E670" s="19" t="s">
        <v>19</v>
      </c>
      <c r="F670" s="321">
        <v>10.07</v>
      </c>
      <c r="G670" s="40"/>
      <c r="H670" s="46"/>
    </row>
    <row r="671" s="2" customFormat="1" ht="16.8" customHeight="1">
      <c r="A671" s="40"/>
      <c r="B671" s="46"/>
      <c r="C671" s="320" t="s">
        <v>306</v>
      </c>
      <c r="D671" s="320" t="s">
        <v>440</v>
      </c>
      <c r="E671" s="19" t="s">
        <v>19</v>
      </c>
      <c r="F671" s="321">
        <v>1119.48</v>
      </c>
      <c r="G671" s="40"/>
      <c r="H671" s="46"/>
    </row>
    <row r="672" s="2" customFormat="1" ht="16.8" customHeight="1">
      <c r="A672" s="40"/>
      <c r="B672" s="46"/>
      <c r="C672" s="322" t="s">
        <v>8517</v>
      </c>
      <c r="D672" s="40"/>
      <c r="E672" s="40"/>
      <c r="F672" s="40"/>
      <c r="G672" s="40"/>
      <c r="H672" s="46"/>
    </row>
    <row r="673" s="2" customFormat="1" ht="16.8" customHeight="1">
      <c r="A673" s="40"/>
      <c r="B673" s="46"/>
      <c r="C673" s="320" t="s">
        <v>3471</v>
      </c>
      <c r="D673" s="320" t="s">
        <v>3472</v>
      </c>
      <c r="E673" s="19" t="s">
        <v>178</v>
      </c>
      <c r="F673" s="321">
        <v>1241.5699999999999</v>
      </c>
      <c r="G673" s="40"/>
      <c r="H673" s="46"/>
    </row>
    <row r="674" s="2" customFormat="1" ht="16.8" customHeight="1">
      <c r="A674" s="40"/>
      <c r="B674" s="46"/>
      <c r="C674" s="320" t="s">
        <v>1538</v>
      </c>
      <c r="D674" s="320" t="s">
        <v>1539</v>
      </c>
      <c r="E674" s="19" t="s">
        <v>178</v>
      </c>
      <c r="F674" s="321">
        <v>1390.28</v>
      </c>
      <c r="G674" s="40"/>
      <c r="H674" s="46"/>
    </row>
    <row r="675" s="2" customFormat="1">
      <c r="A675" s="40"/>
      <c r="B675" s="46"/>
      <c r="C675" s="320" t="s">
        <v>1543</v>
      </c>
      <c r="D675" s="320" t="s">
        <v>1544</v>
      </c>
      <c r="E675" s="19" t="s">
        <v>178</v>
      </c>
      <c r="F675" s="321">
        <v>5388.79</v>
      </c>
      <c r="G675" s="40"/>
      <c r="H675" s="46"/>
    </row>
    <row r="676" s="2" customFormat="1" ht="16.8" customHeight="1">
      <c r="A676" s="40"/>
      <c r="B676" s="46"/>
      <c r="C676" s="320" t="s">
        <v>1552</v>
      </c>
      <c r="D676" s="320" t="s">
        <v>1553</v>
      </c>
      <c r="E676" s="19" t="s">
        <v>178</v>
      </c>
      <c r="F676" s="321">
        <v>1475.0799999999999</v>
      </c>
      <c r="G676" s="40"/>
      <c r="H676" s="46"/>
    </row>
    <row r="677" s="2" customFormat="1">
      <c r="A677" s="40"/>
      <c r="B677" s="46"/>
      <c r="C677" s="320" t="s">
        <v>2142</v>
      </c>
      <c r="D677" s="320" t="s">
        <v>2143</v>
      </c>
      <c r="E677" s="19" t="s">
        <v>178</v>
      </c>
      <c r="F677" s="321">
        <v>1475.0799999999999</v>
      </c>
      <c r="G677" s="40"/>
      <c r="H677" s="46"/>
    </row>
    <row r="678" s="2" customFormat="1" ht="16.8" customHeight="1">
      <c r="A678" s="40"/>
      <c r="B678" s="46"/>
      <c r="C678" s="320" t="s">
        <v>3460</v>
      </c>
      <c r="D678" s="320" t="s">
        <v>3461</v>
      </c>
      <c r="E678" s="19" t="s">
        <v>178</v>
      </c>
      <c r="F678" s="321">
        <v>1241.5699999999999</v>
      </c>
      <c r="G678" s="40"/>
      <c r="H678" s="46"/>
    </row>
    <row r="679" s="2" customFormat="1" ht="16.8" customHeight="1">
      <c r="A679" s="40"/>
      <c r="B679" s="46"/>
      <c r="C679" s="320" t="s">
        <v>3494</v>
      </c>
      <c r="D679" s="320" t="s">
        <v>3495</v>
      </c>
      <c r="E679" s="19" t="s">
        <v>178</v>
      </c>
      <c r="F679" s="321">
        <v>1241.5699999999999</v>
      </c>
      <c r="G679" s="40"/>
      <c r="H679" s="46"/>
    </row>
    <row r="680" s="2" customFormat="1">
      <c r="A680" s="40"/>
      <c r="B680" s="46"/>
      <c r="C680" s="320" t="s">
        <v>3504</v>
      </c>
      <c r="D680" s="320" t="s">
        <v>3505</v>
      </c>
      <c r="E680" s="19" t="s">
        <v>178</v>
      </c>
      <c r="F680" s="321">
        <v>1241.5699999999999</v>
      </c>
      <c r="G680" s="40"/>
      <c r="H680" s="46"/>
    </row>
    <row r="681" s="2" customFormat="1" ht="16.8" customHeight="1">
      <c r="A681" s="40"/>
      <c r="B681" s="46"/>
      <c r="C681" s="320" t="s">
        <v>3527</v>
      </c>
      <c r="D681" s="320" t="s">
        <v>3528</v>
      </c>
      <c r="E681" s="19" t="s">
        <v>178</v>
      </c>
      <c r="F681" s="321">
        <v>1246.4449999999999</v>
      </c>
      <c r="G681" s="40"/>
      <c r="H681" s="46"/>
    </row>
    <row r="682" s="2" customFormat="1" ht="16.8" customHeight="1">
      <c r="A682" s="40"/>
      <c r="B682" s="46"/>
      <c r="C682" s="320" t="s">
        <v>2152</v>
      </c>
      <c r="D682" s="320" t="s">
        <v>2153</v>
      </c>
      <c r="E682" s="19" t="s">
        <v>178</v>
      </c>
      <c r="F682" s="321">
        <v>1175.454</v>
      </c>
      <c r="G682" s="40"/>
      <c r="H682" s="46"/>
    </row>
    <row r="683" s="2" customFormat="1" ht="16.8" customHeight="1">
      <c r="A683" s="40"/>
      <c r="B683" s="46"/>
      <c r="C683" s="320" t="s">
        <v>2147</v>
      </c>
      <c r="D683" s="320" t="s">
        <v>2148</v>
      </c>
      <c r="E683" s="19" t="s">
        <v>178</v>
      </c>
      <c r="F683" s="321">
        <v>1367.8879999999999</v>
      </c>
      <c r="G683" s="40"/>
      <c r="H683" s="46"/>
    </row>
    <row r="684" s="2" customFormat="1">
      <c r="A684" s="40"/>
      <c r="B684" s="46"/>
      <c r="C684" s="320" t="s">
        <v>3533</v>
      </c>
      <c r="D684" s="320" t="s">
        <v>3534</v>
      </c>
      <c r="E684" s="19" t="s">
        <v>178</v>
      </c>
      <c r="F684" s="321">
        <v>1389.835</v>
      </c>
      <c r="G684" s="40"/>
      <c r="H684" s="46"/>
    </row>
    <row r="685" s="2" customFormat="1" ht="16.8" customHeight="1">
      <c r="A685" s="40"/>
      <c r="B685" s="46"/>
      <c r="C685" s="316" t="s">
        <v>309</v>
      </c>
      <c r="D685" s="317" t="s">
        <v>310</v>
      </c>
      <c r="E685" s="318" t="s">
        <v>178</v>
      </c>
      <c r="F685" s="319">
        <v>98.469999999999999</v>
      </c>
      <c r="G685" s="40"/>
      <c r="H685" s="46"/>
    </row>
    <row r="686" s="2" customFormat="1" ht="16.8" customHeight="1">
      <c r="A686" s="40"/>
      <c r="B686" s="46"/>
      <c r="C686" s="320" t="s">
        <v>19</v>
      </c>
      <c r="D686" s="320" t="s">
        <v>634</v>
      </c>
      <c r="E686" s="19" t="s">
        <v>19</v>
      </c>
      <c r="F686" s="321">
        <v>0</v>
      </c>
      <c r="G686" s="40"/>
      <c r="H686" s="46"/>
    </row>
    <row r="687" s="2" customFormat="1" ht="16.8" customHeight="1">
      <c r="A687" s="40"/>
      <c r="B687" s="46"/>
      <c r="C687" s="320" t="s">
        <v>19</v>
      </c>
      <c r="D687" s="320" t="s">
        <v>3335</v>
      </c>
      <c r="E687" s="19" t="s">
        <v>19</v>
      </c>
      <c r="F687" s="321">
        <v>0</v>
      </c>
      <c r="G687" s="40"/>
      <c r="H687" s="46"/>
    </row>
    <row r="688" s="2" customFormat="1" ht="16.8" customHeight="1">
      <c r="A688" s="40"/>
      <c r="B688" s="46"/>
      <c r="C688" s="320" t="s">
        <v>19</v>
      </c>
      <c r="D688" s="320" t="s">
        <v>741</v>
      </c>
      <c r="E688" s="19" t="s">
        <v>19</v>
      </c>
      <c r="F688" s="321">
        <v>0</v>
      </c>
      <c r="G688" s="40"/>
      <c r="H688" s="46"/>
    </row>
    <row r="689" s="2" customFormat="1" ht="16.8" customHeight="1">
      <c r="A689" s="40"/>
      <c r="B689" s="46"/>
      <c r="C689" s="320" t="s">
        <v>19</v>
      </c>
      <c r="D689" s="320" t="s">
        <v>310</v>
      </c>
      <c r="E689" s="19" t="s">
        <v>19</v>
      </c>
      <c r="F689" s="321">
        <v>0</v>
      </c>
      <c r="G689" s="40"/>
      <c r="H689" s="46"/>
    </row>
    <row r="690" s="2" customFormat="1" ht="16.8" customHeight="1">
      <c r="A690" s="40"/>
      <c r="B690" s="46"/>
      <c r="C690" s="320" t="s">
        <v>19</v>
      </c>
      <c r="D690" s="320" t="s">
        <v>2557</v>
      </c>
      <c r="E690" s="19" t="s">
        <v>19</v>
      </c>
      <c r="F690" s="321">
        <v>2.6699999999999999</v>
      </c>
      <c r="G690" s="40"/>
      <c r="H690" s="46"/>
    </row>
    <row r="691" s="2" customFormat="1" ht="16.8" customHeight="1">
      <c r="A691" s="40"/>
      <c r="B691" s="46"/>
      <c r="C691" s="320" t="s">
        <v>19</v>
      </c>
      <c r="D691" s="320" t="s">
        <v>2526</v>
      </c>
      <c r="E691" s="19" t="s">
        <v>19</v>
      </c>
      <c r="F691" s="321">
        <v>2.1400000000000001</v>
      </c>
      <c r="G691" s="40"/>
      <c r="H691" s="46"/>
    </row>
    <row r="692" s="2" customFormat="1" ht="16.8" customHeight="1">
      <c r="A692" s="40"/>
      <c r="B692" s="46"/>
      <c r="C692" s="320" t="s">
        <v>19</v>
      </c>
      <c r="D692" s="320" t="s">
        <v>2524</v>
      </c>
      <c r="E692" s="19" t="s">
        <v>19</v>
      </c>
      <c r="F692" s="321">
        <v>2.8900000000000001</v>
      </c>
      <c r="G692" s="40"/>
      <c r="H692" s="46"/>
    </row>
    <row r="693" s="2" customFormat="1" ht="16.8" customHeight="1">
      <c r="A693" s="40"/>
      <c r="B693" s="46"/>
      <c r="C693" s="320" t="s">
        <v>19</v>
      </c>
      <c r="D693" s="320" t="s">
        <v>2525</v>
      </c>
      <c r="E693" s="19" t="s">
        <v>19</v>
      </c>
      <c r="F693" s="321">
        <v>4.9800000000000004</v>
      </c>
      <c r="G693" s="40"/>
      <c r="H693" s="46"/>
    </row>
    <row r="694" s="2" customFormat="1" ht="16.8" customHeight="1">
      <c r="A694" s="40"/>
      <c r="B694" s="46"/>
      <c r="C694" s="320" t="s">
        <v>19</v>
      </c>
      <c r="D694" s="320" t="s">
        <v>2529</v>
      </c>
      <c r="E694" s="19" t="s">
        <v>19</v>
      </c>
      <c r="F694" s="321">
        <v>2.25</v>
      </c>
      <c r="G694" s="40"/>
      <c r="H694" s="46"/>
    </row>
    <row r="695" s="2" customFormat="1" ht="16.8" customHeight="1">
      <c r="A695" s="40"/>
      <c r="B695" s="46"/>
      <c r="C695" s="320" t="s">
        <v>19</v>
      </c>
      <c r="D695" s="320" t="s">
        <v>2559</v>
      </c>
      <c r="E695" s="19" t="s">
        <v>19</v>
      </c>
      <c r="F695" s="321">
        <v>3.21</v>
      </c>
      <c r="G695" s="40"/>
      <c r="H695" s="46"/>
    </row>
    <row r="696" s="2" customFormat="1" ht="16.8" customHeight="1">
      <c r="A696" s="40"/>
      <c r="B696" s="46"/>
      <c r="C696" s="320" t="s">
        <v>19</v>
      </c>
      <c r="D696" s="320" t="s">
        <v>2530</v>
      </c>
      <c r="E696" s="19" t="s">
        <v>19</v>
      </c>
      <c r="F696" s="321">
        <v>2.54</v>
      </c>
      <c r="G696" s="40"/>
      <c r="H696" s="46"/>
    </row>
    <row r="697" s="2" customFormat="1" ht="16.8" customHeight="1">
      <c r="A697" s="40"/>
      <c r="B697" s="46"/>
      <c r="C697" s="320" t="s">
        <v>19</v>
      </c>
      <c r="D697" s="320" t="s">
        <v>2560</v>
      </c>
      <c r="E697" s="19" t="s">
        <v>19</v>
      </c>
      <c r="F697" s="321">
        <v>5.1399999999999997</v>
      </c>
      <c r="G697" s="40"/>
      <c r="H697" s="46"/>
    </row>
    <row r="698" s="2" customFormat="1" ht="16.8" customHeight="1">
      <c r="A698" s="40"/>
      <c r="B698" s="46"/>
      <c r="C698" s="320" t="s">
        <v>19</v>
      </c>
      <c r="D698" s="320" t="s">
        <v>2561</v>
      </c>
      <c r="E698" s="19" t="s">
        <v>19</v>
      </c>
      <c r="F698" s="321">
        <v>2.9100000000000001</v>
      </c>
      <c r="G698" s="40"/>
      <c r="H698" s="46"/>
    </row>
    <row r="699" s="2" customFormat="1" ht="16.8" customHeight="1">
      <c r="A699" s="40"/>
      <c r="B699" s="46"/>
      <c r="C699" s="320" t="s">
        <v>19</v>
      </c>
      <c r="D699" s="320" t="s">
        <v>2534</v>
      </c>
      <c r="E699" s="19" t="s">
        <v>19</v>
      </c>
      <c r="F699" s="321">
        <v>2.7200000000000002</v>
      </c>
      <c r="G699" s="40"/>
      <c r="H699" s="46"/>
    </row>
    <row r="700" s="2" customFormat="1" ht="16.8" customHeight="1">
      <c r="A700" s="40"/>
      <c r="B700" s="46"/>
      <c r="C700" s="320" t="s">
        <v>19</v>
      </c>
      <c r="D700" s="320" t="s">
        <v>2566</v>
      </c>
      <c r="E700" s="19" t="s">
        <v>19</v>
      </c>
      <c r="F700" s="321">
        <v>5.1799999999999997</v>
      </c>
      <c r="G700" s="40"/>
      <c r="H700" s="46"/>
    </row>
    <row r="701" s="2" customFormat="1" ht="16.8" customHeight="1">
      <c r="A701" s="40"/>
      <c r="B701" s="46"/>
      <c r="C701" s="320" t="s">
        <v>19</v>
      </c>
      <c r="D701" s="320" t="s">
        <v>2567</v>
      </c>
      <c r="E701" s="19" t="s">
        <v>19</v>
      </c>
      <c r="F701" s="321">
        <v>2.27</v>
      </c>
      <c r="G701" s="40"/>
      <c r="H701" s="46"/>
    </row>
    <row r="702" s="2" customFormat="1" ht="16.8" customHeight="1">
      <c r="A702" s="40"/>
      <c r="B702" s="46"/>
      <c r="C702" s="320" t="s">
        <v>19</v>
      </c>
      <c r="D702" s="320" t="s">
        <v>2568</v>
      </c>
      <c r="E702" s="19" t="s">
        <v>19</v>
      </c>
      <c r="F702" s="321">
        <v>3.3500000000000001</v>
      </c>
      <c r="G702" s="40"/>
      <c r="H702" s="46"/>
    </row>
    <row r="703" s="2" customFormat="1" ht="16.8" customHeight="1">
      <c r="A703" s="40"/>
      <c r="B703" s="46"/>
      <c r="C703" s="320" t="s">
        <v>19</v>
      </c>
      <c r="D703" s="320" t="s">
        <v>2535</v>
      </c>
      <c r="E703" s="19" t="s">
        <v>19</v>
      </c>
      <c r="F703" s="321">
        <v>2.3399999999999999</v>
      </c>
      <c r="G703" s="40"/>
      <c r="H703" s="46"/>
    </row>
    <row r="704" s="2" customFormat="1" ht="16.8" customHeight="1">
      <c r="A704" s="40"/>
      <c r="B704" s="46"/>
      <c r="C704" s="320" t="s">
        <v>19</v>
      </c>
      <c r="D704" s="320" t="s">
        <v>2538</v>
      </c>
      <c r="E704" s="19" t="s">
        <v>19</v>
      </c>
      <c r="F704" s="321">
        <v>6.6600000000000001</v>
      </c>
      <c r="G704" s="40"/>
      <c r="H704" s="46"/>
    </row>
    <row r="705" s="2" customFormat="1" ht="16.8" customHeight="1">
      <c r="A705" s="40"/>
      <c r="B705" s="46"/>
      <c r="C705" s="320" t="s">
        <v>19</v>
      </c>
      <c r="D705" s="320" t="s">
        <v>2569</v>
      </c>
      <c r="E705" s="19" t="s">
        <v>19</v>
      </c>
      <c r="F705" s="321">
        <v>7.0199999999999996</v>
      </c>
      <c r="G705" s="40"/>
      <c r="H705" s="46"/>
    </row>
    <row r="706" s="2" customFormat="1" ht="16.8" customHeight="1">
      <c r="A706" s="40"/>
      <c r="B706" s="46"/>
      <c r="C706" s="320" t="s">
        <v>19</v>
      </c>
      <c r="D706" s="320" t="s">
        <v>2542</v>
      </c>
      <c r="E706" s="19" t="s">
        <v>19</v>
      </c>
      <c r="F706" s="321">
        <v>5.9400000000000004</v>
      </c>
      <c r="G706" s="40"/>
      <c r="H706" s="46"/>
    </row>
    <row r="707" s="2" customFormat="1" ht="16.8" customHeight="1">
      <c r="A707" s="40"/>
      <c r="B707" s="46"/>
      <c r="C707" s="320" t="s">
        <v>19</v>
      </c>
      <c r="D707" s="320" t="s">
        <v>2430</v>
      </c>
      <c r="E707" s="19" t="s">
        <v>19</v>
      </c>
      <c r="F707" s="321">
        <v>5.46</v>
      </c>
      <c r="G707" s="40"/>
      <c r="H707" s="46"/>
    </row>
    <row r="708" s="2" customFormat="1" ht="16.8" customHeight="1">
      <c r="A708" s="40"/>
      <c r="B708" s="46"/>
      <c r="C708" s="320" t="s">
        <v>19</v>
      </c>
      <c r="D708" s="320" t="s">
        <v>2431</v>
      </c>
      <c r="E708" s="19" t="s">
        <v>19</v>
      </c>
      <c r="F708" s="321">
        <v>5.1299999999999999</v>
      </c>
      <c r="G708" s="40"/>
      <c r="H708" s="46"/>
    </row>
    <row r="709" s="2" customFormat="1" ht="16.8" customHeight="1">
      <c r="A709" s="40"/>
      <c r="B709" s="46"/>
      <c r="C709" s="320" t="s">
        <v>19</v>
      </c>
      <c r="D709" s="320" t="s">
        <v>2432</v>
      </c>
      <c r="E709" s="19" t="s">
        <v>19</v>
      </c>
      <c r="F709" s="321">
        <v>3.6800000000000002</v>
      </c>
      <c r="G709" s="40"/>
      <c r="H709" s="46"/>
    </row>
    <row r="710" s="2" customFormat="1" ht="16.8" customHeight="1">
      <c r="A710" s="40"/>
      <c r="B710" s="46"/>
      <c r="C710" s="320" t="s">
        <v>19</v>
      </c>
      <c r="D710" s="320" t="s">
        <v>2433</v>
      </c>
      <c r="E710" s="19" t="s">
        <v>19</v>
      </c>
      <c r="F710" s="321">
        <v>4.7599999999999998</v>
      </c>
      <c r="G710" s="40"/>
      <c r="H710" s="46"/>
    </row>
    <row r="711" s="2" customFormat="1" ht="16.8" customHeight="1">
      <c r="A711" s="40"/>
      <c r="B711" s="46"/>
      <c r="C711" s="320" t="s">
        <v>19</v>
      </c>
      <c r="D711" s="320" t="s">
        <v>3336</v>
      </c>
      <c r="E711" s="19" t="s">
        <v>19</v>
      </c>
      <c r="F711" s="321">
        <v>2.5899999999999999</v>
      </c>
      <c r="G711" s="40"/>
      <c r="H711" s="46"/>
    </row>
    <row r="712" s="2" customFormat="1" ht="16.8" customHeight="1">
      <c r="A712" s="40"/>
      <c r="B712" s="46"/>
      <c r="C712" s="320" t="s">
        <v>19</v>
      </c>
      <c r="D712" s="320" t="s">
        <v>2434</v>
      </c>
      <c r="E712" s="19" t="s">
        <v>19</v>
      </c>
      <c r="F712" s="321">
        <v>8.3900000000000006</v>
      </c>
      <c r="G712" s="40"/>
      <c r="H712" s="46"/>
    </row>
    <row r="713" s="2" customFormat="1" ht="16.8" customHeight="1">
      <c r="A713" s="40"/>
      <c r="B713" s="46"/>
      <c r="C713" s="320" t="s">
        <v>19</v>
      </c>
      <c r="D713" s="320" t="s">
        <v>2544</v>
      </c>
      <c r="E713" s="19" t="s">
        <v>19</v>
      </c>
      <c r="F713" s="321">
        <v>4.25</v>
      </c>
      <c r="G713" s="40"/>
      <c r="H713" s="46"/>
    </row>
    <row r="714" s="2" customFormat="1" ht="16.8" customHeight="1">
      <c r="A714" s="40"/>
      <c r="B714" s="46"/>
      <c r="C714" s="320" t="s">
        <v>309</v>
      </c>
      <c r="D714" s="320" t="s">
        <v>440</v>
      </c>
      <c r="E714" s="19" t="s">
        <v>19</v>
      </c>
      <c r="F714" s="321">
        <v>98.469999999999999</v>
      </c>
      <c r="G714" s="40"/>
      <c r="H714" s="46"/>
    </row>
    <row r="715" s="2" customFormat="1" ht="16.8" customHeight="1">
      <c r="A715" s="40"/>
      <c r="B715" s="46"/>
      <c r="C715" s="322" t="s">
        <v>8517</v>
      </c>
      <c r="D715" s="40"/>
      <c r="E715" s="40"/>
      <c r="F715" s="40"/>
      <c r="G715" s="40"/>
      <c r="H715" s="46"/>
    </row>
    <row r="716" s="2" customFormat="1" ht="16.8" customHeight="1">
      <c r="A716" s="40"/>
      <c r="B716" s="46"/>
      <c r="C716" s="320" t="s">
        <v>3331</v>
      </c>
      <c r="D716" s="320" t="s">
        <v>3332</v>
      </c>
      <c r="E716" s="19" t="s">
        <v>178</v>
      </c>
      <c r="F716" s="321">
        <v>233.50999999999999</v>
      </c>
      <c r="G716" s="40"/>
      <c r="H716" s="46"/>
    </row>
    <row r="717" s="2" customFormat="1" ht="16.8" customHeight="1">
      <c r="A717" s="40"/>
      <c r="B717" s="46"/>
      <c r="C717" s="320" t="s">
        <v>1538</v>
      </c>
      <c r="D717" s="320" t="s">
        <v>1539</v>
      </c>
      <c r="E717" s="19" t="s">
        <v>178</v>
      </c>
      <c r="F717" s="321">
        <v>1390.28</v>
      </c>
      <c r="G717" s="40"/>
      <c r="H717" s="46"/>
    </row>
    <row r="718" s="2" customFormat="1">
      <c r="A718" s="40"/>
      <c r="B718" s="46"/>
      <c r="C718" s="320" t="s">
        <v>1543</v>
      </c>
      <c r="D718" s="320" t="s">
        <v>1544</v>
      </c>
      <c r="E718" s="19" t="s">
        <v>178</v>
      </c>
      <c r="F718" s="321">
        <v>5388.79</v>
      </c>
      <c r="G718" s="40"/>
      <c r="H718" s="46"/>
    </row>
    <row r="719" s="2" customFormat="1" ht="16.8" customHeight="1">
      <c r="A719" s="40"/>
      <c r="B719" s="46"/>
      <c r="C719" s="320" t="s">
        <v>1552</v>
      </c>
      <c r="D719" s="320" t="s">
        <v>1553</v>
      </c>
      <c r="E719" s="19" t="s">
        <v>178</v>
      </c>
      <c r="F719" s="321">
        <v>1475.0799999999999</v>
      </c>
      <c r="G719" s="40"/>
      <c r="H719" s="46"/>
    </row>
    <row r="720" s="2" customFormat="1">
      <c r="A720" s="40"/>
      <c r="B720" s="46"/>
      <c r="C720" s="320" t="s">
        <v>2142</v>
      </c>
      <c r="D720" s="320" t="s">
        <v>2143</v>
      </c>
      <c r="E720" s="19" t="s">
        <v>178</v>
      </c>
      <c r="F720" s="321">
        <v>1475.0799999999999</v>
      </c>
      <c r="G720" s="40"/>
      <c r="H720" s="46"/>
    </row>
    <row r="721" s="2" customFormat="1" ht="16.8" customHeight="1">
      <c r="A721" s="40"/>
      <c r="B721" s="46"/>
      <c r="C721" s="320" t="s">
        <v>3339</v>
      </c>
      <c r="D721" s="320" t="s">
        <v>3340</v>
      </c>
      <c r="E721" s="19" t="s">
        <v>178</v>
      </c>
      <c r="F721" s="321">
        <v>233.50999999999999</v>
      </c>
      <c r="G721" s="40"/>
      <c r="H721" s="46"/>
    </row>
    <row r="722" s="2" customFormat="1">
      <c r="A722" s="40"/>
      <c r="B722" s="46"/>
      <c r="C722" s="320" t="s">
        <v>3358</v>
      </c>
      <c r="D722" s="320" t="s">
        <v>3359</v>
      </c>
      <c r="E722" s="19" t="s">
        <v>178</v>
      </c>
      <c r="F722" s="321">
        <v>233.50999999999999</v>
      </c>
      <c r="G722" s="40"/>
      <c r="H722" s="46"/>
    </row>
    <row r="723" s="2" customFormat="1" ht="16.8" customHeight="1">
      <c r="A723" s="40"/>
      <c r="B723" s="46"/>
      <c r="C723" s="320" t="s">
        <v>3448</v>
      </c>
      <c r="D723" s="320" t="s">
        <v>3449</v>
      </c>
      <c r="E723" s="19" t="s">
        <v>178</v>
      </c>
      <c r="F723" s="321">
        <v>233.50999999999999</v>
      </c>
      <c r="G723" s="40"/>
      <c r="H723" s="46"/>
    </row>
    <row r="724" s="2" customFormat="1" ht="16.8" customHeight="1">
      <c r="A724" s="40"/>
      <c r="B724" s="46"/>
      <c r="C724" s="320" t="s">
        <v>2157</v>
      </c>
      <c r="D724" s="320" t="s">
        <v>2158</v>
      </c>
      <c r="E724" s="19" t="s">
        <v>178</v>
      </c>
      <c r="F724" s="321">
        <v>192.434</v>
      </c>
      <c r="G724" s="40"/>
      <c r="H724" s="46"/>
    </row>
    <row r="725" s="2" customFormat="1" ht="16.8" customHeight="1">
      <c r="A725" s="40"/>
      <c r="B725" s="46"/>
      <c r="C725" s="320" t="s">
        <v>2147</v>
      </c>
      <c r="D725" s="320" t="s">
        <v>2148</v>
      </c>
      <c r="E725" s="19" t="s">
        <v>178</v>
      </c>
      <c r="F725" s="321">
        <v>1367.8879999999999</v>
      </c>
      <c r="G725" s="40"/>
      <c r="H725" s="46"/>
    </row>
    <row r="726" s="2" customFormat="1">
      <c r="A726" s="40"/>
      <c r="B726" s="46"/>
      <c r="C726" s="320" t="s">
        <v>3363</v>
      </c>
      <c r="D726" s="320" t="s">
        <v>3364</v>
      </c>
      <c r="E726" s="19" t="s">
        <v>178</v>
      </c>
      <c r="F726" s="321">
        <v>272.815</v>
      </c>
      <c r="G726" s="40"/>
      <c r="H726" s="46"/>
    </row>
    <row r="727" s="2" customFormat="1" ht="16.8" customHeight="1">
      <c r="A727" s="40"/>
      <c r="B727" s="46"/>
      <c r="C727" s="316" t="s">
        <v>312</v>
      </c>
      <c r="D727" s="317" t="s">
        <v>313</v>
      </c>
      <c r="E727" s="318" t="s">
        <v>178</v>
      </c>
      <c r="F727" s="319">
        <v>84.799999999999997</v>
      </c>
      <c r="G727" s="40"/>
      <c r="H727" s="46"/>
    </row>
    <row r="728" s="2" customFormat="1" ht="16.8" customHeight="1">
      <c r="A728" s="40"/>
      <c r="B728" s="46"/>
      <c r="C728" s="320" t="s">
        <v>19</v>
      </c>
      <c r="D728" s="320" t="s">
        <v>313</v>
      </c>
      <c r="E728" s="19" t="s">
        <v>19</v>
      </c>
      <c r="F728" s="321">
        <v>0</v>
      </c>
      <c r="G728" s="40"/>
      <c r="H728" s="46"/>
    </row>
    <row r="729" s="2" customFormat="1" ht="16.8" customHeight="1">
      <c r="A729" s="40"/>
      <c r="B729" s="46"/>
      <c r="C729" s="320" t="s">
        <v>19</v>
      </c>
      <c r="D729" s="320" t="s">
        <v>2555</v>
      </c>
      <c r="E729" s="19" t="s">
        <v>19</v>
      </c>
      <c r="F729" s="321">
        <v>16.879999999999999</v>
      </c>
      <c r="G729" s="40"/>
      <c r="H729" s="46"/>
    </row>
    <row r="730" s="2" customFormat="1" ht="16.8" customHeight="1">
      <c r="A730" s="40"/>
      <c r="B730" s="46"/>
      <c r="C730" s="320" t="s">
        <v>19</v>
      </c>
      <c r="D730" s="320" t="s">
        <v>2556</v>
      </c>
      <c r="E730" s="19" t="s">
        <v>19</v>
      </c>
      <c r="F730" s="321">
        <v>12</v>
      </c>
      <c r="G730" s="40"/>
      <c r="H730" s="46"/>
    </row>
    <row r="731" s="2" customFormat="1" ht="16.8" customHeight="1">
      <c r="A731" s="40"/>
      <c r="B731" s="46"/>
      <c r="C731" s="320" t="s">
        <v>19</v>
      </c>
      <c r="D731" s="320" t="s">
        <v>2562</v>
      </c>
      <c r="E731" s="19" t="s">
        <v>19</v>
      </c>
      <c r="F731" s="321">
        <v>11.08</v>
      </c>
      <c r="G731" s="40"/>
      <c r="H731" s="46"/>
    </row>
    <row r="732" s="2" customFormat="1" ht="16.8" customHeight="1">
      <c r="A732" s="40"/>
      <c r="B732" s="46"/>
      <c r="C732" s="320" t="s">
        <v>19</v>
      </c>
      <c r="D732" s="320" t="s">
        <v>2563</v>
      </c>
      <c r="E732" s="19" t="s">
        <v>19</v>
      </c>
      <c r="F732" s="321">
        <v>16.879999999999999</v>
      </c>
      <c r="G732" s="40"/>
      <c r="H732" s="46"/>
    </row>
    <row r="733" s="2" customFormat="1" ht="16.8" customHeight="1">
      <c r="A733" s="40"/>
      <c r="B733" s="46"/>
      <c r="C733" s="320" t="s">
        <v>19</v>
      </c>
      <c r="D733" s="320" t="s">
        <v>2564</v>
      </c>
      <c r="E733" s="19" t="s">
        <v>19</v>
      </c>
      <c r="F733" s="321">
        <v>16.879999999999999</v>
      </c>
      <c r="G733" s="40"/>
      <c r="H733" s="46"/>
    </row>
    <row r="734" s="2" customFormat="1" ht="16.8" customHeight="1">
      <c r="A734" s="40"/>
      <c r="B734" s="46"/>
      <c r="C734" s="320" t="s">
        <v>19</v>
      </c>
      <c r="D734" s="320" t="s">
        <v>2565</v>
      </c>
      <c r="E734" s="19" t="s">
        <v>19</v>
      </c>
      <c r="F734" s="321">
        <v>11.08</v>
      </c>
      <c r="G734" s="40"/>
      <c r="H734" s="46"/>
    </row>
    <row r="735" s="2" customFormat="1" ht="16.8" customHeight="1">
      <c r="A735" s="40"/>
      <c r="B735" s="46"/>
      <c r="C735" s="320" t="s">
        <v>312</v>
      </c>
      <c r="D735" s="320" t="s">
        <v>440</v>
      </c>
      <c r="E735" s="19" t="s">
        <v>19</v>
      </c>
      <c r="F735" s="321">
        <v>84.799999999999997</v>
      </c>
      <c r="G735" s="40"/>
      <c r="H735" s="46"/>
    </row>
    <row r="736" s="2" customFormat="1" ht="16.8" customHeight="1">
      <c r="A736" s="40"/>
      <c r="B736" s="46"/>
      <c r="C736" s="322" t="s">
        <v>8517</v>
      </c>
      <c r="D736" s="40"/>
      <c r="E736" s="40"/>
      <c r="F736" s="40"/>
      <c r="G736" s="40"/>
      <c r="H736" s="46"/>
    </row>
    <row r="737" s="2" customFormat="1" ht="16.8" customHeight="1">
      <c r="A737" s="40"/>
      <c r="B737" s="46"/>
      <c r="C737" s="320" t="s">
        <v>3331</v>
      </c>
      <c r="D737" s="320" t="s">
        <v>3332</v>
      </c>
      <c r="E737" s="19" t="s">
        <v>178</v>
      </c>
      <c r="F737" s="321">
        <v>233.50999999999999</v>
      </c>
      <c r="G737" s="40"/>
      <c r="H737" s="46"/>
    </row>
    <row r="738" s="2" customFormat="1">
      <c r="A738" s="40"/>
      <c r="B738" s="46"/>
      <c r="C738" s="320" t="s">
        <v>1504</v>
      </c>
      <c r="D738" s="320" t="s">
        <v>1505</v>
      </c>
      <c r="E738" s="19" t="s">
        <v>219</v>
      </c>
      <c r="F738" s="321">
        <v>5.9359999999999999</v>
      </c>
      <c r="G738" s="40"/>
      <c r="H738" s="46"/>
    </row>
    <row r="739" s="2" customFormat="1">
      <c r="A739" s="40"/>
      <c r="B739" s="46"/>
      <c r="C739" s="320" t="s">
        <v>1510</v>
      </c>
      <c r="D739" s="320" t="s">
        <v>1511</v>
      </c>
      <c r="E739" s="19" t="s">
        <v>219</v>
      </c>
      <c r="F739" s="321">
        <v>6.1230000000000002</v>
      </c>
      <c r="G739" s="40"/>
      <c r="H739" s="46"/>
    </row>
    <row r="740" s="2" customFormat="1">
      <c r="A740" s="40"/>
      <c r="B740" s="46"/>
      <c r="C740" s="320" t="s">
        <v>1515</v>
      </c>
      <c r="D740" s="320" t="s">
        <v>1516</v>
      </c>
      <c r="E740" s="19" t="s">
        <v>219</v>
      </c>
      <c r="F740" s="321">
        <v>6.1230000000000002</v>
      </c>
      <c r="G740" s="40"/>
      <c r="H740" s="46"/>
    </row>
    <row r="741" s="2" customFormat="1">
      <c r="A741" s="40"/>
      <c r="B741" s="46"/>
      <c r="C741" s="320" t="s">
        <v>1520</v>
      </c>
      <c r="D741" s="320" t="s">
        <v>1521</v>
      </c>
      <c r="E741" s="19" t="s">
        <v>219</v>
      </c>
      <c r="F741" s="321">
        <v>5.9359999999999999</v>
      </c>
      <c r="G741" s="40"/>
      <c r="H741" s="46"/>
    </row>
    <row r="742" s="2" customFormat="1" ht="16.8" customHeight="1">
      <c r="A742" s="40"/>
      <c r="B742" s="46"/>
      <c r="C742" s="320" t="s">
        <v>1530</v>
      </c>
      <c r="D742" s="320" t="s">
        <v>1531</v>
      </c>
      <c r="E742" s="19" t="s">
        <v>548</v>
      </c>
      <c r="F742" s="321">
        <v>0.34499999999999997</v>
      </c>
      <c r="G742" s="40"/>
      <c r="H742" s="46"/>
    </row>
    <row r="743" s="2" customFormat="1" ht="16.8" customHeight="1">
      <c r="A743" s="40"/>
      <c r="B743" s="46"/>
      <c r="C743" s="320" t="s">
        <v>1552</v>
      </c>
      <c r="D743" s="320" t="s">
        <v>1553</v>
      </c>
      <c r="E743" s="19" t="s">
        <v>178</v>
      </c>
      <c r="F743" s="321">
        <v>1475.0799999999999</v>
      </c>
      <c r="G743" s="40"/>
      <c r="H743" s="46"/>
    </row>
    <row r="744" s="2" customFormat="1">
      <c r="A744" s="40"/>
      <c r="B744" s="46"/>
      <c r="C744" s="320" t="s">
        <v>2142</v>
      </c>
      <c r="D744" s="320" t="s">
        <v>2143</v>
      </c>
      <c r="E744" s="19" t="s">
        <v>178</v>
      </c>
      <c r="F744" s="321">
        <v>1475.0799999999999</v>
      </c>
      <c r="G744" s="40"/>
      <c r="H744" s="46"/>
    </row>
    <row r="745" s="2" customFormat="1" ht="16.8" customHeight="1">
      <c r="A745" s="40"/>
      <c r="B745" s="46"/>
      <c r="C745" s="320" t="s">
        <v>3339</v>
      </c>
      <c r="D745" s="320" t="s">
        <v>3340</v>
      </c>
      <c r="E745" s="19" t="s">
        <v>178</v>
      </c>
      <c r="F745" s="321">
        <v>233.50999999999999</v>
      </c>
      <c r="G745" s="40"/>
      <c r="H745" s="46"/>
    </row>
    <row r="746" s="2" customFormat="1">
      <c r="A746" s="40"/>
      <c r="B746" s="46"/>
      <c r="C746" s="320" t="s">
        <v>3358</v>
      </c>
      <c r="D746" s="320" t="s">
        <v>3359</v>
      </c>
      <c r="E746" s="19" t="s">
        <v>178</v>
      </c>
      <c r="F746" s="321">
        <v>233.50999999999999</v>
      </c>
      <c r="G746" s="40"/>
      <c r="H746" s="46"/>
    </row>
    <row r="747" s="2" customFormat="1" ht="16.8" customHeight="1">
      <c r="A747" s="40"/>
      <c r="B747" s="46"/>
      <c r="C747" s="320" t="s">
        <v>3448</v>
      </c>
      <c r="D747" s="320" t="s">
        <v>3449</v>
      </c>
      <c r="E747" s="19" t="s">
        <v>178</v>
      </c>
      <c r="F747" s="321">
        <v>233.50999999999999</v>
      </c>
      <c r="G747" s="40"/>
      <c r="H747" s="46"/>
    </row>
    <row r="748" s="2" customFormat="1" ht="16.8" customHeight="1">
      <c r="A748" s="40"/>
      <c r="B748" s="46"/>
      <c r="C748" s="320" t="s">
        <v>2157</v>
      </c>
      <c r="D748" s="320" t="s">
        <v>2158</v>
      </c>
      <c r="E748" s="19" t="s">
        <v>178</v>
      </c>
      <c r="F748" s="321">
        <v>192.434</v>
      </c>
      <c r="G748" s="40"/>
      <c r="H748" s="46"/>
    </row>
    <row r="749" s="2" customFormat="1" ht="16.8" customHeight="1">
      <c r="A749" s="40"/>
      <c r="B749" s="46"/>
      <c r="C749" s="320" t="s">
        <v>2147</v>
      </c>
      <c r="D749" s="320" t="s">
        <v>2148</v>
      </c>
      <c r="E749" s="19" t="s">
        <v>178</v>
      </c>
      <c r="F749" s="321">
        <v>1367.8879999999999</v>
      </c>
      <c r="G749" s="40"/>
      <c r="H749" s="46"/>
    </row>
    <row r="750" s="2" customFormat="1">
      <c r="A750" s="40"/>
      <c r="B750" s="46"/>
      <c r="C750" s="320" t="s">
        <v>3363</v>
      </c>
      <c r="D750" s="320" t="s">
        <v>3364</v>
      </c>
      <c r="E750" s="19" t="s">
        <v>178</v>
      </c>
      <c r="F750" s="321">
        <v>272.815</v>
      </c>
      <c r="G750" s="40"/>
      <c r="H750" s="46"/>
    </row>
    <row r="751" s="2" customFormat="1" ht="16.8" customHeight="1">
      <c r="A751" s="40"/>
      <c r="B751" s="46"/>
      <c r="C751" s="316" t="s">
        <v>315</v>
      </c>
      <c r="D751" s="317" t="s">
        <v>316</v>
      </c>
      <c r="E751" s="318" t="s">
        <v>178</v>
      </c>
      <c r="F751" s="319">
        <v>122.09</v>
      </c>
      <c r="G751" s="40"/>
      <c r="H751" s="46"/>
    </row>
    <row r="752" s="2" customFormat="1" ht="16.8" customHeight="1">
      <c r="A752" s="40"/>
      <c r="B752" s="46"/>
      <c r="C752" s="320" t="s">
        <v>19</v>
      </c>
      <c r="D752" s="320" t="s">
        <v>745</v>
      </c>
      <c r="E752" s="19" t="s">
        <v>19</v>
      </c>
      <c r="F752" s="321">
        <v>0</v>
      </c>
      <c r="G752" s="40"/>
      <c r="H752" s="46"/>
    </row>
    <row r="753" s="2" customFormat="1" ht="16.8" customHeight="1">
      <c r="A753" s="40"/>
      <c r="B753" s="46"/>
      <c r="C753" s="320" t="s">
        <v>19</v>
      </c>
      <c r="D753" s="320" t="s">
        <v>3483</v>
      </c>
      <c r="E753" s="19" t="s">
        <v>19</v>
      </c>
      <c r="F753" s="321">
        <v>0</v>
      </c>
      <c r="G753" s="40"/>
      <c r="H753" s="46"/>
    </row>
    <row r="754" s="2" customFormat="1" ht="16.8" customHeight="1">
      <c r="A754" s="40"/>
      <c r="B754" s="46"/>
      <c r="C754" s="320" t="s">
        <v>19</v>
      </c>
      <c r="D754" s="320" t="s">
        <v>3484</v>
      </c>
      <c r="E754" s="19" t="s">
        <v>19</v>
      </c>
      <c r="F754" s="321">
        <v>7.9699999999999998</v>
      </c>
      <c r="G754" s="40"/>
      <c r="H754" s="46"/>
    </row>
    <row r="755" s="2" customFormat="1" ht="16.8" customHeight="1">
      <c r="A755" s="40"/>
      <c r="B755" s="46"/>
      <c r="C755" s="320" t="s">
        <v>19</v>
      </c>
      <c r="D755" s="320" t="s">
        <v>2546</v>
      </c>
      <c r="E755" s="19" t="s">
        <v>19</v>
      </c>
      <c r="F755" s="321">
        <v>28.710000000000001</v>
      </c>
      <c r="G755" s="40"/>
      <c r="H755" s="46"/>
    </row>
    <row r="756" s="2" customFormat="1" ht="16.8" customHeight="1">
      <c r="A756" s="40"/>
      <c r="B756" s="46"/>
      <c r="C756" s="320" t="s">
        <v>19</v>
      </c>
      <c r="D756" s="320" t="s">
        <v>3485</v>
      </c>
      <c r="E756" s="19" t="s">
        <v>19</v>
      </c>
      <c r="F756" s="321">
        <v>11.140000000000001</v>
      </c>
      <c r="G756" s="40"/>
      <c r="H756" s="46"/>
    </row>
    <row r="757" s="2" customFormat="1" ht="16.8" customHeight="1">
      <c r="A757" s="40"/>
      <c r="B757" s="46"/>
      <c r="C757" s="320" t="s">
        <v>19</v>
      </c>
      <c r="D757" s="320" t="s">
        <v>3486</v>
      </c>
      <c r="E757" s="19" t="s">
        <v>19</v>
      </c>
      <c r="F757" s="321">
        <v>10.720000000000001</v>
      </c>
      <c r="G757" s="40"/>
      <c r="H757" s="46"/>
    </row>
    <row r="758" s="2" customFormat="1" ht="16.8" customHeight="1">
      <c r="A758" s="40"/>
      <c r="B758" s="46"/>
      <c r="C758" s="320" t="s">
        <v>19</v>
      </c>
      <c r="D758" s="320" t="s">
        <v>3487</v>
      </c>
      <c r="E758" s="19" t="s">
        <v>19</v>
      </c>
      <c r="F758" s="321">
        <v>23.23</v>
      </c>
      <c r="G758" s="40"/>
      <c r="H758" s="46"/>
    </row>
    <row r="759" s="2" customFormat="1" ht="16.8" customHeight="1">
      <c r="A759" s="40"/>
      <c r="B759" s="46"/>
      <c r="C759" s="320" t="s">
        <v>19</v>
      </c>
      <c r="D759" s="320" t="s">
        <v>2423</v>
      </c>
      <c r="E759" s="19" t="s">
        <v>19</v>
      </c>
      <c r="F759" s="321">
        <v>10.859999999999999</v>
      </c>
      <c r="G759" s="40"/>
      <c r="H759" s="46"/>
    </row>
    <row r="760" s="2" customFormat="1" ht="16.8" customHeight="1">
      <c r="A760" s="40"/>
      <c r="B760" s="46"/>
      <c r="C760" s="320" t="s">
        <v>19</v>
      </c>
      <c r="D760" s="320" t="s">
        <v>2439</v>
      </c>
      <c r="E760" s="19" t="s">
        <v>19</v>
      </c>
      <c r="F760" s="321">
        <v>7.3200000000000003</v>
      </c>
      <c r="G760" s="40"/>
      <c r="H760" s="46"/>
    </row>
    <row r="761" s="2" customFormat="1" ht="16.8" customHeight="1">
      <c r="A761" s="40"/>
      <c r="B761" s="46"/>
      <c r="C761" s="320" t="s">
        <v>19</v>
      </c>
      <c r="D761" s="320" t="s">
        <v>2440</v>
      </c>
      <c r="E761" s="19" t="s">
        <v>19</v>
      </c>
      <c r="F761" s="321">
        <v>22.140000000000001</v>
      </c>
      <c r="G761" s="40"/>
      <c r="H761" s="46"/>
    </row>
    <row r="762" s="2" customFormat="1" ht="16.8" customHeight="1">
      <c r="A762" s="40"/>
      <c r="B762" s="46"/>
      <c r="C762" s="320" t="s">
        <v>315</v>
      </c>
      <c r="D762" s="320" t="s">
        <v>440</v>
      </c>
      <c r="E762" s="19" t="s">
        <v>19</v>
      </c>
      <c r="F762" s="321">
        <v>122.09</v>
      </c>
      <c r="G762" s="40"/>
      <c r="H762" s="46"/>
    </row>
    <row r="763" s="2" customFormat="1" ht="16.8" customHeight="1">
      <c r="A763" s="40"/>
      <c r="B763" s="46"/>
      <c r="C763" s="322" t="s">
        <v>8517</v>
      </c>
      <c r="D763" s="40"/>
      <c r="E763" s="40"/>
      <c r="F763" s="40"/>
      <c r="G763" s="40"/>
      <c r="H763" s="46"/>
    </row>
    <row r="764" s="2" customFormat="1" ht="16.8" customHeight="1">
      <c r="A764" s="40"/>
      <c r="B764" s="46"/>
      <c r="C764" s="320" t="s">
        <v>3471</v>
      </c>
      <c r="D764" s="320" t="s">
        <v>3472</v>
      </c>
      <c r="E764" s="19" t="s">
        <v>178</v>
      </c>
      <c r="F764" s="321">
        <v>1241.5699999999999</v>
      </c>
      <c r="G764" s="40"/>
      <c r="H764" s="46"/>
    </row>
    <row r="765" s="2" customFormat="1" ht="16.8" customHeight="1">
      <c r="A765" s="40"/>
      <c r="B765" s="46"/>
      <c r="C765" s="320" t="s">
        <v>1538</v>
      </c>
      <c r="D765" s="320" t="s">
        <v>1539</v>
      </c>
      <c r="E765" s="19" t="s">
        <v>178</v>
      </c>
      <c r="F765" s="321">
        <v>1390.28</v>
      </c>
      <c r="G765" s="40"/>
      <c r="H765" s="46"/>
    </row>
    <row r="766" s="2" customFormat="1">
      <c r="A766" s="40"/>
      <c r="B766" s="46"/>
      <c r="C766" s="320" t="s">
        <v>1543</v>
      </c>
      <c r="D766" s="320" t="s">
        <v>1544</v>
      </c>
      <c r="E766" s="19" t="s">
        <v>178</v>
      </c>
      <c r="F766" s="321">
        <v>5388.79</v>
      </c>
      <c r="G766" s="40"/>
      <c r="H766" s="46"/>
    </row>
    <row r="767" s="2" customFormat="1" ht="16.8" customHeight="1">
      <c r="A767" s="40"/>
      <c r="B767" s="46"/>
      <c r="C767" s="320" t="s">
        <v>1552</v>
      </c>
      <c r="D767" s="320" t="s">
        <v>1553</v>
      </c>
      <c r="E767" s="19" t="s">
        <v>178</v>
      </c>
      <c r="F767" s="321">
        <v>1475.0799999999999</v>
      </c>
      <c r="G767" s="40"/>
      <c r="H767" s="46"/>
    </row>
    <row r="768" s="2" customFormat="1">
      <c r="A768" s="40"/>
      <c r="B768" s="46"/>
      <c r="C768" s="320" t="s">
        <v>2142</v>
      </c>
      <c r="D768" s="320" t="s">
        <v>2143</v>
      </c>
      <c r="E768" s="19" t="s">
        <v>178</v>
      </c>
      <c r="F768" s="321">
        <v>1475.0799999999999</v>
      </c>
      <c r="G768" s="40"/>
      <c r="H768" s="46"/>
    </row>
    <row r="769" s="2" customFormat="1" ht="16.8" customHeight="1">
      <c r="A769" s="40"/>
      <c r="B769" s="46"/>
      <c r="C769" s="320" t="s">
        <v>3460</v>
      </c>
      <c r="D769" s="320" t="s">
        <v>3461</v>
      </c>
      <c r="E769" s="19" t="s">
        <v>178</v>
      </c>
      <c r="F769" s="321">
        <v>1241.5699999999999</v>
      </c>
      <c r="G769" s="40"/>
      <c r="H769" s="46"/>
    </row>
    <row r="770" s="2" customFormat="1" ht="16.8" customHeight="1">
      <c r="A770" s="40"/>
      <c r="B770" s="46"/>
      <c r="C770" s="320" t="s">
        <v>3494</v>
      </c>
      <c r="D770" s="320" t="s">
        <v>3495</v>
      </c>
      <c r="E770" s="19" t="s">
        <v>178</v>
      </c>
      <c r="F770" s="321">
        <v>1241.5699999999999</v>
      </c>
      <c r="G770" s="40"/>
      <c r="H770" s="46"/>
    </row>
    <row r="771" s="2" customFormat="1">
      <c r="A771" s="40"/>
      <c r="B771" s="46"/>
      <c r="C771" s="320" t="s">
        <v>3504</v>
      </c>
      <c r="D771" s="320" t="s">
        <v>3505</v>
      </c>
      <c r="E771" s="19" t="s">
        <v>178</v>
      </c>
      <c r="F771" s="321">
        <v>1241.5699999999999</v>
      </c>
      <c r="G771" s="40"/>
      <c r="H771" s="46"/>
    </row>
    <row r="772" s="2" customFormat="1" ht="16.8" customHeight="1">
      <c r="A772" s="40"/>
      <c r="B772" s="46"/>
      <c r="C772" s="320" t="s">
        <v>3527</v>
      </c>
      <c r="D772" s="320" t="s">
        <v>3528</v>
      </c>
      <c r="E772" s="19" t="s">
        <v>178</v>
      </c>
      <c r="F772" s="321">
        <v>1246.4449999999999</v>
      </c>
      <c r="G772" s="40"/>
      <c r="H772" s="46"/>
    </row>
    <row r="773" s="2" customFormat="1" ht="16.8" customHeight="1">
      <c r="A773" s="40"/>
      <c r="B773" s="46"/>
      <c r="C773" s="320" t="s">
        <v>2162</v>
      </c>
      <c r="D773" s="320" t="s">
        <v>2163</v>
      </c>
      <c r="E773" s="19" t="s">
        <v>178</v>
      </c>
      <c r="F773" s="321">
        <v>180.947</v>
      </c>
      <c r="G773" s="40"/>
      <c r="H773" s="46"/>
    </row>
    <row r="774" s="2" customFormat="1" ht="16.8" customHeight="1">
      <c r="A774" s="40"/>
      <c r="B774" s="46"/>
      <c r="C774" s="320" t="s">
        <v>2172</v>
      </c>
      <c r="D774" s="320" t="s">
        <v>2173</v>
      </c>
      <c r="E774" s="19" t="s">
        <v>178</v>
      </c>
      <c r="F774" s="321">
        <v>128.19499999999999</v>
      </c>
      <c r="G774" s="40"/>
      <c r="H774" s="46"/>
    </row>
    <row r="775" s="2" customFormat="1">
      <c r="A775" s="40"/>
      <c r="B775" s="46"/>
      <c r="C775" s="320" t="s">
        <v>3533</v>
      </c>
      <c r="D775" s="320" t="s">
        <v>3534</v>
      </c>
      <c r="E775" s="19" t="s">
        <v>178</v>
      </c>
      <c r="F775" s="321">
        <v>1389.835</v>
      </c>
      <c r="G775" s="40"/>
      <c r="H775" s="46"/>
    </row>
    <row r="776" s="2" customFormat="1" ht="16.8" customHeight="1">
      <c r="A776" s="40"/>
      <c r="B776" s="46"/>
      <c r="C776" s="316" t="s">
        <v>318</v>
      </c>
      <c r="D776" s="317" t="s">
        <v>319</v>
      </c>
      <c r="E776" s="318" t="s">
        <v>178</v>
      </c>
      <c r="F776" s="319">
        <v>50.240000000000002</v>
      </c>
      <c r="G776" s="40"/>
      <c r="H776" s="46"/>
    </row>
    <row r="777" s="2" customFormat="1" ht="16.8" customHeight="1">
      <c r="A777" s="40"/>
      <c r="B777" s="46"/>
      <c r="C777" s="320" t="s">
        <v>19</v>
      </c>
      <c r="D777" s="320" t="s">
        <v>745</v>
      </c>
      <c r="E777" s="19" t="s">
        <v>19</v>
      </c>
      <c r="F777" s="321">
        <v>0</v>
      </c>
      <c r="G777" s="40"/>
      <c r="H777" s="46"/>
    </row>
    <row r="778" s="2" customFormat="1" ht="16.8" customHeight="1">
      <c r="A778" s="40"/>
      <c r="B778" s="46"/>
      <c r="C778" s="320" t="s">
        <v>19</v>
      </c>
      <c r="D778" s="320" t="s">
        <v>319</v>
      </c>
      <c r="E778" s="19" t="s">
        <v>19</v>
      </c>
      <c r="F778" s="321">
        <v>0</v>
      </c>
      <c r="G778" s="40"/>
      <c r="H778" s="46"/>
    </row>
    <row r="779" s="2" customFormat="1" ht="16.8" customHeight="1">
      <c r="A779" s="40"/>
      <c r="B779" s="46"/>
      <c r="C779" s="320" t="s">
        <v>19</v>
      </c>
      <c r="D779" s="320" t="s">
        <v>2435</v>
      </c>
      <c r="E779" s="19" t="s">
        <v>19</v>
      </c>
      <c r="F779" s="321">
        <v>7.3399999999999999</v>
      </c>
      <c r="G779" s="40"/>
      <c r="H779" s="46"/>
    </row>
    <row r="780" s="2" customFormat="1" ht="16.8" customHeight="1">
      <c r="A780" s="40"/>
      <c r="B780" s="46"/>
      <c r="C780" s="320" t="s">
        <v>19</v>
      </c>
      <c r="D780" s="320" t="s">
        <v>2436</v>
      </c>
      <c r="E780" s="19" t="s">
        <v>19</v>
      </c>
      <c r="F780" s="321">
        <v>7.3399999999999999</v>
      </c>
      <c r="G780" s="40"/>
      <c r="H780" s="46"/>
    </row>
    <row r="781" s="2" customFormat="1" ht="16.8" customHeight="1">
      <c r="A781" s="40"/>
      <c r="B781" s="46"/>
      <c r="C781" s="320" t="s">
        <v>19</v>
      </c>
      <c r="D781" s="320" t="s">
        <v>2437</v>
      </c>
      <c r="E781" s="19" t="s">
        <v>19</v>
      </c>
      <c r="F781" s="321">
        <v>6.1100000000000003</v>
      </c>
      <c r="G781" s="40"/>
      <c r="H781" s="46"/>
    </row>
    <row r="782" s="2" customFormat="1" ht="16.8" customHeight="1">
      <c r="A782" s="40"/>
      <c r="B782" s="46"/>
      <c r="C782" s="320" t="s">
        <v>19</v>
      </c>
      <c r="D782" s="320" t="s">
        <v>2438</v>
      </c>
      <c r="E782" s="19" t="s">
        <v>19</v>
      </c>
      <c r="F782" s="321">
        <v>4.1500000000000004</v>
      </c>
      <c r="G782" s="40"/>
      <c r="H782" s="46"/>
    </row>
    <row r="783" s="2" customFormat="1" ht="16.8" customHeight="1">
      <c r="A783" s="40"/>
      <c r="B783" s="46"/>
      <c r="C783" s="320" t="s">
        <v>19</v>
      </c>
      <c r="D783" s="320" t="s">
        <v>2441</v>
      </c>
      <c r="E783" s="19" t="s">
        <v>19</v>
      </c>
      <c r="F783" s="321">
        <v>3.4300000000000002</v>
      </c>
      <c r="G783" s="40"/>
      <c r="H783" s="46"/>
    </row>
    <row r="784" s="2" customFormat="1" ht="16.8" customHeight="1">
      <c r="A784" s="40"/>
      <c r="B784" s="46"/>
      <c r="C784" s="320" t="s">
        <v>19</v>
      </c>
      <c r="D784" s="320" t="s">
        <v>2442</v>
      </c>
      <c r="E784" s="19" t="s">
        <v>19</v>
      </c>
      <c r="F784" s="321">
        <v>6.3099999999999996</v>
      </c>
      <c r="G784" s="40"/>
      <c r="H784" s="46"/>
    </row>
    <row r="785" s="2" customFormat="1" ht="16.8" customHeight="1">
      <c r="A785" s="40"/>
      <c r="B785" s="46"/>
      <c r="C785" s="320" t="s">
        <v>19</v>
      </c>
      <c r="D785" s="320" t="s">
        <v>1225</v>
      </c>
      <c r="E785" s="19" t="s">
        <v>19</v>
      </c>
      <c r="F785" s="321">
        <v>12.82</v>
      </c>
      <c r="G785" s="40"/>
      <c r="H785" s="46"/>
    </row>
    <row r="786" s="2" customFormat="1" ht="16.8" customHeight="1">
      <c r="A786" s="40"/>
      <c r="B786" s="46"/>
      <c r="C786" s="320" t="s">
        <v>19</v>
      </c>
      <c r="D786" s="320" t="s">
        <v>3337</v>
      </c>
      <c r="E786" s="19" t="s">
        <v>19</v>
      </c>
      <c r="F786" s="321">
        <v>2.7400000000000002</v>
      </c>
      <c r="G786" s="40"/>
      <c r="H786" s="46"/>
    </row>
    <row r="787" s="2" customFormat="1" ht="16.8" customHeight="1">
      <c r="A787" s="40"/>
      <c r="B787" s="46"/>
      <c r="C787" s="320" t="s">
        <v>318</v>
      </c>
      <c r="D787" s="320" t="s">
        <v>440</v>
      </c>
      <c r="E787" s="19" t="s">
        <v>19</v>
      </c>
      <c r="F787" s="321">
        <v>50.240000000000002</v>
      </c>
      <c r="G787" s="40"/>
      <c r="H787" s="46"/>
    </row>
    <row r="788" s="2" customFormat="1" ht="16.8" customHeight="1">
      <c r="A788" s="40"/>
      <c r="B788" s="46"/>
      <c r="C788" s="322" t="s">
        <v>8517</v>
      </c>
      <c r="D788" s="40"/>
      <c r="E788" s="40"/>
      <c r="F788" s="40"/>
      <c r="G788" s="40"/>
      <c r="H788" s="46"/>
    </row>
    <row r="789" s="2" customFormat="1" ht="16.8" customHeight="1">
      <c r="A789" s="40"/>
      <c r="B789" s="46"/>
      <c r="C789" s="320" t="s">
        <v>3331</v>
      </c>
      <c r="D789" s="320" t="s">
        <v>3332</v>
      </c>
      <c r="E789" s="19" t="s">
        <v>178</v>
      </c>
      <c r="F789" s="321">
        <v>233.50999999999999</v>
      </c>
      <c r="G789" s="40"/>
      <c r="H789" s="46"/>
    </row>
    <row r="790" s="2" customFormat="1" ht="16.8" customHeight="1">
      <c r="A790" s="40"/>
      <c r="B790" s="46"/>
      <c r="C790" s="320" t="s">
        <v>1538</v>
      </c>
      <c r="D790" s="320" t="s">
        <v>1539</v>
      </c>
      <c r="E790" s="19" t="s">
        <v>178</v>
      </c>
      <c r="F790" s="321">
        <v>1390.28</v>
      </c>
      <c r="G790" s="40"/>
      <c r="H790" s="46"/>
    </row>
    <row r="791" s="2" customFormat="1">
      <c r="A791" s="40"/>
      <c r="B791" s="46"/>
      <c r="C791" s="320" t="s">
        <v>1543</v>
      </c>
      <c r="D791" s="320" t="s">
        <v>1544</v>
      </c>
      <c r="E791" s="19" t="s">
        <v>178</v>
      </c>
      <c r="F791" s="321">
        <v>5388.79</v>
      </c>
      <c r="G791" s="40"/>
      <c r="H791" s="46"/>
    </row>
    <row r="792" s="2" customFormat="1" ht="16.8" customHeight="1">
      <c r="A792" s="40"/>
      <c r="B792" s="46"/>
      <c r="C792" s="320" t="s">
        <v>1552</v>
      </c>
      <c r="D792" s="320" t="s">
        <v>1553</v>
      </c>
      <c r="E792" s="19" t="s">
        <v>178</v>
      </c>
      <c r="F792" s="321">
        <v>1475.0799999999999</v>
      </c>
      <c r="G792" s="40"/>
      <c r="H792" s="46"/>
    </row>
    <row r="793" s="2" customFormat="1">
      <c r="A793" s="40"/>
      <c r="B793" s="46"/>
      <c r="C793" s="320" t="s">
        <v>2142</v>
      </c>
      <c r="D793" s="320" t="s">
        <v>2143</v>
      </c>
      <c r="E793" s="19" t="s">
        <v>178</v>
      </c>
      <c r="F793" s="321">
        <v>1475.0799999999999</v>
      </c>
      <c r="G793" s="40"/>
      <c r="H793" s="46"/>
    </row>
    <row r="794" s="2" customFormat="1" ht="16.8" customHeight="1">
      <c r="A794" s="40"/>
      <c r="B794" s="46"/>
      <c r="C794" s="320" t="s">
        <v>3339</v>
      </c>
      <c r="D794" s="320" t="s">
        <v>3340</v>
      </c>
      <c r="E794" s="19" t="s">
        <v>178</v>
      </c>
      <c r="F794" s="321">
        <v>233.50999999999999</v>
      </c>
      <c r="G794" s="40"/>
      <c r="H794" s="46"/>
    </row>
    <row r="795" s="2" customFormat="1">
      <c r="A795" s="40"/>
      <c r="B795" s="46"/>
      <c r="C795" s="320" t="s">
        <v>3358</v>
      </c>
      <c r="D795" s="320" t="s">
        <v>3359</v>
      </c>
      <c r="E795" s="19" t="s">
        <v>178</v>
      </c>
      <c r="F795" s="321">
        <v>233.50999999999999</v>
      </c>
      <c r="G795" s="40"/>
      <c r="H795" s="46"/>
    </row>
    <row r="796" s="2" customFormat="1" ht="16.8" customHeight="1">
      <c r="A796" s="40"/>
      <c r="B796" s="46"/>
      <c r="C796" s="320" t="s">
        <v>3448</v>
      </c>
      <c r="D796" s="320" t="s">
        <v>3449</v>
      </c>
      <c r="E796" s="19" t="s">
        <v>178</v>
      </c>
      <c r="F796" s="321">
        <v>233.50999999999999</v>
      </c>
      <c r="G796" s="40"/>
      <c r="H796" s="46"/>
    </row>
    <row r="797" s="2" customFormat="1" ht="16.8" customHeight="1">
      <c r="A797" s="40"/>
      <c r="B797" s="46"/>
      <c r="C797" s="320" t="s">
        <v>2162</v>
      </c>
      <c r="D797" s="320" t="s">
        <v>2163</v>
      </c>
      <c r="E797" s="19" t="s">
        <v>178</v>
      </c>
      <c r="F797" s="321">
        <v>180.947</v>
      </c>
      <c r="G797" s="40"/>
      <c r="H797" s="46"/>
    </row>
    <row r="798" s="2" customFormat="1" ht="16.8" customHeight="1">
      <c r="A798" s="40"/>
      <c r="B798" s="46"/>
      <c r="C798" s="320" t="s">
        <v>2167</v>
      </c>
      <c r="D798" s="320" t="s">
        <v>2168</v>
      </c>
      <c r="E798" s="19" t="s">
        <v>178</v>
      </c>
      <c r="F798" s="321">
        <v>52.752000000000002</v>
      </c>
      <c r="G798" s="40"/>
      <c r="H798" s="46"/>
    </row>
    <row r="799" s="2" customFormat="1">
      <c r="A799" s="40"/>
      <c r="B799" s="46"/>
      <c r="C799" s="320" t="s">
        <v>3363</v>
      </c>
      <c r="D799" s="320" t="s">
        <v>3364</v>
      </c>
      <c r="E799" s="19" t="s">
        <v>178</v>
      </c>
      <c r="F799" s="321">
        <v>272.815</v>
      </c>
      <c r="G799" s="40"/>
      <c r="H799" s="46"/>
    </row>
    <row r="800" s="2" customFormat="1" ht="16.8" customHeight="1">
      <c r="A800" s="40"/>
      <c r="B800" s="46"/>
      <c r="C800" s="316" t="s">
        <v>322</v>
      </c>
      <c r="D800" s="317" t="s">
        <v>323</v>
      </c>
      <c r="E800" s="318" t="s">
        <v>178</v>
      </c>
      <c r="F800" s="319">
        <v>127.8</v>
      </c>
      <c r="G800" s="40"/>
      <c r="H800" s="46"/>
    </row>
    <row r="801" s="2" customFormat="1" ht="16.8" customHeight="1">
      <c r="A801" s="40"/>
      <c r="B801" s="46"/>
      <c r="C801" s="320" t="s">
        <v>19</v>
      </c>
      <c r="D801" s="320" t="s">
        <v>634</v>
      </c>
      <c r="E801" s="19" t="s">
        <v>19</v>
      </c>
      <c r="F801" s="321">
        <v>0</v>
      </c>
      <c r="G801" s="40"/>
      <c r="H801" s="46"/>
    </row>
    <row r="802" s="2" customFormat="1" ht="16.8" customHeight="1">
      <c r="A802" s="40"/>
      <c r="B802" s="46"/>
      <c r="C802" s="320" t="s">
        <v>19</v>
      </c>
      <c r="D802" s="320" t="s">
        <v>594</v>
      </c>
      <c r="E802" s="19" t="s">
        <v>19</v>
      </c>
      <c r="F802" s="321">
        <v>0</v>
      </c>
      <c r="G802" s="40"/>
      <c r="H802" s="46"/>
    </row>
    <row r="803" s="2" customFormat="1" ht="16.8" customHeight="1">
      <c r="A803" s="40"/>
      <c r="B803" s="46"/>
      <c r="C803" s="320" t="s">
        <v>19</v>
      </c>
      <c r="D803" s="320" t="s">
        <v>741</v>
      </c>
      <c r="E803" s="19" t="s">
        <v>19</v>
      </c>
      <c r="F803" s="321">
        <v>0</v>
      </c>
      <c r="G803" s="40"/>
      <c r="H803" s="46"/>
    </row>
    <row r="804" s="2" customFormat="1" ht="16.8" customHeight="1">
      <c r="A804" s="40"/>
      <c r="B804" s="46"/>
      <c r="C804" s="320" t="s">
        <v>19</v>
      </c>
      <c r="D804" s="320" t="s">
        <v>323</v>
      </c>
      <c r="E804" s="19" t="s">
        <v>19</v>
      </c>
      <c r="F804" s="321">
        <v>0</v>
      </c>
      <c r="G804" s="40"/>
      <c r="H804" s="46"/>
    </row>
    <row r="805" s="2" customFormat="1">
      <c r="A805" s="40"/>
      <c r="B805" s="46"/>
      <c r="C805" s="320" t="s">
        <v>19</v>
      </c>
      <c r="D805" s="320" t="s">
        <v>1384</v>
      </c>
      <c r="E805" s="19" t="s">
        <v>19</v>
      </c>
      <c r="F805" s="321">
        <v>44.822000000000003</v>
      </c>
      <c r="G805" s="40"/>
      <c r="H805" s="46"/>
    </row>
    <row r="806" s="2" customFormat="1">
      <c r="A806" s="40"/>
      <c r="B806" s="46"/>
      <c r="C806" s="320" t="s">
        <v>19</v>
      </c>
      <c r="D806" s="320" t="s">
        <v>1385</v>
      </c>
      <c r="E806" s="19" t="s">
        <v>19</v>
      </c>
      <c r="F806" s="321">
        <v>82.977999999999994</v>
      </c>
      <c r="G806" s="40"/>
      <c r="H806" s="46"/>
    </row>
    <row r="807" s="2" customFormat="1" ht="16.8" customHeight="1">
      <c r="A807" s="40"/>
      <c r="B807" s="46"/>
      <c r="C807" s="320" t="s">
        <v>322</v>
      </c>
      <c r="D807" s="320" t="s">
        <v>440</v>
      </c>
      <c r="E807" s="19" t="s">
        <v>19</v>
      </c>
      <c r="F807" s="321">
        <v>127.8</v>
      </c>
      <c r="G807" s="40"/>
      <c r="H807" s="46"/>
    </row>
    <row r="808" s="2" customFormat="1" ht="16.8" customHeight="1">
      <c r="A808" s="40"/>
      <c r="B808" s="46"/>
      <c r="C808" s="322" t="s">
        <v>8517</v>
      </c>
      <c r="D808" s="40"/>
      <c r="E808" s="40"/>
      <c r="F808" s="40"/>
      <c r="G808" s="40"/>
      <c r="H808" s="46"/>
    </row>
    <row r="809" s="2" customFormat="1" ht="16.8" customHeight="1">
      <c r="A809" s="40"/>
      <c r="B809" s="46"/>
      <c r="C809" s="320" t="s">
        <v>1380</v>
      </c>
      <c r="D809" s="320" t="s">
        <v>1381</v>
      </c>
      <c r="E809" s="19" t="s">
        <v>178</v>
      </c>
      <c r="F809" s="321">
        <v>607.64800000000002</v>
      </c>
      <c r="G809" s="40"/>
      <c r="H809" s="46"/>
    </row>
    <row r="810" s="2" customFormat="1">
      <c r="A810" s="40"/>
      <c r="B810" s="46"/>
      <c r="C810" s="320" t="s">
        <v>1418</v>
      </c>
      <c r="D810" s="320" t="s">
        <v>8520</v>
      </c>
      <c r="E810" s="19" t="s">
        <v>178</v>
      </c>
      <c r="F810" s="321">
        <v>250.87000000000001</v>
      </c>
      <c r="G810" s="40"/>
      <c r="H810" s="46"/>
    </row>
    <row r="811" s="2" customFormat="1" ht="16.8" customHeight="1">
      <c r="A811" s="40"/>
      <c r="B811" s="46"/>
      <c r="C811" s="316" t="s">
        <v>325</v>
      </c>
      <c r="D811" s="317" t="s">
        <v>326</v>
      </c>
      <c r="E811" s="318" t="s">
        <v>178</v>
      </c>
      <c r="F811" s="319">
        <v>16.745000000000001</v>
      </c>
      <c r="G811" s="40"/>
      <c r="H811" s="46"/>
    </row>
    <row r="812" s="2" customFormat="1" ht="16.8" customHeight="1">
      <c r="A812" s="40"/>
      <c r="B812" s="46"/>
      <c r="C812" s="320" t="s">
        <v>19</v>
      </c>
      <c r="D812" s="320" t="s">
        <v>1386</v>
      </c>
      <c r="E812" s="19" t="s">
        <v>19</v>
      </c>
      <c r="F812" s="321">
        <v>0</v>
      </c>
      <c r="G812" s="40"/>
      <c r="H812" s="46"/>
    </row>
    <row r="813" s="2" customFormat="1" ht="16.8" customHeight="1">
      <c r="A813" s="40"/>
      <c r="B813" s="46"/>
      <c r="C813" s="320" t="s">
        <v>325</v>
      </c>
      <c r="D813" s="320" t="s">
        <v>1387</v>
      </c>
      <c r="E813" s="19" t="s">
        <v>19</v>
      </c>
      <c r="F813" s="321">
        <v>16.745000000000001</v>
      </c>
      <c r="G813" s="40"/>
      <c r="H813" s="46"/>
    </row>
    <row r="814" s="2" customFormat="1" ht="16.8" customHeight="1">
      <c r="A814" s="40"/>
      <c r="B814" s="46"/>
      <c r="C814" s="322" t="s">
        <v>8517</v>
      </c>
      <c r="D814" s="40"/>
      <c r="E814" s="40"/>
      <c r="F814" s="40"/>
      <c r="G814" s="40"/>
      <c r="H814" s="46"/>
    </row>
    <row r="815" s="2" customFormat="1" ht="16.8" customHeight="1">
      <c r="A815" s="40"/>
      <c r="B815" s="46"/>
      <c r="C815" s="320" t="s">
        <v>1380</v>
      </c>
      <c r="D815" s="320" t="s">
        <v>1381</v>
      </c>
      <c r="E815" s="19" t="s">
        <v>178</v>
      </c>
      <c r="F815" s="321">
        <v>607.64800000000002</v>
      </c>
      <c r="G815" s="40"/>
      <c r="H815" s="46"/>
    </row>
    <row r="816" s="2" customFormat="1">
      <c r="A816" s="40"/>
      <c r="B816" s="46"/>
      <c r="C816" s="320" t="s">
        <v>1418</v>
      </c>
      <c r="D816" s="320" t="s">
        <v>8520</v>
      </c>
      <c r="E816" s="19" t="s">
        <v>178</v>
      </c>
      <c r="F816" s="321">
        <v>250.87000000000001</v>
      </c>
      <c r="G816" s="40"/>
      <c r="H816" s="46"/>
    </row>
    <row r="817" s="2" customFormat="1" ht="16.8" customHeight="1">
      <c r="A817" s="40"/>
      <c r="B817" s="46"/>
      <c r="C817" s="316" t="s">
        <v>328</v>
      </c>
      <c r="D817" s="317" t="s">
        <v>329</v>
      </c>
      <c r="E817" s="318" t="s">
        <v>178</v>
      </c>
      <c r="F817" s="319">
        <v>135.28999999999999</v>
      </c>
      <c r="G817" s="40"/>
      <c r="H817" s="46"/>
    </row>
    <row r="818" s="2" customFormat="1" ht="16.8" customHeight="1">
      <c r="A818" s="40"/>
      <c r="B818" s="46"/>
      <c r="C818" s="320" t="s">
        <v>19</v>
      </c>
      <c r="D818" s="320" t="s">
        <v>326</v>
      </c>
      <c r="E818" s="19" t="s">
        <v>19</v>
      </c>
      <c r="F818" s="321">
        <v>0</v>
      </c>
      <c r="G818" s="40"/>
      <c r="H818" s="46"/>
    </row>
    <row r="819" s="2" customFormat="1" ht="16.8" customHeight="1">
      <c r="A819" s="40"/>
      <c r="B819" s="46"/>
      <c r="C819" s="320" t="s">
        <v>328</v>
      </c>
      <c r="D819" s="320" t="s">
        <v>1388</v>
      </c>
      <c r="E819" s="19" t="s">
        <v>19</v>
      </c>
      <c r="F819" s="321">
        <v>135.28999999999999</v>
      </c>
      <c r="G819" s="40"/>
      <c r="H819" s="46"/>
    </row>
    <row r="820" s="2" customFormat="1" ht="16.8" customHeight="1">
      <c r="A820" s="40"/>
      <c r="B820" s="46"/>
      <c r="C820" s="322" t="s">
        <v>8517</v>
      </c>
      <c r="D820" s="40"/>
      <c r="E820" s="40"/>
      <c r="F820" s="40"/>
      <c r="G820" s="40"/>
      <c r="H820" s="46"/>
    </row>
    <row r="821" s="2" customFormat="1" ht="16.8" customHeight="1">
      <c r="A821" s="40"/>
      <c r="B821" s="46"/>
      <c r="C821" s="320" t="s">
        <v>1380</v>
      </c>
      <c r="D821" s="320" t="s">
        <v>1381</v>
      </c>
      <c r="E821" s="19" t="s">
        <v>178</v>
      </c>
      <c r="F821" s="321">
        <v>607.64800000000002</v>
      </c>
      <c r="G821" s="40"/>
      <c r="H821" s="46"/>
    </row>
    <row r="822" s="2" customFormat="1">
      <c r="A822" s="40"/>
      <c r="B822" s="46"/>
      <c r="C822" s="320" t="s">
        <v>1429</v>
      </c>
      <c r="D822" s="320" t="s">
        <v>8520</v>
      </c>
      <c r="E822" s="19" t="s">
        <v>178</v>
      </c>
      <c r="F822" s="321">
        <v>190.30799999999999</v>
      </c>
      <c r="G822" s="40"/>
      <c r="H822" s="46"/>
    </row>
    <row r="823" s="2" customFormat="1" ht="16.8" customHeight="1">
      <c r="A823" s="40"/>
      <c r="B823" s="46"/>
      <c r="C823" s="316" t="s">
        <v>331</v>
      </c>
      <c r="D823" s="317" t="s">
        <v>331</v>
      </c>
      <c r="E823" s="318" t="s">
        <v>178</v>
      </c>
      <c r="F823" s="319">
        <v>106.325</v>
      </c>
      <c r="G823" s="40"/>
      <c r="H823" s="46"/>
    </row>
    <row r="824" s="2" customFormat="1" ht="16.8" customHeight="1">
      <c r="A824" s="40"/>
      <c r="B824" s="46"/>
      <c r="C824" s="320" t="s">
        <v>19</v>
      </c>
      <c r="D824" s="320" t="s">
        <v>729</v>
      </c>
      <c r="E824" s="19" t="s">
        <v>19</v>
      </c>
      <c r="F824" s="321">
        <v>0</v>
      </c>
      <c r="G824" s="40"/>
      <c r="H824" s="46"/>
    </row>
    <row r="825" s="2" customFormat="1" ht="16.8" customHeight="1">
      <c r="A825" s="40"/>
      <c r="B825" s="46"/>
      <c r="C825" s="320" t="s">
        <v>19</v>
      </c>
      <c r="D825" s="320" t="s">
        <v>1389</v>
      </c>
      <c r="E825" s="19" t="s">
        <v>19</v>
      </c>
      <c r="F825" s="321">
        <v>0</v>
      </c>
      <c r="G825" s="40"/>
      <c r="H825" s="46"/>
    </row>
    <row r="826" s="2" customFormat="1" ht="16.8" customHeight="1">
      <c r="A826" s="40"/>
      <c r="B826" s="46"/>
      <c r="C826" s="320" t="s">
        <v>331</v>
      </c>
      <c r="D826" s="320" t="s">
        <v>1390</v>
      </c>
      <c r="E826" s="19" t="s">
        <v>19</v>
      </c>
      <c r="F826" s="321">
        <v>106.325</v>
      </c>
      <c r="G826" s="40"/>
      <c r="H826" s="46"/>
    </row>
    <row r="827" s="2" customFormat="1" ht="16.8" customHeight="1">
      <c r="A827" s="40"/>
      <c r="B827" s="46"/>
      <c r="C827" s="322" t="s">
        <v>8517</v>
      </c>
      <c r="D827" s="40"/>
      <c r="E827" s="40"/>
      <c r="F827" s="40"/>
      <c r="G827" s="40"/>
      <c r="H827" s="46"/>
    </row>
    <row r="828" s="2" customFormat="1" ht="16.8" customHeight="1">
      <c r="A828" s="40"/>
      <c r="B828" s="46"/>
      <c r="C828" s="320" t="s">
        <v>1380</v>
      </c>
      <c r="D828" s="320" t="s">
        <v>1381</v>
      </c>
      <c r="E828" s="19" t="s">
        <v>178</v>
      </c>
      <c r="F828" s="321">
        <v>607.64800000000002</v>
      </c>
      <c r="G828" s="40"/>
      <c r="H828" s="46"/>
    </row>
    <row r="829" s="2" customFormat="1">
      <c r="A829" s="40"/>
      <c r="B829" s="46"/>
      <c r="C829" s="320" t="s">
        <v>1418</v>
      </c>
      <c r="D829" s="320" t="s">
        <v>8520</v>
      </c>
      <c r="E829" s="19" t="s">
        <v>178</v>
      </c>
      <c r="F829" s="321">
        <v>250.87000000000001</v>
      </c>
      <c r="G829" s="40"/>
      <c r="H829" s="46"/>
    </row>
    <row r="830" s="2" customFormat="1" ht="16.8" customHeight="1">
      <c r="A830" s="40"/>
      <c r="B830" s="46"/>
      <c r="C830" s="316" t="s">
        <v>333</v>
      </c>
      <c r="D830" s="317" t="s">
        <v>334</v>
      </c>
      <c r="E830" s="318" t="s">
        <v>178</v>
      </c>
      <c r="F830" s="319">
        <v>55.018000000000001</v>
      </c>
      <c r="G830" s="40"/>
      <c r="H830" s="46"/>
    </row>
    <row r="831" s="2" customFormat="1" ht="16.8" customHeight="1">
      <c r="A831" s="40"/>
      <c r="B831" s="46"/>
      <c r="C831" s="320" t="s">
        <v>19</v>
      </c>
      <c r="D831" s="320" t="s">
        <v>334</v>
      </c>
      <c r="E831" s="19" t="s">
        <v>19</v>
      </c>
      <c r="F831" s="321">
        <v>0</v>
      </c>
      <c r="G831" s="40"/>
      <c r="H831" s="46"/>
    </row>
    <row r="832" s="2" customFormat="1" ht="16.8" customHeight="1">
      <c r="A832" s="40"/>
      <c r="B832" s="46"/>
      <c r="C832" s="320" t="s">
        <v>333</v>
      </c>
      <c r="D832" s="320" t="s">
        <v>1391</v>
      </c>
      <c r="E832" s="19" t="s">
        <v>19</v>
      </c>
      <c r="F832" s="321">
        <v>55.018000000000001</v>
      </c>
      <c r="G832" s="40"/>
      <c r="H832" s="46"/>
    </row>
    <row r="833" s="2" customFormat="1" ht="16.8" customHeight="1">
      <c r="A833" s="40"/>
      <c r="B833" s="46"/>
      <c r="C833" s="322" t="s">
        <v>8517</v>
      </c>
      <c r="D833" s="40"/>
      <c r="E833" s="40"/>
      <c r="F833" s="40"/>
      <c r="G833" s="40"/>
      <c r="H833" s="46"/>
    </row>
    <row r="834" s="2" customFormat="1" ht="16.8" customHeight="1">
      <c r="A834" s="40"/>
      <c r="B834" s="46"/>
      <c r="C834" s="320" t="s">
        <v>1380</v>
      </c>
      <c r="D834" s="320" t="s">
        <v>1381</v>
      </c>
      <c r="E834" s="19" t="s">
        <v>178</v>
      </c>
      <c r="F834" s="321">
        <v>607.64800000000002</v>
      </c>
      <c r="G834" s="40"/>
      <c r="H834" s="46"/>
    </row>
    <row r="835" s="2" customFormat="1">
      <c r="A835" s="40"/>
      <c r="B835" s="46"/>
      <c r="C835" s="320" t="s">
        <v>1429</v>
      </c>
      <c r="D835" s="320" t="s">
        <v>8520</v>
      </c>
      <c r="E835" s="19" t="s">
        <v>178</v>
      </c>
      <c r="F835" s="321">
        <v>190.30799999999999</v>
      </c>
      <c r="G835" s="40"/>
      <c r="H835" s="46"/>
    </row>
    <row r="836" s="2" customFormat="1" ht="16.8" customHeight="1">
      <c r="A836" s="40"/>
      <c r="B836" s="46"/>
      <c r="C836" s="316" t="s">
        <v>336</v>
      </c>
      <c r="D836" s="317" t="s">
        <v>337</v>
      </c>
      <c r="E836" s="318" t="s">
        <v>178</v>
      </c>
      <c r="F836" s="319">
        <v>166.47</v>
      </c>
      <c r="G836" s="40"/>
      <c r="H836" s="46"/>
    </row>
    <row r="837" s="2" customFormat="1" ht="16.8" customHeight="1">
      <c r="A837" s="40"/>
      <c r="B837" s="46"/>
      <c r="C837" s="320" t="s">
        <v>19</v>
      </c>
      <c r="D837" s="320" t="s">
        <v>634</v>
      </c>
      <c r="E837" s="19" t="s">
        <v>19</v>
      </c>
      <c r="F837" s="321">
        <v>0</v>
      </c>
      <c r="G837" s="40"/>
      <c r="H837" s="46"/>
    </row>
    <row r="838" s="2" customFormat="1" ht="16.8" customHeight="1">
      <c r="A838" s="40"/>
      <c r="B838" s="46"/>
      <c r="C838" s="320" t="s">
        <v>19</v>
      </c>
      <c r="D838" s="320" t="s">
        <v>594</v>
      </c>
      <c r="E838" s="19" t="s">
        <v>19</v>
      </c>
      <c r="F838" s="321">
        <v>0</v>
      </c>
      <c r="G838" s="40"/>
      <c r="H838" s="46"/>
    </row>
    <row r="839" s="2" customFormat="1" ht="16.8" customHeight="1">
      <c r="A839" s="40"/>
      <c r="B839" s="46"/>
      <c r="C839" s="320" t="s">
        <v>19</v>
      </c>
      <c r="D839" s="320" t="s">
        <v>741</v>
      </c>
      <c r="E839" s="19" t="s">
        <v>19</v>
      </c>
      <c r="F839" s="321">
        <v>0</v>
      </c>
      <c r="G839" s="40"/>
      <c r="H839" s="46"/>
    </row>
    <row r="840" s="2" customFormat="1" ht="16.8" customHeight="1">
      <c r="A840" s="40"/>
      <c r="B840" s="46"/>
      <c r="C840" s="320" t="s">
        <v>19</v>
      </c>
      <c r="D840" s="320" t="s">
        <v>337</v>
      </c>
      <c r="E840" s="19" t="s">
        <v>19</v>
      </c>
      <c r="F840" s="321">
        <v>0</v>
      </c>
      <c r="G840" s="40"/>
      <c r="H840" s="46"/>
    </row>
    <row r="841" s="2" customFormat="1" ht="16.8" customHeight="1">
      <c r="A841" s="40"/>
      <c r="B841" s="46"/>
      <c r="C841" s="320" t="s">
        <v>19</v>
      </c>
      <c r="D841" s="320" t="s">
        <v>1397</v>
      </c>
      <c r="E841" s="19" t="s">
        <v>19</v>
      </c>
      <c r="F841" s="321">
        <v>0</v>
      </c>
      <c r="G841" s="40"/>
      <c r="H841" s="46"/>
    </row>
    <row r="842" s="2" customFormat="1" ht="16.8" customHeight="1">
      <c r="A842" s="40"/>
      <c r="B842" s="46"/>
      <c r="C842" s="320" t="s">
        <v>19</v>
      </c>
      <c r="D842" s="320" t="s">
        <v>1398</v>
      </c>
      <c r="E842" s="19" t="s">
        <v>19</v>
      </c>
      <c r="F842" s="321">
        <v>12.526</v>
      </c>
      <c r="G842" s="40"/>
      <c r="H842" s="46"/>
    </row>
    <row r="843" s="2" customFormat="1" ht="16.8" customHeight="1">
      <c r="A843" s="40"/>
      <c r="B843" s="46"/>
      <c r="C843" s="320" t="s">
        <v>19</v>
      </c>
      <c r="D843" s="320" t="s">
        <v>1399</v>
      </c>
      <c r="E843" s="19" t="s">
        <v>19</v>
      </c>
      <c r="F843" s="321">
        <v>16.739999999999998</v>
      </c>
      <c r="G843" s="40"/>
      <c r="H843" s="46"/>
    </row>
    <row r="844" s="2" customFormat="1" ht="16.8" customHeight="1">
      <c r="A844" s="40"/>
      <c r="B844" s="46"/>
      <c r="C844" s="320" t="s">
        <v>19</v>
      </c>
      <c r="D844" s="320" t="s">
        <v>1400</v>
      </c>
      <c r="E844" s="19" t="s">
        <v>19</v>
      </c>
      <c r="F844" s="321">
        <v>2.4399999999999999</v>
      </c>
      <c r="G844" s="40"/>
      <c r="H844" s="46"/>
    </row>
    <row r="845" s="2" customFormat="1" ht="16.8" customHeight="1">
      <c r="A845" s="40"/>
      <c r="B845" s="46"/>
      <c r="C845" s="320" t="s">
        <v>19</v>
      </c>
      <c r="D845" s="320" t="s">
        <v>1401</v>
      </c>
      <c r="E845" s="19" t="s">
        <v>19</v>
      </c>
      <c r="F845" s="321">
        <v>62.520000000000003</v>
      </c>
      <c r="G845" s="40"/>
      <c r="H845" s="46"/>
    </row>
    <row r="846" s="2" customFormat="1" ht="16.8" customHeight="1">
      <c r="A846" s="40"/>
      <c r="B846" s="46"/>
      <c r="C846" s="320" t="s">
        <v>19</v>
      </c>
      <c r="D846" s="320" t="s">
        <v>1402</v>
      </c>
      <c r="E846" s="19" t="s">
        <v>19</v>
      </c>
      <c r="F846" s="321">
        <v>6.9299999999999997</v>
      </c>
      <c r="G846" s="40"/>
      <c r="H846" s="46"/>
    </row>
    <row r="847" s="2" customFormat="1" ht="16.8" customHeight="1">
      <c r="A847" s="40"/>
      <c r="B847" s="46"/>
      <c r="C847" s="320" t="s">
        <v>19</v>
      </c>
      <c r="D847" s="320" t="s">
        <v>745</v>
      </c>
      <c r="E847" s="19" t="s">
        <v>19</v>
      </c>
      <c r="F847" s="321">
        <v>0</v>
      </c>
      <c r="G847" s="40"/>
      <c r="H847" s="46"/>
    </row>
    <row r="848" s="2" customFormat="1" ht="16.8" customHeight="1">
      <c r="A848" s="40"/>
      <c r="B848" s="46"/>
      <c r="C848" s="320" t="s">
        <v>19</v>
      </c>
      <c r="D848" s="320" t="s">
        <v>1403</v>
      </c>
      <c r="E848" s="19" t="s">
        <v>19</v>
      </c>
      <c r="F848" s="321">
        <v>27.84</v>
      </c>
      <c r="G848" s="40"/>
      <c r="H848" s="46"/>
    </row>
    <row r="849" s="2" customFormat="1" ht="16.8" customHeight="1">
      <c r="A849" s="40"/>
      <c r="B849" s="46"/>
      <c r="C849" s="320" t="s">
        <v>19</v>
      </c>
      <c r="D849" s="320" t="s">
        <v>269</v>
      </c>
      <c r="E849" s="19" t="s">
        <v>19</v>
      </c>
      <c r="F849" s="321">
        <v>0</v>
      </c>
      <c r="G849" s="40"/>
      <c r="H849" s="46"/>
    </row>
    <row r="850" s="2" customFormat="1" ht="16.8" customHeight="1">
      <c r="A850" s="40"/>
      <c r="B850" s="46"/>
      <c r="C850" s="320" t="s">
        <v>19</v>
      </c>
      <c r="D850" s="320" t="s">
        <v>1404</v>
      </c>
      <c r="E850" s="19" t="s">
        <v>19</v>
      </c>
      <c r="F850" s="321">
        <v>37.473999999999997</v>
      </c>
      <c r="G850" s="40"/>
      <c r="H850" s="46"/>
    </row>
    <row r="851" s="2" customFormat="1" ht="16.8" customHeight="1">
      <c r="A851" s="40"/>
      <c r="B851" s="46"/>
      <c r="C851" s="320" t="s">
        <v>336</v>
      </c>
      <c r="D851" s="320" t="s">
        <v>414</v>
      </c>
      <c r="E851" s="19" t="s">
        <v>19</v>
      </c>
      <c r="F851" s="321">
        <v>166.47</v>
      </c>
      <c r="G851" s="40"/>
      <c r="H851" s="46"/>
    </row>
    <row r="852" s="2" customFormat="1" ht="16.8" customHeight="1">
      <c r="A852" s="40"/>
      <c r="B852" s="46"/>
      <c r="C852" s="322" t="s">
        <v>8517</v>
      </c>
      <c r="D852" s="40"/>
      <c r="E852" s="40"/>
      <c r="F852" s="40"/>
      <c r="G852" s="40"/>
      <c r="H852" s="46"/>
    </row>
    <row r="853" s="2" customFormat="1">
      <c r="A853" s="40"/>
      <c r="B853" s="46"/>
      <c r="C853" s="320" t="s">
        <v>1393</v>
      </c>
      <c r="D853" s="320" t="s">
        <v>1394</v>
      </c>
      <c r="E853" s="19" t="s">
        <v>178</v>
      </c>
      <c r="F853" s="321">
        <v>166.47</v>
      </c>
      <c r="G853" s="40"/>
      <c r="H853" s="46"/>
    </row>
    <row r="854" s="2" customFormat="1" ht="16.8" customHeight="1">
      <c r="A854" s="40"/>
      <c r="B854" s="46"/>
      <c r="C854" s="320" t="s">
        <v>1380</v>
      </c>
      <c r="D854" s="320" t="s">
        <v>1381</v>
      </c>
      <c r="E854" s="19" t="s">
        <v>178</v>
      </c>
      <c r="F854" s="321">
        <v>607.64800000000002</v>
      </c>
      <c r="G854" s="40"/>
      <c r="H854" s="46"/>
    </row>
    <row r="855" s="2" customFormat="1" ht="16.8" customHeight="1">
      <c r="A855" s="40"/>
      <c r="B855" s="46"/>
      <c r="C855" s="320" t="s">
        <v>1406</v>
      </c>
      <c r="D855" s="320" t="s">
        <v>1407</v>
      </c>
      <c r="E855" s="19" t="s">
        <v>178</v>
      </c>
      <c r="F855" s="321">
        <v>166.47</v>
      </c>
      <c r="G855" s="40"/>
      <c r="H855" s="46"/>
    </row>
    <row r="856" s="2" customFormat="1">
      <c r="A856" s="40"/>
      <c r="B856" s="46"/>
      <c r="C856" s="320" t="s">
        <v>1483</v>
      </c>
      <c r="D856" s="320" t="s">
        <v>1484</v>
      </c>
      <c r="E856" s="19" t="s">
        <v>178</v>
      </c>
      <c r="F856" s="321">
        <v>166.47</v>
      </c>
      <c r="G856" s="40"/>
      <c r="H856" s="46"/>
    </row>
    <row r="857" s="2" customFormat="1">
      <c r="A857" s="40"/>
      <c r="B857" s="46"/>
      <c r="C857" s="320" t="s">
        <v>3739</v>
      </c>
      <c r="D857" s="320" t="s">
        <v>3740</v>
      </c>
      <c r="E857" s="19" t="s">
        <v>178</v>
      </c>
      <c r="F857" s="321">
        <v>166.47</v>
      </c>
      <c r="G857" s="40"/>
      <c r="H857" s="46"/>
    </row>
    <row r="858" s="2" customFormat="1" ht="16.8" customHeight="1">
      <c r="A858" s="40"/>
      <c r="B858" s="46"/>
      <c r="C858" s="316" t="s">
        <v>339</v>
      </c>
      <c r="D858" s="317" t="s">
        <v>340</v>
      </c>
      <c r="E858" s="318" t="s">
        <v>178</v>
      </c>
      <c r="F858" s="319">
        <v>233.81</v>
      </c>
      <c r="G858" s="40"/>
      <c r="H858" s="46"/>
    </row>
    <row r="859" s="2" customFormat="1" ht="16.8" customHeight="1">
      <c r="A859" s="40"/>
      <c r="B859" s="46"/>
      <c r="C859" s="320" t="s">
        <v>19</v>
      </c>
      <c r="D859" s="320" t="s">
        <v>634</v>
      </c>
      <c r="E859" s="19" t="s">
        <v>19</v>
      </c>
      <c r="F859" s="321">
        <v>0</v>
      </c>
      <c r="G859" s="40"/>
      <c r="H859" s="46"/>
    </row>
    <row r="860" s="2" customFormat="1" ht="16.8" customHeight="1">
      <c r="A860" s="40"/>
      <c r="B860" s="46"/>
      <c r="C860" s="320" t="s">
        <v>19</v>
      </c>
      <c r="D860" s="320" t="s">
        <v>594</v>
      </c>
      <c r="E860" s="19" t="s">
        <v>19</v>
      </c>
      <c r="F860" s="321">
        <v>0</v>
      </c>
      <c r="G860" s="40"/>
      <c r="H860" s="46"/>
    </row>
    <row r="861" s="2" customFormat="1" ht="16.8" customHeight="1">
      <c r="A861" s="40"/>
      <c r="B861" s="46"/>
      <c r="C861" s="320" t="s">
        <v>19</v>
      </c>
      <c r="D861" s="320" t="s">
        <v>741</v>
      </c>
      <c r="E861" s="19" t="s">
        <v>19</v>
      </c>
      <c r="F861" s="321">
        <v>0</v>
      </c>
      <c r="G861" s="40"/>
      <c r="H861" s="46"/>
    </row>
    <row r="862" s="2" customFormat="1" ht="16.8" customHeight="1">
      <c r="A862" s="40"/>
      <c r="B862" s="46"/>
      <c r="C862" s="320" t="s">
        <v>19</v>
      </c>
      <c r="D862" s="320" t="s">
        <v>340</v>
      </c>
      <c r="E862" s="19" t="s">
        <v>19</v>
      </c>
      <c r="F862" s="321">
        <v>0</v>
      </c>
      <c r="G862" s="40"/>
      <c r="H862" s="46"/>
    </row>
    <row r="863" s="2" customFormat="1" ht="16.8" customHeight="1">
      <c r="A863" s="40"/>
      <c r="B863" s="46"/>
      <c r="C863" s="320" t="s">
        <v>19</v>
      </c>
      <c r="D863" s="320" t="s">
        <v>2346</v>
      </c>
      <c r="E863" s="19" t="s">
        <v>19</v>
      </c>
      <c r="F863" s="321">
        <v>233.81</v>
      </c>
      <c r="G863" s="40"/>
      <c r="H863" s="46"/>
    </row>
    <row r="864" s="2" customFormat="1" ht="16.8" customHeight="1">
      <c r="A864" s="40"/>
      <c r="B864" s="46"/>
      <c r="C864" s="320" t="s">
        <v>339</v>
      </c>
      <c r="D864" s="320" t="s">
        <v>414</v>
      </c>
      <c r="E864" s="19" t="s">
        <v>19</v>
      </c>
      <c r="F864" s="321">
        <v>233.81</v>
      </c>
      <c r="G864" s="40"/>
      <c r="H864" s="46"/>
    </row>
    <row r="865" s="2" customFormat="1" ht="16.8" customHeight="1">
      <c r="A865" s="40"/>
      <c r="B865" s="46"/>
      <c r="C865" s="322" t="s">
        <v>8517</v>
      </c>
      <c r="D865" s="40"/>
      <c r="E865" s="40"/>
      <c r="F865" s="40"/>
      <c r="G865" s="40"/>
      <c r="H865" s="46"/>
    </row>
    <row r="866" s="2" customFormat="1">
      <c r="A866" s="40"/>
      <c r="B866" s="46"/>
      <c r="C866" s="320" t="s">
        <v>2342</v>
      </c>
      <c r="D866" s="320" t="s">
        <v>2343</v>
      </c>
      <c r="E866" s="19" t="s">
        <v>178</v>
      </c>
      <c r="F866" s="321">
        <v>233.81</v>
      </c>
      <c r="G866" s="40"/>
      <c r="H866" s="46"/>
    </row>
    <row r="867" s="2" customFormat="1">
      <c r="A867" s="40"/>
      <c r="B867" s="46"/>
      <c r="C867" s="320" t="s">
        <v>590</v>
      </c>
      <c r="D867" s="320" t="s">
        <v>591</v>
      </c>
      <c r="E867" s="19" t="s">
        <v>178</v>
      </c>
      <c r="F867" s="321">
        <v>1622.76</v>
      </c>
      <c r="G867" s="40"/>
      <c r="H867" s="46"/>
    </row>
    <row r="868" s="2" customFormat="1">
      <c r="A868" s="40"/>
      <c r="B868" s="46"/>
      <c r="C868" s="320" t="s">
        <v>1564</v>
      </c>
      <c r="D868" s="320" t="s">
        <v>1565</v>
      </c>
      <c r="E868" s="19" t="s">
        <v>219</v>
      </c>
      <c r="F868" s="321">
        <v>23.381</v>
      </c>
      <c r="G868" s="40"/>
      <c r="H868" s="46"/>
    </row>
    <row r="869" s="2" customFormat="1">
      <c r="A869" s="40"/>
      <c r="B869" s="46"/>
      <c r="C869" s="320" t="s">
        <v>1569</v>
      </c>
      <c r="D869" s="320" t="s">
        <v>1570</v>
      </c>
      <c r="E869" s="19" t="s">
        <v>219</v>
      </c>
      <c r="F869" s="321">
        <v>35.072000000000003</v>
      </c>
      <c r="G869" s="40"/>
      <c r="H869" s="46"/>
    </row>
    <row r="870" s="2" customFormat="1">
      <c r="A870" s="40"/>
      <c r="B870" s="46"/>
      <c r="C870" s="320" t="s">
        <v>2353</v>
      </c>
      <c r="D870" s="320" t="s">
        <v>2354</v>
      </c>
      <c r="E870" s="19" t="s">
        <v>178</v>
      </c>
      <c r="F870" s="321">
        <v>233.81</v>
      </c>
      <c r="G870" s="40"/>
      <c r="H870" s="46"/>
    </row>
    <row r="871" s="2" customFormat="1" ht="16.8" customHeight="1">
      <c r="A871" s="40"/>
      <c r="B871" s="46"/>
      <c r="C871" s="320" t="s">
        <v>2358</v>
      </c>
      <c r="D871" s="320" t="s">
        <v>2359</v>
      </c>
      <c r="E871" s="19" t="s">
        <v>178</v>
      </c>
      <c r="F871" s="321">
        <v>257.19099999999997</v>
      </c>
      <c r="G871" s="40"/>
      <c r="H871" s="46"/>
    </row>
    <row r="872" s="2" customFormat="1" ht="16.8" customHeight="1">
      <c r="A872" s="40"/>
      <c r="B872" s="46"/>
      <c r="C872" s="320" t="s">
        <v>2348</v>
      </c>
      <c r="D872" s="320" t="s">
        <v>2349</v>
      </c>
      <c r="E872" s="19" t="s">
        <v>228</v>
      </c>
      <c r="F872" s="321">
        <v>883.80200000000002</v>
      </c>
      <c r="G872" s="40"/>
      <c r="H872" s="46"/>
    </row>
    <row r="873" s="2" customFormat="1" ht="16.8" customHeight="1">
      <c r="A873" s="40"/>
      <c r="B873" s="46"/>
      <c r="C873" s="316" t="s">
        <v>342</v>
      </c>
      <c r="D873" s="317" t="s">
        <v>342</v>
      </c>
      <c r="E873" s="318" t="s">
        <v>178</v>
      </c>
      <c r="F873" s="319">
        <v>3069.9169999999999</v>
      </c>
      <c r="G873" s="40"/>
      <c r="H873" s="46"/>
    </row>
    <row r="874" s="2" customFormat="1" ht="16.8" customHeight="1">
      <c r="A874" s="40"/>
      <c r="B874" s="46"/>
      <c r="C874" s="320" t="s">
        <v>19</v>
      </c>
      <c r="D874" s="320" t="s">
        <v>344</v>
      </c>
      <c r="E874" s="19" t="s">
        <v>19</v>
      </c>
      <c r="F874" s="321">
        <v>3790.268</v>
      </c>
      <c r="G874" s="40"/>
      <c r="H874" s="46"/>
    </row>
    <row r="875" s="2" customFormat="1" ht="16.8" customHeight="1">
      <c r="A875" s="40"/>
      <c r="B875" s="46"/>
      <c r="C875" s="320" t="s">
        <v>19</v>
      </c>
      <c r="D875" s="320" t="s">
        <v>1336</v>
      </c>
      <c r="E875" s="19" t="s">
        <v>19</v>
      </c>
      <c r="F875" s="321">
        <v>-720.351</v>
      </c>
      <c r="G875" s="40"/>
      <c r="H875" s="46"/>
    </row>
    <row r="876" s="2" customFormat="1" ht="16.8" customHeight="1">
      <c r="A876" s="40"/>
      <c r="B876" s="46"/>
      <c r="C876" s="320" t="s">
        <v>342</v>
      </c>
      <c r="D876" s="320" t="s">
        <v>414</v>
      </c>
      <c r="E876" s="19" t="s">
        <v>19</v>
      </c>
      <c r="F876" s="321">
        <v>3069.9169999999999</v>
      </c>
      <c r="G876" s="40"/>
      <c r="H876" s="46"/>
    </row>
    <row r="877" s="2" customFormat="1" ht="16.8" customHeight="1">
      <c r="A877" s="40"/>
      <c r="B877" s="46"/>
      <c r="C877" s="322" t="s">
        <v>8517</v>
      </c>
      <c r="D877" s="40"/>
      <c r="E877" s="40"/>
      <c r="F877" s="40"/>
      <c r="G877" s="40"/>
      <c r="H877" s="46"/>
    </row>
    <row r="878" s="2" customFormat="1">
      <c r="A878" s="40"/>
      <c r="B878" s="46"/>
      <c r="C878" s="320" t="s">
        <v>1332</v>
      </c>
      <c r="D878" s="320" t="s">
        <v>1333</v>
      </c>
      <c r="E878" s="19" t="s">
        <v>178</v>
      </c>
      <c r="F878" s="321">
        <v>3069.9169999999999</v>
      </c>
      <c r="G878" s="40"/>
      <c r="H878" s="46"/>
    </row>
    <row r="879" s="2" customFormat="1" ht="16.8" customHeight="1">
      <c r="A879" s="40"/>
      <c r="B879" s="46"/>
      <c r="C879" s="320" t="s">
        <v>3746</v>
      </c>
      <c r="D879" s="320" t="s">
        <v>3747</v>
      </c>
      <c r="E879" s="19" t="s">
        <v>178</v>
      </c>
      <c r="F879" s="321">
        <v>3795.6129999999998</v>
      </c>
      <c r="G879" s="40"/>
      <c r="H879" s="46"/>
    </row>
    <row r="880" s="2" customFormat="1" ht="16.8" customHeight="1">
      <c r="A880" s="40"/>
      <c r="B880" s="46"/>
      <c r="C880" s="316" t="s">
        <v>344</v>
      </c>
      <c r="D880" s="317" t="s">
        <v>345</v>
      </c>
      <c r="E880" s="318" t="s">
        <v>178</v>
      </c>
      <c r="F880" s="319">
        <v>3790.268</v>
      </c>
      <c r="G880" s="40"/>
      <c r="H880" s="46"/>
    </row>
    <row r="881" s="2" customFormat="1" ht="16.8" customHeight="1">
      <c r="A881" s="40"/>
      <c r="B881" s="46"/>
      <c r="C881" s="320" t="s">
        <v>19</v>
      </c>
      <c r="D881" s="320" t="s">
        <v>634</v>
      </c>
      <c r="E881" s="19" t="s">
        <v>19</v>
      </c>
      <c r="F881" s="321">
        <v>0</v>
      </c>
      <c r="G881" s="40"/>
      <c r="H881" s="46"/>
    </row>
    <row r="882" s="2" customFormat="1" ht="16.8" customHeight="1">
      <c r="A882" s="40"/>
      <c r="B882" s="46"/>
      <c r="C882" s="320" t="s">
        <v>19</v>
      </c>
      <c r="D882" s="320" t="s">
        <v>419</v>
      </c>
      <c r="E882" s="19" t="s">
        <v>19</v>
      </c>
      <c r="F882" s="321">
        <v>0</v>
      </c>
      <c r="G882" s="40"/>
      <c r="H882" s="46"/>
    </row>
    <row r="883" s="2" customFormat="1" ht="16.8" customHeight="1">
      <c r="A883" s="40"/>
      <c r="B883" s="46"/>
      <c r="C883" s="320" t="s">
        <v>19</v>
      </c>
      <c r="D883" s="320" t="s">
        <v>741</v>
      </c>
      <c r="E883" s="19" t="s">
        <v>19</v>
      </c>
      <c r="F883" s="321">
        <v>0</v>
      </c>
      <c r="G883" s="40"/>
      <c r="H883" s="46"/>
    </row>
    <row r="884" s="2" customFormat="1" ht="16.8" customHeight="1">
      <c r="A884" s="40"/>
      <c r="B884" s="46"/>
      <c r="C884" s="320" t="s">
        <v>19</v>
      </c>
      <c r="D884" s="320" t="s">
        <v>1247</v>
      </c>
      <c r="E884" s="19" t="s">
        <v>19</v>
      </c>
      <c r="F884" s="321">
        <v>113.06399999999999</v>
      </c>
      <c r="G884" s="40"/>
      <c r="H884" s="46"/>
    </row>
    <row r="885" s="2" customFormat="1" ht="16.8" customHeight="1">
      <c r="A885" s="40"/>
      <c r="B885" s="46"/>
      <c r="C885" s="320" t="s">
        <v>19</v>
      </c>
      <c r="D885" s="320" t="s">
        <v>1248</v>
      </c>
      <c r="E885" s="19" t="s">
        <v>19</v>
      </c>
      <c r="F885" s="321">
        <v>47.468000000000004</v>
      </c>
      <c r="G885" s="40"/>
      <c r="H885" s="46"/>
    </row>
    <row r="886" s="2" customFormat="1" ht="16.8" customHeight="1">
      <c r="A886" s="40"/>
      <c r="B886" s="46"/>
      <c r="C886" s="320" t="s">
        <v>19</v>
      </c>
      <c r="D886" s="320" t="s">
        <v>1249</v>
      </c>
      <c r="E886" s="19" t="s">
        <v>19</v>
      </c>
      <c r="F886" s="321">
        <v>40.238</v>
      </c>
      <c r="G886" s="40"/>
      <c r="H886" s="46"/>
    </row>
    <row r="887" s="2" customFormat="1" ht="16.8" customHeight="1">
      <c r="A887" s="40"/>
      <c r="B887" s="46"/>
      <c r="C887" s="320" t="s">
        <v>19</v>
      </c>
      <c r="D887" s="320" t="s">
        <v>1250</v>
      </c>
      <c r="E887" s="19" t="s">
        <v>19</v>
      </c>
      <c r="F887" s="321">
        <v>47.253</v>
      </c>
      <c r="G887" s="40"/>
      <c r="H887" s="46"/>
    </row>
    <row r="888" s="2" customFormat="1" ht="16.8" customHeight="1">
      <c r="A888" s="40"/>
      <c r="B888" s="46"/>
      <c r="C888" s="320" t="s">
        <v>19</v>
      </c>
      <c r="D888" s="320" t="s">
        <v>1251</v>
      </c>
      <c r="E888" s="19" t="s">
        <v>19</v>
      </c>
      <c r="F888" s="321">
        <v>39.063000000000002</v>
      </c>
      <c r="G888" s="40"/>
      <c r="H888" s="46"/>
    </row>
    <row r="889" s="2" customFormat="1" ht="16.8" customHeight="1">
      <c r="A889" s="40"/>
      <c r="B889" s="46"/>
      <c r="C889" s="320" t="s">
        <v>19</v>
      </c>
      <c r="D889" s="320" t="s">
        <v>1252</v>
      </c>
      <c r="E889" s="19" t="s">
        <v>19</v>
      </c>
      <c r="F889" s="321">
        <v>39.063000000000002</v>
      </c>
      <c r="G889" s="40"/>
      <c r="H889" s="46"/>
    </row>
    <row r="890" s="2" customFormat="1" ht="16.8" customHeight="1">
      <c r="A890" s="40"/>
      <c r="B890" s="46"/>
      <c r="C890" s="320" t="s">
        <v>19</v>
      </c>
      <c r="D890" s="320" t="s">
        <v>1253</v>
      </c>
      <c r="E890" s="19" t="s">
        <v>19</v>
      </c>
      <c r="F890" s="321">
        <v>39.063000000000002</v>
      </c>
      <c r="G890" s="40"/>
      <c r="H890" s="46"/>
    </row>
    <row r="891" s="2" customFormat="1" ht="16.8" customHeight="1">
      <c r="A891" s="40"/>
      <c r="B891" s="46"/>
      <c r="C891" s="320" t="s">
        <v>19</v>
      </c>
      <c r="D891" s="320" t="s">
        <v>1254</v>
      </c>
      <c r="E891" s="19" t="s">
        <v>19</v>
      </c>
      <c r="F891" s="321">
        <v>39.003</v>
      </c>
      <c r="G891" s="40"/>
      <c r="H891" s="46"/>
    </row>
    <row r="892" s="2" customFormat="1" ht="16.8" customHeight="1">
      <c r="A892" s="40"/>
      <c r="B892" s="46"/>
      <c r="C892" s="320" t="s">
        <v>19</v>
      </c>
      <c r="D892" s="320" t="s">
        <v>1255</v>
      </c>
      <c r="E892" s="19" t="s">
        <v>19</v>
      </c>
      <c r="F892" s="321">
        <v>46.503</v>
      </c>
      <c r="G892" s="40"/>
      <c r="H892" s="46"/>
    </row>
    <row r="893" s="2" customFormat="1" ht="16.8" customHeight="1">
      <c r="A893" s="40"/>
      <c r="B893" s="46"/>
      <c r="C893" s="320" t="s">
        <v>19</v>
      </c>
      <c r="D893" s="320" t="s">
        <v>1256</v>
      </c>
      <c r="E893" s="19" t="s">
        <v>19</v>
      </c>
      <c r="F893" s="321">
        <v>114.453</v>
      </c>
      <c r="G893" s="40"/>
      <c r="H893" s="46"/>
    </row>
    <row r="894" s="2" customFormat="1" ht="16.8" customHeight="1">
      <c r="A894" s="40"/>
      <c r="B894" s="46"/>
      <c r="C894" s="320" t="s">
        <v>19</v>
      </c>
      <c r="D894" s="320" t="s">
        <v>1257</v>
      </c>
      <c r="E894" s="19" t="s">
        <v>19</v>
      </c>
      <c r="F894" s="321">
        <v>16.452000000000002</v>
      </c>
      <c r="G894" s="40"/>
      <c r="H894" s="46"/>
    </row>
    <row r="895" s="2" customFormat="1" ht="16.8" customHeight="1">
      <c r="A895" s="40"/>
      <c r="B895" s="46"/>
      <c r="C895" s="320" t="s">
        <v>19</v>
      </c>
      <c r="D895" s="320" t="s">
        <v>1258</v>
      </c>
      <c r="E895" s="19" t="s">
        <v>19</v>
      </c>
      <c r="F895" s="321">
        <v>16.472999999999999</v>
      </c>
      <c r="G895" s="40"/>
      <c r="H895" s="46"/>
    </row>
    <row r="896" s="2" customFormat="1" ht="16.8" customHeight="1">
      <c r="A896" s="40"/>
      <c r="B896" s="46"/>
      <c r="C896" s="320" t="s">
        <v>19</v>
      </c>
      <c r="D896" s="320" t="s">
        <v>1259</v>
      </c>
      <c r="E896" s="19" t="s">
        <v>19</v>
      </c>
      <c r="F896" s="321">
        <v>19.323</v>
      </c>
      <c r="G896" s="40"/>
      <c r="H896" s="46"/>
    </row>
    <row r="897" s="2" customFormat="1" ht="16.8" customHeight="1">
      <c r="A897" s="40"/>
      <c r="B897" s="46"/>
      <c r="C897" s="320" t="s">
        <v>19</v>
      </c>
      <c r="D897" s="320" t="s">
        <v>1260</v>
      </c>
      <c r="E897" s="19" t="s">
        <v>19</v>
      </c>
      <c r="F897" s="321">
        <v>35.658000000000001</v>
      </c>
      <c r="G897" s="40"/>
      <c r="H897" s="46"/>
    </row>
    <row r="898" s="2" customFormat="1" ht="16.8" customHeight="1">
      <c r="A898" s="40"/>
      <c r="B898" s="46"/>
      <c r="C898" s="320" t="s">
        <v>19</v>
      </c>
      <c r="D898" s="320" t="s">
        <v>1261</v>
      </c>
      <c r="E898" s="19" t="s">
        <v>19</v>
      </c>
      <c r="F898" s="321">
        <v>25.472999999999999</v>
      </c>
      <c r="G898" s="40"/>
      <c r="H898" s="46"/>
    </row>
    <row r="899" s="2" customFormat="1">
      <c r="A899" s="40"/>
      <c r="B899" s="46"/>
      <c r="C899" s="320" t="s">
        <v>19</v>
      </c>
      <c r="D899" s="320" t="s">
        <v>1262</v>
      </c>
      <c r="E899" s="19" t="s">
        <v>19</v>
      </c>
      <c r="F899" s="321">
        <v>137.12899999999999</v>
      </c>
      <c r="G899" s="40"/>
      <c r="H899" s="46"/>
    </row>
    <row r="900" s="2" customFormat="1" ht="16.8" customHeight="1">
      <c r="A900" s="40"/>
      <c r="B900" s="46"/>
      <c r="C900" s="320" t="s">
        <v>19</v>
      </c>
      <c r="D900" s="320" t="s">
        <v>1263</v>
      </c>
      <c r="E900" s="19" t="s">
        <v>19</v>
      </c>
      <c r="F900" s="321">
        <v>38.787999999999997</v>
      </c>
      <c r="G900" s="40"/>
      <c r="H900" s="46"/>
    </row>
    <row r="901" s="2" customFormat="1" ht="16.8" customHeight="1">
      <c r="A901" s="40"/>
      <c r="B901" s="46"/>
      <c r="C901" s="320" t="s">
        <v>19</v>
      </c>
      <c r="D901" s="320" t="s">
        <v>1264</v>
      </c>
      <c r="E901" s="19" t="s">
        <v>19</v>
      </c>
      <c r="F901" s="321">
        <v>38.787999999999997</v>
      </c>
      <c r="G901" s="40"/>
      <c r="H901" s="46"/>
    </row>
    <row r="902" s="2" customFormat="1" ht="16.8" customHeight="1">
      <c r="A902" s="40"/>
      <c r="B902" s="46"/>
      <c r="C902" s="320" t="s">
        <v>19</v>
      </c>
      <c r="D902" s="320" t="s">
        <v>1265</v>
      </c>
      <c r="E902" s="19" t="s">
        <v>19</v>
      </c>
      <c r="F902" s="321">
        <v>38.787999999999997</v>
      </c>
      <c r="G902" s="40"/>
      <c r="H902" s="46"/>
    </row>
    <row r="903" s="2" customFormat="1" ht="16.8" customHeight="1">
      <c r="A903" s="40"/>
      <c r="B903" s="46"/>
      <c r="C903" s="320" t="s">
        <v>19</v>
      </c>
      <c r="D903" s="320" t="s">
        <v>1266</v>
      </c>
      <c r="E903" s="19" t="s">
        <v>19</v>
      </c>
      <c r="F903" s="321">
        <v>38.787999999999997</v>
      </c>
      <c r="G903" s="40"/>
      <c r="H903" s="46"/>
    </row>
    <row r="904" s="2" customFormat="1" ht="16.8" customHeight="1">
      <c r="A904" s="40"/>
      <c r="B904" s="46"/>
      <c r="C904" s="320" t="s">
        <v>19</v>
      </c>
      <c r="D904" s="320" t="s">
        <v>1267</v>
      </c>
      <c r="E904" s="19" t="s">
        <v>19</v>
      </c>
      <c r="F904" s="321">
        <v>38.728000000000002</v>
      </c>
      <c r="G904" s="40"/>
      <c r="H904" s="46"/>
    </row>
    <row r="905" s="2" customFormat="1" ht="16.8" customHeight="1">
      <c r="A905" s="40"/>
      <c r="B905" s="46"/>
      <c r="C905" s="320" t="s">
        <v>19</v>
      </c>
      <c r="D905" s="320" t="s">
        <v>1268</v>
      </c>
      <c r="E905" s="19" t="s">
        <v>19</v>
      </c>
      <c r="F905" s="321">
        <v>38.787999999999997</v>
      </c>
      <c r="G905" s="40"/>
      <c r="H905" s="46"/>
    </row>
    <row r="906" s="2" customFormat="1" ht="16.8" customHeight="1">
      <c r="A906" s="40"/>
      <c r="B906" s="46"/>
      <c r="C906" s="320" t="s">
        <v>19</v>
      </c>
      <c r="D906" s="320" t="s">
        <v>1269</v>
      </c>
      <c r="E906" s="19" t="s">
        <v>19</v>
      </c>
      <c r="F906" s="321">
        <v>23.77</v>
      </c>
      <c r="G906" s="40"/>
      <c r="H906" s="46"/>
    </row>
    <row r="907" s="2" customFormat="1" ht="16.8" customHeight="1">
      <c r="A907" s="40"/>
      <c r="B907" s="46"/>
      <c r="C907" s="320" t="s">
        <v>19</v>
      </c>
      <c r="D907" s="320" t="s">
        <v>1270</v>
      </c>
      <c r="E907" s="19" t="s">
        <v>19</v>
      </c>
      <c r="F907" s="321">
        <v>121.125</v>
      </c>
      <c r="G907" s="40"/>
      <c r="H907" s="46"/>
    </row>
    <row r="908" s="2" customFormat="1" ht="16.8" customHeight="1">
      <c r="A908" s="40"/>
      <c r="B908" s="46"/>
      <c r="C908" s="320" t="s">
        <v>19</v>
      </c>
      <c r="D908" s="320" t="s">
        <v>1271</v>
      </c>
      <c r="E908" s="19" t="s">
        <v>19</v>
      </c>
      <c r="F908" s="321">
        <v>16.614000000000001</v>
      </c>
      <c r="G908" s="40"/>
      <c r="H908" s="46"/>
    </row>
    <row r="909" s="2" customFormat="1" ht="16.8" customHeight="1">
      <c r="A909" s="40"/>
      <c r="B909" s="46"/>
      <c r="C909" s="320" t="s">
        <v>19</v>
      </c>
      <c r="D909" s="320" t="s">
        <v>1272</v>
      </c>
      <c r="E909" s="19" t="s">
        <v>19</v>
      </c>
      <c r="F909" s="321">
        <v>20.274000000000001</v>
      </c>
      <c r="G909" s="40"/>
      <c r="H909" s="46"/>
    </row>
    <row r="910" s="2" customFormat="1" ht="16.8" customHeight="1">
      <c r="A910" s="40"/>
      <c r="B910" s="46"/>
      <c r="C910" s="320" t="s">
        <v>19</v>
      </c>
      <c r="D910" s="320" t="s">
        <v>1273</v>
      </c>
      <c r="E910" s="19" t="s">
        <v>19</v>
      </c>
      <c r="F910" s="321">
        <v>17.66</v>
      </c>
      <c r="G910" s="40"/>
      <c r="H910" s="46"/>
    </row>
    <row r="911" s="2" customFormat="1" ht="16.8" customHeight="1">
      <c r="A911" s="40"/>
      <c r="B911" s="46"/>
      <c r="C911" s="320" t="s">
        <v>19</v>
      </c>
      <c r="D911" s="320" t="s">
        <v>1274</v>
      </c>
      <c r="E911" s="19" t="s">
        <v>19</v>
      </c>
      <c r="F911" s="321">
        <v>25.709</v>
      </c>
      <c r="G911" s="40"/>
      <c r="H911" s="46"/>
    </row>
    <row r="912" s="2" customFormat="1" ht="16.8" customHeight="1">
      <c r="A912" s="40"/>
      <c r="B912" s="46"/>
      <c r="C912" s="320" t="s">
        <v>19</v>
      </c>
      <c r="D912" s="320" t="s">
        <v>1275</v>
      </c>
      <c r="E912" s="19" t="s">
        <v>19</v>
      </c>
      <c r="F912" s="321">
        <v>18.228000000000002</v>
      </c>
      <c r="G912" s="40"/>
      <c r="H912" s="46"/>
    </row>
    <row r="913" s="2" customFormat="1" ht="16.8" customHeight="1">
      <c r="A913" s="40"/>
      <c r="B913" s="46"/>
      <c r="C913" s="320" t="s">
        <v>19</v>
      </c>
      <c r="D913" s="320" t="s">
        <v>1276</v>
      </c>
      <c r="E913" s="19" t="s">
        <v>19</v>
      </c>
      <c r="F913" s="321">
        <v>38.018000000000001</v>
      </c>
      <c r="G913" s="40"/>
      <c r="H913" s="46"/>
    </row>
    <row r="914" s="2" customFormat="1" ht="16.8" customHeight="1">
      <c r="A914" s="40"/>
      <c r="B914" s="46"/>
      <c r="C914" s="320" t="s">
        <v>19</v>
      </c>
      <c r="D914" s="320" t="s">
        <v>1277</v>
      </c>
      <c r="E914" s="19" t="s">
        <v>19</v>
      </c>
      <c r="F914" s="321">
        <v>47.468000000000004</v>
      </c>
      <c r="G914" s="40"/>
      <c r="H914" s="46"/>
    </row>
    <row r="915" s="2" customFormat="1" ht="16.8" customHeight="1">
      <c r="A915" s="40"/>
      <c r="B915" s="46"/>
      <c r="C915" s="320" t="s">
        <v>19</v>
      </c>
      <c r="D915" s="320" t="s">
        <v>1278</v>
      </c>
      <c r="E915" s="19" t="s">
        <v>19</v>
      </c>
      <c r="F915" s="321">
        <v>32.508000000000003</v>
      </c>
      <c r="G915" s="40"/>
      <c r="H915" s="46"/>
    </row>
    <row r="916" s="2" customFormat="1" ht="16.8" customHeight="1">
      <c r="A916" s="40"/>
      <c r="B916" s="46"/>
      <c r="C916" s="320" t="s">
        <v>19</v>
      </c>
      <c r="D916" s="320" t="s">
        <v>1279</v>
      </c>
      <c r="E916" s="19" t="s">
        <v>19</v>
      </c>
      <c r="F916" s="321">
        <v>121.622</v>
      </c>
      <c r="G916" s="40"/>
      <c r="H916" s="46"/>
    </row>
    <row r="917" s="2" customFormat="1" ht="16.8" customHeight="1">
      <c r="A917" s="40"/>
      <c r="B917" s="46"/>
      <c r="C917" s="320" t="s">
        <v>19</v>
      </c>
      <c r="D917" s="320" t="s">
        <v>1280</v>
      </c>
      <c r="E917" s="19" t="s">
        <v>19</v>
      </c>
      <c r="F917" s="321">
        <v>32.448</v>
      </c>
      <c r="G917" s="40"/>
      <c r="H917" s="46"/>
    </row>
    <row r="918" s="2" customFormat="1" ht="16.8" customHeight="1">
      <c r="A918" s="40"/>
      <c r="B918" s="46"/>
      <c r="C918" s="320" t="s">
        <v>19</v>
      </c>
      <c r="D918" s="320" t="s">
        <v>1281</v>
      </c>
      <c r="E918" s="19" t="s">
        <v>19</v>
      </c>
      <c r="F918" s="321">
        <v>47.468000000000004</v>
      </c>
      <c r="G918" s="40"/>
      <c r="H918" s="46"/>
    </row>
    <row r="919" s="2" customFormat="1" ht="16.8" customHeight="1">
      <c r="A919" s="40"/>
      <c r="B919" s="46"/>
      <c r="C919" s="320" t="s">
        <v>19</v>
      </c>
      <c r="D919" s="320" t="s">
        <v>1282</v>
      </c>
      <c r="E919" s="19" t="s">
        <v>19</v>
      </c>
      <c r="F919" s="321">
        <v>38.018000000000001</v>
      </c>
      <c r="G919" s="40"/>
      <c r="H919" s="46"/>
    </row>
    <row r="920" s="2" customFormat="1" ht="16.8" customHeight="1">
      <c r="A920" s="40"/>
      <c r="B920" s="46"/>
      <c r="C920" s="320" t="s">
        <v>19</v>
      </c>
      <c r="D920" s="320" t="s">
        <v>1283</v>
      </c>
      <c r="E920" s="19" t="s">
        <v>19</v>
      </c>
      <c r="F920" s="321">
        <v>17.478000000000002</v>
      </c>
      <c r="G920" s="40"/>
      <c r="H920" s="46"/>
    </row>
    <row r="921" s="2" customFormat="1" ht="16.8" customHeight="1">
      <c r="A921" s="40"/>
      <c r="B921" s="46"/>
      <c r="C921" s="320" t="s">
        <v>19</v>
      </c>
      <c r="D921" s="320" t="s">
        <v>1284</v>
      </c>
      <c r="E921" s="19" t="s">
        <v>19</v>
      </c>
      <c r="F921" s="321">
        <v>26.158999999999999</v>
      </c>
      <c r="G921" s="40"/>
      <c r="H921" s="46"/>
    </row>
    <row r="922" s="2" customFormat="1" ht="16.8" customHeight="1">
      <c r="A922" s="40"/>
      <c r="B922" s="46"/>
      <c r="C922" s="320" t="s">
        <v>19</v>
      </c>
      <c r="D922" s="320" t="s">
        <v>1285</v>
      </c>
      <c r="E922" s="19" t="s">
        <v>19</v>
      </c>
      <c r="F922" s="321">
        <v>114.733</v>
      </c>
      <c r="G922" s="40"/>
      <c r="H922" s="46"/>
    </row>
    <row r="923" s="2" customFormat="1" ht="16.8" customHeight="1">
      <c r="A923" s="40"/>
      <c r="B923" s="46"/>
      <c r="C923" s="320" t="s">
        <v>19</v>
      </c>
      <c r="D923" s="320" t="s">
        <v>1286</v>
      </c>
      <c r="E923" s="19" t="s">
        <v>19</v>
      </c>
      <c r="F923" s="321">
        <v>16.713000000000001</v>
      </c>
      <c r="G923" s="40"/>
      <c r="H923" s="46"/>
    </row>
    <row r="924" s="2" customFormat="1" ht="16.8" customHeight="1">
      <c r="A924" s="40"/>
      <c r="B924" s="46"/>
      <c r="C924" s="320" t="s">
        <v>19</v>
      </c>
      <c r="D924" s="320" t="s">
        <v>1287</v>
      </c>
      <c r="E924" s="19" t="s">
        <v>19</v>
      </c>
      <c r="F924" s="321">
        <v>21.062999999999999</v>
      </c>
      <c r="G924" s="40"/>
      <c r="H924" s="46"/>
    </row>
    <row r="925" s="2" customFormat="1" ht="16.8" customHeight="1">
      <c r="A925" s="40"/>
      <c r="B925" s="46"/>
      <c r="C925" s="320" t="s">
        <v>19</v>
      </c>
      <c r="D925" s="320" t="s">
        <v>1288</v>
      </c>
      <c r="E925" s="19" t="s">
        <v>19</v>
      </c>
      <c r="F925" s="321">
        <v>18.126000000000001</v>
      </c>
      <c r="G925" s="40"/>
      <c r="H925" s="46"/>
    </row>
    <row r="926" s="2" customFormat="1" ht="16.8" customHeight="1">
      <c r="A926" s="40"/>
      <c r="B926" s="46"/>
      <c r="C926" s="320" t="s">
        <v>19</v>
      </c>
      <c r="D926" s="320" t="s">
        <v>1289</v>
      </c>
      <c r="E926" s="19" t="s">
        <v>19</v>
      </c>
      <c r="F926" s="321">
        <v>38.787999999999997</v>
      </c>
      <c r="G926" s="40"/>
      <c r="H926" s="46"/>
    </row>
    <row r="927" s="2" customFormat="1" ht="16.8" customHeight="1">
      <c r="A927" s="40"/>
      <c r="B927" s="46"/>
      <c r="C927" s="320" t="s">
        <v>19</v>
      </c>
      <c r="D927" s="320" t="s">
        <v>1290</v>
      </c>
      <c r="E927" s="19" t="s">
        <v>19</v>
      </c>
      <c r="F927" s="321">
        <v>38.787999999999997</v>
      </c>
      <c r="G927" s="40"/>
      <c r="H927" s="46"/>
    </row>
    <row r="928" s="2" customFormat="1" ht="16.8" customHeight="1">
      <c r="A928" s="40"/>
      <c r="B928" s="46"/>
      <c r="C928" s="320" t="s">
        <v>19</v>
      </c>
      <c r="D928" s="320" t="s">
        <v>1291</v>
      </c>
      <c r="E928" s="19" t="s">
        <v>19</v>
      </c>
      <c r="F928" s="321">
        <v>38.787999999999997</v>
      </c>
      <c r="G928" s="40"/>
      <c r="H928" s="46"/>
    </row>
    <row r="929" s="2" customFormat="1" ht="16.8" customHeight="1">
      <c r="A929" s="40"/>
      <c r="B929" s="46"/>
      <c r="C929" s="320" t="s">
        <v>19</v>
      </c>
      <c r="D929" s="320" t="s">
        <v>1292</v>
      </c>
      <c r="E929" s="19" t="s">
        <v>19</v>
      </c>
      <c r="F929" s="321">
        <v>38.787999999999997</v>
      </c>
      <c r="G929" s="40"/>
      <c r="H929" s="46"/>
    </row>
    <row r="930" s="2" customFormat="1" ht="16.8" customHeight="1">
      <c r="A930" s="40"/>
      <c r="B930" s="46"/>
      <c r="C930" s="320" t="s">
        <v>19</v>
      </c>
      <c r="D930" s="320" t="s">
        <v>1293</v>
      </c>
      <c r="E930" s="19" t="s">
        <v>19</v>
      </c>
      <c r="F930" s="321">
        <v>38.728000000000002</v>
      </c>
      <c r="G930" s="40"/>
      <c r="H930" s="46"/>
    </row>
    <row r="931" s="2" customFormat="1" ht="16.8" customHeight="1">
      <c r="A931" s="40"/>
      <c r="B931" s="46"/>
      <c r="C931" s="320" t="s">
        <v>19</v>
      </c>
      <c r="D931" s="320" t="s">
        <v>1294</v>
      </c>
      <c r="E931" s="19" t="s">
        <v>19</v>
      </c>
      <c r="F931" s="321">
        <v>46.228000000000002</v>
      </c>
      <c r="G931" s="40"/>
      <c r="H931" s="46"/>
    </row>
    <row r="932" s="2" customFormat="1" ht="16.8" customHeight="1">
      <c r="A932" s="40"/>
      <c r="B932" s="46"/>
      <c r="C932" s="320" t="s">
        <v>19</v>
      </c>
      <c r="D932" s="320" t="s">
        <v>1295</v>
      </c>
      <c r="E932" s="19" t="s">
        <v>19</v>
      </c>
      <c r="F932" s="321">
        <v>44.667000000000002</v>
      </c>
      <c r="G932" s="40"/>
      <c r="H932" s="46"/>
    </row>
    <row r="933" s="2" customFormat="1">
      <c r="A933" s="40"/>
      <c r="B933" s="46"/>
      <c r="C933" s="320" t="s">
        <v>19</v>
      </c>
      <c r="D933" s="320" t="s">
        <v>1296</v>
      </c>
      <c r="E933" s="19" t="s">
        <v>19</v>
      </c>
      <c r="F933" s="321">
        <v>268.38900000000001</v>
      </c>
      <c r="G933" s="40"/>
      <c r="H933" s="46"/>
    </row>
    <row r="934" s="2" customFormat="1">
      <c r="A934" s="40"/>
      <c r="B934" s="46"/>
      <c r="C934" s="320" t="s">
        <v>19</v>
      </c>
      <c r="D934" s="320" t="s">
        <v>1297</v>
      </c>
      <c r="E934" s="19" t="s">
        <v>19</v>
      </c>
      <c r="F934" s="321">
        <v>58.161000000000001</v>
      </c>
      <c r="G934" s="40"/>
      <c r="H934" s="46"/>
    </row>
    <row r="935" s="2" customFormat="1" ht="16.8" customHeight="1">
      <c r="A935" s="40"/>
      <c r="B935" s="46"/>
      <c r="C935" s="320" t="s">
        <v>19</v>
      </c>
      <c r="D935" s="320" t="s">
        <v>1298</v>
      </c>
      <c r="E935" s="19" t="s">
        <v>19</v>
      </c>
      <c r="F935" s="321">
        <v>29.922000000000001</v>
      </c>
      <c r="G935" s="40"/>
      <c r="H935" s="46"/>
    </row>
    <row r="936" s="2" customFormat="1" ht="16.8" customHeight="1">
      <c r="A936" s="40"/>
      <c r="B936" s="46"/>
      <c r="C936" s="320" t="s">
        <v>19</v>
      </c>
      <c r="D936" s="320" t="s">
        <v>1299</v>
      </c>
      <c r="E936" s="19" t="s">
        <v>19</v>
      </c>
      <c r="F936" s="321">
        <v>46.154000000000003</v>
      </c>
      <c r="G936" s="40"/>
      <c r="H936" s="46"/>
    </row>
    <row r="937" s="2" customFormat="1" ht="16.8" customHeight="1">
      <c r="A937" s="40"/>
      <c r="B937" s="46"/>
      <c r="C937" s="320" t="s">
        <v>19</v>
      </c>
      <c r="D937" s="320" t="s">
        <v>1300</v>
      </c>
      <c r="E937" s="19" t="s">
        <v>19</v>
      </c>
      <c r="F937" s="321">
        <v>83.152000000000001</v>
      </c>
      <c r="G937" s="40"/>
      <c r="H937" s="46"/>
    </row>
    <row r="938" s="2" customFormat="1" ht="16.8" customHeight="1">
      <c r="A938" s="40"/>
      <c r="B938" s="46"/>
      <c r="C938" s="320" t="s">
        <v>19</v>
      </c>
      <c r="D938" s="320" t="s">
        <v>1301</v>
      </c>
      <c r="E938" s="19" t="s">
        <v>19</v>
      </c>
      <c r="F938" s="321">
        <v>77.759</v>
      </c>
      <c r="G938" s="40"/>
      <c r="H938" s="46"/>
    </row>
    <row r="939" s="2" customFormat="1" ht="16.8" customHeight="1">
      <c r="A939" s="40"/>
      <c r="B939" s="46"/>
      <c r="C939" s="320" t="s">
        <v>19</v>
      </c>
      <c r="D939" s="320" t="s">
        <v>1302</v>
      </c>
      <c r="E939" s="19" t="s">
        <v>19</v>
      </c>
      <c r="F939" s="321">
        <v>30.899000000000001</v>
      </c>
      <c r="G939" s="40"/>
      <c r="H939" s="46"/>
    </row>
    <row r="940" s="2" customFormat="1" ht="16.8" customHeight="1">
      <c r="A940" s="40"/>
      <c r="B940" s="46"/>
      <c r="C940" s="320" t="s">
        <v>19</v>
      </c>
      <c r="D940" s="320" t="s">
        <v>1303</v>
      </c>
      <c r="E940" s="19" t="s">
        <v>19</v>
      </c>
      <c r="F940" s="321">
        <v>25.777999999999999</v>
      </c>
      <c r="G940" s="40"/>
      <c r="H940" s="46"/>
    </row>
    <row r="941" s="2" customFormat="1" ht="16.8" customHeight="1">
      <c r="A941" s="40"/>
      <c r="B941" s="46"/>
      <c r="C941" s="320" t="s">
        <v>19</v>
      </c>
      <c r="D941" s="320" t="s">
        <v>1304</v>
      </c>
      <c r="E941" s="19" t="s">
        <v>19</v>
      </c>
      <c r="F941" s="321">
        <v>90.539000000000001</v>
      </c>
      <c r="G941" s="40"/>
      <c r="H941" s="46"/>
    </row>
    <row r="942" s="2" customFormat="1" ht="16.8" customHeight="1">
      <c r="A942" s="40"/>
      <c r="B942" s="46"/>
      <c r="C942" s="320" t="s">
        <v>19</v>
      </c>
      <c r="D942" s="320" t="s">
        <v>1305</v>
      </c>
      <c r="E942" s="19" t="s">
        <v>19</v>
      </c>
      <c r="F942" s="321">
        <v>26.908999999999999</v>
      </c>
      <c r="G942" s="40"/>
      <c r="H942" s="46"/>
    </row>
    <row r="943" s="2" customFormat="1">
      <c r="A943" s="40"/>
      <c r="B943" s="46"/>
      <c r="C943" s="320" t="s">
        <v>19</v>
      </c>
      <c r="D943" s="320" t="s">
        <v>1306</v>
      </c>
      <c r="E943" s="19" t="s">
        <v>19</v>
      </c>
      <c r="F943" s="321">
        <v>39.329999999999998</v>
      </c>
      <c r="G943" s="40"/>
      <c r="H943" s="46"/>
    </row>
    <row r="944" s="2" customFormat="1" ht="16.8" customHeight="1">
      <c r="A944" s="40"/>
      <c r="B944" s="46"/>
      <c r="C944" s="320" t="s">
        <v>19</v>
      </c>
      <c r="D944" s="320" t="s">
        <v>1307</v>
      </c>
      <c r="E944" s="19" t="s">
        <v>19</v>
      </c>
      <c r="F944" s="321">
        <v>28.698</v>
      </c>
      <c r="G944" s="40"/>
      <c r="H944" s="46"/>
    </row>
    <row r="945" s="2" customFormat="1" ht="16.8" customHeight="1">
      <c r="A945" s="40"/>
      <c r="B945" s="46"/>
      <c r="C945" s="320" t="s">
        <v>19</v>
      </c>
      <c r="D945" s="320" t="s">
        <v>1308</v>
      </c>
      <c r="E945" s="19" t="s">
        <v>19</v>
      </c>
      <c r="F945" s="321">
        <v>25.206</v>
      </c>
      <c r="G945" s="40"/>
      <c r="H945" s="46"/>
    </row>
    <row r="946" s="2" customFormat="1" ht="16.8" customHeight="1">
      <c r="A946" s="40"/>
      <c r="B946" s="46"/>
      <c r="C946" s="320" t="s">
        <v>19</v>
      </c>
      <c r="D946" s="320" t="s">
        <v>1309</v>
      </c>
      <c r="E946" s="19" t="s">
        <v>19</v>
      </c>
      <c r="F946" s="321">
        <v>36.743000000000002</v>
      </c>
      <c r="G946" s="40"/>
      <c r="H946" s="46"/>
    </row>
    <row r="947" s="2" customFormat="1" ht="16.8" customHeight="1">
      <c r="A947" s="40"/>
      <c r="B947" s="46"/>
      <c r="C947" s="320" t="s">
        <v>19</v>
      </c>
      <c r="D947" s="320" t="s">
        <v>1310</v>
      </c>
      <c r="E947" s="19" t="s">
        <v>19</v>
      </c>
      <c r="F947" s="321">
        <v>19.687999999999999</v>
      </c>
      <c r="G947" s="40"/>
      <c r="H947" s="46"/>
    </row>
    <row r="948" s="2" customFormat="1" ht="16.8" customHeight="1">
      <c r="A948" s="40"/>
      <c r="B948" s="46"/>
      <c r="C948" s="320" t="s">
        <v>19</v>
      </c>
      <c r="D948" s="320" t="s">
        <v>1311</v>
      </c>
      <c r="E948" s="19" t="s">
        <v>19</v>
      </c>
      <c r="F948" s="321">
        <v>18.812999999999999</v>
      </c>
      <c r="G948" s="40"/>
      <c r="H948" s="46"/>
    </row>
    <row r="949" s="2" customFormat="1" ht="16.8" customHeight="1">
      <c r="A949" s="40"/>
      <c r="B949" s="46"/>
      <c r="C949" s="320" t="s">
        <v>19</v>
      </c>
      <c r="D949" s="320" t="s">
        <v>1312</v>
      </c>
      <c r="E949" s="19" t="s">
        <v>19</v>
      </c>
      <c r="F949" s="321">
        <v>32.912999999999997</v>
      </c>
      <c r="G949" s="40"/>
      <c r="H949" s="46"/>
    </row>
    <row r="950" s="2" customFormat="1" ht="16.8" customHeight="1">
      <c r="A950" s="40"/>
      <c r="B950" s="46"/>
      <c r="C950" s="320" t="s">
        <v>19</v>
      </c>
      <c r="D950" s="320" t="s">
        <v>1313</v>
      </c>
      <c r="E950" s="19" t="s">
        <v>19</v>
      </c>
      <c r="F950" s="321">
        <v>19.946999999999999</v>
      </c>
      <c r="G950" s="40"/>
      <c r="H950" s="46"/>
    </row>
    <row r="951" s="2" customFormat="1" ht="16.8" customHeight="1">
      <c r="A951" s="40"/>
      <c r="B951" s="46"/>
      <c r="C951" s="320" t="s">
        <v>19</v>
      </c>
      <c r="D951" s="320" t="s">
        <v>745</v>
      </c>
      <c r="E951" s="19" t="s">
        <v>19</v>
      </c>
      <c r="F951" s="321">
        <v>0</v>
      </c>
      <c r="G951" s="40"/>
      <c r="H951" s="46"/>
    </row>
    <row r="952" s="2" customFormat="1" ht="16.8" customHeight="1">
      <c r="A952" s="40"/>
      <c r="B952" s="46"/>
      <c r="C952" s="320" t="s">
        <v>19</v>
      </c>
      <c r="D952" s="320" t="s">
        <v>1314</v>
      </c>
      <c r="E952" s="19" t="s">
        <v>19</v>
      </c>
      <c r="F952" s="321">
        <v>51.808</v>
      </c>
      <c r="G952" s="40"/>
      <c r="H952" s="46"/>
    </row>
    <row r="953" s="2" customFormat="1" ht="16.8" customHeight="1">
      <c r="A953" s="40"/>
      <c r="B953" s="46"/>
      <c r="C953" s="320" t="s">
        <v>19</v>
      </c>
      <c r="D953" s="320" t="s">
        <v>1315</v>
      </c>
      <c r="E953" s="19" t="s">
        <v>19</v>
      </c>
      <c r="F953" s="321">
        <v>19.405999999999999</v>
      </c>
      <c r="G953" s="40"/>
      <c r="H953" s="46"/>
    </row>
    <row r="954" s="2" customFormat="1" ht="16.8" customHeight="1">
      <c r="A954" s="40"/>
      <c r="B954" s="46"/>
      <c r="C954" s="320" t="s">
        <v>19</v>
      </c>
      <c r="D954" s="320" t="s">
        <v>1316</v>
      </c>
      <c r="E954" s="19" t="s">
        <v>19</v>
      </c>
      <c r="F954" s="321">
        <v>89.805000000000007</v>
      </c>
      <c r="G954" s="40"/>
      <c r="H954" s="46"/>
    </row>
    <row r="955" s="2" customFormat="1" ht="16.8" customHeight="1">
      <c r="A955" s="40"/>
      <c r="B955" s="46"/>
      <c r="C955" s="320" t="s">
        <v>19</v>
      </c>
      <c r="D955" s="320" t="s">
        <v>1317</v>
      </c>
      <c r="E955" s="19" t="s">
        <v>19</v>
      </c>
      <c r="F955" s="321">
        <v>36.597999999999999</v>
      </c>
      <c r="G955" s="40"/>
      <c r="H955" s="46"/>
    </row>
    <row r="956" s="2" customFormat="1" ht="16.8" customHeight="1">
      <c r="A956" s="40"/>
      <c r="B956" s="46"/>
      <c r="C956" s="320" t="s">
        <v>19</v>
      </c>
      <c r="D956" s="320" t="s">
        <v>1318</v>
      </c>
      <c r="E956" s="19" t="s">
        <v>19</v>
      </c>
      <c r="F956" s="321">
        <v>35.817999999999998</v>
      </c>
      <c r="G956" s="40"/>
      <c r="H956" s="46"/>
    </row>
    <row r="957" s="2" customFormat="1" ht="16.8" customHeight="1">
      <c r="A957" s="40"/>
      <c r="B957" s="46"/>
      <c r="C957" s="320" t="s">
        <v>19</v>
      </c>
      <c r="D957" s="320" t="s">
        <v>1319</v>
      </c>
      <c r="E957" s="19" t="s">
        <v>19</v>
      </c>
      <c r="F957" s="321">
        <v>57.503</v>
      </c>
      <c r="G957" s="40"/>
      <c r="H957" s="46"/>
    </row>
    <row r="958" s="2" customFormat="1" ht="16.8" customHeight="1">
      <c r="A958" s="40"/>
      <c r="B958" s="46"/>
      <c r="C958" s="320" t="s">
        <v>19</v>
      </c>
      <c r="D958" s="320" t="s">
        <v>1320</v>
      </c>
      <c r="E958" s="19" t="s">
        <v>19</v>
      </c>
      <c r="F958" s="321">
        <v>39.284999999999997</v>
      </c>
      <c r="G958" s="40"/>
      <c r="H958" s="46"/>
    </row>
    <row r="959" s="2" customFormat="1" ht="16.8" customHeight="1">
      <c r="A959" s="40"/>
      <c r="B959" s="46"/>
      <c r="C959" s="320" t="s">
        <v>19</v>
      </c>
      <c r="D959" s="320" t="s">
        <v>1321</v>
      </c>
      <c r="E959" s="19" t="s">
        <v>19</v>
      </c>
      <c r="F959" s="321">
        <v>42.942</v>
      </c>
      <c r="G959" s="40"/>
      <c r="H959" s="46"/>
    </row>
    <row r="960" s="2" customFormat="1" ht="16.8" customHeight="1">
      <c r="A960" s="40"/>
      <c r="B960" s="46"/>
      <c r="C960" s="320" t="s">
        <v>19</v>
      </c>
      <c r="D960" s="320" t="s">
        <v>1322</v>
      </c>
      <c r="E960" s="19" t="s">
        <v>19</v>
      </c>
      <c r="F960" s="321">
        <v>42.954000000000001</v>
      </c>
      <c r="G960" s="40"/>
      <c r="H960" s="46"/>
    </row>
    <row r="961" s="2" customFormat="1">
      <c r="A961" s="40"/>
      <c r="B961" s="46"/>
      <c r="C961" s="320" t="s">
        <v>19</v>
      </c>
      <c r="D961" s="320" t="s">
        <v>1323</v>
      </c>
      <c r="E961" s="19" t="s">
        <v>19</v>
      </c>
      <c r="F961" s="321">
        <v>42.539999999999999</v>
      </c>
      <c r="G961" s="40"/>
      <c r="H961" s="46"/>
    </row>
    <row r="962" s="2" customFormat="1" ht="16.8" customHeight="1">
      <c r="A962" s="40"/>
      <c r="B962" s="46"/>
      <c r="C962" s="320" t="s">
        <v>19</v>
      </c>
      <c r="D962" s="320" t="s">
        <v>1324</v>
      </c>
      <c r="E962" s="19" t="s">
        <v>19</v>
      </c>
      <c r="F962" s="321">
        <v>29.898</v>
      </c>
      <c r="G962" s="40"/>
      <c r="H962" s="46"/>
    </row>
    <row r="963" s="2" customFormat="1" ht="16.8" customHeight="1">
      <c r="A963" s="40"/>
      <c r="B963" s="46"/>
      <c r="C963" s="320" t="s">
        <v>19</v>
      </c>
      <c r="D963" s="320" t="s">
        <v>1325</v>
      </c>
      <c r="E963" s="19" t="s">
        <v>19</v>
      </c>
      <c r="F963" s="321">
        <v>30.209</v>
      </c>
      <c r="G963" s="40"/>
      <c r="H963" s="46"/>
    </row>
    <row r="964" s="2" customFormat="1" ht="16.8" customHeight="1">
      <c r="A964" s="40"/>
      <c r="B964" s="46"/>
      <c r="C964" s="320" t="s">
        <v>19</v>
      </c>
      <c r="D964" s="320" t="s">
        <v>1326</v>
      </c>
      <c r="E964" s="19" t="s">
        <v>19</v>
      </c>
      <c r="F964" s="321">
        <v>55.279000000000003</v>
      </c>
      <c r="G964" s="40"/>
      <c r="H964" s="46"/>
    </row>
    <row r="965" s="2" customFormat="1" ht="16.8" customHeight="1">
      <c r="A965" s="40"/>
      <c r="B965" s="46"/>
      <c r="C965" s="320" t="s">
        <v>19</v>
      </c>
      <c r="D965" s="320" t="s">
        <v>1327</v>
      </c>
      <c r="E965" s="19" t="s">
        <v>19</v>
      </c>
      <c r="F965" s="321">
        <v>19.721</v>
      </c>
      <c r="G965" s="40"/>
      <c r="H965" s="46"/>
    </row>
    <row r="966" s="2" customFormat="1" ht="16.8" customHeight="1">
      <c r="A966" s="40"/>
      <c r="B966" s="46"/>
      <c r="C966" s="320" t="s">
        <v>19</v>
      </c>
      <c r="D966" s="320" t="s">
        <v>1328</v>
      </c>
      <c r="E966" s="19" t="s">
        <v>19</v>
      </c>
      <c r="F966" s="321">
        <v>26.513000000000002</v>
      </c>
      <c r="G966" s="40"/>
      <c r="H966" s="46"/>
    </row>
    <row r="967" s="2" customFormat="1" ht="16.8" customHeight="1">
      <c r="A967" s="40"/>
      <c r="B967" s="46"/>
      <c r="C967" s="320" t="s">
        <v>19</v>
      </c>
      <c r="D967" s="320" t="s">
        <v>1329</v>
      </c>
      <c r="E967" s="19" t="s">
        <v>19</v>
      </c>
      <c r="F967" s="321">
        <v>43.072000000000003</v>
      </c>
      <c r="G967" s="40"/>
      <c r="H967" s="46"/>
    </row>
    <row r="968" s="2" customFormat="1" ht="16.8" customHeight="1">
      <c r="A968" s="40"/>
      <c r="B968" s="46"/>
      <c r="C968" s="320" t="s">
        <v>19</v>
      </c>
      <c r="D968" s="320" t="s">
        <v>1330</v>
      </c>
      <c r="E968" s="19" t="s">
        <v>19</v>
      </c>
      <c r="F968" s="321">
        <v>19.593</v>
      </c>
      <c r="G968" s="40"/>
      <c r="H968" s="46"/>
    </row>
    <row r="969" s="2" customFormat="1" ht="16.8" customHeight="1">
      <c r="A969" s="40"/>
      <c r="B969" s="46"/>
      <c r="C969" s="320" t="s">
        <v>344</v>
      </c>
      <c r="D969" s="320" t="s">
        <v>414</v>
      </c>
      <c r="E969" s="19" t="s">
        <v>19</v>
      </c>
      <c r="F969" s="321">
        <v>3790.268</v>
      </c>
      <c r="G969" s="40"/>
      <c r="H969" s="46"/>
    </row>
    <row r="970" s="2" customFormat="1" ht="16.8" customHeight="1">
      <c r="A970" s="40"/>
      <c r="B970" s="46"/>
      <c r="C970" s="322" t="s">
        <v>8517</v>
      </c>
      <c r="D970" s="40"/>
      <c r="E970" s="40"/>
      <c r="F970" s="40"/>
      <c r="G970" s="40"/>
      <c r="H970" s="46"/>
    </row>
    <row r="971" s="2" customFormat="1">
      <c r="A971" s="40"/>
      <c r="B971" s="46"/>
      <c r="C971" s="320" t="s">
        <v>1243</v>
      </c>
      <c r="D971" s="320" t="s">
        <v>1244</v>
      </c>
      <c r="E971" s="19" t="s">
        <v>178</v>
      </c>
      <c r="F971" s="321">
        <v>3790.268</v>
      </c>
      <c r="G971" s="40"/>
      <c r="H971" s="46"/>
    </row>
    <row r="972" s="2" customFormat="1">
      <c r="A972" s="40"/>
      <c r="B972" s="46"/>
      <c r="C972" s="320" t="s">
        <v>1232</v>
      </c>
      <c r="D972" s="320" t="s">
        <v>1233</v>
      </c>
      <c r="E972" s="19" t="s">
        <v>178</v>
      </c>
      <c r="F972" s="321">
        <v>3790.268</v>
      </c>
      <c r="G972" s="40"/>
      <c r="H972" s="46"/>
    </row>
    <row r="973" s="2" customFormat="1">
      <c r="A973" s="40"/>
      <c r="B973" s="46"/>
      <c r="C973" s="320" t="s">
        <v>1332</v>
      </c>
      <c r="D973" s="320" t="s">
        <v>1333</v>
      </c>
      <c r="E973" s="19" t="s">
        <v>178</v>
      </c>
      <c r="F973" s="321">
        <v>3069.9169999999999</v>
      </c>
      <c r="G973" s="40"/>
      <c r="H973" s="46"/>
    </row>
    <row r="974" s="2" customFormat="1" ht="16.8" customHeight="1">
      <c r="A974" s="40"/>
      <c r="B974" s="46"/>
      <c r="C974" s="316" t="s">
        <v>347</v>
      </c>
      <c r="D974" s="317" t="s">
        <v>348</v>
      </c>
      <c r="E974" s="318" t="s">
        <v>178</v>
      </c>
      <c r="F974" s="319">
        <v>22.890000000000001</v>
      </c>
      <c r="G974" s="40"/>
      <c r="H974" s="46"/>
    </row>
    <row r="975" s="2" customFormat="1" ht="16.8" customHeight="1">
      <c r="A975" s="40"/>
      <c r="B975" s="46"/>
      <c r="C975" s="320" t="s">
        <v>19</v>
      </c>
      <c r="D975" s="320" t="s">
        <v>634</v>
      </c>
      <c r="E975" s="19" t="s">
        <v>19</v>
      </c>
      <c r="F975" s="321">
        <v>0</v>
      </c>
      <c r="G975" s="40"/>
      <c r="H975" s="46"/>
    </row>
    <row r="976" s="2" customFormat="1" ht="16.8" customHeight="1">
      <c r="A976" s="40"/>
      <c r="B976" s="46"/>
      <c r="C976" s="320" t="s">
        <v>19</v>
      </c>
      <c r="D976" s="320" t="s">
        <v>741</v>
      </c>
      <c r="E976" s="19" t="s">
        <v>19</v>
      </c>
      <c r="F976" s="321">
        <v>0</v>
      </c>
      <c r="G976" s="40"/>
      <c r="H976" s="46"/>
    </row>
    <row r="977" s="2" customFormat="1" ht="16.8" customHeight="1">
      <c r="A977" s="40"/>
      <c r="B977" s="46"/>
      <c r="C977" s="320" t="s">
        <v>19</v>
      </c>
      <c r="D977" s="320" t="s">
        <v>1224</v>
      </c>
      <c r="E977" s="19" t="s">
        <v>19</v>
      </c>
      <c r="F977" s="321">
        <v>10.07</v>
      </c>
      <c r="G977" s="40"/>
      <c r="H977" s="46"/>
    </row>
    <row r="978" s="2" customFormat="1" ht="16.8" customHeight="1">
      <c r="A978" s="40"/>
      <c r="B978" s="46"/>
      <c r="C978" s="320" t="s">
        <v>19</v>
      </c>
      <c r="D978" s="320" t="s">
        <v>745</v>
      </c>
      <c r="E978" s="19" t="s">
        <v>19</v>
      </c>
      <c r="F978" s="321">
        <v>0</v>
      </c>
      <c r="G978" s="40"/>
      <c r="H978" s="46"/>
    </row>
    <row r="979" s="2" customFormat="1" ht="16.8" customHeight="1">
      <c r="A979" s="40"/>
      <c r="B979" s="46"/>
      <c r="C979" s="320" t="s">
        <v>19</v>
      </c>
      <c r="D979" s="320" t="s">
        <v>1225</v>
      </c>
      <c r="E979" s="19" t="s">
        <v>19</v>
      </c>
      <c r="F979" s="321">
        <v>12.82</v>
      </c>
      <c r="G979" s="40"/>
      <c r="H979" s="46"/>
    </row>
    <row r="980" s="2" customFormat="1" ht="16.8" customHeight="1">
      <c r="A980" s="40"/>
      <c r="B980" s="46"/>
      <c r="C980" s="320" t="s">
        <v>347</v>
      </c>
      <c r="D980" s="320" t="s">
        <v>414</v>
      </c>
      <c r="E980" s="19" t="s">
        <v>19</v>
      </c>
      <c r="F980" s="321">
        <v>22.890000000000001</v>
      </c>
      <c r="G980" s="40"/>
      <c r="H980" s="46"/>
    </row>
    <row r="981" s="2" customFormat="1" ht="16.8" customHeight="1">
      <c r="A981" s="40"/>
      <c r="B981" s="46"/>
      <c r="C981" s="322" t="s">
        <v>8517</v>
      </c>
      <c r="D981" s="40"/>
      <c r="E981" s="40"/>
      <c r="F981" s="40"/>
      <c r="G981" s="40"/>
      <c r="H981" s="46"/>
    </row>
    <row r="982" s="2" customFormat="1">
      <c r="A982" s="40"/>
      <c r="B982" s="46"/>
      <c r="C982" s="320" t="s">
        <v>1220</v>
      </c>
      <c r="D982" s="320" t="s">
        <v>1221</v>
      </c>
      <c r="E982" s="19" t="s">
        <v>178</v>
      </c>
      <c r="F982" s="321">
        <v>22.890000000000001</v>
      </c>
      <c r="G982" s="40"/>
      <c r="H982" s="46"/>
    </row>
    <row r="983" s="2" customFormat="1">
      <c r="A983" s="40"/>
      <c r="B983" s="46"/>
      <c r="C983" s="320" t="s">
        <v>1227</v>
      </c>
      <c r="D983" s="320" t="s">
        <v>1228</v>
      </c>
      <c r="E983" s="19" t="s">
        <v>178</v>
      </c>
      <c r="F983" s="321">
        <v>22.890000000000001</v>
      </c>
      <c r="G983" s="40"/>
      <c r="H983" s="46"/>
    </row>
    <row r="984" s="2" customFormat="1" ht="16.8" customHeight="1">
      <c r="A984" s="40"/>
      <c r="B984" s="46"/>
      <c r="C984" s="320" t="s">
        <v>3746</v>
      </c>
      <c r="D984" s="320" t="s">
        <v>3747</v>
      </c>
      <c r="E984" s="19" t="s">
        <v>178</v>
      </c>
      <c r="F984" s="321">
        <v>3795.6129999999998</v>
      </c>
      <c r="G984" s="40"/>
      <c r="H984" s="46"/>
    </row>
    <row r="985" s="2" customFormat="1" ht="16.8" customHeight="1">
      <c r="A985" s="40"/>
      <c r="B985" s="46"/>
      <c r="C985" s="316" t="s">
        <v>350</v>
      </c>
      <c r="D985" s="317" t="s">
        <v>351</v>
      </c>
      <c r="E985" s="318" t="s">
        <v>219</v>
      </c>
      <c r="F985" s="319">
        <v>31.280000000000001</v>
      </c>
      <c r="G985" s="40"/>
      <c r="H985" s="46"/>
    </row>
    <row r="986" s="2" customFormat="1" ht="16.8" customHeight="1">
      <c r="A986" s="40"/>
      <c r="B986" s="46"/>
      <c r="C986" s="320" t="s">
        <v>19</v>
      </c>
      <c r="D986" s="320" t="s">
        <v>411</v>
      </c>
      <c r="E986" s="19" t="s">
        <v>19</v>
      </c>
      <c r="F986" s="321">
        <v>0</v>
      </c>
      <c r="G986" s="40"/>
      <c r="H986" s="46"/>
    </row>
    <row r="987" s="2" customFormat="1" ht="16.8" customHeight="1">
      <c r="A987" s="40"/>
      <c r="B987" s="46"/>
      <c r="C987" s="320" t="s">
        <v>19</v>
      </c>
      <c r="D987" s="320" t="s">
        <v>412</v>
      </c>
      <c r="E987" s="19" t="s">
        <v>19</v>
      </c>
      <c r="F987" s="321">
        <v>0</v>
      </c>
      <c r="G987" s="40"/>
      <c r="H987" s="46"/>
    </row>
    <row r="988" s="2" customFormat="1" ht="16.8" customHeight="1">
      <c r="A988" s="40"/>
      <c r="B988" s="46"/>
      <c r="C988" s="320" t="s">
        <v>19</v>
      </c>
      <c r="D988" s="320" t="s">
        <v>419</v>
      </c>
      <c r="E988" s="19" t="s">
        <v>19</v>
      </c>
      <c r="F988" s="321">
        <v>0</v>
      </c>
      <c r="G988" s="40"/>
      <c r="H988" s="46"/>
    </row>
    <row r="989" s="2" customFormat="1" ht="16.8" customHeight="1">
      <c r="A989" s="40"/>
      <c r="B989" s="46"/>
      <c r="C989" s="320" t="s">
        <v>19</v>
      </c>
      <c r="D989" s="320" t="s">
        <v>570</v>
      </c>
      <c r="E989" s="19" t="s">
        <v>19</v>
      </c>
      <c r="F989" s="321">
        <v>31.280000000000001</v>
      </c>
      <c r="G989" s="40"/>
      <c r="H989" s="46"/>
    </row>
    <row r="990" s="2" customFormat="1" ht="16.8" customHeight="1">
      <c r="A990" s="40"/>
      <c r="B990" s="46"/>
      <c r="C990" s="320" t="s">
        <v>350</v>
      </c>
      <c r="D990" s="320" t="s">
        <v>414</v>
      </c>
      <c r="E990" s="19" t="s">
        <v>19</v>
      </c>
      <c r="F990" s="321">
        <v>31.280000000000001</v>
      </c>
      <c r="G990" s="40"/>
      <c r="H990" s="46"/>
    </row>
    <row r="991" s="2" customFormat="1" ht="16.8" customHeight="1">
      <c r="A991" s="40"/>
      <c r="B991" s="46"/>
      <c r="C991" s="322" t="s">
        <v>8517</v>
      </c>
      <c r="D991" s="40"/>
      <c r="E991" s="40"/>
      <c r="F991" s="40"/>
      <c r="G991" s="40"/>
      <c r="H991" s="46"/>
    </row>
    <row r="992" s="2" customFormat="1">
      <c r="A992" s="40"/>
      <c r="B992" s="46"/>
      <c r="C992" s="320" t="s">
        <v>566</v>
      </c>
      <c r="D992" s="320" t="s">
        <v>567</v>
      </c>
      <c r="E992" s="19" t="s">
        <v>219</v>
      </c>
      <c r="F992" s="321">
        <v>31.280000000000001</v>
      </c>
      <c r="G992" s="40"/>
      <c r="H992" s="46"/>
    </row>
    <row r="993" s="2" customFormat="1">
      <c r="A993" s="40"/>
      <c r="B993" s="46"/>
      <c r="C993" s="320" t="s">
        <v>481</v>
      </c>
      <c r="D993" s="320" t="s">
        <v>482</v>
      </c>
      <c r="E993" s="19" t="s">
        <v>219</v>
      </c>
      <c r="F993" s="321">
        <v>1769.473</v>
      </c>
      <c r="G993" s="40"/>
      <c r="H993" s="46"/>
    </row>
    <row r="994" s="2" customFormat="1">
      <c r="A994" s="40"/>
      <c r="B994" s="46"/>
      <c r="C994" s="320" t="s">
        <v>493</v>
      </c>
      <c r="D994" s="320" t="s">
        <v>494</v>
      </c>
      <c r="E994" s="19" t="s">
        <v>219</v>
      </c>
      <c r="F994" s="321">
        <v>1448.415</v>
      </c>
      <c r="G994" s="40"/>
      <c r="H994" s="46"/>
    </row>
    <row r="995" s="2" customFormat="1">
      <c r="A995" s="40"/>
      <c r="B995" s="46"/>
      <c r="C995" s="320" t="s">
        <v>499</v>
      </c>
      <c r="D995" s="320" t="s">
        <v>8518</v>
      </c>
      <c r="E995" s="19" t="s">
        <v>219</v>
      </c>
      <c r="F995" s="321">
        <v>15932.565000000001</v>
      </c>
      <c r="G995" s="40"/>
      <c r="H995" s="46"/>
    </row>
    <row r="996" s="2" customFormat="1">
      <c r="A996" s="40"/>
      <c r="B996" s="46"/>
      <c r="C996" s="320" t="s">
        <v>537</v>
      </c>
      <c r="D996" s="320" t="s">
        <v>538</v>
      </c>
      <c r="E996" s="19" t="s">
        <v>219</v>
      </c>
      <c r="F996" s="321">
        <v>31.280000000000001</v>
      </c>
      <c r="G996" s="40"/>
      <c r="H996" s="46"/>
    </row>
    <row r="997" s="2" customFormat="1">
      <c r="A997" s="40"/>
      <c r="B997" s="46"/>
      <c r="C997" s="320" t="s">
        <v>546</v>
      </c>
      <c r="D997" s="320" t="s">
        <v>547</v>
      </c>
      <c r="E997" s="19" t="s">
        <v>548</v>
      </c>
      <c r="F997" s="321">
        <v>311.524</v>
      </c>
      <c r="G997" s="40"/>
      <c r="H997" s="46"/>
    </row>
    <row r="998" s="2" customFormat="1">
      <c r="A998" s="40"/>
      <c r="B998" s="46"/>
      <c r="C998" s="320" t="s">
        <v>553</v>
      </c>
      <c r="D998" s="320" t="s">
        <v>554</v>
      </c>
      <c r="E998" s="19" t="s">
        <v>548</v>
      </c>
      <c r="F998" s="321">
        <v>2242.9690000000001</v>
      </c>
      <c r="G998" s="40"/>
      <c r="H998" s="46"/>
    </row>
    <row r="999" s="2" customFormat="1">
      <c r="A999" s="40"/>
      <c r="B999" s="46"/>
      <c r="C999" s="320" t="s">
        <v>561</v>
      </c>
      <c r="D999" s="320" t="s">
        <v>562</v>
      </c>
      <c r="E999" s="19" t="s">
        <v>219</v>
      </c>
      <c r="F999" s="321">
        <v>1557.6179999999999</v>
      </c>
      <c r="G999" s="40"/>
      <c r="H999" s="46"/>
    </row>
    <row r="1000" s="2" customFormat="1" ht="16.8" customHeight="1">
      <c r="A1000" s="40"/>
      <c r="B1000" s="46"/>
      <c r="C1000" s="316" t="s">
        <v>353</v>
      </c>
      <c r="D1000" s="317" t="s">
        <v>354</v>
      </c>
      <c r="E1000" s="318" t="s">
        <v>219</v>
      </c>
      <c r="F1000" s="319">
        <v>258.49799999999999</v>
      </c>
      <c r="G1000" s="40"/>
      <c r="H1000" s="46"/>
    </row>
    <row r="1001" s="2" customFormat="1" ht="16.8" customHeight="1">
      <c r="A1001" s="40"/>
      <c r="B1001" s="46"/>
      <c r="C1001" s="320" t="s">
        <v>19</v>
      </c>
      <c r="D1001" s="320" t="s">
        <v>411</v>
      </c>
      <c r="E1001" s="19" t="s">
        <v>19</v>
      </c>
      <c r="F1001" s="321">
        <v>0</v>
      </c>
      <c r="G1001" s="40"/>
      <c r="H1001" s="46"/>
    </row>
    <row r="1002" s="2" customFormat="1" ht="16.8" customHeight="1">
      <c r="A1002" s="40"/>
      <c r="B1002" s="46"/>
      <c r="C1002" s="320" t="s">
        <v>19</v>
      </c>
      <c r="D1002" s="320" t="s">
        <v>412</v>
      </c>
      <c r="E1002" s="19" t="s">
        <v>19</v>
      </c>
      <c r="F1002" s="321">
        <v>0</v>
      </c>
      <c r="G1002" s="40"/>
      <c r="H1002" s="46"/>
    </row>
    <row r="1003" s="2" customFormat="1" ht="16.8" customHeight="1">
      <c r="A1003" s="40"/>
      <c r="B1003" s="46"/>
      <c r="C1003" s="320" t="s">
        <v>19</v>
      </c>
      <c r="D1003" s="320" t="s">
        <v>419</v>
      </c>
      <c r="E1003" s="19" t="s">
        <v>19</v>
      </c>
      <c r="F1003" s="321">
        <v>0</v>
      </c>
      <c r="G1003" s="40"/>
      <c r="H1003" s="46"/>
    </row>
    <row r="1004" s="2" customFormat="1" ht="16.8" customHeight="1">
      <c r="A1004" s="40"/>
      <c r="B1004" s="46"/>
      <c r="C1004" s="320" t="s">
        <v>19</v>
      </c>
      <c r="D1004" s="320" t="s">
        <v>433</v>
      </c>
      <c r="E1004" s="19" t="s">
        <v>19</v>
      </c>
      <c r="F1004" s="321">
        <v>0</v>
      </c>
      <c r="G1004" s="40"/>
      <c r="H1004" s="46"/>
    </row>
    <row r="1005" s="2" customFormat="1">
      <c r="A1005" s="40"/>
      <c r="B1005" s="46"/>
      <c r="C1005" s="320" t="s">
        <v>19</v>
      </c>
      <c r="D1005" s="320" t="s">
        <v>576</v>
      </c>
      <c r="E1005" s="19" t="s">
        <v>19</v>
      </c>
      <c r="F1005" s="321">
        <v>69.280000000000001</v>
      </c>
      <c r="G1005" s="40"/>
      <c r="H1005" s="46"/>
    </row>
    <row r="1006" s="2" customFormat="1">
      <c r="A1006" s="40"/>
      <c r="B1006" s="46"/>
      <c r="C1006" s="320" t="s">
        <v>19</v>
      </c>
      <c r="D1006" s="320" t="s">
        <v>577</v>
      </c>
      <c r="E1006" s="19" t="s">
        <v>19</v>
      </c>
      <c r="F1006" s="321">
        <v>55.133000000000003</v>
      </c>
      <c r="G1006" s="40"/>
      <c r="H1006" s="46"/>
    </row>
    <row r="1007" s="2" customFormat="1" ht="16.8" customHeight="1">
      <c r="A1007" s="40"/>
      <c r="B1007" s="46"/>
      <c r="C1007" s="320" t="s">
        <v>19</v>
      </c>
      <c r="D1007" s="320" t="s">
        <v>578</v>
      </c>
      <c r="E1007" s="19" t="s">
        <v>19</v>
      </c>
      <c r="F1007" s="321">
        <v>52.807000000000002</v>
      </c>
      <c r="G1007" s="40"/>
      <c r="H1007" s="46"/>
    </row>
    <row r="1008" s="2" customFormat="1" ht="16.8" customHeight="1">
      <c r="A1008" s="40"/>
      <c r="B1008" s="46"/>
      <c r="C1008" s="320" t="s">
        <v>19</v>
      </c>
      <c r="D1008" s="320" t="s">
        <v>579</v>
      </c>
      <c r="E1008" s="19" t="s">
        <v>19</v>
      </c>
      <c r="F1008" s="321">
        <v>4.2649999999999997</v>
      </c>
      <c r="G1008" s="40"/>
      <c r="H1008" s="46"/>
    </row>
    <row r="1009" s="2" customFormat="1" ht="16.8" customHeight="1">
      <c r="A1009" s="40"/>
      <c r="B1009" s="46"/>
      <c r="C1009" s="320" t="s">
        <v>19</v>
      </c>
      <c r="D1009" s="320" t="s">
        <v>580</v>
      </c>
      <c r="E1009" s="19" t="s">
        <v>19</v>
      </c>
      <c r="F1009" s="321">
        <v>3.0600000000000001</v>
      </c>
      <c r="G1009" s="40"/>
      <c r="H1009" s="46"/>
    </row>
    <row r="1010" s="2" customFormat="1" ht="16.8" customHeight="1">
      <c r="A1010" s="40"/>
      <c r="B1010" s="46"/>
      <c r="C1010" s="320" t="s">
        <v>19</v>
      </c>
      <c r="D1010" s="320" t="s">
        <v>581</v>
      </c>
      <c r="E1010" s="19" t="s">
        <v>19</v>
      </c>
      <c r="F1010" s="321">
        <v>5.5519999999999996</v>
      </c>
      <c r="G1010" s="40"/>
      <c r="H1010" s="46"/>
    </row>
    <row r="1011" s="2" customFormat="1" ht="16.8" customHeight="1">
      <c r="A1011" s="40"/>
      <c r="B1011" s="46"/>
      <c r="C1011" s="320" t="s">
        <v>19</v>
      </c>
      <c r="D1011" s="320" t="s">
        <v>441</v>
      </c>
      <c r="E1011" s="19" t="s">
        <v>19</v>
      </c>
      <c r="F1011" s="321">
        <v>0</v>
      </c>
      <c r="G1011" s="40"/>
      <c r="H1011" s="46"/>
    </row>
    <row r="1012" s="2" customFormat="1" ht="16.8" customHeight="1">
      <c r="A1012" s="40"/>
      <c r="B1012" s="46"/>
      <c r="C1012" s="320" t="s">
        <v>19</v>
      </c>
      <c r="D1012" s="320" t="s">
        <v>582</v>
      </c>
      <c r="E1012" s="19" t="s">
        <v>19</v>
      </c>
      <c r="F1012" s="321">
        <v>6.9489999999999998</v>
      </c>
      <c r="G1012" s="40"/>
      <c r="H1012" s="46"/>
    </row>
    <row r="1013" s="2" customFormat="1" ht="16.8" customHeight="1">
      <c r="A1013" s="40"/>
      <c r="B1013" s="46"/>
      <c r="C1013" s="320" t="s">
        <v>19</v>
      </c>
      <c r="D1013" s="320" t="s">
        <v>443</v>
      </c>
      <c r="E1013" s="19" t="s">
        <v>19</v>
      </c>
      <c r="F1013" s="321">
        <v>0</v>
      </c>
      <c r="G1013" s="40"/>
      <c r="H1013" s="46"/>
    </row>
    <row r="1014" s="2" customFormat="1" ht="16.8" customHeight="1">
      <c r="A1014" s="40"/>
      <c r="B1014" s="46"/>
      <c r="C1014" s="320" t="s">
        <v>19</v>
      </c>
      <c r="D1014" s="320" t="s">
        <v>583</v>
      </c>
      <c r="E1014" s="19" t="s">
        <v>19</v>
      </c>
      <c r="F1014" s="321">
        <v>3.1200000000000001</v>
      </c>
      <c r="G1014" s="40"/>
      <c r="H1014" s="46"/>
    </row>
    <row r="1015" s="2" customFormat="1" ht="16.8" customHeight="1">
      <c r="A1015" s="40"/>
      <c r="B1015" s="46"/>
      <c r="C1015" s="320" t="s">
        <v>19</v>
      </c>
      <c r="D1015" s="320" t="s">
        <v>445</v>
      </c>
      <c r="E1015" s="19" t="s">
        <v>19</v>
      </c>
      <c r="F1015" s="321">
        <v>0</v>
      </c>
      <c r="G1015" s="40"/>
      <c r="H1015" s="46"/>
    </row>
    <row r="1016" s="2" customFormat="1" ht="16.8" customHeight="1">
      <c r="A1016" s="40"/>
      <c r="B1016" s="46"/>
      <c r="C1016" s="320" t="s">
        <v>19</v>
      </c>
      <c r="D1016" s="320" t="s">
        <v>584</v>
      </c>
      <c r="E1016" s="19" t="s">
        <v>19</v>
      </c>
      <c r="F1016" s="321">
        <v>1.3</v>
      </c>
      <c r="G1016" s="40"/>
      <c r="H1016" s="46"/>
    </row>
    <row r="1017" s="2" customFormat="1" ht="16.8" customHeight="1">
      <c r="A1017" s="40"/>
      <c r="B1017" s="46"/>
      <c r="C1017" s="320" t="s">
        <v>19</v>
      </c>
      <c r="D1017" s="320" t="s">
        <v>447</v>
      </c>
      <c r="E1017" s="19" t="s">
        <v>19</v>
      </c>
      <c r="F1017" s="321">
        <v>0</v>
      </c>
      <c r="G1017" s="40"/>
      <c r="H1017" s="46"/>
    </row>
    <row r="1018" s="2" customFormat="1" ht="16.8" customHeight="1">
      <c r="A1018" s="40"/>
      <c r="B1018" s="46"/>
      <c r="C1018" s="320" t="s">
        <v>19</v>
      </c>
      <c r="D1018" s="320" t="s">
        <v>585</v>
      </c>
      <c r="E1018" s="19" t="s">
        <v>19</v>
      </c>
      <c r="F1018" s="321">
        <v>11.154</v>
      </c>
      <c r="G1018" s="40"/>
      <c r="H1018" s="46"/>
    </row>
    <row r="1019" s="2" customFormat="1" ht="16.8" customHeight="1">
      <c r="A1019" s="40"/>
      <c r="B1019" s="46"/>
      <c r="C1019" s="320" t="s">
        <v>19</v>
      </c>
      <c r="D1019" s="320" t="s">
        <v>449</v>
      </c>
      <c r="E1019" s="19" t="s">
        <v>19</v>
      </c>
      <c r="F1019" s="321">
        <v>0</v>
      </c>
      <c r="G1019" s="40"/>
      <c r="H1019" s="46"/>
    </row>
    <row r="1020" s="2" customFormat="1" ht="16.8" customHeight="1">
      <c r="A1020" s="40"/>
      <c r="B1020" s="46"/>
      <c r="C1020" s="320" t="s">
        <v>19</v>
      </c>
      <c r="D1020" s="320" t="s">
        <v>586</v>
      </c>
      <c r="E1020" s="19" t="s">
        <v>19</v>
      </c>
      <c r="F1020" s="321">
        <v>4.875</v>
      </c>
      <c r="G1020" s="40"/>
      <c r="H1020" s="46"/>
    </row>
    <row r="1021" s="2" customFormat="1" ht="16.8" customHeight="1">
      <c r="A1021" s="40"/>
      <c r="B1021" s="46"/>
      <c r="C1021" s="320" t="s">
        <v>19</v>
      </c>
      <c r="D1021" s="320" t="s">
        <v>451</v>
      </c>
      <c r="E1021" s="19" t="s">
        <v>19</v>
      </c>
      <c r="F1021" s="321">
        <v>0</v>
      </c>
      <c r="G1021" s="40"/>
      <c r="H1021" s="46"/>
    </row>
    <row r="1022" s="2" customFormat="1" ht="16.8" customHeight="1">
      <c r="A1022" s="40"/>
      <c r="B1022" s="46"/>
      <c r="C1022" s="320" t="s">
        <v>19</v>
      </c>
      <c r="D1022" s="320" t="s">
        <v>587</v>
      </c>
      <c r="E1022" s="19" t="s">
        <v>19</v>
      </c>
      <c r="F1022" s="321">
        <v>15.698</v>
      </c>
      <c r="G1022" s="40"/>
      <c r="H1022" s="46"/>
    </row>
    <row r="1023" s="2" customFormat="1" ht="16.8" customHeight="1">
      <c r="A1023" s="40"/>
      <c r="B1023" s="46"/>
      <c r="C1023" s="320" t="s">
        <v>19</v>
      </c>
      <c r="D1023" s="320" t="s">
        <v>453</v>
      </c>
      <c r="E1023" s="19" t="s">
        <v>19</v>
      </c>
      <c r="F1023" s="321">
        <v>0</v>
      </c>
      <c r="G1023" s="40"/>
      <c r="H1023" s="46"/>
    </row>
    <row r="1024" s="2" customFormat="1" ht="16.8" customHeight="1">
      <c r="A1024" s="40"/>
      <c r="B1024" s="46"/>
      <c r="C1024" s="320" t="s">
        <v>19</v>
      </c>
      <c r="D1024" s="320" t="s">
        <v>588</v>
      </c>
      <c r="E1024" s="19" t="s">
        <v>19</v>
      </c>
      <c r="F1024" s="321">
        <v>20.41</v>
      </c>
      <c r="G1024" s="40"/>
      <c r="H1024" s="46"/>
    </row>
    <row r="1025" s="2" customFormat="1" ht="16.8" customHeight="1">
      <c r="A1025" s="40"/>
      <c r="B1025" s="46"/>
      <c r="C1025" s="320" t="s">
        <v>19</v>
      </c>
      <c r="D1025" s="320" t="s">
        <v>589</v>
      </c>
      <c r="E1025" s="19" t="s">
        <v>19</v>
      </c>
      <c r="F1025" s="321">
        <v>4.8949999999999996</v>
      </c>
      <c r="G1025" s="40"/>
      <c r="H1025" s="46"/>
    </row>
    <row r="1026" s="2" customFormat="1" ht="16.8" customHeight="1">
      <c r="A1026" s="40"/>
      <c r="B1026" s="46"/>
      <c r="C1026" s="320" t="s">
        <v>353</v>
      </c>
      <c r="D1026" s="320" t="s">
        <v>414</v>
      </c>
      <c r="E1026" s="19" t="s">
        <v>19</v>
      </c>
      <c r="F1026" s="321">
        <v>258.49799999999999</v>
      </c>
      <c r="G1026" s="40"/>
      <c r="H1026" s="46"/>
    </row>
    <row r="1027" s="2" customFormat="1" ht="16.8" customHeight="1">
      <c r="A1027" s="40"/>
      <c r="B1027" s="46"/>
      <c r="C1027" s="322" t="s">
        <v>8517</v>
      </c>
      <c r="D1027" s="40"/>
      <c r="E1027" s="40"/>
      <c r="F1027" s="40"/>
      <c r="G1027" s="40"/>
      <c r="H1027" s="46"/>
    </row>
    <row r="1028" s="2" customFormat="1">
      <c r="A1028" s="40"/>
      <c r="B1028" s="46"/>
      <c r="C1028" s="320" t="s">
        <v>572</v>
      </c>
      <c r="D1028" s="320" t="s">
        <v>573</v>
      </c>
      <c r="E1028" s="19" t="s">
        <v>219</v>
      </c>
      <c r="F1028" s="321">
        <v>258.49799999999999</v>
      </c>
      <c r="G1028" s="40"/>
      <c r="H1028" s="46"/>
    </row>
    <row r="1029" s="2" customFormat="1">
      <c r="A1029" s="40"/>
      <c r="B1029" s="46"/>
      <c r="C1029" s="320" t="s">
        <v>481</v>
      </c>
      <c r="D1029" s="320" t="s">
        <v>482</v>
      </c>
      <c r="E1029" s="19" t="s">
        <v>219</v>
      </c>
      <c r="F1029" s="321">
        <v>1769.473</v>
      </c>
      <c r="G1029" s="40"/>
      <c r="H1029" s="46"/>
    </row>
    <row r="1030" s="2" customFormat="1">
      <c r="A1030" s="40"/>
      <c r="B1030" s="46"/>
      <c r="C1030" s="320" t="s">
        <v>541</v>
      </c>
      <c r="D1030" s="320" t="s">
        <v>542</v>
      </c>
      <c r="E1030" s="19" t="s">
        <v>219</v>
      </c>
      <c r="F1030" s="321">
        <v>258.49799999999999</v>
      </c>
      <c r="G1030" s="40"/>
      <c r="H1030" s="46"/>
    </row>
    <row r="1031" s="2" customFormat="1" ht="26.4" customHeight="1">
      <c r="A1031" s="40"/>
      <c r="B1031" s="46"/>
      <c r="C1031" s="315" t="s">
        <v>8522</v>
      </c>
      <c r="D1031" s="315" t="s">
        <v>132</v>
      </c>
      <c r="E1031" s="40"/>
      <c r="F1031" s="40"/>
      <c r="G1031" s="40"/>
      <c r="H1031" s="46"/>
    </row>
    <row r="1032" s="2" customFormat="1" ht="16.8" customHeight="1">
      <c r="A1032" s="40"/>
      <c r="B1032" s="46"/>
      <c r="C1032" s="316" t="s">
        <v>6413</v>
      </c>
      <c r="D1032" s="317" t="s">
        <v>6414</v>
      </c>
      <c r="E1032" s="318" t="s">
        <v>178</v>
      </c>
      <c r="F1032" s="319">
        <v>47.462000000000003</v>
      </c>
      <c r="G1032" s="40"/>
      <c r="H1032" s="46"/>
    </row>
    <row r="1033" s="2" customFormat="1" ht="16.8" customHeight="1">
      <c r="A1033" s="40"/>
      <c r="B1033" s="46"/>
      <c r="C1033" s="320" t="s">
        <v>19</v>
      </c>
      <c r="D1033" s="320" t="s">
        <v>906</v>
      </c>
      <c r="E1033" s="19" t="s">
        <v>19</v>
      </c>
      <c r="F1033" s="321">
        <v>0</v>
      </c>
      <c r="G1033" s="40"/>
      <c r="H1033" s="46"/>
    </row>
    <row r="1034" s="2" customFormat="1" ht="16.8" customHeight="1">
      <c r="A1034" s="40"/>
      <c r="B1034" s="46"/>
      <c r="C1034" s="320" t="s">
        <v>19</v>
      </c>
      <c r="D1034" s="320" t="s">
        <v>6515</v>
      </c>
      <c r="E1034" s="19" t="s">
        <v>19</v>
      </c>
      <c r="F1034" s="321">
        <v>0</v>
      </c>
      <c r="G1034" s="40"/>
      <c r="H1034" s="46"/>
    </row>
    <row r="1035" s="2" customFormat="1" ht="16.8" customHeight="1">
      <c r="A1035" s="40"/>
      <c r="B1035" s="46"/>
      <c r="C1035" s="320" t="s">
        <v>19</v>
      </c>
      <c r="D1035" s="320" t="s">
        <v>6552</v>
      </c>
      <c r="E1035" s="19" t="s">
        <v>19</v>
      </c>
      <c r="F1035" s="321">
        <v>47.462000000000003</v>
      </c>
      <c r="G1035" s="40"/>
      <c r="H1035" s="46"/>
    </row>
    <row r="1036" s="2" customFormat="1" ht="16.8" customHeight="1">
      <c r="A1036" s="40"/>
      <c r="B1036" s="46"/>
      <c r="C1036" s="320" t="s">
        <v>6413</v>
      </c>
      <c r="D1036" s="320" t="s">
        <v>414</v>
      </c>
      <c r="E1036" s="19" t="s">
        <v>19</v>
      </c>
      <c r="F1036" s="321">
        <v>47.462000000000003</v>
      </c>
      <c r="G1036" s="40"/>
      <c r="H1036" s="46"/>
    </row>
    <row r="1037" s="2" customFormat="1" ht="16.8" customHeight="1">
      <c r="A1037" s="40"/>
      <c r="B1037" s="46"/>
      <c r="C1037" s="322" t="s">
        <v>8517</v>
      </c>
      <c r="D1037" s="40"/>
      <c r="E1037" s="40"/>
      <c r="F1037" s="40"/>
      <c r="G1037" s="40"/>
      <c r="H1037" s="46"/>
    </row>
    <row r="1038" s="2" customFormat="1">
      <c r="A1038" s="40"/>
      <c r="B1038" s="46"/>
      <c r="C1038" s="320" t="s">
        <v>1102</v>
      </c>
      <c r="D1038" s="320" t="s">
        <v>1103</v>
      </c>
      <c r="E1038" s="19" t="s">
        <v>178</v>
      </c>
      <c r="F1038" s="321">
        <v>47.462000000000003</v>
      </c>
      <c r="G1038" s="40"/>
      <c r="H1038" s="46"/>
    </row>
    <row r="1039" s="2" customFormat="1">
      <c r="A1039" s="40"/>
      <c r="B1039" s="46"/>
      <c r="C1039" s="320" t="s">
        <v>1111</v>
      </c>
      <c r="D1039" s="320" t="s">
        <v>1112</v>
      </c>
      <c r="E1039" s="19" t="s">
        <v>178</v>
      </c>
      <c r="F1039" s="321">
        <v>47.462000000000003</v>
      </c>
      <c r="G1039" s="40"/>
      <c r="H1039" s="46"/>
    </row>
    <row r="1040" s="2" customFormat="1">
      <c r="A1040" s="40"/>
      <c r="B1040" s="46"/>
      <c r="C1040" s="320" t="s">
        <v>6568</v>
      </c>
      <c r="D1040" s="320" t="s">
        <v>6569</v>
      </c>
      <c r="E1040" s="19" t="s">
        <v>178</v>
      </c>
      <c r="F1040" s="321">
        <v>127.125</v>
      </c>
      <c r="G1040" s="40"/>
      <c r="H1040" s="46"/>
    </row>
    <row r="1041" s="2" customFormat="1" ht="16.8" customHeight="1">
      <c r="A1041" s="40"/>
      <c r="B1041" s="46"/>
      <c r="C1041" s="316" t="s">
        <v>6416</v>
      </c>
      <c r="D1041" s="317" t="s">
        <v>6417</v>
      </c>
      <c r="E1041" s="318" t="s">
        <v>178</v>
      </c>
      <c r="F1041" s="319">
        <v>79.662999999999997</v>
      </c>
      <c r="G1041" s="40"/>
      <c r="H1041" s="46"/>
    </row>
    <row r="1042" s="2" customFormat="1" ht="16.8" customHeight="1">
      <c r="A1042" s="40"/>
      <c r="B1042" s="46"/>
      <c r="C1042" s="320" t="s">
        <v>19</v>
      </c>
      <c r="D1042" s="320" t="s">
        <v>906</v>
      </c>
      <c r="E1042" s="19" t="s">
        <v>19</v>
      </c>
      <c r="F1042" s="321">
        <v>0</v>
      </c>
      <c r="G1042" s="40"/>
      <c r="H1042" s="46"/>
    </row>
    <row r="1043" s="2" customFormat="1" ht="16.8" customHeight="1">
      <c r="A1043" s="40"/>
      <c r="B1043" s="46"/>
      <c r="C1043" s="320" t="s">
        <v>19</v>
      </c>
      <c r="D1043" s="320" t="s">
        <v>6515</v>
      </c>
      <c r="E1043" s="19" t="s">
        <v>19</v>
      </c>
      <c r="F1043" s="321">
        <v>0</v>
      </c>
      <c r="G1043" s="40"/>
      <c r="H1043" s="46"/>
    </row>
    <row r="1044" s="2" customFormat="1" ht="16.8" customHeight="1">
      <c r="A1044" s="40"/>
      <c r="B1044" s="46"/>
      <c r="C1044" s="320" t="s">
        <v>19</v>
      </c>
      <c r="D1044" s="320" t="s">
        <v>6559</v>
      </c>
      <c r="E1044" s="19" t="s">
        <v>19</v>
      </c>
      <c r="F1044" s="321">
        <v>70.944999999999993</v>
      </c>
      <c r="G1044" s="40"/>
      <c r="H1044" s="46"/>
    </row>
    <row r="1045" s="2" customFormat="1" ht="16.8" customHeight="1">
      <c r="A1045" s="40"/>
      <c r="B1045" s="46"/>
      <c r="C1045" s="320" t="s">
        <v>19</v>
      </c>
      <c r="D1045" s="320" t="s">
        <v>6560</v>
      </c>
      <c r="E1045" s="19" t="s">
        <v>19</v>
      </c>
      <c r="F1045" s="321">
        <v>8.718</v>
      </c>
      <c r="G1045" s="40"/>
      <c r="H1045" s="46"/>
    </row>
    <row r="1046" s="2" customFormat="1" ht="16.8" customHeight="1">
      <c r="A1046" s="40"/>
      <c r="B1046" s="46"/>
      <c r="C1046" s="320" t="s">
        <v>6416</v>
      </c>
      <c r="D1046" s="320" t="s">
        <v>414</v>
      </c>
      <c r="E1046" s="19" t="s">
        <v>19</v>
      </c>
      <c r="F1046" s="321">
        <v>79.662999999999997</v>
      </c>
      <c r="G1046" s="40"/>
      <c r="H1046" s="46"/>
    </row>
    <row r="1047" s="2" customFormat="1" ht="16.8" customHeight="1">
      <c r="A1047" s="40"/>
      <c r="B1047" s="46"/>
      <c r="C1047" s="322" t="s">
        <v>8517</v>
      </c>
      <c r="D1047" s="40"/>
      <c r="E1047" s="40"/>
      <c r="F1047" s="40"/>
      <c r="G1047" s="40"/>
      <c r="H1047" s="46"/>
    </row>
    <row r="1048" s="2" customFormat="1">
      <c r="A1048" s="40"/>
      <c r="B1048" s="46"/>
      <c r="C1048" s="320" t="s">
        <v>6555</v>
      </c>
      <c r="D1048" s="320" t="s">
        <v>6556</v>
      </c>
      <c r="E1048" s="19" t="s">
        <v>178</v>
      </c>
      <c r="F1048" s="321">
        <v>79.662999999999997</v>
      </c>
      <c r="G1048" s="40"/>
      <c r="H1048" s="46"/>
    </row>
    <row r="1049" s="2" customFormat="1">
      <c r="A1049" s="40"/>
      <c r="B1049" s="46"/>
      <c r="C1049" s="320" t="s">
        <v>6561</v>
      </c>
      <c r="D1049" s="320" t="s">
        <v>6562</v>
      </c>
      <c r="E1049" s="19" t="s">
        <v>178</v>
      </c>
      <c r="F1049" s="321">
        <v>79.662999999999997</v>
      </c>
      <c r="G1049" s="40"/>
      <c r="H1049" s="46"/>
    </row>
    <row r="1050" s="2" customFormat="1">
      <c r="A1050" s="40"/>
      <c r="B1050" s="46"/>
      <c r="C1050" s="320" t="s">
        <v>6568</v>
      </c>
      <c r="D1050" s="320" t="s">
        <v>6569</v>
      </c>
      <c r="E1050" s="19" t="s">
        <v>178</v>
      </c>
      <c r="F1050" s="321">
        <v>127.125</v>
      </c>
      <c r="G1050" s="40"/>
      <c r="H1050" s="46"/>
    </row>
    <row r="1051" s="2" customFormat="1" ht="16.8" customHeight="1">
      <c r="A1051" s="40"/>
      <c r="B1051" s="46"/>
      <c r="C1051" s="316" t="s">
        <v>6419</v>
      </c>
      <c r="D1051" s="317" t="s">
        <v>6420</v>
      </c>
      <c r="E1051" s="318" t="s">
        <v>178</v>
      </c>
      <c r="F1051" s="319">
        <v>18.622</v>
      </c>
      <c r="G1051" s="40"/>
      <c r="H1051" s="46"/>
    </row>
    <row r="1052" s="2" customFormat="1" ht="16.8" customHeight="1">
      <c r="A1052" s="40"/>
      <c r="B1052" s="46"/>
      <c r="C1052" s="320" t="s">
        <v>19</v>
      </c>
      <c r="D1052" s="320" t="s">
        <v>906</v>
      </c>
      <c r="E1052" s="19" t="s">
        <v>19</v>
      </c>
      <c r="F1052" s="321">
        <v>0</v>
      </c>
      <c r="G1052" s="40"/>
      <c r="H1052" s="46"/>
    </row>
    <row r="1053" s="2" customFormat="1" ht="16.8" customHeight="1">
      <c r="A1053" s="40"/>
      <c r="B1053" s="46"/>
      <c r="C1053" s="320" t="s">
        <v>19</v>
      </c>
      <c r="D1053" s="320" t="s">
        <v>926</v>
      </c>
      <c r="E1053" s="19" t="s">
        <v>19</v>
      </c>
      <c r="F1053" s="321">
        <v>0</v>
      </c>
      <c r="G1053" s="40"/>
      <c r="H1053" s="46"/>
    </row>
    <row r="1054" s="2" customFormat="1" ht="16.8" customHeight="1">
      <c r="A1054" s="40"/>
      <c r="B1054" s="46"/>
      <c r="C1054" s="320" t="s">
        <v>19</v>
      </c>
      <c r="D1054" s="320" t="s">
        <v>6579</v>
      </c>
      <c r="E1054" s="19" t="s">
        <v>19</v>
      </c>
      <c r="F1054" s="321">
        <v>13.238</v>
      </c>
      <c r="G1054" s="40"/>
      <c r="H1054" s="46"/>
    </row>
    <row r="1055" s="2" customFormat="1" ht="16.8" customHeight="1">
      <c r="A1055" s="40"/>
      <c r="B1055" s="46"/>
      <c r="C1055" s="320" t="s">
        <v>19</v>
      </c>
      <c r="D1055" s="320" t="s">
        <v>6580</v>
      </c>
      <c r="E1055" s="19" t="s">
        <v>19</v>
      </c>
      <c r="F1055" s="321">
        <v>5.3840000000000003</v>
      </c>
      <c r="G1055" s="40"/>
      <c r="H1055" s="46"/>
    </row>
    <row r="1056" s="2" customFormat="1" ht="16.8" customHeight="1">
      <c r="A1056" s="40"/>
      <c r="B1056" s="46"/>
      <c r="C1056" s="320" t="s">
        <v>6419</v>
      </c>
      <c r="D1056" s="320" t="s">
        <v>414</v>
      </c>
      <c r="E1056" s="19" t="s">
        <v>19</v>
      </c>
      <c r="F1056" s="321">
        <v>18.622</v>
      </c>
      <c r="G1056" s="40"/>
      <c r="H1056" s="46"/>
    </row>
    <row r="1057" s="2" customFormat="1" ht="16.8" customHeight="1">
      <c r="A1057" s="40"/>
      <c r="B1057" s="46"/>
      <c r="C1057" s="322" t="s">
        <v>8517</v>
      </c>
      <c r="D1057" s="40"/>
      <c r="E1057" s="40"/>
      <c r="F1057" s="40"/>
      <c r="G1057" s="40"/>
      <c r="H1057" s="46"/>
    </row>
    <row r="1058" s="2" customFormat="1" ht="16.8" customHeight="1">
      <c r="A1058" s="40"/>
      <c r="B1058" s="46"/>
      <c r="C1058" s="320" t="s">
        <v>1146</v>
      </c>
      <c r="D1058" s="320" t="s">
        <v>1147</v>
      </c>
      <c r="E1058" s="19" t="s">
        <v>178</v>
      </c>
      <c r="F1058" s="321">
        <v>18.622</v>
      </c>
      <c r="G1058" s="40"/>
      <c r="H1058" s="46"/>
    </row>
    <row r="1059" s="2" customFormat="1" ht="16.8" customHeight="1">
      <c r="A1059" s="40"/>
      <c r="B1059" s="46"/>
      <c r="C1059" s="320" t="s">
        <v>1156</v>
      </c>
      <c r="D1059" s="320" t="s">
        <v>1157</v>
      </c>
      <c r="E1059" s="19" t="s">
        <v>178</v>
      </c>
      <c r="F1059" s="321">
        <v>18.622</v>
      </c>
      <c r="G1059" s="40"/>
      <c r="H1059" s="46"/>
    </row>
    <row r="1060" s="2" customFormat="1" ht="16.8" customHeight="1">
      <c r="A1060" s="40"/>
      <c r="B1060" s="46"/>
      <c r="C1060" s="316" t="s">
        <v>201</v>
      </c>
      <c r="D1060" s="317" t="s">
        <v>6422</v>
      </c>
      <c r="E1060" s="318" t="s">
        <v>178</v>
      </c>
      <c r="F1060" s="319">
        <v>4.1580000000000004</v>
      </c>
      <c r="G1060" s="40"/>
      <c r="H1060" s="46"/>
    </row>
    <row r="1061" s="2" customFormat="1" ht="16.8" customHeight="1">
      <c r="A1061" s="40"/>
      <c r="B1061" s="46"/>
      <c r="C1061" s="320" t="s">
        <v>19</v>
      </c>
      <c r="D1061" s="320" t="s">
        <v>906</v>
      </c>
      <c r="E1061" s="19" t="s">
        <v>19</v>
      </c>
      <c r="F1061" s="321">
        <v>0</v>
      </c>
      <c r="G1061" s="40"/>
      <c r="H1061" s="46"/>
    </row>
    <row r="1062" s="2" customFormat="1" ht="16.8" customHeight="1">
      <c r="A1062" s="40"/>
      <c r="B1062" s="46"/>
      <c r="C1062" s="320" t="s">
        <v>19</v>
      </c>
      <c r="D1062" s="320" t="s">
        <v>6463</v>
      </c>
      <c r="E1062" s="19" t="s">
        <v>19</v>
      </c>
      <c r="F1062" s="321">
        <v>0</v>
      </c>
      <c r="G1062" s="40"/>
      <c r="H1062" s="46"/>
    </row>
    <row r="1063" s="2" customFormat="1" ht="16.8" customHeight="1">
      <c r="A1063" s="40"/>
      <c r="B1063" s="46"/>
      <c r="C1063" s="320" t="s">
        <v>19</v>
      </c>
      <c r="D1063" s="320" t="s">
        <v>6496</v>
      </c>
      <c r="E1063" s="19" t="s">
        <v>19</v>
      </c>
      <c r="F1063" s="321">
        <v>4.1580000000000004</v>
      </c>
      <c r="G1063" s="40"/>
      <c r="H1063" s="46"/>
    </row>
    <row r="1064" s="2" customFormat="1" ht="16.8" customHeight="1">
      <c r="A1064" s="40"/>
      <c r="B1064" s="46"/>
      <c r="C1064" s="320" t="s">
        <v>201</v>
      </c>
      <c r="D1064" s="320" t="s">
        <v>414</v>
      </c>
      <c r="E1064" s="19" t="s">
        <v>19</v>
      </c>
      <c r="F1064" s="321">
        <v>4.1580000000000004</v>
      </c>
      <c r="G1064" s="40"/>
      <c r="H1064" s="46"/>
    </row>
    <row r="1065" s="2" customFormat="1" ht="16.8" customHeight="1">
      <c r="A1065" s="40"/>
      <c r="B1065" s="46"/>
      <c r="C1065" s="322" t="s">
        <v>8517</v>
      </c>
      <c r="D1065" s="40"/>
      <c r="E1065" s="40"/>
      <c r="F1065" s="40"/>
      <c r="G1065" s="40"/>
      <c r="H1065" s="46"/>
    </row>
    <row r="1066" s="2" customFormat="1" ht="16.8" customHeight="1">
      <c r="A1066" s="40"/>
      <c r="B1066" s="46"/>
      <c r="C1066" s="320" t="s">
        <v>639</v>
      </c>
      <c r="D1066" s="320" t="s">
        <v>640</v>
      </c>
      <c r="E1066" s="19" t="s">
        <v>178</v>
      </c>
      <c r="F1066" s="321">
        <v>4.1580000000000004</v>
      </c>
      <c r="G1066" s="40"/>
      <c r="H1066" s="46"/>
    </row>
    <row r="1067" s="2" customFormat="1" ht="16.8" customHeight="1">
      <c r="A1067" s="40"/>
      <c r="B1067" s="46"/>
      <c r="C1067" s="320" t="s">
        <v>646</v>
      </c>
      <c r="D1067" s="320" t="s">
        <v>647</v>
      </c>
      <c r="E1067" s="19" t="s">
        <v>178</v>
      </c>
      <c r="F1067" s="321">
        <v>4.1580000000000004</v>
      </c>
      <c r="G1067" s="40"/>
      <c r="H1067" s="46"/>
    </row>
    <row r="1068" s="2" customFormat="1" ht="16.8" customHeight="1">
      <c r="A1068" s="40"/>
      <c r="B1068" s="46"/>
      <c r="C1068" s="316" t="s">
        <v>209</v>
      </c>
      <c r="D1068" s="317" t="s">
        <v>210</v>
      </c>
      <c r="E1068" s="318" t="s">
        <v>178</v>
      </c>
      <c r="F1068" s="319">
        <v>22.175999999999998</v>
      </c>
      <c r="G1068" s="40"/>
      <c r="H1068" s="46"/>
    </row>
    <row r="1069" s="2" customFormat="1" ht="16.8" customHeight="1">
      <c r="A1069" s="40"/>
      <c r="B1069" s="46"/>
      <c r="C1069" s="320" t="s">
        <v>19</v>
      </c>
      <c r="D1069" s="320" t="s">
        <v>906</v>
      </c>
      <c r="E1069" s="19" t="s">
        <v>19</v>
      </c>
      <c r="F1069" s="321">
        <v>0</v>
      </c>
      <c r="G1069" s="40"/>
      <c r="H1069" s="46"/>
    </row>
    <row r="1070" s="2" customFormat="1" ht="16.8" customHeight="1">
      <c r="A1070" s="40"/>
      <c r="B1070" s="46"/>
      <c r="C1070" s="320" t="s">
        <v>19</v>
      </c>
      <c r="D1070" s="320" t="s">
        <v>594</v>
      </c>
      <c r="E1070" s="19" t="s">
        <v>19</v>
      </c>
      <c r="F1070" s="321">
        <v>0</v>
      </c>
      <c r="G1070" s="40"/>
      <c r="H1070" s="46"/>
    </row>
    <row r="1071" s="2" customFormat="1" ht="16.8" customHeight="1">
      <c r="A1071" s="40"/>
      <c r="B1071" s="46"/>
      <c r="C1071" s="320" t="s">
        <v>19</v>
      </c>
      <c r="D1071" s="320" t="s">
        <v>6463</v>
      </c>
      <c r="E1071" s="19" t="s">
        <v>19</v>
      </c>
      <c r="F1071" s="321">
        <v>0</v>
      </c>
      <c r="G1071" s="40"/>
      <c r="H1071" s="46"/>
    </row>
    <row r="1072" s="2" customFormat="1" ht="16.8" customHeight="1">
      <c r="A1072" s="40"/>
      <c r="B1072" s="46"/>
      <c r="C1072" s="320" t="s">
        <v>19</v>
      </c>
      <c r="D1072" s="320" t="s">
        <v>6470</v>
      </c>
      <c r="E1072" s="19" t="s">
        <v>19</v>
      </c>
      <c r="F1072" s="321">
        <v>0</v>
      </c>
      <c r="G1072" s="40"/>
      <c r="H1072" s="46"/>
    </row>
    <row r="1073" s="2" customFormat="1" ht="16.8" customHeight="1">
      <c r="A1073" s="40"/>
      <c r="B1073" s="46"/>
      <c r="C1073" s="320" t="s">
        <v>19</v>
      </c>
      <c r="D1073" s="320" t="s">
        <v>337</v>
      </c>
      <c r="E1073" s="19" t="s">
        <v>19</v>
      </c>
      <c r="F1073" s="321">
        <v>0</v>
      </c>
      <c r="G1073" s="40"/>
      <c r="H1073" s="46"/>
    </row>
    <row r="1074" s="2" customFormat="1" ht="16.8" customHeight="1">
      <c r="A1074" s="40"/>
      <c r="B1074" s="46"/>
      <c r="C1074" s="320" t="s">
        <v>19</v>
      </c>
      <c r="D1074" s="320" t="s">
        <v>6665</v>
      </c>
      <c r="E1074" s="19" t="s">
        <v>19</v>
      </c>
      <c r="F1074" s="321">
        <v>22.175999999999998</v>
      </c>
      <c r="G1074" s="40"/>
      <c r="H1074" s="46"/>
    </row>
    <row r="1075" s="2" customFormat="1" ht="16.8" customHeight="1">
      <c r="A1075" s="40"/>
      <c r="B1075" s="46"/>
      <c r="C1075" s="320" t="s">
        <v>209</v>
      </c>
      <c r="D1075" s="320" t="s">
        <v>414</v>
      </c>
      <c r="E1075" s="19" t="s">
        <v>19</v>
      </c>
      <c r="F1075" s="321">
        <v>22.175999999999998</v>
      </c>
      <c r="G1075" s="40"/>
      <c r="H1075" s="46"/>
    </row>
    <row r="1076" s="2" customFormat="1" ht="16.8" customHeight="1">
      <c r="A1076" s="40"/>
      <c r="B1076" s="46"/>
      <c r="C1076" s="322" t="s">
        <v>8517</v>
      </c>
      <c r="D1076" s="40"/>
      <c r="E1076" s="40"/>
      <c r="F1076" s="40"/>
      <c r="G1076" s="40"/>
      <c r="H1076" s="46"/>
    </row>
    <row r="1077" s="2" customFormat="1">
      <c r="A1077" s="40"/>
      <c r="B1077" s="46"/>
      <c r="C1077" s="320" t="s">
        <v>1839</v>
      </c>
      <c r="D1077" s="320" t="s">
        <v>1840</v>
      </c>
      <c r="E1077" s="19" t="s">
        <v>178</v>
      </c>
      <c r="F1077" s="321">
        <v>22.175999999999998</v>
      </c>
      <c r="G1077" s="40"/>
      <c r="H1077" s="46"/>
    </row>
    <row r="1078" s="2" customFormat="1" ht="16.8" customHeight="1">
      <c r="A1078" s="40"/>
      <c r="B1078" s="46"/>
      <c r="C1078" s="320" t="s">
        <v>1860</v>
      </c>
      <c r="D1078" s="320" t="s">
        <v>1861</v>
      </c>
      <c r="E1078" s="19" t="s">
        <v>178</v>
      </c>
      <c r="F1078" s="321">
        <v>22.175999999999998</v>
      </c>
      <c r="G1078" s="40"/>
      <c r="H1078" s="46"/>
    </row>
    <row r="1079" s="2" customFormat="1" ht="16.8" customHeight="1">
      <c r="A1079" s="40"/>
      <c r="B1079" s="46"/>
      <c r="C1079" s="320" t="s">
        <v>1834</v>
      </c>
      <c r="D1079" s="320" t="s">
        <v>1835</v>
      </c>
      <c r="E1079" s="19" t="s">
        <v>548</v>
      </c>
      <c r="F1079" s="321">
        <v>0.0080000000000000002</v>
      </c>
      <c r="G1079" s="40"/>
      <c r="H1079" s="46"/>
    </row>
    <row r="1080" s="2" customFormat="1">
      <c r="A1080" s="40"/>
      <c r="B1080" s="46"/>
      <c r="C1080" s="320" t="s">
        <v>1855</v>
      </c>
      <c r="D1080" s="320" t="s">
        <v>1856</v>
      </c>
      <c r="E1080" s="19" t="s">
        <v>178</v>
      </c>
      <c r="F1080" s="321">
        <v>27.077000000000002</v>
      </c>
      <c r="G1080" s="40"/>
      <c r="H1080" s="46"/>
    </row>
    <row r="1081" s="2" customFormat="1" ht="16.8" customHeight="1">
      <c r="A1081" s="40"/>
      <c r="B1081" s="46"/>
      <c r="C1081" s="316" t="s">
        <v>213</v>
      </c>
      <c r="D1081" s="317" t="s">
        <v>214</v>
      </c>
      <c r="E1081" s="318" t="s">
        <v>178</v>
      </c>
      <c r="F1081" s="319">
        <v>47.462000000000003</v>
      </c>
      <c r="G1081" s="40"/>
      <c r="H1081" s="46"/>
    </row>
    <row r="1082" s="2" customFormat="1" ht="16.8" customHeight="1">
      <c r="A1082" s="40"/>
      <c r="B1082" s="46"/>
      <c r="C1082" s="320" t="s">
        <v>19</v>
      </c>
      <c r="D1082" s="320" t="s">
        <v>906</v>
      </c>
      <c r="E1082" s="19" t="s">
        <v>19</v>
      </c>
      <c r="F1082" s="321">
        <v>0</v>
      </c>
      <c r="G1082" s="40"/>
      <c r="H1082" s="46"/>
    </row>
    <row r="1083" s="2" customFormat="1" ht="16.8" customHeight="1">
      <c r="A1083" s="40"/>
      <c r="B1083" s="46"/>
      <c r="C1083" s="320" t="s">
        <v>19</v>
      </c>
      <c r="D1083" s="320" t="s">
        <v>6463</v>
      </c>
      <c r="E1083" s="19" t="s">
        <v>19</v>
      </c>
      <c r="F1083" s="321">
        <v>0</v>
      </c>
      <c r="G1083" s="40"/>
      <c r="H1083" s="46"/>
    </row>
    <row r="1084" s="2" customFormat="1" ht="16.8" customHeight="1">
      <c r="A1084" s="40"/>
      <c r="B1084" s="46"/>
      <c r="C1084" s="320" t="s">
        <v>19</v>
      </c>
      <c r="D1084" s="320" t="s">
        <v>6470</v>
      </c>
      <c r="E1084" s="19" t="s">
        <v>19</v>
      </c>
      <c r="F1084" s="321">
        <v>0</v>
      </c>
      <c r="G1084" s="40"/>
      <c r="H1084" s="46"/>
    </row>
    <row r="1085" s="2" customFormat="1" ht="16.8" customHeight="1">
      <c r="A1085" s="40"/>
      <c r="B1085" s="46"/>
      <c r="C1085" s="320" t="s">
        <v>19</v>
      </c>
      <c r="D1085" s="320" t="s">
        <v>594</v>
      </c>
      <c r="E1085" s="19" t="s">
        <v>19</v>
      </c>
      <c r="F1085" s="321">
        <v>0</v>
      </c>
      <c r="G1085" s="40"/>
      <c r="H1085" s="46"/>
    </row>
    <row r="1086" s="2" customFormat="1" ht="16.8" customHeight="1">
      <c r="A1086" s="40"/>
      <c r="B1086" s="46"/>
      <c r="C1086" s="320" t="s">
        <v>19</v>
      </c>
      <c r="D1086" s="320" t="s">
        <v>6488</v>
      </c>
      <c r="E1086" s="19" t="s">
        <v>19</v>
      </c>
      <c r="F1086" s="321">
        <v>0</v>
      </c>
      <c r="G1086" s="40"/>
      <c r="H1086" s="46"/>
    </row>
    <row r="1087" s="2" customFormat="1" ht="16.8" customHeight="1">
      <c r="A1087" s="40"/>
      <c r="B1087" s="46"/>
      <c r="C1087" s="320" t="s">
        <v>19</v>
      </c>
      <c r="D1087" s="320" t="s">
        <v>6552</v>
      </c>
      <c r="E1087" s="19" t="s">
        <v>19</v>
      </c>
      <c r="F1087" s="321">
        <v>47.462000000000003</v>
      </c>
      <c r="G1087" s="40"/>
      <c r="H1087" s="46"/>
    </row>
    <row r="1088" s="2" customFormat="1" ht="16.8" customHeight="1">
      <c r="A1088" s="40"/>
      <c r="B1088" s="46"/>
      <c r="C1088" s="320" t="s">
        <v>213</v>
      </c>
      <c r="D1088" s="320" t="s">
        <v>414</v>
      </c>
      <c r="E1088" s="19" t="s">
        <v>19</v>
      </c>
      <c r="F1088" s="321">
        <v>47.462000000000003</v>
      </c>
      <c r="G1088" s="40"/>
      <c r="H1088" s="46"/>
    </row>
    <row r="1089" s="2" customFormat="1" ht="16.8" customHeight="1">
      <c r="A1089" s="40"/>
      <c r="B1089" s="46"/>
      <c r="C1089" s="322" t="s">
        <v>8517</v>
      </c>
      <c r="D1089" s="40"/>
      <c r="E1089" s="40"/>
      <c r="F1089" s="40"/>
      <c r="G1089" s="40"/>
      <c r="H1089" s="46"/>
    </row>
    <row r="1090" s="2" customFormat="1">
      <c r="A1090" s="40"/>
      <c r="B1090" s="46"/>
      <c r="C1090" s="320" t="s">
        <v>1828</v>
      </c>
      <c r="D1090" s="320" t="s">
        <v>1829</v>
      </c>
      <c r="E1090" s="19" t="s">
        <v>178</v>
      </c>
      <c r="F1090" s="321">
        <v>47.462000000000003</v>
      </c>
      <c r="G1090" s="40"/>
      <c r="H1090" s="46"/>
    </row>
    <row r="1091" s="2" customFormat="1" ht="16.8" customHeight="1">
      <c r="A1091" s="40"/>
      <c r="B1091" s="46"/>
      <c r="C1091" s="320" t="s">
        <v>1850</v>
      </c>
      <c r="D1091" s="320" t="s">
        <v>1851</v>
      </c>
      <c r="E1091" s="19" t="s">
        <v>178</v>
      </c>
      <c r="F1091" s="321">
        <v>47.462000000000003</v>
      </c>
      <c r="G1091" s="40"/>
      <c r="H1091" s="46"/>
    </row>
    <row r="1092" s="2" customFormat="1">
      <c r="A1092" s="40"/>
      <c r="B1092" s="46"/>
      <c r="C1092" s="320" t="s">
        <v>1855</v>
      </c>
      <c r="D1092" s="320" t="s">
        <v>1856</v>
      </c>
      <c r="E1092" s="19" t="s">
        <v>178</v>
      </c>
      <c r="F1092" s="321">
        <v>55.317</v>
      </c>
      <c r="G1092" s="40"/>
      <c r="H1092" s="46"/>
    </row>
    <row r="1093" s="2" customFormat="1" ht="16.8" customHeight="1">
      <c r="A1093" s="40"/>
      <c r="B1093" s="46"/>
      <c r="C1093" s="316" t="s">
        <v>230</v>
      </c>
      <c r="D1093" s="317" t="s">
        <v>6425</v>
      </c>
      <c r="E1093" s="318" t="s">
        <v>228</v>
      </c>
      <c r="F1093" s="319">
        <v>11.65</v>
      </c>
      <c r="G1093" s="40"/>
      <c r="H1093" s="46"/>
    </row>
    <row r="1094" s="2" customFormat="1" ht="16.8" customHeight="1">
      <c r="A1094" s="40"/>
      <c r="B1094" s="46"/>
      <c r="C1094" s="320" t="s">
        <v>19</v>
      </c>
      <c r="D1094" s="320" t="s">
        <v>6630</v>
      </c>
      <c r="E1094" s="19" t="s">
        <v>19</v>
      </c>
      <c r="F1094" s="321">
        <v>11.65</v>
      </c>
      <c r="G1094" s="40"/>
      <c r="H1094" s="46"/>
    </row>
    <row r="1095" s="2" customFormat="1" ht="16.8" customHeight="1">
      <c r="A1095" s="40"/>
      <c r="B1095" s="46"/>
      <c r="C1095" s="320" t="s">
        <v>230</v>
      </c>
      <c r="D1095" s="320" t="s">
        <v>414</v>
      </c>
      <c r="E1095" s="19" t="s">
        <v>19</v>
      </c>
      <c r="F1095" s="321">
        <v>11.65</v>
      </c>
      <c r="G1095" s="40"/>
      <c r="H1095" s="46"/>
    </row>
    <row r="1096" s="2" customFormat="1" ht="16.8" customHeight="1">
      <c r="A1096" s="40"/>
      <c r="B1096" s="46"/>
      <c r="C1096" s="322" t="s">
        <v>8517</v>
      </c>
      <c r="D1096" s="40"/>
      <c r="E1096" s="40"/>
      <c r="F1096" s="40"/>
      <c r="G1096" s="40"/>
      <c r="H1096" s="46"/>
    </row>
    <row r="1097" s="2" customFormat="1" ht="16.8" customHeight="1">
      <c r="A1097" s="40"/>
      <c r="B1097" s="46"/>
      <c r="C1097" s="320" t="s">
        <v>1467</v>
      </c>
      <c r="D1097" s="320" t="s">
        <v>1468</v>
      </c>
      <c r="E1097" s="19" t="s">
        <v>228</v>
      </c>
      <c r="F1097" s="321">
        <v>12.233000000000001</v>
      </c>
      <c r="G1097" s="40"/>
      <c r="H1097" s="46"/>
    </row>
    <row r="1098" s="2" customFormat="1" ht="16.8" customHeight="1">
      <c r="A1098" s="40"/>
      <c r="B1098" s="46"/>
      <c r="C1098" s="320" t="s">
        <v>1456</v>
      </c>
      <c r="D1098" s="320" t="s">
        <v>1457</v>
      </c>
      <c r="E1098" s="19" t="s">
        <v>228</v>
      </c>
      <c r="F1098" s="321">
        <v>41.799999999999997</v>
      </c>
      <c r="G1098" s="40"/>
      <c r="H1098" s="46"/>
    </row>
    <row r="1099" s="2" customFormat="1" ht="16.8" customHeight="1">
      <c r="A1099" s="40"/>
      <c r="B1099" s="46"/>
      <c r="C1099" s="316" t="s">
        <v>6428</v>
      </c>
      <c r="D1099" s="317" t="s">
        <v>6429</v>
      </c>
      <c r="E1099" s="318" t="s">
        <v>178</v>
      </c>
      <c r="F1099" s="319">
        <v>95.269999999999996</v>
      </c>
      <c r="G1099" s="40"/>
      <c r="H1099" s="46"/>
    </row>
    <row r="1100" s="2" customFormat="1" ht="16.8" customHeight="1">
      <c r="A1100" s="40"/>
      <c r="B1100" s="46"/>
      <c r="C1100" s="320" t="s">
        <v>19</v>
      </c>
      <c r="D1100" s="320" t="s">
        <v>906</v>
      </c>
      <c r="E1100" s="19" t="s">
        <v>19</v>
      </c>
      <c r="F1100" s="321">
        <v>0</v>
      </c>
      <c r="G1100" s="40"/>
      <c r="H1100" s="46"/>
    </row>
    <row r="1101" s="2" customFormat="1" ht="16.8" customHeight="1">
      <c r="A1101" s="40"/>
      <c r="B1101" s="46"/>
      <c r="C1101" s="320" t="s">
        <v>19</v>
      </c>
      <c r="D1101" s="320" t="s">
        <v>926</v>
      </c>
      <c r="E1101" s="19" t="s">
        <v>19</v>
      </c>
      <c r="F1101" s="321">
        <v>0</v>
      </c>
      <c r="G1101" s="40"/>
      <c r="H1101" s="46"/>
    </row>
    <row r="1102" s="2" customFormat="1" ht="16.8" customHeight="1">
      <c r="A1102" s="40"/>
      <c r="B1102" s="46"/>
      <c r="C1102" s="320" t="s">
        <v>19</v>
      </c>
      <c r="D1102" s="320" t="s">
        <v>594</v>
      </c>
      <c r="E1102" s="19" t="s">
        <v>19</v>
      </c>
      <c r="F1102" s="321">
        <v>0</v>
      </c>
      <c r="G1102" s="40"/>
      <c r="H1102" s="46"/>
    </row>
    <row r="1103" s="2" customFormat="1" ht="16.8" customHeight="1">
      <c r="A1103" s="40"/>
      <c r="B1103" s="46"/>
      <c r="C1103" s="320" t="s">
        <v>19</v>
      </c>
      <c r="D1103" s="320" t="s">
        <v>6588</v>
      </c>
      <c r="E1103" s="19" t="s">
        <v>19</v>
      </c>
      <c r="F1103" s="321">
        <v>0</v>
      </c>
      <c r="G1103" s="40"/>
      <c r="H1103" s="46"/>
    </row>
    <row r="1104" s="2" customFormat="1" ht="16.8" customHeight="1">
      <c r="A1104" s="40"/>
      <c r="B1104" s="46"/>
      <c r="C1104" s="320" t="s">
        <v>19</v>
      </c>
      <c r="D1104" s="320" t="s">
        <v>6602</v>
      </c>
      <c r="E1104" s="19" t="s">
        <v>19</v>
      </c>
      <c r="F1104" s="321">
        <v>0</v>
      </c>
      <c r="G1104" s="40"/>
      <c r="H1104" s="46"/>
    </row>
    <row r="1105" s="2" customFormat="1" ht="16.8" customHeight="1">
      <c r="A1105" s="40"/>
      <c r="B1105" s="46"/>
      <c r="C1105" s="320" t="s">
        <v>19</v>
      </c>
      <c r="D1105" s="320" t="s">
        <v>6603</v>
      </c>
      <c r="E1105" s="19" t="s">
        <v>19</v>
      </c>
      <c r="F1105" s="321">
        <v>95.269999999999996</v>
      </c>
      <c r="G1105" s="40"/>
      <c r="H1105" s="46"/>
    </row>
    <row r="1106" s="2" customFormat="1" ht="16.8" customHeight="1">
      <c r="A1106" s="40"/>
      <c r="B1106" s="46"/>
      <c r="C1106" s="320" t="s">
        <v>6428</v>
      </c>
      <c r="D1106" s="320" t="s">
        <v>414</v>
      </c>
      <c r="E1106" s="19" t="s">
        <v>19</v>
      </c>
      <c r="F1106" s="321">
        <v>95.269999999999996</v>
      </c>
      <c r="G1106" s="40"/>
      <c r="H1106" s="46"/>
    </row>
    <row r="1107" s="2" customFormat="1" ht="16.8" customHeight="1">
      <c r="A1107" s="40"/>
      <c r="B1107" s="46"/>
      <c r="C1107" s="322" t="s">
        <v>8517</v>
      </c>
      <c r="D1107" s="40"/>
      <c r="E1107" s="40"/>
      <c r="F1107" s="40"/>
      <c r="G1107" s="40"/>
      <c r="H1107" s="46"/>
    </row>
    <row r="1108" s="2" customFormat="1">
      <c r="A1108" s="40"/>
      <c r="B1108" s="46"/>
      <c r="C1108" s="320" t="s">
        <v>6598</v>
      </c>
      <c r="D1108" s="320" t="s">
        <v>6599</v>
      </c>
      <c r="E1108" s="19" t="s">
        <v>178</v>
      </c>
      <c r="F1108" s="321">
        <v>95.269999999999996</v>
      </c>
      <c r="G1108" s="40"/>
      <c r="H1108" s="46"/>
    </row>
    <row r="1109" s="2" customFormat="1" ht="16.8" customHeight="1">
      <c r="A1109" s="40"/>
      <c r="B1109" s="46"/>
      <c r="C1109" s="320" t="s">
        <v>1380</v>
      </c>
      <c r="D1109" s="320" t="s">
        <v>1381</v>
      </c>
      <c r="E1109" s="19" t="s">
        <v>178</v>
      </c>
      <c r="F1109" s="321">
        <v>105.458</v>
      </c>
      <c r="G1109" s="40"/>
      <c r="H1109" s="46"/>
    </row>
    <row r="1110" s="2" customFormat="1" ht="16.8" customHeight="1">
      <c r="A1110" s="40"/>
      <c r="B1110" s="46"/>
      <c r="C1110" s="320" t="s">
        <v>1411</v>
      </c>
      <c r="D1110" s="320" t="s">
        <v>1412</v>
      </c>
      <c r="E1110" s="19" t="s">
        <v>178</v>
      </c>
      <c r="F1110" s="321">
        <v>97.608000000000004</v>
      </c>
      <c r="G1110" s="40"/>
      <c r="H1110" s="46"/>
    </row>
    <row r="1111" s="2" customFormat="1">
      <c r="A1111" s="40"/>
      <c r="B1111" s="46"/>
      <c r="C1111" s="320" t="s">
        <v>1488</v>
      </c>
      <c r="D1111" s="320" t="s">
        <v>1489</v>
      </c>
      <c r="E1111" s="19" t="s">
        <v>178</v>
      </c>
      <c r="F1111" s="321">
        <v>97.608000000000004</v>
      </c>
      <c r="G1111" s="40"/>
      <c r="H1111" s="46"/>
    </row>
    <row r="1112" s="2" customFormat="1" ht="16.8" customHeight="1">
      <c r="A1112" s="40"/>
      <c r="B1112" s="46"/>
      <c r="C1112" s="320" t="s">
        <v>6604</v>
      </c>
      <c r="D1112" s="320" t="s">
        <v>6605</v>
      </c>
      <c r="E1112" s="19" t="s">
        <v>178</v>
      </c>
      <c r="F1112" s="321">
        <v>100.03400000000001</v>
      </c>
      <c r="G1112" s="40"/>
      <c r="H1112" s="46"/>
    </row>
    <row r="1113" s="2" customFormat="1" ht="16.8" customHeight="1">
      <c r="A1113" s="40"/>
      <c r="B1113" s="46"/>
      <c r="C1113" s="316" t="s">
        <v>233</v>
      </c>
      <c r="D1113" s="317" t="s">
        <v>6431</v>
      </c>
      <c r="E1113" s="318" t="s">
        <v>228</v>
      </c>
      <c r="F1113" s="319">
        <v>4.75</v>
      </c>
      <c r="G1113" s="40"/>
      <c r="H1113" s="46"/>
    </row>
    <row r="1114" s="2" customFormat="1" ht="16.8" customHeight="1">
      <c r="A1114" s="40"/>
      <c r="B1114" s="46"/>
      <c r="C1114" s="320" t="s">
        <v>19</v>
      </c>
      <c r="D1114" s="320" t="s">
        <v>6633</v>
      </c>
      <c r="E1114" s="19" t="s">
        <v>19</v>
      </c>
      <c r="F1114" s="321">
        <v>4.75</v>
      </c>
      <c r="G1114" s="40"/>
      <c r="H1114" s="46"/>
    </row>
    <row r="1115" s="2" customFormat="1" ht="16.8" customHeight="1">
      <c r="A1115" s="40"/>
      <c r="B1115" s="46"/>
      <c r="C1115" s="320" t="s">
        <v>233</v>
      </c>
      <c r="D1115" s="320" t="s">
        <v>414</v>
      </c>
      <c r="E1115" s="19" t="s">
        <v>19</v>
      </c>
      <c r="F1115" s="321">
        <v>4.75</v>
      </c>
      <c r="G1115" s="40"/>
      <c r="H1115" s="46"/>
    </row>
    <row r="1116" s="2" customFormat="1" ht="16.8" customHeight="1">
      <c r="A1116" s="40"/>
      <c r="B1116" s="46"/>
      <c r="C1116" s="322" t="s">
        <v>8517</v>
      </c>
      <c r="D1116" s="40"/>
      <c r="E1116" s="40"/>
      <c r="F1116" s="40"/>
      <c r="G1116" s="40"/>
      <c r="H1116" s="46"/>
    </row>
    <row r="1117" s="2" customFormat="1" ht="16.8" customHeight="1">
      <c r="A1117" s="40"/>
      <c r="B1117" s="46"/>
      <c r="C1117" s="320" t="s">
        <v>1472</v>
      </c>
      <c r="D1117" s="320" t="s">
        <v>1473</v>
      </c>
      <c r="E1117" s="19" t="s">
        <v>228</v>
      </c>
      <c r="F1117" s="321">
        <v>4.9880000000000004</v>
      </c>
      <c r="G1117" s="40"/>
      <c r="H1117" s="46"/>
    </row>
    <row r="1118" s="2" customFormat="1" ht="16.8" customHeight="1">
      <c r="A1118" s="40"/>
      <c r="B1118" s="46"/>
      <c r="C1118" s="320" t="s">
        <v>1456</v>
      </c>
      <c r="D1118" s="320" t="s">
        <v>1457</v>
      </c>
      <c r="E1118" s="19" t="s">
        <v>228</v>
      </c>
      <c r="F1118" s="321">
        <v>41.799999999999997</v>
      </c>
      <c r="G1118" s="40"/>
      <c r="H1118" s="46"/>
    </row>
    <row r="1119" s="2" customFormat="1" ht="16.8" customHeight="1">
      <c r="A1119" s="40"/>
      <c r="B1119" s="46"/>
      <c r="C1119" s="316" t="s">
        <v>236</v>
      </c>
      <c r="D1119" s="317" t="s">
        <v>237</v>
      </c>
      <c r="E1119" s="318" t="s">
        <v>228</v>
      </c>
      <c r="F1119" s="319">
        <v>2.5</v>
      </c>
      <c r="G1119" s="40"/>
      <c r="H1119" s="46"/>
    </row>
    <row r="1120" s="2" customFormat="1" ht="16.8" customHeight="1">
      <c r="A1120" s="40"/>
      <c r="B1120" s="46"/>
      <c r="C1120" s="320" t="s">
        <v>19</v>
      </c>
      <c r="D1120" s="320" t="s">
        <v>6434</v>
      </c>
      <c r="E1120" s="19" t="s">
        <v>19</v>
      </c>
      <c r="F1120" s="321">
        <v>2.5</v>
      </c>
      <c r="G1120" s="40"/>
      <c r="H1120" s="46"/>
    </row>
    <row r="1121" s="2" customFormat="1" ht="16.8" customHeight="1">
      <c r="A1121" s="40"/>
      <c r="B1121" s="46"/>
      <c r="C1121" s="320" t="s">
        <v>236</v>
      </c>
      <c r="D1121" s="320" t="s">
        <v>414</v>
      </c>
      <c r="E1121" s="19" t="s">
        <v>19</v>
      </c>
      <c r="F1121" s="321">
        <v>2.5</v>
      </c>
      <c r="G1121" s="40"/>
      <c r="H1121" s="46"/>
    </row>
    <row r="1122" s="2" customFormat="1" ht="16.8" customHeight="1">
      <c r="A1122" s="40"/>
      <c r="B1122" s="46"/>
      <c r="C1122" s="322" t="s">
        <v>8517</v>
      </c>
      <c r="D1122" s="40"/>
      <c r="E1122" s="40"/>
      <c r="F1122" s="40"/>
      <c r="G1122" s="40"/>
      <c r="H1122" s="46"/>
    </row>
    <row r="1123" s="2" customFormat="1" ht="16.8" customHeight="1">
      <c r="A1123" s="40"/>
      <c r="B1123" s="46"/>
      <c r="C1123" s="320" t="s">
        <v>1478</v>
      </c>
      <c r="D1123" s="320" t="s">
        <v>1479</v>
      </c>
      <c r="E1123" s="19" t="s">
        <v>228</v>
      </c>
      <c r="F1123" s="321">
        <v>2.625</v>
      </c>
      <c r="G1123" s="40"/>
      <c r="H1123" s="46"/>
    </row>
    <row r="1124" s="2" customFormat="1" ht="16.8" customHeight="1">
      <c r="A1124" s="40"/>
      <c r="B1124" s="46"/>
      <c r="C1124" s="320" t="s">
        <v>1456</v>
      </c>
      <c r="D1124" s="320" t="s">
        <v>1457</v>
      </c>
      <c r="E1124" s="19" t="s">
        <v>228</v>
      </c>
      <c r="F1124" s="321">
        <v>41.799999999999997</v>
      </c>
      <c r="G1124" s="40"/>
      <c r="H1124" s="46"/>
    </row>
    <row r="1125" s="2" customFormat="1" ht="16.8" customHeight="1">
      <c r="A1125" s="40"/>
      <c r="B1125" s="46"/>
      <c r="C1125" s="316" t="s">
        <v>239</v>
      </c>
      <c r="D1125" s="317" t="s">
        <v>6435</v>
      </c>
      <c r="E1125" s="318" t="s">
        <v>228</v>
      </c>
      <c r="F1125" s="319">
        <v>22.899999999999999</v>
      </c>
      <c r="G1125" s="40"/>
      <c r="H1125" s="46"/>
    </row>
    <row r="1126" s="2" customFormat="1" ht="16.8" customHeight="1">
      <c r="A1126" s="40"/>
      <c r="B1126" s="46"/>
      <c r="C1126" s="320" t="s">
        <v>19</v>
      </c>
      <c r="D1126" s="320" t="s">
        <v>6627</v>
      </c>
      <c r="E1126" s="19" t="s">
        <v>19</v>
      </c>
      <c r="F1126" s="321">
        <v>22.899999999999999</v>
      </c>
      <c r="G1126" s="40"/>
      <c r="H1126" s="46"/>
    </row>
    <row r="1127" s="2" customFormat="1" ht="16.8" customHeight="1">
      <c r="A1127" s="40"/>
      <c r="B1127" s="46"/>
      <c r="C1127" s="320" t="s">
        <v>239</v>
      </c>
      <c r="D1127" s="320" t="s">
        <v>414</v>
      </c>
      <c r="E1127" s="19" t="s">
        <v>19</v>
      </c>
      <c r="F1127" s="321">
        <v>22.899999999999999</v>
      </c>
      <c r="G1127" s="40"/>
      <c r="H1127" s="46"/>
    </row>
    <row r="1128" s="2" customFormat="1" ht="16.8" customHeight="1">
      <c r="A1128" s="40"/>
      <c r="B1128" s="46"/>
      <c r="C1128" s="322" t="s">
        <v>8517</v>
      </c>
      <c r="D1128" s="40"/>
      <c r="E1128" s="40"/>
      <c r="F1128" s="40"/>
      <c r="G1128" s="40"/>
      <c r="H1128" s="46"/>
    </row>
    <row r="1129" s="2" customFormat="1" ht="16.8" customHeight="1">
      <c r="A1129" s="40"/>
      <c r="B1129" s="46"/>
      <c r="C1129" s="320" t="s">
        <v>1461</v>
      </c>
      <c r="D1129" s="320" t="s">
        <v>1462</v>
      </c>
      <c r="E1129" s="19" t="s">
        <v>228</v>
      </c>
      <c r="F1129" s="321">
        <v>24.045000000000002</v>
      </c>
      <c r="G1129" s="40"/>
      <c r="H1129" s="46"/>
    </row>
    <row r="1130" s="2" customFormat="1" ht="16.8" customHeight="1">
      <c r="A1130" s="40"/>
      <c r="B1130" s="46"/>
      <c r="C1130" s="320" t="s">
        <v>1456</v>
      </c>
      <c r="D1130" s="320" t="s">
        <v>1457</v>
      </c>
      <c r="E1130" s="19" t="s">
        <v>228</v>
      </c>
      <c r="F1130" s="321">
        <v>41.799999999999997</v>
      </c>
      <c r="G1130" s="40"/>
      <c r="H1130" s="46"/>
    </row>
    <row r="1131" s="2" customFormat="1" ht="16.8" customHeight="1">
      <c r="A1131" s="40"/>
      <c r="B1131" s="46"/>
      <c r="C1131" s="316" t="s">
        <v>250</v>
      </c>
      <c r="D1131" s="317" t="s">
        <v>250</v>
      </c>
      <c r="E1131" s="318" t="s">
        <v>178</v>
      </c>
      <c r="F1131" s="319">
        <v>73.921000000000006</v>
      </c>
      <c r="G1131" s="40"/>
      <c r="H1131" s="46"/>
    </row>
    <row r="1132" s="2" customFormat="1" ht="16.8" customHeight="1">
      <c r="A1132" s="40"/>
      <c r="B1132" s="46"/>
      <c r="C1132" s="320" t="s">
        <v>19</v>
      </c>
      <c r="D1132" s="320" t="s">
        <v>906</v>
      </c>
      <c r="E1132" s="19" t="s">
        <v>19</v>
      </c>
      <c r="F1132" s="321">
        <v>0</v>
      </c>
      <c r="G1132" s="40"/>
      <c r="H1132" s="46"/>
    </row>
    <row r="1133" s="2" customFormat="1" ht="16.8" customHeight="1">
      <c r="A1133" s="40"/>
      <c r="B1133" s="46"/>
      <c r="C1133" s="320" t="s">
        <v>19</v>
      </c>
      <c r="D1133" s="320" t="s">
        <v>594</v>
      </c>
      <c r="E1133" s="19" t="s">
        <v>19</v>
      </c>
      <c r="F1133" s="321">
        <v>0</v>
      </c>
      <c r="G1133" s="40"/>
      <c r="H1133" s="46"/>
    </row>
    <row r="1134" s="2" customFormat="1" ht="16.8" customHeight="1">
      <c r="A1134" s="40"/>
      <c r="B1134" s="46"/>
      <c r="C1134" s="320" t="s">
        <v>19</v>
      </c>
      <c r="D1134" s="320" t="s">
        <v>6488</v>
      </c>
      <c r="E1134" s="19" t="s">
        <v>19</v>
      </c>
      <c r="F1134" s="321">
        <v>0</v>
      </c>
      <c r="G1134" s="40"/>
      <c r="H1134" s="46"/>
    </row>
    <row r="1135" s="2" customFormat="1" ht="16.8" customHeight="1">
      <c r="A1135" s="40"/>
      <c r="B1135" s="46"/>
      <c r="C1135" s="320" t="s">
        <v>19</v>
      </c>
      <c r="D1135" s="320" t="s">
        <v>6642</v>
      </c>
      <c r="E1135" s="19" t="s">
        <v>19</v>
      </c>
      <c r="F1135" s="321">
        <v>0</v>
      </c>
      <c r="G1135" s="40"/>
      <c r="H1135" s="46"/>
    </row>
    <row r="1136" s="2" customFormat="1" ht="16.8" customHeight="1">
      <c r="A1136" s="40"/>
      <c r="B1136" s="46"/>
      <c r="C1136" s="320" t="s">
        <v>19</v>
      </c>
      <c r="D1136" s="320" t="s">
        <v>6842</v>
      </c>
      <c r="E1136" s="19" t="s">
        <v>19</v>
      </c>
      <c r="F1136" s="321">
        <v>73.921000000000006</v>
      </c>
      <c r="G1136" s="40"/>
      <c r="H1136" s="46"/>
    </row>
    <row r="1137" s="2" customFormat="1" ht="16.8" customHeight="1">
      <c r="A1137" s="40"/>
      <c r="B1137" s="46"/>
      <c r="C1137" s="320" t="s">
        <v>250</v>
      </c>
      <c r="D1137" s="320" t="s">
        <v>414</v>
      </c>
      <c r="E1137" s="19" t="s">
        <v>19</v>
      </c>
      <c r="F1137" s="321">
        <v>73.921000000000006</v>
      </c>
      <c r="G1137" s="40"/>
      <c r="H1137" s="46"/>
    </row>
    <row r="1138" s="2" customFormat="1" ht="16.8" customHeight="1">
      <c r="A1138" s="40"/>
      <c r="B1138" s="46"/>
      <c r="C1138" s="322" t="s">
        <v>8517</v>
      </c>
      <c r="D1138" s="40"/>
      <c r="E1138" s="40"/>
      <c r="F1138" s="40"/>
      <c r="G1138" s="40"/>
      <c r="H1138" s="46"/>
    </row>
    <row r="1139" s="2" customFormat="1" ht="16.8" customHeight="1">
      <c r="A1139" s="40"/>
      <c r="B1139" s="46"/>
      <c r="C1139" s="320" t="s">
        <v>3746</v>
      </c>
      <c r="D1139" s="320" t="s">
        <v>3747</v>
      </c>
      <c r="E1139" s="19" t="s">
        <v>178</v>
      </c>
      <c r="F1139" s="321">
        <v>73.921000000000006</v>
      </c>
      <c r="G1139" s="40"/>
      <c r="H1139" s="46"/>
    </row>
    <row r="1140" s="2" customFormat="1">
      <c r="A1140" s="40"/>
      <c r="B1140" s="46"/>
      <c r="C1140" s="320" t="s">
        <v>3752</v>
      </c>
      <c r="D1140" s="320" t="s">
        <v>3753</v>
      </c>
      <c r="E1140" s="19" t="s">
        <v>178</v>
      </c>
      <c r="F1140" s="321">
        <v>73.921000000000006</v>
      </c>
      <c r="G1140" s="40"/>
      <c r="H1140" s="46"/>
    </row>
    <row r="1141" s="2" customFormat="1">
      <c r="A1141" s="40"/>
      <c r="B1141" s="46"/>
      <c r="C1141" s="320" t="s">
        <v>3757</v>
      </c>
      <c r="D1141" s="320" t="s">
        <v>3758</v>
      </c>
      <c r="E1141" s="19" t="s">
        <v>178</v>
      </c>
      <c r="F1141" s="321">
        <v>73.921000000000006</v>
      </c>
      <c r="G1141" s="40"/>
      <c r="H1141" s="46"/>
    </row>
    <row r="1142" s="2" customFormat="1" ht="16.8" customHeight="1">
      <c r="A1142" s="40"/>
      <c r="B1142" s="46"/>
      <c r="C1142" s="316" t="s">
        <v>252</v>
      </c>
      <c r="D1142" s="317" t="s">
        <v>19</v>
      </c>
      <c r="E1142" s="318" t="s">
        <v>19</v>
      </c>
      <c r="F1142" s="319">
        <v>22.050000000000001</v>
      </c>
      <c r="G1142" s="40"/>
      <c r="H1142" s="46"/>
    </row>
    <row r="1143" s="2" customFormat="1" ht="16.8" customHeight="1">
      <c r="A1143" s="40"/>
      <c r="B1143" s="46"/>
      <c r="C1143" s="320" t="s">
        <v>19</v>
      </c>
      <c r="D1143" s="320" t="s">
        <v>6458</v>
      </c>
      <c r="E1143" s="19" t="s">
        <v>19</v>
      </c>
      <c r="F1143" s="321">
        <v>22.050000000000001</v>
      </c>
      <c r="G1143" s="40"/>
      <c r="H1143" s="46"/>
    </row>
    <row r="1144" s="2" customFormat="1" ht="16.8" customHeight="1">
      <c r="A1144" s="40"/>
      <c r="B1144" s="46"/>
      <c r="C1144" s="320" t="s">
        <v>252</v>
      </c>
      <c r="D1144" s="320" t="s">
        <v>414</v>
      </c>
      <c r="E1144" s="19" t="s">
        <v>19</v>
      </c>
      <c r="F1144" s="321">
        <v>22.050000000000001</v>
      </c>
      <c r="G1144" s="40"/>
      <c r="H1144" s="46"/>
    </row>
    <row r="1145" s="2" customFormat="1" ht="16.8" customHeight="1">
      <c r="A1145" s="40"/>
      <c r="B1145" s="46"/>
      <c r="C1145" s="322" t="s">
        <v>8517</v>
      </c>
      <c r="D1145" s="40"/>
      <c r="E1145" s="40"/>
      <c r="F1145" s="40"/>
      <c r="G1145" s="40"/>
      <c r="H1145" s="46"/>
    </row>
    <row r="1146" s="2" customFormat="1">
      <c r="A1146" s="40"/>
      <c r="B1146" s="46"/>
      <c r="C1146" s="320" t="s">
        <v>6454</v>
      </c>
      <c r="D1146" s="320" t="s">
        <v>6455</v>
      </c>
      <c r="E1146" s="19" t="s">
        <v>219</v>
      </c>
      <c r="F1146" s="321">
        <v>22.050000000000001</v>
      </c>
      <c r="G1146" s="40"/>
      <c r="H1146" s="46"/>
    </row>
    <row r="1147" s="2" customFormat="1">
      <c r="A1147" s="40"/>
      <c r="B1147" s="46"/>
      <c r="C1147" s="320" t="s">
        <v>481</v>
      </c>
      <c r="D1147" s="320" t="s">
        <v>482</v>
      </c>
      <c r="E1147" s="19" t="s">
        <v>219</v>
      </c>
      <c r="F1147" s="321">
        <v>84.691999999999993</v>
      </c>
      <c r="G1147" s="40"/>
      <c r="H1147" s="46"/>
    </row>
    <row r="1148" s="2" customFormat="1">
      <c r="A1148" s="40"/>
      <c r="B1148" s="46"/>
      <c r="C1148" s="320" t="s">
        <v>493</v>
      </c>
      <c r="D1148" s="320" t="s">
        <v>494</v>
      </c>
      <c r="E1148" s="19" t="s">
        <v>219</v>
      </c>
      <c r="F1148" s="321">
        <v>36.659999999999997</v>
      </c>
      <c r="G1148" s="40"/>
      <c r="H1148" s="46"/>
    </row>
    <row r="1149" s="2" customFormat="1">
      <c r="A1149" s="40"/>
      <c r="B1149" s="46"/>
      <c r="C1149" s="320" t="s">
        <v>499</v>
      </c>
      <c r="D1149" s="320" t="s">
        <v>8518</v>
      </c>
      <c r="E1149" s="19" t="s">
        <v>219</v>
      </c>
      <c r="F1149" s="321">
        <v>549.89999999999998</v>
      </c>
      <c r="G1149" s="40"/>
      <c r="H1149" s="46"/>
    </row>
    <row r="1150" s="2" customFormat="1">
      <c r="A1150" s="40"/>
      <c r="B1150" s="46"/>
      <c r="C1150" s="320" t="s">
        <v>553</v>
      </c>
      <c r="D1150" s="320" t="s">
        <v>554</v>
      </c>
      <c r="E1150" s="19" t="s">
        <v>548</v>
      </c>
      <c r="F1150" s="321">
        <v>65.988</v>
      </c>
      <c r="G1150" s="40"/>
      <c r="H1150" s="46"/>
    </row>
    <row r="1151" s="2" customFormat="1">
      <c r="A1151" s="40"/>
      <c r="B1151" s="46"/>
      <c r="C1151" s="320" t="s">
        <v>561</v>
      </c>
      <c r="D1151" s="320" t="s">
        <v>562</v>
      </c>
      <c r="E1151" s="19" t="s">
        <v>219</v>
      </c>
      <c r="F1151" s="321">
        <v>36.659999999999997</v>
      </c>
      <c r="G1151" s="40"/>
      <c r="H1151" s="46"/>
    </row>
    <row r="1152" s="2" customFormat="1" ht="16.8" customHeight="1">
      <c r="A1152" s="40"/>
      <c r="B1152" s="46"/>
      <c r="C1152" s="316" t="s">
        <v>6439</v>
      </c>
      <c r="D1152" s="317" t="s">
        <v>6439</v>
      </c>
      <c r="E1152" s="318" t="s">
        <v>228</v>
      </c>
      <c r="F1152" s="319">
        <v>2.5</v>
      </c>
      <c r="G1152" s="40"/>
      <c r="H1152" s="46"/>
    </row>
    <row r="1153" s="2" customFormat="1" ht="16.8" customHeight="1">
      <c r="A1153" s="40"/>
      <c r="B1153" s="46"/>
      <c r="C1153" s="320" t="s">
        <v>6439</v>
      </c>
      <c r="D1153" s="320" t="s">
        <v>6434</v>
      </c>
      <c r="E1153" s="19" t="s">
        <v>19</v>
      </c>
      <c r="F1153" s="321">
        <v>2.5</v>
      </c>
      <c r="G1153" s="40"/>
      <c r="H1153" s="46"/>
    </row>
    <row r="1154" s="2" customFormat="1" ht="16.8" customHeight="1">
      <c r="A1154" s="40"/>
      <c r="B1154" s="46"/>
      <c r="C1154" s="322" t="s">
        <v>8517</v>
      </c>
      <c r="D1154" s="40"/>
      <c r="E1154" s="40"/>
      <c r="F1154" s="40"/>
      <c r="G1154" s="40"/>
      <c r="H1154" s="46"/>
    </row>
    <row r="1155" s="2" customFormat="1">
      <c r="A1155" s="40"/>
      <c r="B1155" s="46"/>
      <c r="C1155" s="320" t="s">
        <v>6608</v>
      </c>
      <c r="D1155" s="320" t="s">
        <v>6609</v>
      </c>
      <c r="E1155" s="19" t="s">
        <v>228</v>
      </c>
      <c r="F1155" s="321">
        <v>14.19</v>
      </c>
      <c r="G1155" s="40"/>
      <c r="H1155" s="46"/>
    </row>
    <row r="1156" s="2" customFormat="1" ht="16.8" customHeight="1">
      <c r="A1156" s="40"/>
      <c r="B1156" s="46"/>
      <c r="C1156" s="320" t="s">
        <v>6604</v>
      </c>
      <c r="D1156" s="320" t="s">
        <v>6605</v>
      </c>
      <c r="E1156" s="19" t="s">
        <v>178</v>
      </c>
      <c r="F1156" s="321">
        <v>3.1219999999999999</v>
      </c>
      <c r="G1156" s="40"/>
      <c r="H1156" s="46"/>
    </row>
    <row r="1157" s="2" customFormat="1" ht="16.8" customHeight="1">
      <c r="A1157" s="40"/>
      <c r="B1157" s="46"/>
      <c r="C1157" s="316" t="s">
        <v>6440</v>
      </c>
      <c r="D1157" s="317" t="s">
        <v>6441</v>
      </c>
      <c r="E1157" s="318" t="s">
        <v>178</v>
      </c>
      <c r="F1157" s="319">
        <v>10.188000000000001</v>
      </c>
      <c r="G1157" s="40"/>
      <c r="H1157" s="46"/>
    </row>
    <row r="1158" s="2" customFormat="1" ht="16.8" customHeight="1">
      <c r="A1158" s="40"/>
      <c r="B1158" s="46"/>
      <c r="C1158" s="320" t="s">
        <v>19</v>
      </c>
      <c r="D1158" s="320" t="s">
        <v>906</v>
      </c>
      <c r="E1158" s="19" t="s">
        <v>19</v>
      </c>
      <c r="F1158" s="321">
        <v>0</v>
      </c>
      <c r="G1158" s="40"/>
      <c r="H1158" s="46"/>
    </row>
    <row r="1159" s="2" customFormat="1" ht="16.8" customHeight="1">
      <c r="A1159" s="40"/>
      <c r="B1159" s="46"/>
      <c r="C1159" s="320" t="s">
        <v>19</v>
      </c>
      <c r="D1159" s="320" t="s">
        <v>594</v>
      </c>
      <c r="E1159" s="19" t="s">
        <v>19</v>
      </c>
      <c r="F1159" s="321">
        <v>0</v>
      </c>
      <c r="G1159" s="40"/>
      <c r="H1159" s="46"/>
    </row>
    <row r="1160" s="2" customFormat="1" ht="16.8" customHeight="1">
      <c r="A1160" s="40"/>
      <c r="B1160" s="46"/>
      <c r="C1160" s="320" t="s">
        <v>19</v>
      </c>
      <c r="D1160" s="320" t="s">
        <v>6463</v>
      </c>
      <c r="E1160" s="19" t="s">
        <v>19</v>
      </c>
      <c r="F1160" s="321">
        <v>0</v>
      </c>
      <c r="G1160" s="40"/>
      <c r="H1160" s="46"/>
    </row>
    <row r="1161" s="2" customFormat="1" ht="16.8" customHeight="1">
      <c r="A1161" s="40"/>
      <c r="B1161" s="46"/>
      <c r="C1161" s="320" t="s">
        <v>19</v>
      </c>
      <c r="D1161" s="320" t="s">
        <v>6470</v>
      </c>
      <c r="E1161" s="19" t="s">
        <v>19</v>
      </c>
      <c r="F1161" s="321">
        <v>0</v>
      </c>
      <c r="G1161" s="40"/>
      <c r="H1161" s="46"/>
    </row>
    <row r="1162" s="2" customFormat="1" ht="16.8" customHeight="1">
      <c r="A1162" s="40"/>
      <c r="B1162" s="46"/>
      <c r="C1162" s="320" t="s">
        <v>19</v>
      </c>
      <c r="D1162" s="320" t="s">
        <v>337</v>
      </c>
      <c r="E1162" s="19" t="s">
        <v>19</v>
      </c>
      <c r="F1162" s="321">
        <v>0</v>
      </c>
      <c r="G1162" s="40"/>
      <c r="H1162" s="46"/>
    </row>
    <row r="1163" s="2" customFormat="1" ht="16.8" customHeight="1">
      <c r="A1163" s="40"/>
      <c r="B1163" s="46"/>
      <c r="C1163" s="320" t="s">
        <v>19</v>
      </c>
      <c r="D1163" s="320" t="s">
        <v>6594</v>
      </c>
      <c r="E1163" s="19" t="s">
        <v>19</v>
      </c>
      <c r="F1163" s="321">
        <v>10.188000000000001</v>
      </c>
      <c r="G1163" s="40"/>
      <c r="H1163" s="46"/>
    </row>
    <row r="1164" s="2" customFormat="1" ht="16.8" customHeight="1">
      <c r="A1164" s="40"/>
      <c r="B1164" s="46"/>
      <c r="C1164" s="320" t="s">
        <v>6440</v>
      </c>
      <c r="D1164" s="320" t="s">
        <v>414</v>
      </c>
      <c r="E1164" s="19" t="s">
        <v>19</v>
      </c>
      <c r="F1164" s="321">
        <v>10.188000000000001</v>
      </c>
      <c r="G1164" s="40"/>
      <c r="H1164" s="46"/>
    </row>
    <row r="1165" s="2" customFormat="1" ht="16.8" customHeight="1">
      <c r="A1165" s="40"/>
      <c r="B1165" s="46"/>
      <c r="C1165" s="322" t="s">
        <v>8517</v>
      </c>
      <c r="D1165" s="40"/>
      <c r="E1165" s="40"/>
      <c r="F1165" s="40"/>
      <c r="G1165" s="40"/>
      <c r="H1165" s="46"/>
    </row>
    <row r="1166" s="2" customFormat="1">
      <c r="A1166" s="40"/>
      <c r="B1166" s="46"/>
      <c r="C1166" s="320" t="s">
        <v>1393</v>
      </c>
      <c r="D1166" s="320" t="s">
        <v>1394</v>
      </c>
      <c r="E1166" s="19" t="s">
        <v>178</v>
      </c>
      <c r="F1166" s="321">
        <v>10.188000000000001</v>
      </c>
      <c r="G1166" s="40"/>
      <c r="H1166" s="46"/>
    </row>
    <row r="1167" s="2" customFormat="1" ht="16.8" customHeight="1">
      <c r="A1167" s="40"/>
      <c r="B1167" s="46"/>
      <c r="C1167" s="320" t="s">
        <v>1380</v>
      </c>
      <c r="D1167" s="320" t="s">
        <v>1381</v>
      </c>
      <c r="E1167" s="19" t="s">
        <v>178</v>
      </c>
      <c r="F1167" s="321">
        <v>105.458</v>
      </c>
      <c r="G1167" s="40"/>
      <c r="H1167" s="46"/>
    </row>
    <row r="1168" s="2" customFormat="1" ht="16.8" customHeight="1">
      <c r="A1168" s="40"/>
      <c r="B1168" s="46"/>
      <c r="C1168" s="316" t="s">
        <v>274</v>
      </c>
      <c r="D1168" s="317" t="s">
        <v>6443</v>
      </c>
      <c r="E1168" s="318" t="s">
        <v>219</v>
      </c>
      <c r="F1168" s="319">
        <v>29.013000000000002</v>
      </c>
      <c r="G1168" s="40"/>
      <c r="H1168" s="46"/>
    </row>
    <row r="1169" s="2" customFormat="1" ht="16.8" customHeight="1">
      <c r="A1169" s="40"/>
      <c r="B1169" s="46"/>
      <c r="C1169" s="320" t="s">
        <v>19</v>
      </c>
      <c r="D1169" s="320" t="s">
        <v>906</v>
      </c>
      <c r="E1169" s="19" t="s">
        <v>19</v>
      </c>
      <c r="F1169" s="321">
        <v>0</v>
      </c>
      <c r="G1169" s="40"/>
      <c r="H1169" s="46"/>
    </row>
    <row r="1170" s="2" customFormat="1" ht="16.8" customHeight="1">
      <c r="A1170" s="40"/>
      <c r="B1170" s="46"/>
      <c r="C1170" s="320" t="s">
        <v>19</v>
      </c>
      <c r="D1170" s="320" t="s">
        <v>6463</v>
      </c>
      <c r="E1170" s="19" t="s">
        <v>19</v>
      </c>
      <c r="F1170" s="321">
        <v>0</v>
      </c>
      <c r="G1170" s="40"/>
      <c r="H1170" s="46"/>
    </row>
    <row r="1171" s="2" customFormat="1" ht="16.8" customHeight="1">
      <c r="A1171" s="40"/>
      <c r="B1171" s="46"/>
      <c r="C1171" s="320" t="s">
        <v>19</v>
      </c>
      <c r="D1171" s="320" t="s">
        <v>6470</v>
      </c>
      <c r="E1171" s="19" t="s">
        <v>19</v>
      </c>
      <c r="F1171" s="321">
        <v>0</v>
      </c>
      <c r="G1171" s="40"/>
      <c r="H1171" s="46"/>
    </row>
    <row r="1172" s="2" customFormat="1" ht="16.8" customHeight="1">
      <c r="A1172" s="40"/>
      <c r="B1172" s="46"/>
      <c r="C1172" s="320" t="s">
        <v>19</v>
      </c>
      <c r="D1172" s="320" t="s">
        <v>6471</v>
      </c>
      <c r="E1172" s="19" t="s">
        <v>19</v>
      </c>
      <c r="F1172" s="321">
        <v>6.2060000000000004</v>
      </c>
      <c r="G1172" s="40"/>
      <c r="H1172" s="46"/>
    </row>
    <row r="1173" s="2" customFormat="1" ht="16.8" customHeight="1">
      <c r="A1173" s="40"/>
      <c r="B1173" s="46"/>
      <c r="C1173" s="320" t="s">
        <v>19</v>
      </c>
      <c r="D1173" s="320" t="s">
        <v>6472</v>
      </c>
      <c r="E1173" s="19" t="s">
        <v>19</v>
      </c>
      <c r="F1173" s="321">
        <v>22.806999999999999</v>
      </c>
      <c r="G1173" s="40"/>
      <c r="H1173" s="46"/>
    </row>
    <row r="1174" s="2" customFormat="1" ht="16.8" customHeight="1">
      <c r="A1174" s="40"/>
      <c r="B1174" s="46"/>
      <c r="C1174" s="320" t="s">
        <v>274</v>
      </c>
      <c r="D1174" s="320" t="s">
        <v>414</v>
      </c>
      <c r="E1174" s="19" t="s">
        <v>19</v>
      </c>
      <c r="F1174" s="321">
        <v>29.013000000000002</v>
      </c>
      <c r="G1174" s="40"/>
      <c r="H1174" s="46"/>
    </row>
    <row r="1175" s="2" customFormat="1" ht="16.8" customHeight="1">
      <c r="A1175" s="40"/>
      <c r="B1175" s="46"/>
      <c r="C1175" s="322" t="s">
        <v>8517</v>
      </c>
      <c r="D1175" s="40"/>
      <c r="E1175" s="40"/>
      <c r="F1175" s="40"/>
      <c r="G1175" s="40"/>
      <c r="H1175" s="46"/>
    </row>
    <row r="1176" s="2" customFormat="1">
      <c r="A1176" s="40"/>
      <c r="B1176" s="46"/>
      <c r="C1176" s="320" t="s">
        <v>6466</v>
      </c>
      <c r="D1176" s="320" t="s">
        <v>6467</v>
      </c>
      <c r="E1176" s="19" t="s">
        <v>219</v>
      </c>
      <c r="F1176" s="321">
        <v>29.013000000000002</v>
      </c>
      <c r="G1176" s="40"/>
      <c r="H1176" s="46"/>
    </row>
    <row r="1177" s="2" customFormat="1">
      <c r="A1177" s="40"/>
      <c r="B1177" s="46"/>
      <c r="C1177" s="320" t="s">
        <v>481</v>
      </c>
      <c r="D1177" s="320" t="s">
        <v>482</v>
      </c>
      <c r="E1177" s="19" t="s">
        <v>219</v>
      </c>
      <c r="F1177" s="321">
        <v>84.691999999999993</v>
      </c>
      <c r="G1177" s="40"/>
      <c r="H1177" s="46"/>
    </row>
    <row r="1178" s="2" customFormat="1">
      <c r="A1178" s="40"/>
      <c r="B1178" s="46"/>
      <c r="C1178" s="320" t="s">
        <v>493</v>
      </c>
      <c r="D1178" s="320" t="s">
        <v>494</v>
      </c>
      <c r="E1178" s="19" t="s">
        <v>219</v>
      </c>
      <c r="F1178" s="321">
        <v>36.659999999999997</v>
      </c>
      <c r="G1178" s="40"/>
      <c r="H1178" s="46"/>
    </row>
    <row r="1179" s="2" customFormat="1">
      <c r="A1179" s="40"/>
      <c r="B1179" s="46"/>
      <c r="C1179" s="320" t="s">
        <v>499</v>
      </c>
      <c r="D1179" s="320" t="s">
        <v>8518</v>
      </c>
      <c r="E1179" s="19" t="s">
        <v>219</v>
      </c>
      <c r="F1179" s="321">
        <v>549.89999999999998</v>
      </c>
      <c r="G1179" s="40"/>
      <c r="H1179" s="46"/>
    </row>
    <row r="1180" s="2" customFormat="1">
      <c r="A1180" s="40"/>
      <c r="B1180" s="46"/>
      <c r="C1180" s="320" t="s">
        <v>553</v>
      </c>
      <c r="D1180" s="320" t="s">
        <v>554</v>
      </c>
      <c r="E1180" s="19" t="s">
        <v>548</v>
      </c>
      <c r="F1180" s="321">
        <v>65.988</v>
      </c>
      <c r="G1180" s="40"/>
      <c r="H1180" s="46"/>
    </row>
    <row r="1181" s="2" customFormat="1">
      <c r="A1181" s="40"/>
      <c r="B1181" s="46"/>
      <c r="C1181" s="320" t="s">
        <v>561</v>
      </c>
      <c r="D1181" s="320" t="s">
        <v>562</v>
      </c>
      <c r="E1181" s="19" t="s">
        <v>219</v>
      </c>
      <c r="F1181" s="321">
        <v>36.659999999999997</v>
      </c>
      <c r="G1181" s="40"/>
      <c r="H1181" s="46"/>
    </row>
    <row r="1182" s="2" customFormat="1" ht="16.8" customHeight="1">
      <c r="A1182" s="40"/>
      <c r="B1182" s="46"/>
      <c r="C1182" s="316" t="s">
        <v>277</v>
      </c>
      <c r="D1182" s="317" t="s">
        <v>6445</v>
      </c>
      <c r="E1182" s="318" t="s">
        <v>219</v>
      </c>
      <c r="F1182" s="319">
        <v>9.6129999999999995</v>
      </c>
      <c r="G1182" s="40"/>
      <c r="H1182" s="46"/>
    </row>
    <row r="1183" s="2" customFormat="1" ht="16.8" customHeight="1">
      <c r="A1183" s="40"/>
      <c r="B1183" s="46"/>
      <c r="C1183" s="320" t="s">
        <v>19</v>
      </c>
      <c r="D1183" s="320" t="s">
        <v>906</v>
      </c>
      <c r="E1183" s="19" t="s">
        <v>19</v>
      </c>
      <c r="F1183" s="321">
        <v>0</v>
      </c>
      <c r="G1183" s="40"/>
      <c r="H1183" s="46"/>
    </row>
    <row r="1184" s="2" customFormat="1" ht="16.8" customHeight="1">
      <c r="A1184" s="40"/>
      <c r="B1184" s="46"/>
      <c r="C1184" s="320" t="s">
        <v>19</v>
      </c>
      <c r="D1184" s="320" t="s">
        <v>6463</v>
      </c>
      <c r="E1184" s="19" t="s">
        <v>19</v>
      </c>
      <c r="F1184" s="321">
        <v>0</v>
      </c>
      <c r="G1184" s="40"/>
      <c r="H1184" s="46"/>
    </row>
    <row r="1185" s="2" customFormat="1" ht="16.8" customHeight="1">
      <c r="A1185" s="40"/>
      <c r="B1185" s="46"/>
      <c r="C1185" s="320" t="s">
        <v>19</v>
      </c>
      <c r="D1185" s="320" t="s">
        <v>6464</v>
      </c>
      <c r="E1185" s="19" t="s">
        <v>19</v>
      </c>
      <c r="F1185" s="321">
        <v>2.3199999999999998</v>
      </c>
      <c r="G1185" s="40"/>
      <c r="H1185" s="46"/>
    </row>
    <row r="1186" s="2" customFormat="1" ht="16.8" customHeight="1">
      <c r="A1186" s="40"/>
      <c r="B1186" s="46"/>
      <c r="C1186" s="320" t="s">
        <v>19</v>
      </c>
      <c r="D1186" s="320" t="s">
        <v>6465</v>
      </c>
      <c r="E1186" s="19" t="s">
        <v>19</v>
      </c>
      <c r="F1186" s="321">
        <v>7.2930000000000001</v>
      </c>
      <c r="G1186" s="40"/>
      <c r="H1186" s="46"/>
    </row>
    <row r="1187" s="2" customFormat="1" ht="16.8" customHeight="1">
      <c r="A1187" s="40"/>
      <c r="B1187" s="46"/>
      <c r="C1187" s="320" t="s">
        <v>277</v>
      </c>
      <c r="D1187" s="320" t="s">
        <v>414</v>
      </c>
      <c r="E1187" s="19" t="s">
        <v>19</v>
      </c>
      <c r="F1187" s="321">
        <v>9.6129999999999995</v>
      </c>
      <c r="G1187" s="40"/>
      <c r="H1187" s="46"/>
    </row>
    <row r="1188" s="2" customFormat="1" ht="16.8" customHeight="1">
      <c r="A1188" s="40"/>
      <c r="B1188" s="46"/>
      <c r="C1188" s="322" t="s">
        <v>8517</v>
      </c>
      <c r="D1188" s="40"/>
      <c r="E1188" s="40"/>
      <c r="F1188" s="40"/>
      <c r="G1188" s="40"/>
      <c r="H1188" s="46"/>
    </row>
    <row r="1189" s="2" customFormat="1">
      <c r="A1189" s="40"/>
      <c r="B1189" s="46"/>
      <c r="C1189" s="320" t="s">
        <v>6459</v>
      </c>
      <c r="D1189" s="320" t="s">
        <v>6460</v>
      </c>
      <c r="E1189" s="19" t="s">
        <v>219</v>
      </c>
      <c r="F1189" s="321">
        <v>9.6129999999999995</v>
      </c>
      <c r="G1189" s="40"/>
      <c r="H1189" s="46"/>
    </row>
    <row r="1190" s="2" customFormat="1">
      <c r="A1190" s="40"/>
      <c r="B1190" s="46"/>
      <c r="C1190" s="320" t="s">
        <v>481</v>
      </c>
      <c r="D1190" s="320" t="s">
        <v>482</v>
      </c>
      <c r="E1190" s="19" t="s">
        <v>219</v>
      </c>
      <c r="F1190" s="321">
        <v>84.691999999999993</v>
      </c>
      <c r="G1190" s="40"/>
      <c r="H1190" s="46"/>
    </row>
    <row r="1191" s="2" customFormat="1">
      <c r="A1191" s="40"/>
      <c r="B1191" s="46"/>
      <c r="C1191" s="320" t="s">
        <v>493</v>
      </c>
      <c r="D1191" s="320" t="s">
        <v>494</v>
      </c>
      <c r="E1191" s="19" t="s">
        <v>219</v>
      </c>
      <c r="F1191" s="321">
        <v>36.659999999999997</v>
      </c>
      <c r="G1191" s="40"/>
      <c r="H1191" s="46"/>
    </row>
    <row r="1192" s="2" customFormat="1">
      <c r="A1192" s="40"/>
      <c r="B1192" s="46"/>
      <c r="C1192" s="320" t="s">
        <v>499</v>
      </c>
      <c r="D1192" s="320" t="s">
        <v>8518</v>
      </c>
      <c r="E1192" s="19" t="s">
        <v>219</v>
      </c>
      <c r="F1192" s="321">
        <v>549.89999999999998</v>
      </c>
      <c r="G1192" s="40"/>
      <c r="H1192" s="46"/>
    </row>
    <row r="1193" s="2" customFormat="1">
      <c r="A1193" s="40"/>
      <c r="B1193" s="46"/>
      <c r="C1193" s="320" t="s">
        <v>553</v>
      </c>
      <c r="D1193" s="320" t="s">
        <v>554</v>
      </c>
      <c r="E1193" s="19" t="s">
        <v>548</v>
      </c>
      <c r="F1193" s="321">
        <v>65.988</v>
      </c>
      <c r="G1193" s="40"/>
      <c r="H1193" s="46"/>
    </row>
    <row r="1194" s="2" customFormat="1">
      <c r="A1194" s="40"/>
      <c r="B1194" s="46"/>
      <c r="C1194" s="320" t="s">
        <v>561</v>
      </c>
      <c r="D1194" s="320" t="s">
        <v>562</v>
      </c>
      <c r="E1194" s="19" t="s">
        <v>219</v>
      </c>
      <c r="F1194" s="321">
        <v>36.659999999999997</v>
      </c>
      <c r="G1194" s="40"/>
      <c r="H1194" s="46"/>
    </row>
    <row r="1195" s="2" customFormat="1" ht="16.8" customHeight="1">
      <c r="A1195" s="40"/>
      <c r="B1195" s="46"/>
      <c r="C1195" s="316" t="s">
        <v>6447</v>
      </c>
      <c r="D1195" s="317" t="s">
        <v>6448</v>
      </c>
      <c r="E1195" s="318" t="s">
        <v>178</v>
      </c>
      <c r="F1195" s="319">
        <v>42.340000000000003</v>
      </c>
      <c r="G1195" s="40"/>
      <c r="H1195" s="46"/>
    </row>
    <row r="1196" s="2" customFormat="1" ht="16.8" customHeight="1">
      <c r="A1196" s="40"/>
      <c r="B1196" s="46"/>
      <c r="C1196" s="320" t="s">
        <v>19</v>
      </c>
      <c r="D1196" s="320" t="s">
        <v>906</v>
      </c>
      <c r="E1196" s="19" t="s">
        <v>19</v>
      </c>
      <c r="F1196" s="321">
        <v>0</v>
      </c>
      <c r="G1196" s="40"/>
      <c r="H1196" s="46"/>
    </row>
    <row r="1197" s="2" customFormat="1" ht="16.8" customHeight="1">
      <c r="A1197" s="40"/>
      <c r="B1197" s="46"/>
      <c r="C1197" s="320" t="s">
        <v>19</v>
      </c>
      <c r="D1197" s="320" t="s">
        <v>594</v>
      </c>
      <c r="E1197" s="19" t="s">
        <v>19</v>
      </c>
      <c r="F1197" s="321">
        <v>0</v>
      </c>
      <c r="G1197" s="40"/>
      <c r="H1197" s="46"/>
    </row>
    <row r="1198" s="2" customFormat="1" ht="16.8" customHeight="1">
      <c r="A1198" s="40"/>
      <c r="B1198" s="46"/>
      <c r="C1198" s="320" t="s">
        <v>19</v>
      </c>
      <c r="D1198" s="320" t="s">
        <v>6676</v>
      </c>
      <c r="E1198" s="19" t="s">
        <v>19</v>
      </c>
      <c r="F1198" s="321">
        <v>0</v>
      </c>
      <c r="G1198" s="40"/>
      <c r="H1198" s="46"/>
    </row>
    <row r="1199" s="2" customFormat="1" ht="16.8" customHeight="1">
      <c r="A1199" s="40"/>
      <c r="B1199" s="46"/>
      <c r="C1199" s="320" t="s">
        <v>19</v>
      </c>
      <c r="D1199" s="320" t="s">
        <v>6448</v>
      </c>
      <c r="E1199" s="19" t="s">
        <v>19</v>
      </c>
      <c r="F1199" s="321">
        <v>0</v>
      </c>
      <c r="G1199" s="40"/>
      <c r="H1199" s="46"/>
    </row>
    <row r="1200" s="2" customFormat="1" ht="16.8" customHeight="1">
      <c r="A1200" s="40"/>
      <c r="B1200" s="46"/>
      <c r="C1200" s="320" t="s">
        <v>19</v>
      </c>
      <c r="D1200" s="320" t="s">
        <v>6703</v>
      </c>
      <c r="E1200" s="19" t="s">
        <v>19</v>
      </c>
      <c r="F1200" s="321">
        <v>42.340000000000003</v>
      </c>
      <c r="G1200" s="40"/>
      <c r="H1200" s="46"/>
    </row>
    <row r="1201" s="2" customFormat="1" ht="16.8" customHeight="1">
      <c r="A1201" s="40"/>
      <c r="B1201" s="46"/>
      <c r="C1201" s="320" t="s">
        <v>6447</v>
      </c>
      <c r="D1201" s="320" t="s">
        <v>414</v>
      </c>
      <c r="E1201" s="19" t="s">
        <v>19</v>
      </c>
      <c r="F1201" s="321">
        <v>42.340000000000003</v>
      </c>
      <c r="G1201" s="40"/>
      <c r="H1201" s="46"/>
    </row>
    <row r="1202" s="2" customFormat="1" ht="16.8" customHeight="1">
      <c r="A1202" s="40"/>
      <c r="B1202" s="46"/>
      <c r="C1202" s="322" t="s">
        <v>8517</v>
      </c>
      <c r="D1202" s="40"/>
      <c r="E1202" s="40"/>
      <c r="F1202" s="40"/>
      <c r="G1202" s="40"/>
      <c r="H1202" s="46"/>
    </row>
    <row r="1203" s="2" customFormat="1" ht="16.8" customHeight="1">
      <c r="A1203" s="40"/>
      <c r="B1203" s="46"/>
      <c r="C1203" s="320" t="s">
        <v>2223</v>
      </c>
      <c r="D1203" s="320" t="s">
        <v>2224</v>
      </c>
      <c r="E1203" s="19" t="s">
        <v>178</v>
      </c>
      <c r="F1203" s="321">
        <v>42.340000000000003</v>
      </c>
      <c r="G1203" s="40"/>
      <c r="H1203" s="46"/>
    </row>
    <row r="1204" s="2" customFormat="1">
      <c r="A1204" s="40"/>
      <c r="B1204" s="46"/>
      <c r="C1204" s="320" t="s">
        <v>2015</v>
      </c>
      <c r="D1204" s="320" t="s">
        <v>2016</v>
      </c>
      <c r="E1204" s="19" t="s">
        <v>178</v>
      </c>
      <c r="F1204" s="321">
        <v>42.340000000000003</v>
      </c>
      <c r="G1204" s="40"/>
      <c r="H1204" s="46"/>
    </row>
    <row r="1205" s="2" customFormat="1">
      <c r="A1205" s="40"/>
      <c r="B1205" s="46"/>
      <c r="C1205" s="320" t="s">
        <v>2025</v>
      </c>
      <c r="D1205" s="320" t="s">
        <v>2026</v>
      </c>
      <c r="E1205" s="19" t="s">
        <v>178</v>
      </c>
      <c r="F1205" s="321">
        <v>42.340000000000003</v>
      </c>
      <c r="G1205" s="40"/>
      <c r="H1205" s="46"/>
    </row>
    <row r="1206" s="2" customFormat="1" ht="16.8" customHeight="1">
      <c r="A1206" s="40"/>
      <c r="B1206" s="46"/>
      <c r="C1206" s="320" t="s">
        <v>2228</v>
      </c>
      <c r="D1206" s="320" t="s">
        <v>2229</v>
      </c>
      <c r="E1206" s="19" t="s">
        <v>219</v>
      </c>
      <c r="F1206" s="321">
        <v>6.6689999999999996</v>
      </c>
      <c r="G1206" s="40"/>
      <c r="H1206" s="46"/>
    </row>
    <row r="1207" s="2" customFormat="1" ht="16.8" customHeight="1">
      <c r="A1207" s="40"/>
      <c r="B1207" s="46"/>
      <c r="C1207" s="320" t="s">
        <v>2020</v>
      </c>
      <c r="D1207" s="320" t="s">
        <v>2021</v>
      </c>
      <c r="E1207" s="19" t="s">
        <v>178</v>
      </c>
      <c r="F1207" s="321">
        <v>49.326000000000001</v>
      </c>
      <c r="G1207" s="40"/>
      <c r="H1207" s="46"/>
    </row>
    <row r="1208" s="2" customFormat="1" ht="16.8" customHeight="1">
      <c r="A1208" s="40"/>
      <c r="B1208" s="46"/>
      <c r="C1208" s="320" t="s">
        <v>2020</v>
      </c>
      <c r="D1208" s="320" t="s">
        <v>2021</v>
      </c>
      <c r="E1208" s="19" t="s">
        <v>178</v>
      </c>
      <c r="F1208" s="321">
        <v>49.326000000000001</v>
      </c>
      <c r="G1208" s="40"/>
      <c r="H1208" s="46"/>
    </row>
    <row r="1209" s="2" customFormat="1" ht="16.8" customHeight="1">
      <c r="A1209" s="40"/>
      <c r="B1209" s="46"/>
      <c r="C1209" s="316" t="s">
        <v>6450</v>
      </c>
      <c r="D1209" s="317" t="s">
        <v>6450</v>
      </c>
      <c r="E1209" s="318" t="s">
        <v>228</v>
      </c>
      <c r="F1209" s="319">
        <v>11.69</v>
      </c>
      <c r="G1209" s="40"/>
      <c r="H1209" s="46"/>
    </row>
    <row r="1210" s="2" customFormat="1" ht="16.8" customHeight="1">
      <c r="A1210" s="40"/>
      <c r="B1210" s="46"/>
      <c r="C1210" s="320" t="s">
        <v>19</v>
      </c>
      <c r="D1210" s="320" t="s">
        <v>926</v>
      </c>
      <c r="E1210" s="19" t="s">
        <v>19</v>
      </c>
      <c r="F1210" s="321">
        <v>0</v>
      </c>
      <c r="G1210" s="40"/>
      <c r="H1210" s="46"/>
    </row>
    <row r="1211" s="2" customFormat="1" ht="16.8" customHeight="1">
      <c r="A1211" s="40"/>
      <c r="B1211" s="46"/>
      <c r="C1211" s="320" t="s">
        <v>6450</v>
      </c>
      <c r="D1211" s="320" t="s">
        <v>6612</v>
      </c>
      <c r="E1211" s="19" t="s">
        <v>19</v>
      </c>
      <c r="F1211" s="321">
        <v>11.69</v>
      </c>
      <c r="G1211" s="40"/>
      <c r="H1211" s="46"/>
    </row>
    <row r="1212" s="2" customFormat="1" ht="16.8" customHeight="1">
      <c r="A1212" s="40"/>
      <c r="B1212" s="46"/>
      <c r="C1212" s="322" t="s">
        <v>8517</v>
      </c>
      <c r="D1212" s="40"/>
      <c r="E1212" s="40"/>
      <c r="F1212" s="40"/>
      <c r="G1212" s="40"/>
      <c r="H1212" s="46"/>
    </row>
    <row r="1213" s="2" customFormat="1">
      <c r="A1213" s="40"/>
      <c r="B1213" s="46"/>
      <c r="C1213" s="320" t="s">
        <v>6608</v>
      </c>
      <c r="D1213" s="320" t="s">
        <v>6609</v>
      </c>
      <c r="E1213" s="19" t="s">
        <v>228</v>
      </c>
      <c r="F1213" s="321">
        <v>14.19</v>
      </c>
      <c r="G1213" s="40"/>
      <c r="H1213" s="46"/>
    </row>
    <row r="1214" s="2" customFormat="1" ht="16.8" customHeight="1">
      <c r="A1214" s="40"/>
      <c r="B1214" s="46"/>
      <c r="C1214" s="320" t="s">
        <v>1411</v>
      </c>
      <c r="D1214" s="320" t="s">
        <v>1412</v>
      </c>
      <c r="E1214" s="19" t="s">
        <v>178</v>
      </c>
      <c r="F1214" s="321">
        <v>97.608000000000004</v>
      </c>
      <c r="G1214" s="40"/>
      <c r="H1214" s="46"/>
    </row>
    <row r="1215" s="2" customFormat="1">
      <c r="A1215" s="40"/>
      <c r="B1215" s="46"/>
      <c r="C1215" s="320" t="s">
        <v>1488</v>
      </c>
      <c r="D1215" s="320" t="s">
        <v>1489</v>
      </c>
      <c r="E1215" s="19" t="s">
        <v>178</v>
      </c>
      <c r="F1215" s="321">
        <v>97.608000000000004</v>
      </c>
      <c r="G1215" s="40"/>
      <c r="H1215" s="46"/>
    </row>
    <row r="1216" s="2" customFormat="1" ht="16.8" customHeight="1">
      <c r="A1216" s="40"/>
      <c r="B1216" s="46"/>
      <c r="C1216" s="320" t="s">
        <v>6604</v>
      </c>
      <c r="D1216" s="320" t="s">
        <v>6605</v>
      </c>
      <c r="E1216" s="19" t="s">
        <v>178</v>
      </c>
      <c r="F1216" s="321">
        <v>3.1219999999999999</v>
      </c>
      <c r="G1216" s="40"/>
      <c r="H1216" s="46"/>
    </row>
    <row r="1217" s="2" customFormat="1" ht="16.8" customHeight="1">
      <c r="A1217" s="40"/>
      <c r="B1217" s="46"/>
      <c r="C1217" s="316" t="s">
        <v>350</v>
      </c>
      <c r="D1217" s="317" t="s">
        <v>351</v>
      </c>
      <c r="E1217" s="318" t="s">
        <v>219</v>
      </c>
      <c r="F1217" s="319">
        <v>24.015999999999998</v>
      </c>
      <c r="G1217" s="40"/>
      <c r="H1217" s="46"/>
    </row>
    <row r="1218" s="2" customFormat="1" ht="16.8" customHeight="1">
      <c r="A1218" s="40"/>
      <c r="B1218" s="46"/>
      <c r="C1218" s="320" t="s">
        <v>19</v>
      </c>
      <c r="D1218" s="320" t="s">
        <v>906</v>
      </c>
      <c r="E1218" s="19" t="s">
        <v>19</v>
      </c>
      <c r="F1218" s="321">
        <v>0</v>
      </c>
      <c r="G1218" s="40"/>
      <c r="H1218" s="46"/>
    </row>
    <row r="1219" s="2" customFormat="1" ht="16.8" customHeight="1">
      <c r="A1219" s="40"/>
      <c r="B1219" s="46"/>
      <c r="C1219" s="320" t="s">
        <v>19</v>
      </c>
      <c r="D1219" s="320" t="s">
        <v>6463</v>
      </c>
      <c r="E1219" s="19" t="s">
        <v>19</v>
      </c>
      <c r="F1219" s="321">
        <v>0</v>
      </c>
      <c r="G1219" s="40"/>
      <c r="H1219" s="46"/>
    </row>
    <row r="1220" s="2" customFormat="1" ht="16.8" customHeight="1">
      <c r="A1220" s="40"/>
      <c r="B1220" s="46"/>
      <c r="C1220" s="320" t="s">
        <v>19</v>
      </c>
      <c r="D1220" s="320" t="s">
        <v>6470</v>
      </c>
      <c r="E1220" s="19" t="s">
        <v>19</v>
      </c>
      <c r="F1220" s="321">
        <v>0</v>
      </c>
      <c r="G1220" s="40"/>
      <c r="H1220" s="46"/>
    </row>
    <row r="1221" s="2" customFormat="1" ht="16.8" customHeight="1">
      <c r="A1221" s="40"/>
      <c r="B1221" s="46"/>
      <c r="C1221" s="320" t="s">
        <v>19</v>
      </c>
      <c r="D1221" s="320" t="s">
        <v>6485</v>
      </c>
      <c r="E1221" s="19" t="s">
        <v>19</v>
      </c>
      <c r="F1221" s="321">
        <v>5.452</v>
      </c>
      <c r="G1221" s="40"/>
      <c r="H1221" s="46"/>
    </row>
    <row r="1222" s="2" customFormat="1" ht="16.8" customHeight="1">
      <c r="A1222" s="40"/>
      <c r="B1222" s="46"/>
      <c r="C1222" s="320" t="s">
        <v>19</v>
      </c>
      <c r="D1222" s="320" t="s">
        <v>6486</v>
      </c>
      <c r="E1222" s="19" t="s">
        <v>19</v>
      </c>
      <c r="F1222" s="321">
        <v>18.564</v>
      </c>
      <c r="G1222" s="40"/>
      <c r="H1222" s="46"/>
    </row>
    <row r="1223" s="2" customFormat="1" ht="16.8" customHeight="1">
      <c r="A1223" s="40"/>
      <c r="B1223" s="46"/>
      <c r="C1223" s="320" t="s">
        <v>350</v>
      </c>
      <c r="D1223" s="320" t="s">
        <v>414</v>
      </c>
      <c r="E1223" s="19" t="s">
        <v>19</v>
      </c>
      <c r="F1223" s="321">
        <v>24.015999999999998</v>
      </c>
      <c r="G1223" s="40"/>
      <c r="H1223" s="46"/>
    </row>
    <row r="1224" s="2" customFormat="1" ht="16.8" customHeight="1">
      <c r="A1224" s="40"/>
      <c r="B1224" s="46"/>
      <c r="C1224" s="322" t="s">
        <v>8517</v>
      </c>
      <c r="D1224" s="40"/>
      <c r="E1224" s="40"/>
      <c r="F1224" s="40"/>
      <c r="G1224" s="40"/>
      <c r="H1224" s="46"/>
    </row>
    <row r="1225" s="2" customFormat="1">
      <c r="A1225" s="40"/>
      <c r="B1225" s="46"/>
      <c r="C1225" s="320" t="s">
        <v>566</v>
      </c>
      <c r="D1225" s="320" t="s">
        <v>567</v>
      </c>
      <c r="E1225" s="19" t="s">
        <v>219</v>
      </c>
      <c r="F1225" s="321">
        <v>24.015999999999998</v>
      </c>
      <c r="G1225" s="40"/>
      <c r="H1225" s="46"/>
    </row>
    <row r="1226" s="2" customFormat="1">
      <c r="A1226" s="40"/>
      <c r="B1226" s="46"/>
      <c r="C1226" s="320" t="s">
        <v>481</v>
      </c>
      <c r="D1226" s="320" t="s">
        <v>482</v>
      </c>
      <c r="E1226" s="19" t="s">
        <v>219</v>
      </c>
      <c r="F1226" s="321">
        <v>84.691999999999993</v>
      </c>
      <c r="G1226" s="40"/>
      <c r="H1226" s="46"/>
    </row>
    <row r="1227" s="2" customFormat="1">
      <c r="A1227" s="40"/>
      <c r="B1227" s="46"/>
      <c r="C1227" s="320" t="s">
        <v>493</v>
      </c>
      <c r="D1227" s="320" t="s">
        <v>494</v>
      </c>
      <c r="E1227" s="19" t="s">
        <v>219</v>
      </c>
      <c r="F1227" s="321">
        <v>36.659999999999997</v>
      </c>
      <c r="G1227" s="40"/>
      <c r="H1227" s="46"/>
    </row>
    <row r="1228" s="2" customFormat="1">
      <c r="A1228" s="40"/>
      <c r="B1228" s="46"/>
      <c r="C1228" s="320" t="s">
        <v>499</v>
      </c>
      <c r="D1228" s="320" t="s">
        <v>8518</v>
      </c>
      <c r="E1228" s="19" t="s">
        <v>219</v>
      </c>
      <c r="F1228" s="321">
        <v>549.89999999999998</v>
      </c>
      <c r="G1228" s="40"/>
      <c r="H1228" s="46"/>
    </row>
    <row r="1229" s="2" customFormat="1">
      <c r="A1229" s="40"/>
      <c r="B1229" s="46"/>
      <c r="C1229" s="320" t="s">
        <v>6477</v>
      </c>
      <c r="D1229" s="320" t="s">
        <v>6478</v>
      </c>
      <c r="E1229" s="19" t="s">
        <v>219</v>
      </c>
      <c r="F1229" s="321">
        <v>24.015999999999998</v>
      </c>
      <c r="G1229" s="40"/>
      <c r="H1229" s="46"/>
    </row>
    <row r="1230" s="2" customFormat="1">
      <c r="A1230" s="40"/>
      <c r="B1230" s="46"/>
      <c r="C1230" s="320" t="s">
        <v>553</v>
      </c>
      <c r="D1230" s="320" t="s">
        <v>554</v>
      </c>
      <c r="E1230" s="19" t="s">
        <v>548</v>
      </c>
      <c r="F1230" s="321">
        <v>65.988</v>
      </c>
      <c r="G1230" s="40"/>
      <c r="H1230" s="46"/>
    </row>
    <row r="1231" s="2" customFormat="1">
      <c r="A1231" s="40"/>
      <c r="B1231" s="46"/>
      <c r="C1231" s="320" t="s">
        <v>561</v>
      </c>
      <c r="D1231" s="320" t="s">
        <v>562</v>
      </c>
      <c r="E1231" s="19" t="s">
        <v>219</v>
      </c>
      <c r="F1231" s="321">
        <v>36.659999999999997</v>
      </c>
      <c r="G1231" s="40"/>
      <c r="H1231" s="46"/>
    </row>
    <row r="1232" s="2" customFormat="1" ht="26.4" customHeight="1">
      <c r="A1232" s="40"/>
      <c r="B1232" s="46"/>
      <c r="C1232" s="315" t="s">
        <v>8523</v>
      </c>
      <c r="D1232" s="315" t="s">
        <v>135</v>
      </c>
      <c r="E1232" s="40"/>
      <c r="F1232" s="40"/>
      <c r="G1232" s="40"/>
      <c r="H1232" s="46"/>
    </row>
    <row r="1233" s="2" customFormat="1" ht="16.8" customHeight="1">
      <c r="A1233" s="40"/>
      <c r="B1233" s="46"/>
      <c r="C1233" s="316" t="s">
        <v>6866</v>
      </c>
      <c r="D1233" s="317" t="s">
        <v>6866</v>
      </c>
      <c r="E1233" s="318" t="s">
        <v>19</v>
      </c>
      <c r="F1233" s="319">
        <v>57</v>
      </c>
      <c r="G1233" s="40"/>
      <c r="H1233" s="46"/>
    </row>
    <row r="1234" s="2" customFormat="1" ht="16.8" customHeight="1">
      <c r="A1234" s="40"/>
      <c r="B1234" s="46"/>
      <c r="C1234" s="320" t="s">
        <v>19</v>
      </c>
      <c r="D1234" s="320" t="s">
        <v>6864</v>
      </c>
      <c r="E1234" s="19" t="s">
        <v>19</v>
      </c>
      <c r="F1234" s="321">
        <v>0</v>
      </c>
      <c r="G1234" s="40"/>
      <c r="H1234" s="46"/>
    </row>
    <row r="1235" s="2" customFormat="1" ht="16.8" customHeight="1">
      <c r="A1235" s="40"/>
      <c r="B1235" s="46"/>
      <c r="C1235" s="320" t="s">
        <v>19</v>
      </c>
      <c r="D1235" s="320" t="s">
        <v>1696</v>
      </c>
      <c r="E1235" s="19" t="s">
        <v>19</v>
      </c>
      <c r="F1235" s="321">
        <v>0</v>
      </c>
      <c r="G1235" s="40"/>
      <c r="H1235" s="46"/>
    </row>
    <row r="1236" s="2" customFormat="1" ht="16.8" customHeight="1">
      <c r="A1236" s="40"/>
      <c r="B1236" s="46"/>
      <c r="C1236" s="320" t="s">
        <v>19</v>
      </c>
      <c r="D1236" s="320" t="s">
        <v>6865</v>
      </c>
      <c r="E1236" s="19" t="s">
        <v>19</v>
      </c>
      <c r="F1236" s="321">
        <v>57</v>
      </c>
      <c r="G1236" s="40"/>
      <c r="H1236" s="46"/>
    </row>
    <row r="1237" s="2" customFormat="1" ht="16.8" customHeight="1">
      <c r="A1237" s="40"/>
      <c r="B1237" s="46"/>
      <c r="C1237" s="320" t="s">
        <v>6866</v>
      </c>
      <c r="D1237" s="320" t="s">
        <v>414</v>
      </c>
      <c r="E1237" s="19" t="s">
        <v>19</v>
      </c>
      <c r="F1237" s="321">
        <v>57</v>
      </c>
      <c r="G1237" s="40"/>
      <c r="H1237" s="46"/>
    </row>
    <row r="1238" s="2" customFormat="1" ht="16.8" customHeight="1">
      <c r="A1238" s="40"/>
      <c r="B1238" s="46"/>
      <c r="C1238" s="316" t="s">
        <v>6845</v>
      </c>
      <c r="D1238" s="317" t="s">
        <v>6846</v>
      </c>
      <c r="E1238" s="318" t="s">
        <v>219</v>
      </c>
      <c r="F1238" s="319">
        <v>318.95600000000002</v>
      </c>
      <c r="G1238" s="40"/>
      <c r="H1238" s="46"/>
    </row>
    <row r="1239" s="2" customFormat="1" ht="16.8" customHeight="1">
      <c r="A1239" s="40"/>
      <c r="B1239" s="46"/>
      <c r="C1239" s="320" t="s">
        <v>19</v>
      </c>
      <c r="D1239" s="320" t="s">
        <v>6858</v>
      </c>
      <c r="E1239" s="19" t="s">
        <v>19</v>
      </c>
      <c r="F1239" s="321">
        <v>0</v>
      </c>
      <c r="G1239" s="40"/>
      <c r="H1239" s="46"/>
    </row>
    <row r="1240" s="2" customFormat="1" ht="16.8" customHeight="1">
      <c r="A1240" s="40"/>
      <c r="B1240" s="46"/>
      <c r="C1240" s="320" t="s">
        <v>19</v>
      </c>
      <c r="D1240" s="320" t="s">
        <v>6859</v>
      </c>
      <c r="E1240" s="19" t="s">
        <v>19</v>
      </c>
      <c r="F1240" s="321">
        <v>318.95600000000002</v>
      </c>
      <c r="G1240" s="40"/>
      <c r="H1240" s="46"/>
    </row>
    <row r="1241" s="2" customFormat="1" ht="16.8" customHeight="1">
      <c r="A1241" s="40"/>
      <c r="B1241" s="46"/>
      <c r="C1241" s="320" t="s">
        <v>6845</v>
      </c>
      <c r="D1241" s="320" t="s">
        <v>414</v>
      </c>
      <c r="E1241" s="19" t="s">
        <v>19</v>
      </c>
      <c r="F1241" s="321">
        <v>318.95600000000002</v>
      </c>
      <c r="G1241" s="40"/>
      <c r="H1241" s="46"/>
    </row>
    <row r="1242" s="2" customFormat="1" ht="16.8" customHeight="1">
      <c r="A1242" s="40"/>
      <c r="B1242" s="46"/>
      <c r="C1242" s="322" t="s">
        <v>8517</v>
      </c>
      <c r="D1242" s="40"/>
      <c r="E1242" s="40"/>
      <c r="F1242" s="40"/>
      <c r="G1242" s="40"/>
      <c r="H1242" s="46"/>
    </row>
    <row r="1243" s="2" customFormat="1">
      <c r="A1243" s="40"/>
      <c r="B1243" s="46"/>
      <c r="C1243" s="320" t="s">
        <v>6851</v>
      </c>
      <c r="D1243" s="320" t="s">
        <v>6852</v>
      </c>
      <c r="E1243" s="19" t="s">
        <v>219</v>
      </c>
      <c r="F1243" s="321">
        <v>318.95600000000002</v>
      </c>
      <c r="G1243" s="40"/>
      <c r="H1243" s="46"/>
    </row>
    <row r="1244" s="2" customFormat="1">
      <c r="A1244" s="40"/>
      <c r="B1244" s="46"/>
      <c r="C1244" s="320" t="s">
        <v>481</v>
      </c>
      <c r="D1244" s="320" t="s">
        <v>482</v>
      </c>
      <c r="E1244" s="19" t="s">
        <v>219</v>
      </c>
      <c r="F1244" s="321">
        <v>1452.104</v>
      </c>
      <c r="G1244" s="40"/>
      <c r="H1244" s="46"/>
    </row>
    <row r="1245" s="2" customFormat="1" ht="16.8" customHeight="1">
      <c r="A1245" s="40"/>
      <c r="B1245" s="46"/>
      <c r="C1245" s="316" t="s">
        <v>274</v>
      </c>
      <c r="D1245" s="317" t="s">
        <v>6848</v>
      </c>
      <c r="E1245" s="318" t="s">
        <v>219</v>
      </c>
      <c r="F1245" s="319">
        <v>318.95600000000002</v>
      </c>
      <c r="G1245" s="40"/>
      <c r="H1245" s="46"/>
    </row>
    <row r="1246" s="2" customFormat="1" ht="16.8" customHeight="1">
      <c r="A1246" s="40"/>
      <c r="B1246" s="46"/>
      <c r="C1246" s="320" t="s">
        <v>19</v>
      </c>
      <c r="D1246" s="320" t="s">
        <v>455</v>
      </c>
      <c r="E1246" s="19" t="s">
        <v>19</v>
      </c>
      <c r="F1246" s="321">
        <v>0</v>
      </c>
      <c r="G1246" s="40"/>
      <c r="H1246" s="46"/>
    </row>
    <row r="1247" s="2" customFormat="1" ht="16.8" customHeight="1">
      <c r="A1247" s="40"/>
      <c r="B1247" s="46"/>
      <c r="C1247" s="320" t="s">
        <v>19</v>
      </c>
      <c r="D1247" s="320" t="s">
        <v>6859</v>
      </c>
      <c r="E1247" s="19" t="s">
        <v>19</v>
      </c>
      <c r="F1247" s="321">
        <v>318.95600000000002</v>
      </c>
      <c r="G1247" s="40"/>
      <c r="H1247" s="46"/>
    </row>
    <row r="1248" s="2" customFormat="1" ht="16.8" customHeight="1">
      <c r="A1248" s="40"/>
      <c r="B1248" s="46"/>
      <c r="C1248" s="320" t="s">
        <v>274</v>
      </c>
      <c r="D1248" s="320" t="s">
        <v>414</v>
      </c>
      <c r="E1248" s="19" t="s">
        <v>19</v>
      </c>
      <c r="F1248" s="321">
        <v>318.95600000000002</v>
      </c>
      <c r="G1248" s="40"/>
      <c r="H1248" s="46"/>
    </row>
    <row r="1249" s="2" customFormat="1" ht="16.8" customHeight="1">
      <c r="A1249" s="40"/>
      <c r="B1249" s="46"/>
      <c r="C1249" s="322" t="s">
        <v>8517</v>
      </c>
      <c r="D1249" s="40"/>
      <c r="E1249" s="40"/>
      <c r="F1249" s="40"/>
      <c r="G1249" s="40"/>
      <c r="H1249" s="46"/>
    </row>
    <row r="1250" s="2" customFormat="1">
      <c r="A1250" s="40"/>
      <c r="B1250" s="46"/>
      <c r="C1250" s="320" t="s">
        <v>6867</v>
      </c>
      <c r="D1250" s="320" t="s">
        <v>6868</v>
      </c>
      <c r="E1250" s="19" t="s">
        <v>219</v>
      </c>
      <c r="F1250" s="321">
        <v>318.95600000000002</v>
      </c>
      <c r="G1250" s="40"/>
      <c r="H1250" s="46"/>
    </row>
    <row r="1251" s="2" customFormat="1">
      <c r="A1251" s="40"/>
      <c r="B1251" s="46"/>
      <c r="C1251" s="320" t="s">
        <v>481</v>
      </c>
      <c r="D1251" s="320" t="s">
        <v>482</v>
      </c>
      <c r="E1251" s="19" t="s">
        <v>219</v>
      </c>
      <c r="F1251" s="321">
        <v>1452.104</v>
      </c>
      <c r="G1251" s="40"/>
      <c r="H1251" s="46"/>
    </row>
    <row r="1252" s="2" customFormat="1" ht="16.8" customHeight="1">
      <c r="A1252" s="40"/>
      <c r="B1252" s="46"/>
      <c r="C1252" s="316" t="s">
        <v>350</v>
      </c>
      <c r="D1252" s="317" t="s">
        <v>351</v>
      </c>
      <c r="E1252" s="318" t="s">
        <v>219</v>
      </c>
      <c r="F1252" s="319">
        <v>814.19200000000001</v>
      </c>
      <c r="G1252" s="40"/>
      <c r="H1252" s="46"/>
    </row>
    <row r="1253" s="2" customFormat="1" ht="16.8" customHeight="1">
      <c r="A1253" s="40"/>
      <c r="B1253" s="46"/>
      <c r="C1253" s="320" t="s">
        <v>19</v>
      </c>
      <c r="D1253" s="320" t="s">
        <v>6855</v>
      </c>
      <c r="E1253" s="19" t="s">
        <v>19</v>
      </c>
      <c r="F1253" s="321">
        <v>0</v>
      </c>
      <c r="G1253" s="40"/>
      <c r="H1253" s="46"/>
    </row>
    <row r="1254" s="2" customFormat="1" ht="16.8" customHeight="1">
      <c r="A1254" s="40"/>
      <c r="B1254" s="46"/>
      <c r="C1254" s="320" t="s">
        <v>19</v>
      </c>
      <c r="D1254" s="320" t="s">
        <v>6856</v>
      </c>
      <c r="E1254" s="19" t="s">
        <v>19</v>
      </c>
      <c r="F1254" s="321">
        <v>0</v>
      </c>
      <c r="G1254" s="40"/>
      <c r="H1254" s="46"/>
    </row>
    <row r="1255" s="2" customFormat="1" ht="16.8" customHeight="1">
      <c r="A1255" s="40"/>
      <c r="B1255" s="46"/>
      <c r="C1255" s="320" t="s">
        <v>19</v>
      </c>
      <c r="D1255" s="320" t="s">
        <v>6873</v>
      </c>
      <c r="E1255" s="19" t="s">
        <v>19</v>
      </c>
      <c r="F1255" s="321">
        <v>779.99199999999996</v>
      </c>
      <c r="G1255" s="40"/>
      <c r="H1255" s="46"/>
    </row>
    <row r="1256" s="2" customFormat="1" ht="16.8" customHeight="1">
      <c r="A1256" s="40"/>
      <c r="B1256" s="46"/>
      <c r="C1256" s="320" t="s">
        <v>19</v>
      </c>
      <c r="D1256" s="320" t="s">
        <v>6874</v>
      </c>
      <c r="E1256" s="19" t="s">
        <v>19</v>
      </c>
      <c r="F1256" s="321">
        <v>34.200000000000003</v>
      </c>
      <c r="G1256" s="40"/>
      <c r="H1256" s="46"/>
    </row>
    <row r="1257" s="2" customFormat="1" ht="16.8" customHeight="1">
      <c r="A1257" s="40"/>
      <c r="B1257" s="46"/>
      <c r="C1257" s="320" t="s">
        <v>350</v>
      </c>
      <c r="D1257" s="320" t="s">
        <v>414</v>
      </c>
      <c r="E1257" s="19" t="s">
        <v>19</v>
      </c>
      <c r="F1257" s="321">
        <v>814.19200000000001</v>
      </c>
      <c r="G1257" s="40"/>
      <c r="H1257" s="46"/>
    </row>
    <row r="1258" s="2" customFormat="1" ht="16.8" customHeight="1">
      <c r="A1258" s="40"/>
      <c r="B1258" s="46"/>
      <c r="C1258" s="322" t="s">
        <v>8517</v>
      </c>
      <c r="D1258" s="40"/>
      <c r="E1258" s="40"/>
      <c r="F1258" s="40"/>
      <c r="G1258" s="40"/>
      <c r="H1258" s="46"/>
    </row>
    <row r="1259" s="2" customFormat="1">
      <c r="A1259" s="40"/>
      <c r="B1259" s="46"/>
      <c r="C1259" s="320" t="s">
        <v>566</v>
      </c>
      <c r="D1259" s="320" t="s">
        <v>567</v>
      </c>
      <c r="E1259" s="19" t="s">
        <v>219</v>
      </c>
      <c r="F1259" s="321">
        <v>814.19200000000001</v>
      </c>
      <c r="G1259" s="40"/>
      <c r="H1259" s="46"/>
    </row>
    <row r="1260" s="2" customFormat="1">
      <c r="A1260" s="40"/>
      <c r="B1260" s="46"/>
      <c r="C1260" s="320" t="s">
        <v>481</v>
      </c>
      <c r="D1260" s="320" t="s">
        <v>482</v>
      </c>
      <c r="E1260" s="19" t="s">
        <v>219</v>
      </c>
      <c r="F1260" s="321">
        <v>1452.104</v>
      </c>
      <c r="G1260" s="40"/>
      <c r="H1260" s="46"/>
    </row>
    <row r="1261" s="2" customFormat="1" ht="26.4" customHeight="1">
      <c r="A1261" s="40"/>
      <c r="B1261" s="46"/>
      <c r="C1261" s="315" t="s">
        <v>8524</v>
      </c>
      <c r="D1261" s="315" t="s">
        <v>138</v>
      </c>
      <c r="E1261" s="40"/>
      <c r="F1261" s="40"/>
      <c r="G1261" s="40"/>
      <c r="H1261" s="46"/>
    </row>
    <row r="1262" s="2" customFormat="1" ht="16.8" customHeight="1">
      <c r="A1262" s="40"/>
      <c r="B1262" s="46"/>
      <c r="C1262" s="316" t="s">
        <v>7020</v>
      </c>
      <c r="D1262" s="317" t="s">
        <v>7021</v>
      </c>
      <c r="E1262" s="318" t="s">
        <v>219</v>
      </c>
      <c r="F1262" s="319">
        <v>609.63499999999999</v>
      </c>
      <c r="G1262" s="40"/>
      <c r="H1262" s="46"/>
    </row>
    <row r="1263" s="2" customFormat="1" ht="16.8" customHeight="1">
      <c r="A1263" s="40"/>
      <c r="B1263" s="46"/>
      <c r="C1263" s="320" t="s">
        <v>19</v>
      </c>
      <c r="D1263" s="320" t="s">
        <v>7076</v>
      </c>
      <c r="E1263" s="19" t="s">
        <v>19</v>
      </c>
      <c r="F1263" s="321">
        <v>342.18799999999999</v>
      </c>
      <c r="G1263" s="40"/>
      <c r="H1263" s="46"/>
    </row>
    <row r="1264" s="2" customFormat="1" ht="16.8" customHeight="1">
      <c r="A1264" s="40"/>
      <c r="B1264" s="46"/>
      <c r="C1264" s="320" t="s">
        <v>19</v>
      </c>
      <c r="D1264" s="320" t="s">
        <v>7077</v>
      </c>
      <c r="E1264" s="19" t="s">
        <v>19</v>
      </c>
      <c r="F1264" s="321">
        <v>154.84700000000001</v>
      </c>
      <c r="G1264" s="40"/>
      <c r="H1264" s="46"/>
    </row>
    <row r="1265" s="2" customFormat="1" ht="16.8" customHeight="1">
      <c r="A1265" s="40"/>
      <c r="B1265" s="46"/>
      <c r="C1265" s="320" t="s">
        <v>19</v>
      </c>
      <c r="D1265" s="320" t="s">
        <v>7078</v>
      </c>
      <c r="E1265" s="19" t="s">
        <v>19</v>
      </c>
      <c r="F1265" s="321">
        <v>28.100000000000001</v>
      </c>
      <c r="G1265" s="40"/>
      <c r="H1265" s="46"/>
    </row>
    <row r="1266" s="2" customFormat="1" ht="16.8" customHeight="1">
      <c r="A1266" s="40"/>
      <c r="B1266" s="46"/>
      <c r="C1266" s="320" t="s">
        <v>19</v>
      </c>
      <c r="D1266" s="320" t="s">
        <v>7079</v>
      </c>
      <c r="E1266" s="19" t="s">
        <v>19</v>
      </c>
      <c r="F1266" s="321">
        <v>84.5</v>
      </c>
      <c r="G1266" s="40"/>
      <c r="H1266" s="46"/>
    </row>
    <row r="1267" s="2" customFormat="1" ht="16.8" customHeight="1">
      <c r="A1267" s="40"/>
      <c r="B1267" s="46"/>
      <c r="C1267" s="320" t="s">
        <v>7020</v>
      </c>
      <c r="D1267" s="320" t="s">
        <v>414</v>
      </c>
      <c r="E1267" s="19" t="s">
        <v>19</v>
      </c>
      <c r="F1267" s="321">
        <v>609.63499999999999</v>
      </c>
      <c r="G1267" s="40"/>
      <c r="H1267" s="46"/>
    </row>
    <row r="1268" s="2" customFormat="1" ht="16.8" customHeight="1">
      <c r="A1268" s="40"/>
      <c r="B1268" s="46"/>
      <c r="C1268" s="322" t="s">
        <v>8517</v>
      </c>
      <c r="D1268" s="40"/>
      <c r="E1268" s="40"/>
      <c r="F1268" s="40"/>
      <c r="G1268" s="40"/>
      <c r="H1268" s="46"/>
    </row>
    <row r="1269" s="2" customFormat="1">
      <c r="A1269" s="40"/>
      <c r="B1269" s="46"/>
      <c r="C1269" s="320" t="s">
        <v>7072</v>
      </c>
      <c r="D1269" s="320" t="s">
        <v>7073</v>
      </c>
      <c r="E1269" s="19" t="s">
        <v>219</v>
      </c>
      <c r="F1269" s="321">
        <v>609.63499999999999</v>
      </c>
      <c r="G1269" s="40"/>
      <c r="H1269" s="46"/>
    </row>
    <row r="1270" s="2" customFormat="1">
      <c r="A1270" s="40"/>
      <c r="B1270" s="46"/>
      <c r="C1270" s="320" t="s">
        <v>481</v>
      </c>
      <c r="D1270" s="320" t="s">
        <v>482</v>
      </c>
      <c r="E1270" s="19" t="s">
        <v>219</v>
      </c>
      <c r="F1270" s="321">
        <v>666.02700000000004</v>
      </c>
      <c r="G1270" s="40"/>
      <c r="H1270" s="46"/>
    </row>
    <row r="1271" s="2" customFormat="1">
      <c r="A1271" s="40"/>
      <c r="B1271" s="46"/>
      <c r="C1271" s="320" t="s">
        <v>493</v>
      </c>
      <c r="D1271" s="320" t="s">
        <v>494</v>
      </c>
      <c r="E1271" s="19" t="s">
        <v>219</v>
      </c>
      <c r="F1271" s="321">
        <v>637.83100000000002</v>
      </c>
      <c r="G1271" s="40"/>
      <c r="H1271" s="46"/>
    </row>
    <row r="1272" s="2" customFormat="1">
      <c r="A1272" s="40"/>
      <c r="B1272" s="46"/>
      <c r="C1272" s="320" t="s">
        <v>499</v>
      </c>
      <c r="D1272" s="320" t="s">
        <v>8518</v>
      </c>
      <c r="E1272" s="19" t="s">
        <v>219</v>
      </c>
      <c r="F1272" s="321">
        <v>9567.4650000000001</v>
      </c>
      <c r="G1272" s="40"/>
      <c r="H1272" s="46"/>
    </row>
    <row r="1273" s="2" customFormat="1">
      <c r="A1273" s="40"/>
      <c r="B1273" s="46"/>
      <c r="C1273" s="320" t="s">
        <v>553</v>
      </c>
      <c r="D1273" s="320" t="s">
        <v>554</v>
      </c>
      <c r="E1273" s="19" t="s">
        <v>548</v>
      </c>
      <c r="F1273" s="321">
        <v>1148.096</v>
      </c>
      <c r="G1273" s="40"/>
      <c r="H1273" s="46"/>
    </row>
    <row r="1274" s="2" customFormat="1" ht="16.8" customHeight="1">
      <c r="A1274" s="40"/>
      <c r="B1274" s="46"/>
      <c r="C1274" s="316" t="s">
        <v>6866</v>
      </c>
      <c r="D1274" s="317" t="s">
        <v>7023</v>
      </c>
      <c r="E1274" s="318" t="s">
        <v>219</v>
      </c>
      <c r="F1274" s="319">
        <v>42.293999999999997</v>
      </c>
      <c r="G1274" s="40"/>
      <c r="H1274" s="46"/>
    </row>
    <row r="1275" s="2" customFormat="1" ht="16.8" customHeight="1">
      <c r="A1275" s="40"/>
      <c r="B1275" s="46"/>
      <c r="C1275" s="320" t="s">
        <v>19</v>
      </c>
      <c r="D1275" s="320" t="s">
        <v>7081</v>
      </c>
      <c r="E1275" s="19" t="s">
        <v>19</v>
      </c>
      <c r="F1275" s="321">
        <v>0</v>
      </c>
      <c r="G1275" s="40"/>
      <c r="H1275" s="46"/>
    </row>
    <row r="1276" s="2" customFormat="1" ht="16.8" customHeight="1">
      <c r="A1276" s="40"/>
      <c r="B1276" s="46"/>
      <c r="C1276" s="320" t="s">
        <v>19</v>
      </c>
      <c r="D1276" s="320" t="s">
        <v>7082</v>
      </c>
      <c r="E1276" s="19" t="s">
        <v>19</v>
      </c>
      <c r="F1276" s="321">
        <v>42.293999999999997</v>
      </c>
      <c r="G1276" s="40"/>
      <c r="H1276" s="46"/>
    </row>
    <row r="1277" s="2" customFormat="1" ht="16.8" customHeight="1">
      <c r="A1277" s="40"/>
      <c r="B1277" s="46"/>
      <c r="C1277" s="320" t="s">
        <v>6866</v>
      </c>
      <c r="D1277" s="320" t="s">
        <v>414</v>
      </c>
      <c r="E1277" s="19" t="s">
        <v>19</v>
      </c>
      <c r="F1277" s="321">
        <v>42.293999999999997</v>
      </c>
      <c r="G1277" s="40"/>
      <c r="H1277" s="46"/>
    </row>
    <row r="1278" s="2" customFormat="1" ht="16.8" customHeight="1">
      <c r="A1278" s="40"/>
      <c r="B1278" s="46"/>
      <c r="C1278" s="322" t="s">
        <v>8517</v>
      </c>
      <c r="D1278" s="40"/>
      <c r="E1278" s="40"/>
      <c r="F1278" s="40"/>
      <c r="G1278" s="40"/>
      <c r="H1278" s="46"/>
    </row>
    <row r="1279" s="2" customFormat="1">
      <c r="A1279" s="40"/>
      <c r="B1279" s="46"/>
      <c r="C1279" s="320" t="s">
        <v>6860</v>
      </c>
      <c r="D1279" s="320" t="s">
        <v>6861</v>
      </c>
      <c r="E1279" s="19" t="s">
        <v>219</v>
      </c>
      <c r="F1279" s="321">
        <v>42.293999999999997</v>
      </c>
      <c r="G1279" s="40"/>
      <c r="H1279" s="46"/>
    </row>
    <row r="1280" s="2" customFormat="1">
      <c r="A1280" s="40"/>
      <c r="B1280" s="46"/>
      <c r="C1280" s="320" t="s">
        <v>481</v>
      </c>
      <c r="D1280" s="320" t="s">
        <v>482</v>
      </c>
      <c r="E1280" s="19" t="s">
        <v>219</v>
      </c>
      <c r="F1280" s="321">
        <v>666.02700000000004</v>
      </c>
      <c r="G1280" s="40"/>
      <c r="H1280" s="46"/>
    </row>
    <row r="1281" s="2" customFormat="1">
      <c r="A1281" s="40"/>
      <c r="B1281" s="46"/>
      <c r="C1281" s="320" t="s">
        <v>493</v>
      </c>
      <c r="D1281" s="320" t="s">
        <v>494</v>
      </c>
      <c r="E1281" s="19" t="s">
        <v>219</v>
      </c>
      <c r="F1281" s="321">
        <v>637.83100000000002</v>
      </c>
      <c r="G1281" s="40"/>
      <c r="H1281" s="46"/>
    </row>
    <row r="1282" s="2" customFormat="1">
      <c r="A1282" s="40"/>
      <c r="B1282" s="46"/>
      <c r="C1282" s="320" t="s">
        <v>499</v>
      </c>
      <c r="D1282" s="320" t="s">
        <v>8518</v>
      </c>
      <c r="E1282" s="19" t="s">
        <v>219</v>
      </c>
      <c r="F1282" s="321">
        <v>9567.4650000000001</v>
      </c>
      <c r="G1282" s="40"/>
      <c r="H1282" s="46"/>
    </row>
    <row r="1283" s="2" customFormat="1">
      <c r="A1283" s="40"/>
      <c r="B1283" s="46"/>
      <c r="C1283" s="320" t="s">
        <v>553</v>
      </c>
      <c r="D1283" s="320" t="s">
        <v>554</v>
      </c>
      <c r="E1283" s="19" t="s">
        <v>548</v>
      </c>
      <c r="F1283" s="321">
        <v>1148.096</v>
      </c>
      <c r="G1283" s="40"/>
      <c r="H1283" s="46"/>
    </row>
    <row r="1284" s="2" customFormat="1" ht="16.8" customHeight="1">
      <c r="A1284" s="40"/>
      <c r="B1284" s="46"/>
      <c r="C1284" s="316" t="s">
        <v>7025</v>
      </c>
      <c r="D1284" s="317" t="s">
        <v>7026</v>
      </c>
      <c r="E1284" s="318" t="s">
        <v>178</v>
      </c>
      <c r="F1284" s="319">
        <v>444.39999999999998</v>
      </c>
      <c r="G1284" s="40"/>
      <c r="H1284" s="46"/>
    </row>
    <row r="1285" s="2" customFormat="1" ht="16.8" customHeight="1">
      <c r="A1285" s="40"/>
      <c r="B1285" s="46"/>
      <c r="C1285" s="322" t="s">
        <v>8517</v>
      </c>
      <c r="D1285" s="40"/>
      <c r="E1285" s="40"/>
      <c r="F1285" s="40"/>
      <c r="G1285" s="40"/>
      <c r="H1285" s="46"/>
    </row>
    <row r="1286" s="2" customFormat="1">
      <c r="A1286" s="40"/>
      <c r="B1286" s="46"/>
      <c r="C1286" s="320" t="s">
        <v>7072</v>
      </c>
      <c r="D1286" s="320" t="s">
        <v>7073</v>
      </c>
      <c r="E1286" s="19" t="s">
        <v>219</v>
      </c>
      <c r="F1286" s="321">
        <v>609.63499999999999</v>
      </c>
      <c r="G1286" s="40"/>
      <c r="H1286" s="46"/>
    </row>
    <row r="1287" s="2" customFormat="1">
      <c r="A1287" s="40"/>
      <c r="B1287" s="46"/>
      <c r="C1287" s="320" t="s">
        <v>7252</v>
      </c>
      <c r="D1287" s="320" t="s">
        <v>7253</v>
      </c>
      <c r="E1287" s="19" t="s">
        <v>178</v>
      </c>
      <c r="F1287" s="321">
        <v>645.5</v>
      </c>
      <c r="G1287" s="40"/>
      <c r="H1287" s="46"/>
    </row>
    <row r="1288" s="2" customFormat="1">
      <c r="A1288" s="40"/>
      <c r="B1288" s="46"/>
      <c r="C1288" s="320" t="s">
        <v>7265</v>
      </c>
      <c r="D1288" s="320" t="s">
        <v>7266</v>
      </c>
      <c r="E1288" s="19" t="s">
        <v>178</v>
      </c>
      <c r="F1288" s="321">
        <v>645.5</v>
      </c>
      <c r="G1288" s="40"/>
      <c r="H1288" s="46"/>
    </row>
    <row r="1289" s="2" customFormat="1">
      <c r="A1289" s="40"/>
      <c r="B1289" s="46"/>
      <c r="C1289" s="320" t="s">
        <v>7271</v>
      </c>
      <c r="D1289" s="320" t="s">
        <v>7272</v>
      </c>
      <c r="E1289" s="19" t="s">
        <v>178</v>
      </c>
      <c r="F1289" s="321">
        <v>645.5</v>
      </c>
      <c r="G1289" s="40"/>
      <c r="H1289" s="46"/>
    </row>
    <row r="1290" s="2" customFormat="1">
      <c r="A1290" s="40"/>
      <c r="B1290" s="46"/>
      <c r="C1290" s="320" t="s">
        <v>7287</v>
      </c>
      <c r="D1290" s="320" t="s">
        <v>8525</v>
      </c>
      <c r="E1290" s="19" t="s">
        <v>178</v>
      </c>
      <c r="F1290" s="321">
        <v>444.39999999999998</v>
      </c>
      <c r="G1290" s="40"/>
      <c r="H1290" s="46"/>
    </row>
    <row r="1291" s="2" customFormat="1">
      <c r="A1291" s="40"/>
      <c r="B1291" s="46"/>
      <c r="C1291" s="320" t="s">
        <v>7383</v>
      </c>
      <c r="D1291" s="320" t="s">
        <v>7384</v>
      </c>
      <c r="E1291" s="19" t="s">
        <v>178</v>
      </c>
      <c r="F1291" s="321">
        <v>757.89999999999998</v>
      </c>
      <c r="G1291" s="40"/>
      <c r="H1291" s="46"/>
    </row>
    <row r="1292" s="2" customFormat="1" ht="16.8" customHeight="1">
      <c r="A1292" s="40"/>
      <c r="B1292" s="46"/>
      <c r="C1292" s="320" t="s">
        <v>7291</v>
      </c>
      <c r="D1292" s="320" t="s">
        <v>7292</v>
      </c>
      <c r="E1292" s="19" t="s">
        <v>178</v>
      </c>
      <c r="F1292" s="321">
        <v>677.77499999999998</v>
      </c>
      <c r="G1292" s="40"/>
      <c r="H1292" s="46"/>
    </row>
    <row r="1293" s="2" customFormat="1" ht="16.8" customHeight="1">
      <c r="A1293" s="40"/>
      <c r="B1293" s="46"/>
      <c r="C1293" s="316" t="s">
        <v>7028</v>
      </c>
      <c r="D1293" s="317" t="s">
        <v>7029</v>
      </c>
      <c r="E1293" s="318" t="s">
        <v>178</v>
      </c>
      <c r="F1293" s="319">
        <v>201.09999999999999</v>
      </c>
      <c r="G1293" s="40"/>
      <c r="H1293" s="46"/>
    </row>
    <row r="1294" s="2" customFormat="1" ht="16.8" customHeight="1">
      <c r="A1294" s="40"/>
      <c r="B1294" s="46"/>
      <c r="C1294" s="322" t="s">
        <v>8517</v>
      </c>
      <c r="D1294" s="40"/>
      <c r="E1294" s="40"/>
      <c r="F1294" s="40"/>
      <c r="G1294" s="40"/>
      <c r="H1294" s="46"/>
    </row>
    <row r="1295" s="2" customFormat="1">
      <c r="A1295" s="40"/>
      <c r="B1295" s="46"/>
      <c r="C1295" s="320" t="s">
        <v>7072</v>
      </c>
      <c r="D1295" s="320" t="s">
        <v>7073</v>
      </c>
      <c r="E1295" s="19" t="s">
        <v>219</v>
      </c>
      <c r="F1295" s="321">
        <v>609.63499999999999</v>
      </c>
      <c r="G1295" s="40"/>
      <c r="H1295" s="46"/>
    </row>
    <row r="1296" s="2" customFormat="1">
      <c r="A1296" s="40"/>
      <c r="B1296" s="46"/>
      <c r="C1296" s="320" t="s">
        <v>7252</v>
      </c>
      <c r="D1296" s="320" t="s">
        <v>7253</v>
      </c>
      <c r="E1296" s="19" t="s">
        <v>178</v>
      </c>
      <c r="F1296" s="321">
        <v>645.5</v>
      </c>
      <c r="G1296" s="40"/>
      <c r="H1296" s="46"/>
    </row>
    <row r="1297" s="2" customFormat="1">
      <c r="A1297" s="40"/>
      <c r="B1297" s="46"/>
      <c r="C1297" s="320" t="s">
        <v>7265</v>
      </c>
      <c r="D1297" s="320" t="s">
        <v>7266</v>
      </c>
      <c r="E1297" s="19" t="s">
        <v>178</v>
      </c>
      <c r="F1297" s="321">
        <v>645.5</v>
      </c>
      <c r="G1297" s="40"/>
      <c r="H1297" s="46"/>
    </row>
    <row r="1298" s="2" customFormat="1">
      <c r="A1298" s="40"/>
      <c r="B1298" s="46"/>
      <c r="C1298" s="320" t="s">
        <v>7271</v>
      </c>
      <c r="D1298" s="320" t="s">
        <v>7272</v>
      </c>
      <c r="E1298" s="19" t="s">
        <v>178</v>
      </c>
      <c r="F1298" s="321">
        <v>645.5</v>
      </c>
      <c r="G1298" s="40"/>
      <c r="H1298" s="46"/>
    </row>
    <row r="1299" s="2" customFormat="1">
      <c r="A1299" s="40"/>
      <c r="B1299" s="46"/>
      <c r="C1299" s="320" t="s">
        <v>7283</v>
      </c>
      <c r="D1299" s="320" t="s">
        <v>8525</v>
      </c>
      <c r="E1299" s="19" t="s">
        <v>178</v>
      </c>
      <c r="F1299" s="321">
        <v>201.09999999999999</v>
      </c>
      <c r="G1299" s="40"/>
      <c r="H1299" s="46"/>
    </row>
    <row r="1300" s="2" customFormat="1">
      <c r="A1300" s="40"/>
      <c r="B1300" s="46"/>
      <c r="C1300" s="320" t="s">
        <v>7383</v>
      </c>
      <c r="D1300" s="320" t="s">
        <v>7384</v>
      </c>
      <c r="E1300" s="19" t="s">
        <v>178</v>
      </c>
      <c r="F1300" s="321">
        <v>757.89999999999998</v>
      </c>
      <c r="G1300" s="40"/>
      <c r="H1300" s="46"/>
    </row>
    <row r="1301" s="2" customFormat="1" ht="16.8" customHeight="1">
      <c r="A1301" s="40"/>
      <c r="B1301" s="46"/>
      <c r="C1301" s="320" t="s">
        <v>7291</v>
      </c>
      <c r="D1301" s="320" t="s">
        <v>7292</v>
      </c>
      <c r="E1301" s="19" t="s">
        <v>178</v>
      </c>
      <c r="F1301" s="321">
        <v>677.77499999999998</v>
      </c>
      <c r="G1301" s="40"/>
      <c r="H1301" s="46"/>
    </row>
    <row r="1302" s="2" customFormat="1" ht="16.8" customHeight="1">
      <c r="A1302" s="40"/>
      <c r="B1302" s="46"/>
      <c r="C1302" s="316" t="s">
        <v>7031</v>
      </c>
      <c r="D1302" s="317" t="s">
        <v>7032</v>
      </c>
      <c r="E1302" s="318" t="s">
        <v>178</v>
      </c>
      <c r="F1302" s="319">
        <v>112.40000000000001</v>
      </c>
      <c r="G1302" s="40"/>
      <c r="H1302" s="46"/>
    </row>
    <row r="1303" s="2" customFormat="1" ht="16.8" customHeight="1">
      <c r="A1303" s="40"/>
      <c r="B1303" s="46"/>
      <c r="C1303" s="322" t="s">
        <v>8517</v>
      </c>
      <c r="D1303" s="40"/>
      <c r="E1303" s="40"/>
      <c r="F1303" s="40"/>
      <c r="G1303" s="40"/>
      <c r="H1303" s="46"/>
    </row>
    <row r="1304" s="2" customFormat="1">
      <c r="A1304" s="40"/>
      <c r="B1304" s="46"/>
      <c r="C1304" s="320" t="s">
        <v>7072</v>
      </c>
      <c r="D1304" s="320" t="s">
        <v>7073</v>
      </c>
      <c r="E1304" s="19" t="s">
        <v>219</v>
      </c>
      <c r="F1304" s="321">
        <v>609.63499999999999</v>
      </c>
      <c r="G1304" s="40"/>
      <c r="H1304" s="46"/>
    </row>
    <row r="1305" s="2" customFormat="1">
      <c r="A1305" s="40"/>
      <c r="B1305" s="46"/>
      <c r="C1305" s="320" t="s">
        <v>7262</v>
      </c>
      <c r="D1305" s="320" t="s">
        <v>7263</v>
      </c>
      <c r="E1305" s="19" t="s">
        <v>178</v>
      </c>
      <c r="F1305" s="321">
        <v>112.40000000000001</v>
      </c>
      <c r="G1305" s="40"/>
      <c r="H1305" s="46"/>
    </row>
    <row r="1306" s="2" customFormat="1">
      <c r="A1306" s="40"/>
      <c r="B1306" s="46"/>
      <c r="C1306" s="320" t="s">
        <v>7275</v>
      </c>
      <c r="D1306" s="320" t="s">
        <v>8526</v>
      </c>
      <c r="E1306" s="19" t="s">
        <v>178</v>
      </c>
      <c r="F1306" s="321">
        <v>112.40000000000001</v>
      </c>
      <c r="G1306" s="40"/>
      <c r="H1306" s="46"/>
    </row>
    <row r="1307" s="2" customFormat="1">
      <c r="A1307" s="40"/>
      <c r="B1307" s="46"/>
      <c r="C1307" s="320" t="s">
        <v>7383</v>
      </c>
      <c r="D1307" s="320" t="s">
        <v>7384</v>
      </c>
      <c r="E1307" s="19" t="s">
        <v>178</v>
      </c>
      <c r="F1307" s="321">
        <v>757.89999999999998</v>
      </c>
      <c r="G1307" s="40"/>
      <c r="H1307" s="46"/>
    </row>
    <row r="1308" s="2" customFormat="1" ht="16.8" customHeight="1">
      <c r="A1308" s="40"/>
      <c r="B1308" s="46"/>
      <c r="C1308" s="320" t="s">
        <v>7279</v>
      </c>
      <c r="D1308" s="320" t="s">
        <v>7280</v>
      </c>
      <c r="E1308" s="19" t="s">
        <v>178</v>
      </c>
      <c r="F1308" s="321">
        <v>118.02</v>
      </c>
      <c r="G1308" s="40"/>
      <c r="H1308" s="46"/>
    </row>
    <row r="1309" s="2" customFormat="1" ht="16.8" customHeight="1">
      <c r="A1309" s="40"/>
      <c r="B1309" s="46"/>
      <c r="C1309" s="316" t="s">
        <v>7034</v>
      </c>
      <c r="D1309" s="317" t="s">
        <v>7035</v>
      </c>
      <c r="E1309" s="318" t="s">
        <v>178</v>
      </c>
      <c r="F1309" s="319">
        <v>338</v>
      </c>
      <c r="G1309" s="40"/>
      <c r="H1309" s="46"/>
    </row>
    <row r="1310" s="2" customFormat="1" ht="16.8" customHeight="1">
      <c r="A1310" s="40"/>
      <c r="B1310" s="46"/>
      <c r="C1310" s="322" t="s">
        <v>8517</v>
      </c>
      <c r="D1310" s="40"/>
      <c r="E1310" s="40"/>
      <c r="F1310" s="40"/>
      <c r="G1310" s="40"/>
      <c r="H1310" s="46"/>
    </row>
    <row r="1311" s="2" customFormat="1">
      <c r="A1311" s="40"/>
      <c r="B1311" s="46"/>
      <c r="C1311" s="320" t="s">
        <v>7072</v>
      </c>
      <c r="D1311" s="320" t="s">
        <v>7073</v>
      </c>
      <c r="E1311" s="19" t="s">
        <v>219</v>
      </c>
      <c r="F1311" s="321">
        <v>609.63499999999999</v>
      </c>
      <c r="G1311" s="40"/>
      <c r="H1311" s="46"/>
    </row>
    <row r="1312" s="2" customFormat="1">
      <c r="A1312" s="40"/>
      <c r="B1312" s="46"/>
      <c r="C1312" s="320" t="s">
        <v>7255</v>
      </c>
      <c r="D1312" s="320" t="s">
        <v>7256</v>
      </c>
      <c r="E1312" s="19" t="s">
        <v>178</v>
      </c>
      <c r="F1312" s="321">
        <v>338</v>
      </c>
      <c r="G1312" s="40"/>
      <c r="H1312" s="46"/>
    </row>
    <row r="1313" s="2" customFormat="1">
      <c r="A1313" s="40"/>
      <c r="B1313" s="46"/>
      <c r="C1313" s="320" t="s">
        <v>7259</v>
      </c>
      <c r="D1313" s="320" t="s">
        <v>7260</v>
      </c>
      <c r="E1313" s="19" t="s">
        <v>178</v>
      </c>
      <c r="F1313" s="321">
        <v>338</v>
      </c>
      <c r="G1313" s="40"/>
      <c r="H1313" s="46"/>
    </row>
    <row r="1314" s="2" customFormat="1" ht="16.8" customHeight="1">
      <c r="A1314" s="40"/>
      <c r="B1314" s="46"/>
      <c r="C1314" s="320" t="s">
        <v>7268</v>
      </c>
      <c r="D1314" s="320" t="s">
        <v>7269</v>
      </c>
      <c r="E1314" s="19" t="s">
        <v>178</v>
      </c>
      <c r="F1314" s="321">
        <v>338</v>
      </c>
      <c r="G1314" s="40"/>
      <c r="H1314" s="46"/>
    </row>
    <row r="1315" s="2" customFormat="1" ht="16.8" customHeight="1">
      <c r="A1315" s="40"/>
      <c r="B1315" s="46"/>
      <c r="C1315" s="316" t="s">
        <v>7036</v>
      </c>
      <c r="D1315" s="317" t="s">
        <v>7036</v>
      </c>
      <c r="E1315" s="318" t="s">
        <v>178</v>
      </c>
      <c r="F1315" s="319">
        <v>1867.73</v>
      </c>
      <c r="G1315" s="40"/>
      <c r="H1315" s="46"/>
    </row>
    <row r="1316" s="2" customFormat="1" ht="16.8" customHeight="1">
      <c r="A1316" s="40"/>
      <c r="B1316" s="46"/>
      <c r="C1316" s="320" t="s">
        <v>19</v>
      </c>
      <c r="D1316" s="320" t="s">
        <v>7047</v>
      </c>
      <c r="E1316" s="19" t="s">
        <v>19</v>
      </c>
      <c r="F1316" s="321">
        <v>0</v>
      </c>
      <c r="G1316" s="40"/>
      <c r="H1316" s="46"/>
    </row>
    <row r="1317" s="2" customFormat="1" ht="16.8" customHeight="1">
      <c r="A1317" s="40"/>
      <c r="B1317" s="46"/>
      <c r="C1317" s="320" t="s">
        <v>19</v>
      </c>
      <c r="D1317" s="320" t="s">
        <v>7037</v>
      </c>
      <c r="E1317" s="19" t="s">
        <v>19</v>
      </c>
      <c r="F1317" s="321">
        <v>1867.73</v>
      </c>
      <c r="G1317" s="40"/>
      <c r="H1317" s="46"/>
    </row>
    <row r="1318" s="2" customFormat="1" ht="16.8" customHeight="1">
      <c r="A1318" s="40"/>
      <c r="B1318" s="46"/>
      <c r="C1318" s="320" t="s">
        <v>7036</v>
      </c>
      <c r="D1318" s="320" t="s">
        <v>414</v>
      </c>
      <c r="E1318" s="19" t="s">
        <v>19</v>
      </c>
      <c r="F1318" s="321">
        <v>1867.73</v>
      </c>
      <c r="G1318" s="40"/>
      <c r="H1318" s="46"/>
    </row>
    <row r="1319" s="2" customFormat="1" ht="16.8" customHeight="1">
      <c r="A1319" s="40"/>
      <c r="B1319" s="46"/>
      <c r="C1319" s="322" t="s">
        <v>8517</v>
      </c>
      <c r="D1319" s="40"/>
      <c r="E1319" s="40"/>
      <c r="F1319" s="40"/>
      <c r="G1319" s="40"/>
      <c r="H1319" s="46"/>
    </row>
    <row r="1320" s="2" customFormat="1">
      <c r="A1320" s="40"/>
      <c r="B1320" s="46"/>
      <c r="C1320" s="320" t="s">
        <v>7146</v>
      </c>
      <c r="D1320" s="320" t="s">
        <v>7147</v>
      </c>
      <c r="E1320" s="19" t="s">
        <v>178</v>
      </c>
      <c r="F1320" s="321">
        <v>1867.73</v>
      </c>
      <c r="G1320" s="40"/>
      <c r="H1320" s="46"/>
    </row>
    <row r="1321" s="2" customFormat="1">
      <c r="A1321" s="40"/>
      <c r="B1321" s="46"/>
      <c r="C1321" s="320" t="s">
        <v>7154</v>
      </c>
      <c r="D1321" s="320" t="s">
        <v>7155</v>
      </c>
      <c r="E1321" s="19" t="s">
        <v>178</v>
      </c>
      <c r="F1321" s="321">
        <v>1867.73</v>
      </c>
      <c r="G1321" s="40"/>
      <c r="H1321" s="46"/>
    </row>
    <row r="1322" s="2" customFormat="1">
      <c r="A1322" s="40"/>
      <c r="B1322" s="46"/>
      <c r="C1322" s="320" t="s">
        <v>590</v>
      </c>
      <c r="D1322" s="320" t="s">
        <v>591</v>
      </c>
      <c r="E1322" s="19" t="s">
        <v>178</v>
      </c>
      <c r="F1322" s="321">
        <v>1867.73</v>
      </c>
      <c r="G1322" s="40"/>
      <c r="H1322" s="46"/>
    </row>
    <row r="1323" s="2" customFormat="1" ht="16.8" customHeight="1">
      <c r="A1323" s="40"/>
      <c r="B1323" s="46"/>
      <c r="C1323" s="320" t="s">
        <v>7176</v>
      </c>
      <c r="D1323" s="320" t="s">
        <v>7177</v>
      </c>
      <c r="E1323" s="19" t="s">
        <v>178</v>
      </c>
      <c r="F1323" s="321">
        <v>1867.73</v>
      </c>
      <c r="G1323" s="40"/>
      <c r="H1323" s="46"/>
    </row>
    <row r="1324" s="2" customFormat="1" ht="16.8" customHeight="1">
      <c r="A1324" s="40"/>
      <c r="B1324" s="46"/>
      <c r="C1324" s="320" t="s">
        <v>7180</v>
      </c>
      <c r="D1324" s="320" t="s">
        <v>7181</v>
      </c>
      <c r="E1324" s="19" t="s">
        <v>178</v>
      </c>
      <c r="F1324" s="321">
        <v>1867.73</v>
      </c>
      <c r="G1324" s="40"/>
      <c r="H1324" s="46"/>
    </row>
    <row r="1325" s="2" customFormat="1" ht="16.8" customHeight="1">
      <c r="A1325" s="40"/>
      <c r="B1325" s="46"/>
      <c r="C1325" s="320" t="s">
        <v>7184</v>
      </c>
      <c r="D1325" s="320" t="s">
        <v>7185</v>
      </c>
      <c r="E1325" s="19" t="s">
        <v>178</v>
      </c>
      <c r="F1325" s="321">
        <v>1867.73</v>
      </c>
      <c r="G1325" s="40"/>
      <c r="H1325" s="46"/>
    </row>
    <row r="1326" s="2" customFormat="1" ht="16.8" customHeight="1">
      <c r="A1326" s="40"/>
      <c r="B1326" s="46"/>
      <c r="C1326" s="320" t="s">
        <v>7188</v>
      </c>
      <c r="D1326" s="320" t="s">
        <v>7189</v>
      </c>
      <c r="E1326" s="19" t="s">
        <v>178</v>
      </c>
      <c r="F1326" s="321">
        <v>1867.73</v>
      </c>
      <c r="G1326" s="40"/>
      <c r="H1326" s="46"/>
    </row>
    <row r="1327" s="2" customFormat="1" ht="16.8" customHeight="1">
      <c r="A1327" s="40"/>
      <c r="B1327" s="46"/>
      <c r="C1327" s="320" t="s">
        <v>7192</v>
      </c>
      <c r="D1327" s="320" t="s">
        <v>7193</v>
      </c>
      <c r="E1327" s="19" t="s">
        <v>178</v>
      </c>
      <c r="F1327" s="321">
        <v>1867.73</v>
      </c>
      <c r="G1327" s="40"/>
      <c r="H1327" s="46"/>
    </row>
    <row r="1328" s="2" customFormat="1">
      <c r="A1328" s="40"/>
      <c r="B1328" s="46"/>
      <c r="C1328" s="320" t="s">
        <v>7224</v>
      </c>
      <c r="D1328" s="320" t="s">
        <v>7225</v>
      </c>
      <c r="E1328" s="19" t="s">
        <v>178</v>
      </c>
      <c r="F1328" s="321">
        <v>1867.73</v>
      </c>
      <c r="G1328" s="40"/>
      <c r="H1328" s="46"/>
    </row>
    <row r="1329" s="2" customFormat="1" ht="16.8" customHeight="1">
      <c r="A1329" s="40"/>
      <c r="B1329" s="46"/>
      <c r="C1329" s="320" t="s">
        <v>7243</v>
      </c>
      <c r="D1329" s="320" t="s">
        <v>7244</v>
      </c>
      <c r="E1329" s="19" t="s">
        <v>178</v>
      </c>
      <c r="F1329" s="321">
        <v>1867.73</v>
      </c>
      <c r="G1329" s="40"/>
      <c r="H1329" s="46"/>
    </row>
    <row r="1330" s="2" customFormat="1" ht="16.8" customHeight="1">
      <c r="A1330" s="40"/>
      <c r="B1330" s="46"/>
      <c r="C1330" s="320" t="s">
        <v>7159</v>
      </c>
      <c r="D1330" s="320" t="s">
        <v>7160</v>
      </c>
      <c r="E1330" s="19" t="s">
        <v>1714</v>
      </c>
      <c r="F1330" s="321">
        <v>46.692999999999998</v>
      </c>
      <c r="G1330" s="40"/>
      <c r="H1330" s="46"/>
    </row>
    <row r="1331" s="2" customFormat="1" ht="16.8" customHeight="1">
      <c r="A1331" s="40"/>
      <c r="B1331" s="46"/>
      <c r="C1331" s="320" t="s">
        <v>7150</v>
      </c>
      <c r="D1331" s="320" t="s">
        <v>7151</v>
      </c>
      <c r="E1331" s="19" t="s">
        <v>548</v>
      </c>
      <c r="F1331" s="321">
        <v>504.28699999999998</v>
      </c>
      <c r="G1331" s="40"/>
      <c r="H1331" s="46"/>
    </row>
    <row r="1332" s="2" customFormat="1" ht="16.8" customHeight="1">
      <c r="A1332" s="40"/>
      <c r="B1332" s="46"/>
      <c r="C1332" s="316" t="s">
        <v>350</v>
      </c>
      <c r="D1332" s="317" t="s">
        <v>7038</v>
      </c>
      <c r="E1332" s="318" t="s">
        <v>219</v>
      </c>
      <c r="F1332" s="319">
        <v>14.098000000000001</v>
      </c>
      <c r="G1332" s="40"/>
      <c r="H1332" s="46"/>
    </row>
    <row r="1333" s="2" customFormat="1" ht="16.8" customHeight="1">
      <c r="A1333" s="40"/>
      <c r="B1333" s="46"/>
      <c r="C1333" s="320" t="s">
        <v>19</v>
      </c>
      <c r="D1333" s="320" t="s">
        <v>7081</v>
      </c>
      <c r="E1333" s="19" t="s">
        <v>19</v>
      </c>
      <c r="F1333" s="321">
        <v>0</v>
      </c>
      <c r="G1333" s="40"/>
      <c r="H1333" s="46"/>
    </row>
    <row r="1334" s="2" customFormat="1" ht="16.8" customHeight="1">
      <c r="A1334" s="40"/>
      <c r="B1334" s="46"/>
      <c r="C1334" s="320" t="s">
        <v>19</v>
      </c>
      <c r="D1334" s="320" t="s">
        <v>7117</v>
      </c>
      <c r="E1334" s="19" t="s">
        <v>19</v>
      </c>
      <c r="F1334" s="321">
        <v>0</v>
      </c>
      <c r="G1334" s="40"/>
      <c r="H1334" s="46"/>
    </row>
    <row r="1335" s="2" customFormat="1" ht="16.8" customHeight="1">
      <c r="A1335" s="40"/>
      <c r="B1335" s="46"/>
      <c r="C1335" s="320" t="s">
        <v>19</v>
      </c>
      <c r="D1335" s="320" t="s">
        <v>7118</v>
      </c>
      <c r="E1335" s="19" t="s">
        <v>19</v>
      </c>
      <c r="F1335" s="321">
        <v>14.098000000000001</v>
      </c>
      <c r="G1335" s="40"/>
      <c r="H1335" s="46"/>
    </row>
    <row r="1336" s="2" customFormat="1" ht="16.8" customHeight="1">
      <c r="A1336" s="40"/>
      <c r="B1336" s="46"/>
      <c r="C1336" s="320" t="s">
        <v>350</v>
      </c>
      <c r="D1336" s="320" t="s">
        <v>414</v>
      </c>
      <c r="E1336" s="19" t="s">
        <v>19</v>
      </c>
      <c r="F1336" s="321">
        <v>14.098000000000001</v>
      </c>
      <c r="G1336" s="40"/>
      <c r="H1336" s="46"/>
    </row>
    <row r="1337" s="2" customFormat="1" ht="16.8" customHeight="1">
      <c r="A1337" s="40"/>
      <c r="B1337" s="46"/>
      <c r="C1337" s="322" t="s">
        <v>8517</v>
      </c>
      <c r="D1337" s="40"/>
      <c r="E1337" s="40"/>
      <c r="F1337" s="40"/>
      <c r="G1337" s="40"/>
      <c r="H1337" s="46"/>
    </row>
    <row r="1338" s="2" customFormat="1">
      <c r="A1338" s="40"/>
      <c r="B1338" s="46"/>
      <c r="C1338" s="320" t="s">
        <v>537</v>
      </c>
      <c r="D1338" s="320" t="s">
        <v>538</v>
      </c>
      <c r="E1338" s="19" t="s">
        <v>219</v>
      </c>
      <c r="F1338" s="321">
        <v>14.098000000000001</v>
      </c>
      <c r="G1338" s="40"/>
      <c r="H1338" s="46"/>
    </row>
    <row r="1339" s="2" customFormat="1">
      <c r="A1339" s="40"/>
      <c r="B1339" s="46"/>
      <c r="C1339" s="320" t="s">
        <v>481</v>
      </c>
      <c r="D1339" s="320" t="s">
        <v>482</v>
      </c>
      <c r="E1339" s="19" t="s">
        <v>219</v>
      </c>
      <c r="F1339" s="321">
        <v>666.02700000000004</v>
      </c>
      <c r="G1339" s="40"/>
      <c r="H1339" s="46"/>
    </row>
    <row r="1340" s="2" customFormat="1">
      <c r="A1340" s="40"/>
      <c r="B1340" s="46"/>
      <c r="C1340" s="320" t="s">
        <v>493</v>
      </c>
      <c r="D1340" s="320" t="s">
        <v>494</v>
      </c>
      <c r="E1340" s="19" t="s">
        <v>219</v>
      </c>
      <c r="F1340" s="321">
        <v>637.83100000000002</v>
      </c>
      <c r="G1340" s="40"/>
      <c r="H1340" s="46"/>
    </row>
    <row r="1341" s="2" customFormat="1">
      <c r="A1341" s="40"/>
      <c r="B1341" s="46"/>
      <c r="C1341" s="320" t="s">
        <v>499</v>
      </c>
      <c r="D1341" s="320" t="s">
        <v>8518</v>
      </c>
      <c r="E1341" s="19" t="s">
        <v>219</v>
      </c>
      <c r="F1341" s="321">
        <v>9567.4650000000001</v>
      </c>
      <c r="G1341" s="40"/>
      <c r="H1341" s="46"/>
    </row>
    <row r="1342" s="2" customFormat="1">
      <c r="A1342" s="40"/>
      <c r="B1342" s="46"/>
      <c r="C1342" s="320" t="s">
        <v>553</v>
      </c>
      <c r="D1342" s="320" t="s">
        <v>554</v>
      </c>
      <c r="E1342" s="19" t="s">
        <v>548</v>
      </c>
      <c r="F1342" s="321">
        <v>1148.096</v>
      </c>
      <c r="G1342" s="40"/>
      <c r="H1342" s="46"/>
    </row>
    <row r="1343" s="2" customFormat="1" ht="7.44" customHeight="1">
      <c r="A1343" s="40"/>
      <c r="B1343" s="170"/>
      <c r="C1343" s="171"/>
      <c r="D1343" s="171"/>
      <c r="E1343" s="171"/>
      <c r="F1343" s="171"/>
      <c r="G1343" s="171"/>
      <c r="H1343" s="46"/>
    </row>
    <row r="1344" s="2" customFormat="1">
      <c r="A1344" s="40"/>
      <c r="B1344" s="40"/>
      <c r="C1344" s="40"/>
      <c r="D1344" s="40"/>
      <c r="E1344" s="40"/>
      <c r="F1344" s="40"/>
      <c r="G1344" s="40"/>
      <c r="H1344" s="40"/>
    </row>
  </sheetData>
  <sheetProtection sheet="1" formatColumns="0" formatRows="0" objects="1" scenarios="1" spinCount="100000" saltValue="qyMtIY2PwGD/1idWhhX6z/Fn7CuwxMMSKLdSCXNLxn6lFkSFCj1DcUffYzvGA+fnCIqpfimi/Z/Qq0PEwdGm4A==" hashValue="pDBwewf8YYODeHrxwjddmuf4J8jxybhccQ62Pg4Uq9DhMuMkftVUUaZ6nKDcQrWXbnMYB1JU5CMAXT0QvUt1c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3" customWidth="1"/>
    <col min="2" max="2" width="1.667969" style="323" customWidth="1"/>
    <col min="3" max="4" width="5" style="323" customWidth="1"/>
    <col min="5" max="5" width="11.66016" style="323" customWidth="1"/>
    <col min="6" max="6" width="9.160156" style="323" customWidth="1"/>
    <col min="7" max="7" width="5" style="323" customWidth="1"/>
    <col min="8" max="8" width="77.83203" style="323" customWidth="1"/>
    <col min="9" max="10" width="20" style="323" customWidth="1"/>
    <col min="11" max="11" width="1.667969" style="323" customWidth="1"/>
  </cols>
  <sheetData>
    <row r="1" s="1" customFormat="1" ht="37.5" customHeight="1"/>
    <row r="2" s="1" customFormat="1" ht="7.5" customHeight="1">
      <c r="B2" s="324"/>
      <c r="C2" s="325"/>
      <c r="D2" s="325"/>
      <c r="E2" s="325"/>
      <c r="F2" s="325"/>
      <c r="G2" s="325"/>
      <c r="H2" s="325"/>
      <c r="I2" s="325"/>
      <c r="J2" s="325"/>
      <c r="K2" s="326"/>
    </row>
    <row r="3" s="17" customFormat="1" ht="45" customHeight="1">
      <c r="B3" s="327"/>
      <c r="C3" s="328" t="s">
        <v>8527</v>
      </c>
      <c r="D3" s="328"/>
      <c r="E3" s="328"/>
      <c r="F3" s="328"/>
      <c r="G3" s="328"/>
      <c r="H3" s="328"/>
      <c r="I3" s="328"/>
      <c r="J3" s="328"/>
      <c r="K3" s="329"/>
    </row>
    <row r="4" s="1" customFormat="1" ht="25.5" customHeight="1">
      <c r="B4" s="330"/>
      <c r="C4" s="331" t="s">
        <v>8528</v>
      </c>
      <c r="D4" s="331"/>
      <c r="E4" s="331"/>
      <c r="F4" s="331"/>
      <c r="G4" s="331"/>
      <c r="H4" s="331"/>
      <c r="I4" s="331"/>
      <c r="J4" s="331"/>
      <c r="K4" s="332"/>
    </row>
    <row r="5" s="1" customFormat="1" ht="5.25" customHeight="1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="1" customFormat="1" ht="15" customHeight="1">
      <c r="B6" s="330"/>
      <c r="C6" s="334" t="s">
        <v>8529</v>
      </c>
      <c r="D6" s="334"/>
      <c r="E6" s="334"/>
      <c r="F6" s="334"/>
      <c r="G6" s="334"/>
      <c r="H6" s="334"/>
      <c r="I6" s="334"/>
      <c r="J6" s="334"/>
      <c r="K6" s="332"/>
    </row>
    <row r="7" s="1" customFormat="1" ht="15" customHeight="1">
      <c r="B7" s="335"/>
      <c r="C7" s="334" t="s">
        <v>8530</v>
      </c>
      <c r="D7" s="334"/>
      <c r="E7" s="334"/>
      <c r="F7" s="334"/>
      <c r="G7" s="334"/>
      <c r="H7" s="334"/>
      <c r="I7" s="334"/>
      <c r="J7" s="334"/>
      <c r="K7" s="332"/>
    </row>
    <row r="8" s="1" customFormat="1" ht="12.75" customHeight="1">
      <c r="B8" s="335"/>
      <c r="C8" s="334"/>
      <c r="D8" s="334"/>
      <c r="E8" s="334"/>
      <c r="F8" s="334"/>
      <c r="G8" s="334"/>
      <c r="H8" s="334"/>
      <c r="I8" s="334"/>
      <c r="J8" s="334"/>
      <c r="K8" s="332"/>
    </row>
    <row r="9" s="1" customFormat="1" ht="15" customHeight="1">
      <c r="B9" s="335"/>
      <c r="C9" s="334" t="s">
        <v>8531</v>
      </c>
      <c r="D9" s="334"/>
      <c r="E9" s="334"/>
      <c r="F9" s="334"/>
      <c r="G9" s="334"/>
      <c r="H9" s="334"/>
      <c r="I9" s="334"/>
      <c r="J9" s="334"/>
      <c r="K9" s="332"/>
    </row>
    <row r="10" s="1" customFormat="1" ht="15" customHeight="1">
      <c r="B10" s="335"/>
      <c r="C10" s="334"/>
      <c r="D10" s="334" t="s">
        <v>8532</v>
      </c>
      <c r="E10" s="334"/>
      <c r="F10" s="334"/>
      <c r="G10" s="334"/>
      <c r="H10" s="334"/>
      <c r="I10" s="334"/>
      <c r="J10" s="334"/>
      <c r="K10" s="332"/>
    </row>
    <row r="11" s="1" customFormat="1" ht="15" customHeight="1">
      <c r="B11" s="335"/>
      <c r="C11" s="336"/>
      <c r="D11" s="334" t="s">
        <v>8533</v>
      </c>
      <c r="E11" s="334"/>
      <c r="F11" s="334"/>
      <c r="G11" s="334"/>
      <c r="H11" s="334"/>
      <c r="I11" s="334"/>
      <c r="J11" s="334"/>
      <c r="K11" s="332"/>
    </row>
    <row r="12" s="1" customFormat="1" ht="15" customHeight="1">
      <c r="B12" s="335"/>
      <c r="C12" s="336"/>
      <c r="D12" s="334"/>
      <c r="E12" s="334"/>
      <c r="F12" s="334"/>
      <c r="G12" s="334"/>
      <c r="H12" s="334"/>
      <c r="I12" s="334"/>
      <c r="J12" s="334"/>
      <c r="K12" s="332"/>
    </row>
    <row r="13" s="1" customFormat="1" ht="15" customHeight="1">
      <c r="B13" s="335"/>
      <c r="C13" s="336"/>
      <c r="D13" s="337" t="s">
        <v>8534</v>
      </c>
      <c r="E13" s="334"/>
      <c r="F13" s="334"/>
      <c r="G13" s="334"/>
      <c r="H13" s="334"/>
      <c r="I13" s="334"/>
      <c r="J13" s="334"/>
      <c r="K13" s="332"/>
    </row>
    <row r="14" s="1" customFormat="1" ht="12.75" customHeight="1">
      <c r="B14" s="335"/>
      <c r="C14" s="336"/>
      <c r="D14" s="336"/>
      <c r="E14" s="336"/>
      <c r="F14" s="336"/>
      <c r="G14" s="336"/>
      <c r="H14" s="336"/>
      <c r="I14" s="336"/>
      <c r="J14" s="336"/>
      <c r="K14" s="332"/>
    </row>
    <row r="15" s="1" customFormat="1" ht="15" customHeight="1">
      <c r="B15" s="335"/>
      <c r="C15" s="336"/>
      <c r="D15" s="334" t="s">
        <v>8535</v>
      </c>
      <c r="E15" s="334"/>
      <c r="F15" s="334"/>
      <c r="G15" s="334"/>
      <c r="H15" s="334"/>
      <c r="I15" s="334"/>
      <c r="J15" s="334"/>
      <c r="K15" s="332"/>
    </row>
    <row r="16" s="1" customFormat="1" ht="15" customHeight="1">
      <c r="B16" s="335"/>
      <c r="C16" s="336"/>
      <c r="D16" s="334" t="s">
        <v>8536</v>
      </c>
      <c r="E16" s="334"/>
      <c r="F16" s="334"/>
      <c r="G16" s="334"/>
      <c r="H16" s="334"/>
      <c r="I16" s="334"/>
      <c r="J16" s="334"/>
      <c r="K16" s="332"/>
    </row>
    <row r="17" s="1" customFormat="1" ht="15" customHeight="1">
      <c r="B17" s="335"/>
      <c r="C17" s="336"/>
      <c r="D17" s="334" t="s">
        <v>8537</v>
      </c>
      <c r="E17" s="334"/>
      <c r="F17" s="334"/>
      <c r="G17" s="334"/>
      <c r="H17" s="334"/>
      <c r="I17" s="334"/>
      <c r="J17" s="334"/>
      <c r="K17" s="332"/>
    </row>
    <row r="18" s="1" customFormat="1" ht="15" customHeight="1">
      <c r="B18" s="335"/>
      <c r="C18" s="336"/>
      <c r="D18" s="336"/>
      <c r="E18" s="338" t="s">
        <v>84</v>
      </c>
      <c r="F18" s="334" t="s">
        <v>8538</v>
      </c>
      <c r="G18" s="334"/>
      <c r="H18" s="334"/>
      <c r="I18" s="334"/>
      <c r="J18" s="334"/>
      <c r="K18" s="332"/>
    </row>
    <row r="19" s="1" customFormat="1" ht="15" customHeight="1">
      <c r="B19" s="335"/>
      <c r="C19" s="336"/>
      <c r="D19" s="336"/>
      <c r="E19" s="338" t="s">
        <v>8539</v>
      </c>
      <c r="F19" s="334" t="s">
        <v>8540</v>
      </c>
      <c r="G19" s="334"/>
      <c r="H19" s="334"/>
      <c r="I19" s="334"/>
      <c r="J19" s="334"/>
      <c r="K19" s="332"/>
    </row>
    <row r="20" s="1" customFormat="1" ht="15" customHeight="1">
      <c r="B20" s="335"/>
      <c r="C20" s="336"/>
      <c r="D20" s="336"/>
      <c r="E20" s="338" t="s">
        <v>8541</v>
      </c>
      <c r="F20" s="334" t="s">
        <v>8542</v>
      </c>
      <c r="G20" s="334"/>
      <c r="H20" s="334"/>
      <c r="I20" s="334"/>
      <c r="J20" s="334"/>
      <c r="K20" s="332"/>
    </row>
    <row r="21" s="1" customFormat="1" ht="15" customHeight="1">
      <c r="B21" s="335"/>
      <c r="C21" s="336"/>
      <c r="D21" s="336"/>
      <c r="E21" s="338" t="s">
        <v>8543</v>
      </c>
      <c r="F21" s="334" t="s">
        <v>8544</v>
      </c>
      <c r="G21" s="334"/>
      <c r="H21" s="334"/>
      <c r="I21" s="334"/>
      <c r="J21" s="334"/>
      <c r="K21" s="332"/>
    </row>
    <row r="22" s="1" customFormat="1" ht="15" customHeight="1">
      <c r="B22" s="335"/>
      <c r="C22" s="336"/>
      <c r="D22" s="336"/>
      <c r="E22" s="338" t="s">
        <v>8545</v>
      </c>
      <c r="F22" s="334" t="s">
        <v>8546</v>
      </c>
      <c r="G22" s="334"/>
      <c r="H22" s="334"/>
      <c r="I22" s="334"/>
      <c r="J22" s="334"/>
      <c r="K22" s="332"/>
    </row>
    <row r="23" s="1" customFormat="1" ht="15" customHeight="1">
      <c r="B23" s="335"/>
      <c r="C23" s="336"/>
      <c r="D23" s="336"/>
      <c r="E23" s="338" t="s">
        <v>90</v>
      </c>
      <c r="F23" s="334" t="s">
        <v>8547</v>
      </c>
      <c r="G23" s="334"/>
      <c r="H23" s="334"/>
      <c r="I23" s="334"/>
      <c r="J23" s="334"/>
      <c r="K23" s="332"/>
    </row>
    <row r="24" s="1" customFormat="1" ht="12.75" customHeight="1">
      <c r="B24" s="335"/>
      <c r="C24" s="336"/>
      <c r="D24" s="336"/>
      <c r="E24" s="336"/>
      <c r="F24" s="336"/>
      <c r="G24" s="336"/>
      <c r="H24" s="336"/>
      <c r="I24" s="336"/>
      <c r="J24" s="336"/>
      <c r="K24" s="332"/>
    </row>
    <row r="25" s="1" customFormat="1" ht="15" customHeight="1">
      <c r="B25" s="335"/>
      <c r="C25" s="334" t="s">
        <v>8548</v>
      </c>
      <c r="D25" s="334"/>
      <c r="E25" s="334"/>
      <c r="F25" s="334"/>
      <c r="G25" s="334"/>
      <c r="H25" s="334"/>
      <c r="I25" s="334"/>
      <c r="J25" s="334"/>
      <c r="K25" s="332"/>
    </row>
    <row r="26" s="1" customFormat="1" ht="15" customHeight="1">
      <c r="B26" s="335"/>
      <c r="C26" s="334" t="s">
        <v>8549</v>
      </c>
      <c r="D26" s="334"/>
      <c r="E26" s="334"/>
      <c r="F26" s="334"/>
      <c r="G26" s="334"/>
      <c r="H26" s="334"/>
      <c r="I26" s="334"/>
      <c r="J26" s="334"/>
      <c r="K26" s="332"/>
    </row>
    <row r="27" s="1" customFormat="1" ht="15" customHeight="1">
      <c r="B27" s="335"/>
      <c r="C27" s="334"/>
      <c r="D27" s="334" t="s">
        <v>8550</v>
      </c>
      <c r="E27" s="334"/>
      <c r="F27" s="334"/>
      <c r="G27" s="334"/>
      <c r="H27" s="334"/>
      <c r="I27" s="334"/>
      <c r="J27" s="334"/>
      <c r="K27" s="332"/>
    </row>
    <row r="28" s="1" customFormat="1" ht="15" customHeight="1">
      <c r="B28" s="335"/>
      <c r="C28" s="336"/>
      <c r="D28" s="334" t="s">
        <v>8551</v>
      </c>
      <c r="E28" s="334"/>
      <c r="F28" s="334"/>
      <c r="G28" s="334"/>
      <c r="H28" s="334"/>
      <c r="I28" s="334"/>
      <c r="J28" s="334"/>
      <c r="K28" s="332"/>
    </row>
    <row r="29" s="1" customFormat="1" ht="12.75" customHeight="1">
      <c r="B29" s="335"/>
      <c r="C29" s="336"/>
      <c r="D29" s="336"/>
      <c r="E29" s="336"/>
      <c r="F29" s="336"/>
      <c r="G29" s="336"/>
      <c r="H29" s="336"/>
      <c r="I29" s="336"/>
      <c r="J29" s="336"/>
      <c r="K29" s="332"/>
    </row>
    <row r="30" s="1" customFormat="1" ht="15" customHeight="1">
      <c r="B30" s="335"/>
      <c r="C30" s="336"/>
      <c r="D30" s="334" t="s">
        <v>8552</v>
      </c>
      <c r="E30" s="334"/>
      <c r="F30" s="334"/>
      <c r="G30" s="334"/>
      <c r="H30" s="334"/>
      <c r="I30" s="334"/>
      <c r="J30" s="334"/>
      <c r="K30" s="332"/>
    </row>
    <row r="31" s="1" customFormat="1" ht="15" customHeight="1">
      <c r="B31" s="335"/>
      <c r="C31" s="336"/>
      <c r="D31" s="334" t="s">
        <v>8553</v>
      </c>
      <c r="E31" s="334"/>
      <c r="F31" s="334"/>
      <c r="G31" s="334"/>
      <c r="H31" s="334"/>
      <c r="I31" s="334"/>
      <c r="J31" s="334"/>
      <c r="K31" s="332"/>
    </row>
    <row r="32" s="1" customFormat="1" ht="12.75" customHeight="1">
      <c r="B32" s="335"/>
      <c r="C32" s="336"/>
      <c r="D32" s="336"/>
      <c r="E32" s="336"/>
      <c r="F32" s="336"/>
      <c r="G32" s="336"/>
      <c r="H32" s="336"/>
      <c r="I32" s="336"/>
      <c r="J32" s="336"/>
      <c r="K32" s="332"/>
    </row>
    <row r="33" s="1" customFormat="1" ht="15" customHeight="1">
      <c r="B33" s="335"/>
      <c r="C33" s="336"/>
      <c r="D33" s="334" t="s">
        <v>8554</v>
      </c>
      <c r="E33" s="334"/>
      <c r="F33" s="334"/>
      <c r="G33" s="334"/>
      <c r="H33" s="334"/>
      <c r="I33" s="334"/>
      <c r="J33" s="334"/>
      <c r="K33" s="332"/>
    </row>
    <row r="34" s="1" customFormat="1" ht="15" customHeight="1">
      <c r="B34" s="335"/>
      <c r="C34" s="336"/>
      <c r="D34" s="334" t="s">
        <v>8555</v>
      </c>
      <c r="E34" s="334"/>
      <c r="F34" s="334"/>
      <c r="G34" s="334"/>
      <c r="H34" s="334"/>
      <c r="I34" s="334"/>
      <c r="J34" s="334"/>
      <c r="K34" s="332"/>
    </row>
    <row r="35" s="1" customFormat="1" ht="15" customHeight="1">
      <c r="B35" s="335"/>
      <c r="C35" s="336"/>
      <c r="D35" s="334" t="s">
        <v>8556</v>
      </c>
      <c r="E35" s="334"/>
      <c r="F35" s="334"/>
      <c r="G35" s="334"/>
      <c r="H35" s="334"/>
      <c r="I35" s="334"/>
      <c r="J35" s="334"/>
      <c r="K35" s="332"/>
    </row>
    <row r="36" s="1" customFormat="1" ht="15" customHeight="1">
      <c r="B36" s="335"/>
      <c r="C36" s="336"/>
      <c r="D36" s="334"/>
      <c r="E36" s="337" t="s">
        <v>387</v>
      </c>
      <c r="F36" s="334"/>
      <c r="G36" s="334" t="s">
        <v>8557</v>
      </c>
      <c r="H36" s="334"/>
      <c r="I36" s="334"/>
      <c r="J36" s="334"/>
      <c r="K36" s="332"/>
    </row>
    <row r="37" s="1" customFormat="1" ht="30.75" customHeight="1">
      <c r="B37" s="335"/>
      <c r="C37" s="336"/>
      <c r="D37" s="334"/>
      <c r="E37" s="337" t="s">
        <v>8558</v>
      </c>
      <c r="F37" s="334"/>
      <c r="G37" s="334" t="s">
        <v>8559</v>
      </c>
      <c r="H37" s="334"/>
      <c r="I37" s="334"/>
      <c r="J37" s="334"/>
      <c r="K37" s="332"/>
    </row>
    <row r="38" s="1" customFormat="1" ht="15" customHeight="1">
      <c r="B38" s="335"/>
      <c r="C38" s="336"/>
      <c r="D38" s="334"/>
      <c r="E38" s="337" t="s">
        <v>59</v>
      </c>
      <c r="F38" s="334"/>
      <c r="G38" s="334" t="s">
        <v>8560</v>
      </c>
      <c r="H38" s="334"/>
      <c r="I38" s="334"/>
      <c r="J38" s="334"/>
      <c r="K38" s="332"/>
    </row>
    <row r="39" s="1" customFormat="1" ht="15" customHeight="1">
      <c r="B39" s="335"/>
      <c r="C39" s="336"/>
      <c r="D39" s="334"/>
      <c r="E39" s="337" t="s">
        <v>60</v>
      </c>
      <c r="F39" s="334"/>
      <c r="G39" s="334" t="s">
        <v>8561</v>
      </c>
      <c r="H39" s="334"/>
      <c r="I39" s="334"/>
      <c r="J39" s="334"/>
      <c r="K39" s="332"/>
    </row>
    <row r="40" s="1" customFormat="1" ht="15" customHeight="1">
      <c r="B40" s="335"/>
      <c r="C40" s="336"/>
      <c r="D40" s="334"/>
      <c r="E40" s="337" t="s">
        <v>388</v>
      </c>
      <c r="F40" s="334"/>
      <c r="G40" s="334" t="s">
        <v>8562</v>
      </c>
      <c r="H40" s="334"/>
      <c r="I40" s="334"/>
      <c r="J40" s="334"/>
      <c r="K40" s="332"/>
    </row>
    <row r="41" s="1" customFormat="1" ht="15" customHeight="1">
      <c r="B41" s="335"/>
      <c r="C41" s="336"/>
      <c r="D41" s="334"/>
      <c r="E41" s="337" t="s">
        <v>389</v>
      </c>
      <c r="F41" s="334"/>
      <c r="G41" s="334" t="s">
        <v>8563</v>
      </c>
      <c r="H41" s="334"/>
      <c r="I41" s="334"/>
      <c r="J41" s="334"/>
      <c r="K41" s="332"/>
    </row>
    <row r="42" s="1" customFormat="1" ht="15" customHeight="1">
      <c r="B42" s="335"/>
      <c r="C42" s="336"/>
      <c r="D42" s="334"/>
      <c r="E42" s="337" t="s">
        <v>8564</v>
      </c>
      <c r="F42" s="334"/>
      <c r="G42" s="334" t="s">
        <v>8565</v>
      </c>
      <c r="H42" s="334"/>
      <c r="I42" s="334"/>
      <c r="J42" s="334"/>
      <c r="K42" s="332"/>
    </row>
    <row r="43" s="1" customFormat="1" ht="15" customHeight="1">
      <c r="B43" s="335"/>
      <c r="C43" s="336"/>
      <c r="D43" s="334"/>
      <c r="E43" s="337"/>
      <c r="F43" s="334"/>
      <c r="G43" s="334" t="s">
        <v>8566</v>
      </c>
      <c r="H43" s="334"/>
      <c r="I43" s="334"/>
      <c r="J43" s="334"/>
      <c r="K43" s="332"/>
    </row>
    <row r="44" s="1" customFormat="1" ht="15" customHeight="1">
      <c r="B44" s="335"/>
      <c r="C44" s="336"/>
      <c r="D44" s="334"/>
      <c r="E44" s="337" t="s">
        <v>8567</v>
      </c>
      <c r="F44" s="334"/>
      <c r="G44" s="334" t="s">
        <v>8568</v>
      </c>
      <c r="H44" s="334"/>
      <c r="I44" s="334"/>
      <c r="J44" s="334"/>
      <c r="K44" s="332"/>
    </row>
    <row r="45" s="1" customFormat="1" ht="15" customHeight="1">
      <c r="B45" s="335"/>
      <c r="C45" s="336"/>
      <c r="D45" s="334"/>
      <c r="E45" s="337" t="s">
        <v>391</v>
      </c>
      <c r="F45" s="334"/>
      <c r="G45" s="334" t="s">
        <v>8569</v>
      </c>
      <c r="H45" s="334"/>
      <c r="I45" s="334"/>
      <c r="J45" s="334"/>
      <c r="K45" s="332"/>
    </row>
    <row r="46" s="1" customFormat="1" ht="12.75" customHeight="1">
      <c r="B46" s="335"/>
      <c r="C46" s="336"/>
      <c r="D46" s="334"/>
      <c r="E46" s="334"/>
      <c r="F46" s="334"/>
      <c r="G46" s="334"/>
      <c r="H46" s="334"/>
      <c r="I46" s="334"/>
      <c r="J46" s="334"/>
      <c r="K46" s="332"/>
    </row>
    <row r="47" s="1" customFormat="1" ht="15" customHeight="1">
      <c r="B47" s="335"/>
      <c r="C47" s="336"/>
      <c r="D47" s="334" t="s">
        <v>8570</v>
      </c>
      <c r="E47" s="334"/>
      <c r="F47" s="334"/>
      <c r="G47" s="334"/>
      <c r="H47" s="334"/>
      <c r="I47" s="334"/>
      <c r="J47" s="334"/>
      <c r="K47" s="332"/>
    </row>
    <row r="48" s="1" customFormat="1" ht="15" customHeight="1">
      <c r="B48" s="335"/>
      <c r="C48" s="336"/>
      <c r="D48" s="336"/>
      <c r="E48" s="334" t="s">
        <v>8571</v>
      </c>
      <c r="F48" s="334"/>
      <c r="G48" s="334"/>
      <c r="H48" s="334"/>
      <c r="I48" s="334"/>
      <c r="J48" s="334"/>
      <c r="K48" s="332"/>
    </row>
    <row r="49" s="1" customFormat="1" ht="15" customHeight="1">
      <c r="B49" s="335"/>
      <c r="C49" s="336"/>
      <c r="D49" s="336"/>
      <c r="E49" s="334" t="s">
        <v>8572</v>
      </c>
      <c r="F49" s="334"/>
      <c r="G49" s="334"/>
      <c r="H49" s="334"/>
      <c r="I49" s="334"/>
      <c r="J49" s="334"/>
      <c r="K49" s="332"/>
    </row>
    <row r="50" s="1" customFormat="1" ht="15" customHeight="1">
      <c r="B50" s="335"/>
      <c r="C50" s="336"/>
      <c r="D50" s="336"/>
      <c r="E50" s="334" t="s">
        <v>8573</v>
      </c>
      <c r="F50" s="334"/>
      <c r="G50" s="334"/>
      <c r="H50" s="334"/>
      <c r="I50" s="334"/>
      <c r="J50" s="334"/>
      <c r="K50" s="332"/>
    </row>
    <row r="51" s="1" customFormat="1" ht="15" customHeight="1">
      <c r="B51" s="335"/>
      <c r="C51" s="336"/>
      <c r="D51" s="334" t="s">
        <v>8574</v>
      </c>
      <c r="E51" s="334"/>
      <c r="F51" s="334"/>
      <c r="G51" s="334"/>
      <c r="H51" s="334"/>
      <c r="I51" s="334"/>
      <c r="J51" s="334"/>
      <c r="K51" s="332"/>
    </row>
    <row r="52" s="1" customFormat="1" ht="25.5" customHeight="1">
      <c r="B52" s="330"/>
      <c r="C52" s="331" t="s">
        <v>8575</v>
      </c>
      <c r="D52" s="331"/>
      <c r="E52" s="331"/>
      <c r="F52" s="331"/>
      <c r="G52" s="331"/>
      <c r="H52" s="331"/>
      <c r="I52" s="331"/>
      <c r="J52" s="331"/>
      <c r="K52" s="332"/>
    </row>
    <row r="53" s="1" customFormat="1" ht="5.25" customHeight="1">
      <c r="B53" s="330"/>
      <c r="C53" s="333"/>
      <c r="D53" s="333"/>
      <c r="E53" s="333"/>
      <c r="F53" s="333"/>
      <c r="G53" s="333"/>
      <c r="H53" s="333"/>
      <c r="I53" s="333"/>
      <c r="J53" s="333"/>
      <c r="K53" s="332"/>
    </row>
    <row r="54" s="1" customFormat="1" ht="15" customHeight="1">
      <c r="B54" s="330"/>
      <c r="C54" s="334" t="s">
        <v>8576</v>
      </c>
      <c r="D54" s="334"/>
      <c r="E54" s="334"/>
      <c r="F54" s="334"/>
      <c r="G54" s="334"/>
      <c r="H54" s="334"/>
      <c r="I54" s="334"/>
      <c r="J54" s="334"/>
      <c r="K54" s="332"/>
    </row>
    <row r="55" s="1" customFormat="1" ht="15" customHeight="1">
      <c r="B55" s="330"/>
      <c r="C55" s="334" t="s">
        <v>8577</v>
      </c>
      <c r="D55" s="334"/>
      <c r="E55" s="334"/>
      <c r="F55" s="334"/>
      <c r="G55" s="334"/>
      <c r="H55" s="334"/>
      <c r="I55" s="334"/>
      <c r="J55" s="334"/>
      <c r="K55" s="332"/>
    </row>
    <row r="56" s="1" customFormat="1" ht="12.75" customHeight="1">
      <c r="B56" s="330"/>
      <c r="C56" s="334"/>
      <c r="D56" s="334"/>
      <c r="E56" s="334"/>
      <c r="F56" s="334"/>
      <c r="G56" s="334"/>
      <c r="H56" s="334"/>
      <c r="I56" s="334"/>
      <c r="J56" s="334"/>
      <c r="K56" s="332"/>
    </row>
    <row r="57" s="1" customFormat="1" ht="15" customHeight="1">
      <c r="B57" s="330"/>
      <c r="C57" s="334" t="s">
        <v>8578</v>
      </c>
      <c r="D57" s="334"/>
      <c r="E57" s="334"/>
      <c r="F57" s="334"/>
      <c r="G57" s="334"/>
      <c r="H57" s="334"/>
      <c r="I57" s="334"/>
      <c r="J57" s="334"/>
      <c r="K57" s="332"/>
    </row>
    <row r="58" s="1" customFormat="1" ht="15" customHeight="1">
      <c r="B58" s="330"/>
      <c r="C58" s="336"/>
      <c r="D58" s="334" t="s">
        <v>8579</v>
      </c>
      <c r="E58" s="334"/>
      <c r="F58" s="334"/>
      <c r="G58" s="334"/>
      <c r="H58" s="334"/>
      <c r="I58" s="334"/>
      <c r="J58" s="334"/>
      <c r="K58" s="332"/>
    </row>
    <row r="59" s="1" customFormat="1" ht="15" customHeight="1">
      <c r="B59" s="330"/>
      <c r="C59" s="336"/>
      <c r="D59" s="334" t="s">
        <v>8580</v>
      </c>
      <c r="E59" s="334"/>
      <c r="F59" s="334"/>
      <c r="G59" s="334"/>
      <c r="H59" s="334"/>
      <c r="I59" s="334"/>
      <c r="J59" s="334"/>
      <c r="K59" s="332"/>
    </row>
    <row r="60" s="1" customFormat="1" ht="15" customHeight="1">
      <c r="B60" s="330"/>
      <c r="C60" s="336"/>
      <c r="D60" s="334" t="s">
        <v>8581</v>
      </c>
      <c r="E60" s="334"/>
      <c r="F60" s="334"/>
      <c r="G60" s="334"/>
      <c r="H60" s="334"/>
      <c r="I60" s="334"/>
      <c r="J60" s="334"/>
      <c r="K60" s="332"/>
    </row>
    <row r="61" s="1" customFormat="1" ht="15" customHeight="1">
      <c r="B61" s="330"/>
      <c r="C61" s="336"/>
      <c r="D61" s="334" t="s">
        <v>8582</v>
      </c>
      <c r="E61" s="334"/>
      <c r="F61" s="334"/>
      <c r="G61" s="334"/>
      <c r="H61" s="334"/>
      <c r="I61" s="334"/>
      <c r="J61" s="334"/>
      <c r="K61" s="332"/>
    </row>
    <row r="62" s="1" customFormat="1" ht="15" customHeight="1">
      <c r="B62" s="330"/>
      <c r="C62" s="336"/>
      <c r="D62" s="339" t="s">
        <v>8583</v>
      </c>
      <c r="E62" s="339"/>
      <c r="F62" s="339"/>
      <c r="G62" s="339"/>
      <c r="H62" s="339"/>
      <c r="I62" s="339"/>
      <c r="J62" s="339"/>
      <c r="K62" s="332"/>
    </row>
    <row r="63" s="1" customFormat="1" ht="15" customHeight="1">
      <c r="B63" s="330"/>
      <c r="C63" s="336"/>
      <c r="D63" s="334" t="s">
        <v>8584</v>
      </c>
      <c r="E63" s="334"/>
      <c r="F63" s="334"/>
      <c r="G63" s="334"/>
      <c r="H63" s="334"/>
      <c r="I63" s="334"/>
      <c r="J63" s="334"/>
      <c r="K63" s="332"/>
    </row>
    <row r="64" s="1" customFormat="1" ht="12.75" customHeight="1">
      <c r="B64" s="330"/>
      <c r="C64" s="336"/>
      <c r="D64" s="336"/>
      <c r="E64" s="340"/>
      <c r="F64" s="336"/>
      <c r="G64" s="336"/>
      <c r="H64" s="336"/>
      <c r="I64" s="336"/>
      <c r="J64" s="336"/>
      <c r="K64" s="332"/>
    </row>
    <row r="65" s="1" customFormat="1" ht="15" customHeight="1">
      <c r="B65" s="330"/>
      <c r="C65" s="336"/>
      <c r="D65" s="334" t="s">
        <v>8585</v>
      </c>
      <c r="E65" s="334"/>
      <c r="F65" s="334"/>
      <c r="G65" s="334"/>
      <c r="H65" s="334"/>
      <c r="I65" s="334"/>
      <c r="J65" s="334"/>
      <c r="K65" s="332"/>
    </row>
    <row r="66" s="1" customFormat="1" ht="15" customHeight="1">
      <c r="B66" s="330"/>
      <c r="C66" s="336"/>
      <c r="D66" s="339" t="s">
        <v>8586</v>
      </c>
      <c r="E66" s="339"/>
      <c r="F66" s="339"/>
      <c r="G66" s="339"/>
      <c r="H66" s="339"/>
      <c r="I66" s="339"/>
      <c r="J66" s="339"/>
      <c r="K66" s="332"/>
    </row>
    <row r="67" s="1" customFormat="1" ht="15" customHeight="1">
      <c r="B67" s="330"/>
      <c r="C67" s="336"/>
      <c r="D67" s="334" t="s">
        <v>8587</v>
      </c>
      <c r="E67" s="334"/>
      <c r="F67" s="334"/>
      <c r="G67" s="334"/>
      <c r="H67" s="334"/>
      <c r="I67" s="334"/>
      <c r="J67" s="334"/>
      <c r="K67" s="332"/>
    </row>
    <row r="68" s="1" customFormat="1" ht="15" customHeight="1">
      <c r="B68" s="330"/>
      <c r="C68" s="336"/>
      <c r="D68" s="334" t="s">
        <v>8588</v>
      </c>
      <c r="E68" s="334"/>
      <c r="F68" s="334"/>
      <c r="G68" s="334"/>
      <c r="H68" s="334"/>
      <c r="I68" s="334"/>
      <c r="J68" s="334"/>
      <c r="K68" s="332"/>
    </row>
    <row r="69" s="1" customFormat="1" ht="15" customHeight="1">
      <c r="B69" s="330"/>
      <c r="C69" s="336"/>
      <c r="D69" s="334" t="s">
        <v>8589</v>
      </c>
      <c r="E69" s="334"/>
      <c r="F69" s="334"/>
      <c r="G69" s="334"/>
      <c r="H69" s="334"/>
      <c r="I69" s="334"/>
      <c r="J69" s="334"/>
      <c r="K69" s="332"/>
    </row>
    <row r="70" s="1" customFormat="1" ht="15" customHeight="1">
      <c r="B70" s="330"/>
      <c r="C70" s="336"/>
      <c r="D70" s="334" t="s">
        <v>8590</v>
      </c>
      <c r="E70" s="334"/>
      <c r="F70" s="334"/>
      <c r="G70" s="334"/>
      <c r="H70" s="334"/>
      <c r="I70" s="334"/>
      <c r="J70" s="334"/>
      <c r="K70" s="332"/>
    </row>
    <row r="71" s="1" customFormat="1" ht="12.75" customHeight="1">
      <c r="B71" s="341"/>
      <c r="C71" s="342"/>
      <c r="D71" s="342"/>
      <c r="E71" s="342"/>
      <c r="F71" s="342"/>
      <c r="G71" s="342"/>
      <c r="H71" s="342"/>
      <c r="I71" s="342"/>
      <c r="J71" s="342"/>
      <c r="K71" s="343"/>
    </row>
    <row r="72" s="1" customFormat="1" ht="18.75" customHeight="1">
      <c r="B72" s="344"/>
      <c r="C72" s="344"/>
      <c r="D72" s="344"/>
      <c r="E72" s="344"/>
      <c r="F72" s="344"/>
      <c r="G72" s="344"/>
      <c r="H72" s="344"/>
      <c r="I72" s="344"/>
      <c r="J72" s="344"/>
      <c r="K72" s="345"/>
    </row>
    <row r="73" s="1" customFormat="1" ht="18.75" customHeight="1">
      <c r="B73" s="345"/>
      <c r="C73" s="345"/>
      <c r="D73" s="345"/>
      <c r="E73" s="345"/>
      <c r="F73" s="345"/>
      <c r="G73" s="345"/>
      <c r="H73" s="345"/>
      <c r="I73" s="345"/>
      <c r="J73" s="345"/>
      <c r="K73" s="345"/>
    </row>
    <row r="74" s="1" customFormat="1" ht="7.5" customHeight="1">
      <c r="B74" s="346"/>
      <c r="C74" s="347"/>
      <c r="D74" s="347"/>
      <c r="E74" s="347"/>
      <c r="F74" s="347"/>
      <c r="G74" s="347"/>
      <c r="H74" s="347"/>
      <c r="I74" s="347"/>
      <c r="J74" s="347"/>
      <c r="K74" s="348"/>
    </row>
    <row r="75" s="1" customFormat="1" ht="45" customHeight="1">
      <c r="B75" s="349"/>
      <c r="C75" s="350" t="s">
        <v>8591</v>
      </c>
      <c r="D75" s="350"/>
      <c r="E75" s="350"/>
      <c r="F75" s="350"/>
      <c r="G75" s="350"/>
      <c r="H75" s="350"/>
      <c r="I75" s="350"/>
      <c r="J75" s="350"/>
      <c r="K75" s="351"/>
    </row>
    <row r="76" s="1" customFormat="1" ht="17.25" customHeight="1">
      <c r="B76" s="349"/>
      <c r="C76" s="352" t="s">
        <v>8592</v>
      </c>
      <c r="D76" s="352"/>
      <c r="E76" s="352"/>
      <c r="F76" s="352" t="s">
        <v>8593</v>
      </c>
      <c r="G76" s="353"/>
      <c r="H76" s="352" t="s">
        <v>60</v>
      </c>
      <c r="I76" s="352" t="s">
        <v>63</v>
      </c>
      <c r="J76" s="352" t="s">
        <v>8594</v>
      </c>
      <c r="K76" s="351"/>
    </row>
    <row r="77" s="1" customFormat="1" ht="17.25" customHeight="1">
      <c r="B77" s="349"/>
      <c r="C77" s="354" t="s">
        <v>8595</v>
      </c>
      <c r="D77" s="354"/>
      <c r="E77" s="354"/>
      <c r="F77" s="355" t="s">
        <v>8596</v>
      </c>
      <c r="G77" s="356"/>
      <c r="H77" s="354"/>
      <c r="I77" s="354"/>
      <c r="J77" s="354" t="s">
        <v>8597</v>
      </c>
      <c r="K77" s="351"/>
    </row>
    <row r="78" s="1" customFormat="1" ht="5.25" customHeight="1">
      <c r="B78" s="349"/>
      <c r="C78" s="357"/>
      <c r="D78" s="357"/>
      <c r="E78" s="357"/>
      <c r="F78" s="357"/>
      <c r="G78" s="358"/>
      <c r="H78" s="357"/>
      <c r="I78" s="357"/>
      <c r="J78" s="357"/>
      <c r="K78" s="351"/>
    </row>
    <row r="79" s="1" customFormat="1" ht="15" customHeight="1">
      <c r="B79" s="349"/>
      <c r="C79" s="337" t="s">
        <v>59</v>
      </c>
      <c r="D79" s="359"/>
      <c r="E79" s="359"/>
      <c r="F79" s="360" t="s">
        <v>8598</v>
      </c>
      <c r="G79" s="361"/>
      <c r="H79" s="337" t="s">
        <v>8599</v>
      </c>
      <c r="I79" s="337" t="s">
        <v>8600</v>
      </c>
      <c r="J79" s="337">
        <v>20</v>
      </c>
      <c r="K79" s="351"/>
    </row>
    <row r="80" s="1" customFormat="1" ht="15" customHeight="1">
      <c r="B80" s="349"/>
      <c r="C80" s="337" t="s">
        <v>8601</v>
      </c>
      <c r="D80" s="337"/>
      <c r="E80" s="337"/>
      <c r="F80" s="360" t="s">
        <v>8598</v>
      </c>
      <c r="G80" s="361"/>
      <c r="H80" s="337" t="s">
        <v>8602</v>
      </c>
      <c r="I80" s="337" t="s">
        <v>8600</v>
      </c>
      <c r="J80" s="337">
        <v>120</v>
      </c>
      <c r="K80" s="351"/>
    </row>
    <row r="81" s="1" customFormat="1" ht="15" customHeight="1">
      <c r="B81" s="362"/>
      <c r="C81" s="337" t="s">
        <v>8603</v>
      </c>
      <c r="D81" s="337"/>
      <c r="E81" s="337"/>
      <c r="F81" s="360" t="s">
        <v>8604</v>
      </c>
      <c r="G81" s="361"/>
      <c r="H81" s="337" t="s">
        <v>8605</v>
      </c>
      <c r="I81" s="337" t="s">
        <v>8600</v>
      </c>
      <c r="J81" s="337">
        <v>50</v>
      </c>
      <c r="K81" s="351"/>
    </row>
    <row r="82" s="1" customFormat="1" ht="15" customHeight="1">
      <c r="B82" s="362"/>
      <c r="C82" s="337" t="s">
        <v>8606</v>
      </c>
      <c r="D82" s="337"/>
      <c r="E82" s="337"/>
      <c r="F82" s="360" t="s">
        <v>8598</v>
      </c>
      <c r="G82" s="361"/>
      <c r="H82" s="337" t="s">
        <v>8607</v>
      </c>
      <c r="I82" s="337" t="s">
        <v>8608</v>
      </c>
      <c r="J82" s="337"/>
      <c r="K82" s="351"/>
    </row>
    <row r="83" s="1" customFormat="1" ht="15" customHeight="1">
      <c r="B83" s="362"/>
      <c r="C83" s="363" t="s">
        <v>8609</v>
      </c>
      <c r="D83" s="363"/>
      <c r="E83" s="363"/>
      <c r="F83" s="364" t="s">
        <v>8604</v>
      </c>
      <c r="G83" s="363"/>
      <c r="H83" s="363" t="s">
        <v>8610</v>
      </c>
      <c r="I83" s="363" t="s">
        <v>8600</v>
      </c>
      <c r="J83" s="363">
        <v>15</v>
      </c>
      <c r="K83" s="351"/>
    </row>
    <row r="84" s="1" customFormat="1" ht="15" customHeight="1">
      <c r="B84" s="362"/>
      <c r="C84" s="363" t="s">
        <v>8611</v>
      </c>
      <c r="D84" s="363"/>
      <c r="E84" s="363"/>
      <c r="F84" s="364" t="s">
        <v>8604</v>
      </c>
      <c r="G84" s="363"/>
      <c r="H84" s="363" t="s">
        <v>8612</v>
      </c>
      <c r="I84" s="363" t="s">
        <v>8600</v>
      </c>
      <c r="J84" s="363">
        <v>15</v>
      </c>
      <c r="K84" s="351"/>
    </row>
    <row r="85" s="1" customFormat="1" ht="15" customHeight="1">
      <c r="B85" s="362"/>
      <c r="C85" s="363" t="s">
        <v>8613</v>
      </c>
      <c r="D85" s="363"/>
      <c r="E85" s="363"/>
      <c r="F85" s="364" t="s">
        <v>8604</v>
      </c>
      <c r="G85" s="363"/>
      <c r="H85" s="363" t="s">
        <v>8614</v>
      </c>
      <c r="I85" s="363" t="s">
        <v>8600</v>
      </c>
      <c r="J85" s="363">
        <v>20</v>
      </c>
      <c r="K85" s="351"/>
    </row>
    <row r="86" s="1" customFormat="1" ht="15" customHeight="1">
      <c r="B86" s="362"/>
      <c r="C86" s="363" t="s">
        <v>8615</v>
      </c>
      <c r="D86" s="363"/>
      <c r="E86" s="363"/>
      <c r="F86" s="364" t="s">
        <v>8604</v>
      </c>
      <c r="G86" s="363"/>
      <c r="H86" s="363" t="s">
        <v>8616</v>
      </c>
      <c r="I86" s="363" t="s">
        <v>8600</v>
      </c>
      <c r="J86" s="363">
        <v>20</v>
      </c>
      <c r="K86" s="351"/>
    </row>
    <row r="87" s="1" customFormat="1" ht="15" customHeight="1">
      <c r="B87" s="362"/>
      <c r="C87" s="337" t="s">
        <v>8617</v>
      </c>
      <c r="D87" s="337"/>
      <c r="E87" s="337"/>
      <c r="F87" s="360" t="s">
        <v>8604</v>
      </c>
      <c r="G87" s="361"/>
      <c r="H87" s="337" t="s">
        <v>8618</v>
      </c>
      <c r="I87" s="337" t="s">
        <v>8600</v>
      </c>
      <c r="J87" s="337">
        <v>50</v>
      </c>
      <c r="K87" s="351"/>
    </row>
    <row r="88" s="1" customFormat="1" ht="15" customHeight="1">
      <c r="B88" s="362"/>
      <c r="C88" s="337" t="s">
        <v>8619</v>
      </c>
      <c r="D88" s="337"/>
      <c r="E88" s="337"/>
      <c r="F88" s="360" t="s">
        <v>8604</v>
      </c>
      <c r="G88" s="361"/>
      <c r="H88" s="337" t="s">
        <v>8620</v>
      </c>
      <c r="I88" s="337" t="s">
        <v>8600</v>
      </c>
      <c r="J88" s="337">
        <v>20</v>
      </c>
      <c r="K88" s="351"/>
    </row>
    <row r="89" s="1" customFormat="1" ht="15" customHeight="1">
      <c r="B89" s="362"/>
      <c r="C89" s="337" t="s">
        <v>8621</v>
      </c>
      <c r="D89" s="337"/>
      <c r="E89" s="337"/>
      <c r="F89" s="360" t="s">
        <v>8604</v>
      </c>
      <c r="G89" s="361"/>
      <c r="H89" s="337" t="s">
        <v>8622</v>
      </c>
      <c r="I89" s="337" t="s">
        <v>8600</v>
      </c>
      <c r="J89" s="337">
        <v>20</v>
      </c>
      <c r="K89" s="351"/>
    </row>
    <row r="90" s="1" customFormat="1" ht="15" customHeight="1">
      <c r="B90" s="362"/>
      <c r="C90" s="337" t="s">
        <v>8623</v>
      </c>
      <c r="D90" s="337"/>
      <c r="E90" s="337"/>
      <c r="F90" s="360" t="s">
        <v>8604</v>
      </c>
      <c r="G90" s="361"/>
      <c r="H90" s="337" t="s">
        <v>8624</v>
      </c>
      <c r="I90" s="337" t="s">
        <v>8600</v>
      </c>
      <c r="J90" s="337">
        <v>50</v>
      </c>
      <c r="K90" s="351"/>
    </row>
    <row r="91" s="1" customFormat="1" ht="15" customHeight="1">
      <c r="B91" s="362"/>
      <c r="C91" s="337" t="s">
        <v>8625</v>
      </c>
      <c r="D91" s="337"/>
      <c r="E91" s="337"/>
      <c r="F91" s="360" t="s">
        <v>8604</v>
      </c>
      <c r="G91" s="361"/>
      <c r="H91" s="337" t="s">
        <v>8625</v>
      </c>
      <c r="I91" s="337" t="s">
        <v>8600</v>
      </c>
      <c r="J91" s="337">
        <v>50</v>
      </c>
      <c r="K91" s="351"/>
    </row>
    <row r="92" s="1" customFormat="1" ht="15" customHeight="1">
      <c r="B92" s="362"/>
      <c r="C92" s="337" t="s">
        <v>8626</v>
      </c>
      <c r="D92" s="337"/>
      <c r="E92" s="337"/>
      <c r="F92" s="360" t="s">
        <v>8604</v>
      </c>
      <c r="G92" s="361"/>
      <c r="H92" s="337" t="s">
        <v>8627</v>
      </c>
      <c r="I92" s="337" t="s">
        <v>8600</v>
      </c>
      <c r="J92" s="337">
        <v>255</v>
      </c>
      <c r="K92" s="351"/>
    </row>
    <row r="93" s="1" customFormat="1" ht="15" customHeight="1">
      <c r="B93" s="362"/>
      <c r="C93" s="337" t="s">
        <v>8628</v>
      </c>
      <c r="D93" s="337"/>
      <c r="E93" s="337"/>
      <c r="F93" s="360" t="s">
        <v>8598</v>
      </c>
      <c r="G93" s="361"/>
      <c r="H93" s="337" t="s">
        <v>8629</v>
      </c>
      <c r="I93" s="337" t="s">
        <v>8630</v>
      </c>
      <c r="J93" s="337"/>
      <c r="K93" s="351"/>
    </row>
    <row r="94" s="1" customFormat="1" ht="15" customHeight="1">
      <c r="B94" s="362"/>
      <c r="C94" s="337" t="s">
        <v>8631</v>
      </c>
      <c r="D94" s="337"/>
      <c r="E94" s="337"/>
      <c r="F94" s="360" t="s">
        <v>8598</v>
      </c>
      <c r="G94" s="361"/>
      <c r="H94" s="337" t="s">
        <v>8632</v>
      </c>
      <c r="I94" s="337" t="s">
        <v>8633</v>
      </c>
      <c r="J94" s="337"/>
      <c r="K94" s="351"/>
    </row>
    <row r="95" s="1" customFormat="1" ht="15" customHeight="1">
      <c r="B95" s="362"/>
      <c r="C95" s="337" t="s">
        <v>8634</v>
      </c>
      <c r="D95" s="337"/>
      <c r="E95" s="337"/>
      <c r="F95" s="360" t="s">
        <v>8598</v>
      </c>
      <c r="G95" s="361"/>
      <c r="H95" s="337" t="s">
        <v>8634</v>
      </c>
      <c r="I95" s="337" t="s">
        <v>8633</v>
      </c>
      <c r="J95" s="337"/>
      <c r="K95" s="351"/>
    </row>
    <row r="96" s="1" customFormat="1" ht="15" customHeight="1">
      <c r="B96" s="362"/>
      <c r="C96" s="337" t="s">
        <v>44</v>
      </c>
      <c r="D96" s="337"/>
      <c r="E96" s="337"/>
      <c r="F96" s="360" t="s">
        <v>8598</v>
      </c>
      <c r="G96" s="361"/>
      <c r="H96" s="337" t="s">
        <v>8635</v>
      </c>
      <c r="I96" s="337" t="s">
        <v>8633</v>
      </c>
      <c r="J96" s="337"/>
      <c r="K96" s="351"/>
    </row>
    <row r="97" s="1" customFormat="1" ht="15" customHeight="1">
      <c r="B97" s="362"/>
      <c r="C97" s="337" t="s">
        <v>54</v>
      </c>
      <c r="D97" s="337"/>
      <c r="E97" s="337"/>
      <c r="F97" s="360" t="s">
        <v>8598</v>
      </c>
      <c r="G97" s="361"/>
      <c r="H97" s="337" t="s">
        <v>8636</v>
      </c>
      <c r="I97" s="337" t="s">
        <v>8633</v>
      </c>
      <c r="J97" s="337"/>
      <c r="K97" s="351"/>
    </row>
    <row r="98" s="1" customFormat="1" ht="15" customHeight="1">
      <c r="B98" s="365"/>
      <c r="C98" s="366"/>
      <c r="D98" s="366"/>
      <c r="E98" s="366"/>
      <c r="F98" s="366"/>
      <c r="G98" s="366"/>
      <c r="H98" s="366"/>
      <c r="I98" s="366"/>
      <c r="J98" s="366"/>
      <c r="K98" s="367"/>
    </row>
    <row r="99" s="1" customFormat="1" ht="18.75" customHeight="1">
      <c r="B99" s="368"/>
      <c r="C99" s="369"/>
      <c r="D99" s="369"/>
      <c r="E99" s="369"/>
      <c r="F99" s="369"/>
      <c r="G99" s="369"/>
      <c r="H99" s="369"/>
      <c r="I99" s="369"/>
      <c r="J99" s="369"/>
      <c r="K99" s="368"/>
    </row>
    <row r="100" s="1" customFormat="1" ht="18.75" customHeight="1"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</row>
    <row r="101" s="1" customFormat="1" ht="7.5" customHeight="1">
      <c r="B101" s="346"/>
      <c r="C101" s="347"/>
      <c r="D101" s="347"/>
      <c r="E101" s="347"/>
      <c r="F101" s="347"/>
      <c r="G101" s="347"/>
      <c r="H101" s="347"/>
      <c r="I101" s="347"/>
      <c r="J101" s="347"/>
      <c r="K101" s="348"/>
    </row>
    <row r="102" s="1" customFormat="1" ht="45" customHeight="1">
      <c r="B102" s="349"/>
      <c r="C102" s="350" t="s">
        <v>8637</v>
      </c>
      <c r="D102" s="350"/>
      <c r="E102" s="350"/>
      <c r="F102" s="350"/>
      <c r="G102" s="350"/>
      <c r="H102" s="350"/>
      <c r="I102" s="350"/>
      <c r="J102" s="350"/>
      <c r="K102" s="351"/>
    </row>
    <row r="103" s="1" customFormat="1" ht="17.25" customHeight="1">
      <c r="B103" s="349"/>
      <c r="C103" s="352" t="s">
        <v>8592</v>
      </c>
      <c r="D103" s="352"/>
      <c r="E103" s="352"/>
      <c r="F103" s="352" t="s">
        <v>8593</v>
      </c>
      <c r="G103" s="353"/>
      <c r="H103" s="352" t="s">
        <v>60</v>
      </c>
      <c r="I103" s="352" t="s">
        <v>63</v>
      </c>
      <c r="J103" s="352" t="s">
        <v>8594</v>
      </c>
      <c r="K103" s="351"/>
    </row>
    <row r="104" s="1" customFormat="1" ht="17.25" customHeight="1">
      <c r="B104" s="349"/>
      <c r="C104" s="354" t="s">
        <v>8595</v>
      </c>
      <c r="D104" s="354"/>
      <c r="E104" s="354"/>
      <c r="F104" s="355" t="s">
        <v>8596</v>
      </c>
      <c r="G104" s="356"/>
      <c r="H104" s="354"/>
      <c r="I104" s="354"/>
      <c r="J104" s="354" t="s">
        <v>8597</v>
      </c>
      <c r="K104" s="351"/>
    </row>
    <row r="105" s="1" customFormat="1" ht="5.25" customHeight="1">
      <c r="B105" s="349"/>
      <c r="C105" s="352"/>
      <c r="D105" s="352"/>
      <c r="E105" s="352"/>
      <c r="F105" s="352"/>
      <c r="G105" s="370"/>
      <c r="H105" s="352"/>
      <c r="I105" s="352"/>
      <c r="J105" s="352"/>
      <c r="K105" s="351"/>
    </row>
    <row r="106" s="1" customFormat="1" ht="15" customHeight="1">
      <c r="B106" s="349"/>
      <c r="C106" s="337" t="s">
        <v>59</v>
      </c>
      <c r="D106" s="359"/>
      <c r="E106" s="359"/>
      <c r="F106" s="360" t="s">
        <v>8598</v>
      </c>
      <c r="G106" s="337"/>
      <c r="H106" s="337" t="s">
        <v>8638</v>
      </c>
      <c r="I106" s="337" t="s">
        <v>8600</v>
      </c>
      <c r="J106" s="337">
        <v>20</v>
      </c>
      <c r="K106" s="351"/>
    </row>
    <row r="107" s="1" customFormat="1" ht="15" customHeight="1">
      <c r="B107" s="349"/>
      <c r="C107" s="337" t="s">
        <v>8601</v>
      </c>
      <c r="D107" s="337"/>
      <c r="E107" s="337"/>
      <c r="F107" s="360" t="s">
        <v>8598</v>
      </c>
      <c r="G107" s="337"/>
      <c r="H107" s="337" t="s">
        <v>8638</v>
      </c>
      <c r="I107" s="337" t="s">
        <v>8600</v>
      </c>
      <c r="J107" s="337">
        <v>120</v>
      </c>
      <c r="K107" s="351"/>
    </row>
    <row r="108" s="1" customFormat="1" ht="15" customHeight="1">
      <c r="B108" s="362"/>
      <c r="C108" s="337" t="s">
        <v>8603</v>
      </c>
      <c r="D108" s="337"/>
      <c r="E108" s="337"/>
      <c r="F108" s="360" t="s">
        <v>8604</v>
      </c>
      <c r="G108" s="337"/>
      <c r="H108" s="337" t="s">
        <v>8638</v>
      </c>
      <c r="I108" s="337" t="s">
        <v>8600</v>
      </c>
      <c r="J108" s="337">
        <v>50</v>
      </c>
      <c r="K108" s="351"/>
    </row>
    <row r="109" s="1" customFormat="1" ht="15" customHeight="1">
      <c r="B109" s="362"/>
      <c r="C109" s="337" t="s">
        <v>8606</v>
      </c>
      <c r="D109" s="337"/>
      <c r="E109" s="337"/>
      <c r="F109" s="360" t="s">
        <v>8598</v>
      </c>
      <c r="G109" s="337"/>
      <c r="H109" s="337" t="s">
        <v>8638</v>
      </c>
      <c r="I109" s="337" t="s">
        <v>8608</v>
      </c>
      <c r="J109" s="337"/>
      <c r="K109" s="351"/>
    </row>
    <row r="110" s="1" customFormat="1" ht="15" customHeight="1">
      <c r="B110" s="362"/>
      <c r="C110" s="337" t="s">
        <v>8617</v>
      </c>
      <c r="D110" s="337"/>
      <c r="E110" s="337"/>
      <c r="F110" s="360" t="s">
        <v>8604</v>
      </c>
      <c r="G110" s="337"/>
      <c r="H110" s="337" t="s">
        <v>8638</v>
      </c>
      <c r="I110" s="337" t="s">
        <v>8600</v>
      </c>
      <c r="J110" s="337">
        <v>50</v>
      </c>
      <c r="K110" s="351"/>
    </row>
    <row r="111" s="1" customFormat="1" ht="15" customHeight="1">
      <c r="B111" s="362"/>
      <c r="C111" s="337" t="s">
        <v>8625</v>
      </c>
      <c r="D111" s="337"/>
      <c r="E111" s="337"/>
      <c r="F111" s="360" t="s">
        <v>8604</v>
      </c>
      <c r="G111" s="337"/>
      <c r="H111" s="337" t="s">
        <v>8638</v>
      </c>
      <c r="I111" s="337" t="s">
        <v>8600</v>
      </c>
      <c r="J111" s="337">
        <v>50</v>
      </c>
      <c r="K111" s="351"/>
    </row>
    <row r="112" s="1" customFormat="1" ht="15" customHeight="1">
      <c r="B112" s="362"/>
      <c r="C112" s="337" t="s">
        <v>8623</v>
      </c>
      <c r="D112" s="337"/>
      <c r="E112" s="337"/>
      <c r="F112" s="360" t="s">
        <v>8604</v>
      </c>
      <c r="G112" s="337"/>
      <c r="H112" s="337" t="s">
        <v>8638</v>
      </c>
      <c r="I112" s="337" t="s">
        <v>8600</v>
      </c>
      <c r="J112" s="337">
        <v>50</v>
      </c>
      <c r="K112" s="351"/>
    </row>
    <row r="113" s="1" customFormat="1" ht="15" customHeight="1">
      <c r="B113" s="362"/>
      <c r="C113" s="337" t="s">
        <v>59</v>
      </c>
      <c r="D113" s="337"/>
      <c r="E113" s="337"/>
      <c r="F113" s="360" t="s">
        <v>8598</v>
      </c>
      <c r="G113" s="337"/>
      <c r="H113" s="337" t="s">
        <v>8639</v>
      </c>
      <c r="I113" s="337" t="s">
        <v>8600</v>
      </c>
      <c r="J113" s="337">
        <v>20</v>
      </c>
      <c r="K113" s="351"/>
    </row>
    <row r="114" s="1" customFormat="1" ht="15" customHeight="1">
      <c r="B114" s="362"/>
      <c r="C114" s="337" t="s">
        <v>8640</v>
      </c>
      <c r="D114" s="337"/>
      <c r="E114" s="337"/>
      <c r="F114" s="360" t="s">
        <v>8598</v>
      </c>
      <c r="G114" s="337"/>
      <c r="H114" s="337" t="s">
        <v>8641</v>
      </c>
      <c r="I114" s="337" t="s">
        <v>8600</v>
      </c>
      <c r="J114" s="337">
        <v>120</v>
      </c>
      <c r="K114" s="351"/>
    </row>
    <row r="115" s="1" customFormat="1" ht="15" customHeight="1">
      <c r="B115" s="362"/>
      <c r="C115" s="337" t="s">
        <v>44</v>
      </c>
      <c r="D115" s="337"/>
      <c r="E115" s="337"/>
      <c r="F115" s="360" t="s">
        <v>8598</v>
      </c>
      <c r="G115" s="337"/>
      <c r="H115" s="337" t="s">
        <v>8642</v>
      </c>
      <c r="I115" s="337" t="s">
        <v>8633</v>
      </c>
      <c r="J115" s="337"/>
      <c r="K115" s="351"/>
    </row>
    <row r="116" s="1" customFormat="1" ht="15" customHeight="1">
      <c r="B116" s="362"/>
      <c r="C116" s="337" t="s">
        <v>54</v>
      </c>
      <c r="D116" s="337"/>
      <c r="E116" s="337"/>
      <c r="F116" s="360" t="s">
        <v>8598</v>
      </c>
      <c r="G116" s="337"/>
      <c r="H116" s="337" t="s">
        <v>8643</v>
      </c>
      <c r="I116" s="337" t="s">
        <v>8633</v>
      </c>
      <c r="J116" s="337"/>
      <c r="K116" s="351"/>
    </row>
    <row r="117" s="1" customFormat="1" ht="15" customHeight="1">
      <c r="B117" s="362"/>
      <c r="C117" s="337" t="s">
        <v>63</v>
      </c>
      <c r="D117" s="337"/>
      <c r="E117" s="337"/>
      <c r="F117" s="360" t="s">
        <v>8598</v>
      </c>
      <c r="G117" s="337"/>
      <c r="H117" s="337" t="s">
        <v>8644</v>
      </c>
      <c r="I117" s="337" t="s">
        <v>8645</v>
      </c>
      <c r="J117" s="337"/>
      <c r="K117" s="351"/>
    </row>
    <row r="118" s="1" customFormat="1" ht="15" customHeight="1">
      <c r="B118" s="365"/>
      <c r="C118" s="371"/>
      <c r="D118" s="371"/>
      <c r="E118" s="371"/>
      <c r="F118" s="371"/>
      <c r="G118" s="371"/>
      <c r="H118" s="371"/>
      <c r="I118" s="371"/>
      <c r="J118" s="371"/>
      <c r="K118" s="367"/>
    </row>
    <row r="119" s="1" customFormat="1" ht="18.75" customHeight="1">
      <c r="B119" s="372"/>
      <c r="C119" s="373"/>
      <c r="D119" s="373"/>
      <c r="E119" s="373"/>
      <c r="F119" s="374"/>
      <c r="G119" s="373"/>
      <c r="H119" s="373"/>
      <c r="I119" s="373"/>
      <c r="J119" s="373"/>
      <c r="K119" s="372"/>
    </row>
    <row r="120" s="1" customFormat="1" ht="18.75" customHeight="1"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</row>
    <row r="121" s="1" customFormat="1" ht="7.5" customHeight="1">
      <c r="B121" s="375"/>
      <c r="C121" s="376"/>
      <c r="D121" s="376"/>
      <c r="E121" s="376"/>
      <c r="F121" s="376"/>
      <c r="G121" s="376"/>
      <c r="H121" s="376"/>
      <c r="I121" s="376"/>
      <c r="J121" s="376"/>
      <c r="K121" s="377"/>
    </row>
    <row r="122" s="1" customFormat="1" ht="45" customHeight="1">
      <c r="B122" s="378"/>
      <c r="C122" s="328" t="s">
        <v>8646</v>
      </c>
      <c r="D122" s="328"/>
      <c r="E122" s="328"/>
      <c r="F122" s="328"/>
      <c r="G122" s="328"/>
      <c r="H122" s="328"/>
      <c r="I122" s="328"/>
      <c r="J122" s="328"/>
      <c r="K122" s="379"/>
    </row>
    <row r="123" s="1" customFormat="1" ht="17.25" customHeight="1">
      <c r="B123" s="380"/>
      <c r="C123" s="352" t="s">
        <v>8592</v>
      </c>
      <c r="D123" s="352"/>
      <c r="E123" s="352"/>
      <c r="F123" s="352" t="s">
        <v>8593</v>
      </c>
      <c r="G123" s="353"/>
      <c r="H123" s="352" t="s">
        <v>60</v>
      </c>
      <c r="I123" s="352" t="s">
        <v>63</v>
      </c>
      <c r="J123" s="352" t="s">
        <v>8594</v>
      </c>
      <c r="K123" s="381"/>
    </row>
    <row r="124" s="1" customFormat="1" ht="17.25" customHeight="1">
      <c r="B124" s="380"/>
      <c r="C124" s="354" t="s">
        <v>8595</v>
      </c>
      <c r="D124" s="354"/>
      <c r="E124" s="354"/>
      <c r="F124" s="355" t="s">
        <v>8596</v>
      </c>
      <c r="G124" s="356"/>
      <c r="H124" s="354"/>
      <c r="I124" s="354"/>
      <c r="J124" s="354" t="s">
        <v>8597</v>
      </c>
      <c r="K124" s="381"/>
    </row>
    <row r="125" s="1" customFormat="1" ht="5.25" customHeight="1">
      <c r="B125" s="382"/>
      <c r="C125" s="357"/>
      <c r="D125" s="357"/>
      <c r="E125" s="357"/>
      <c r="F125" s="357"/>
      <c r="G125" s="383"/>
      <c r="H125" s="357"/>
      <c r="I125" s="357"/>
      <c r="J125" s="357"/>
      <c r="K125" s="384"/>
    </row>
    <row r="126" s="1" customFormat="1" ht="15" customHeight="1">
      <c r="B126" s="382"/>
      <c r="C126" s="337" t="s">
        <v>8601</v>
      </c>
      <c r="D126" s="359"/>
      <c r="E126" s="359"/>
      <c r="F126" s="360" t="s">
        <v>8598</v>
      </c>
      <c r="G126" s="337"/>
      <c r="H126" s="337" t="s">
        <v>8638</v>
      </c>
      <c r="I126" s="337" t="s">
        <v>8600</v>
      </c>
      <c r="J126" s="337">
        <v>120</v>
      </c>
      <c r="K126" s="385"/>
    </row>
    <row r="127" s="1" customFormat="1" ht="15" customHeight="1">
      <c r="B127" s="382"/>
      <c r="C127" s="337" t="s">
        <v>8647</v>
      </c>
      <c r="D127" s="337"/>
      <c r="E127" s="337"/>
      <c r="F127" s="360" t="s">
        <v>8598</v>
      </c>
      <c r="G127" s="337"/>
      <c r="H127" s="337" t="s">
        <v>8648</v>
      </c>
      <c r="I127" s="337" t="s">
        <v>8600</v>
      </c>
      <c r="J127" s="337" t="s">
        <v>8649</v>
      </c>
      <c r="K127" s="385"/>
    </row>
    <row r="128" s="1" customFormat="1" ht="15" customHeight="1">
      <c r="B128" s="382"/>
      <c r="C128" s="337" t="s">
        <v>90</v>
      </c>
      <c r="D128" s="337"/>
      <c r="E128" s="337"/>
      <c r="F128" s="360" t="s">
        <v>8598</v>
      </c>
      <c r="G128" s="337"/>
      <c r="H128" s="337" t="s">
        <v>8650</v>
      </c>
      <c r="I128" s="337" t="s">
        <v>8600</v>
      </c>
      <c r="J128" s="337" t="s">
        <v>8649</v>
      </c>
      <c r="K128" s="385"/>
    </row>
    <row r="129" s="1" customFormat="1" ht="15" customHeight="1">
      <c r="B129" s="382"/>
      <c r="C129" s="337" t="s">
        <v>8609</v>
      </c>
      <c r="D129" s="337"/>
      <c r="E129" s="337"/>
      <c r="F129" s="360" t="s">
        <v>8604</v>
      </c>
      <c r="G129" s="337"/>
      <c r="H129" s="337" t="s">
        <v>8610</v>
      </c>
      <c r="I129" s="337" t="s">
        <v>8600</v>
      </c>
      <c r="J129" s="337">
        <v>15</v>
      </c>
      <c r="K129" s="385"/>
    </row>
    <row r="130" s="1" customFormat="1" ht="15" customHeight="1">
      <c r="B130" s="382"/>
      <c r="C130" s="363" t="s">
        <v>8611</v>
      </c>
      <c r="D130" s="363"/>
      <c r="E130" s="363"/>
      <c r="F130" s="364" t="s">
        <v>8604</v>
      </c>
      <c r="G130" s="363"/>
      <c r="H130" s="363" t="s">
        <v>8612</v>
      </c>
      <c r="I130" s="363" t="s">
        <v>8600</v>
      </c>
      <c r="J130" s="363">
        <v>15</v>
      </c>
      <c r="K130" s="385"/>
    </row>
    <row r="131" s="1" customFormat="1" ht="15" customHeight="1">
      <c r="B131" s="382"/>
      <c r="C131" s="363" t="s">
        <v>8613</v>
      </c>
      <c r="D131" s="363"/>
      <c r="E131" s="363"/>
      <c r="F131" s="364" t="s">
        <v>8604</v>
      </c>
      <c r="G131" s="363"/>
      <c r="H131" s="363" t="s">
        <v>8614</v>
      </c>
      <c r="I131" s="363" t="s">
        <v>8600</v>
      </c>
      <c r="J131" s="363">
        <v>20</v>
      </c>
      <c r="K131" s="385"/>
    </row>
    <row r="132" s="1" customFormat="1" ht="15" customHeight="1">
      <c r="B132" s="382"/>
      <c r="C132" s="363" t="s">
        <v>8615</v>
      </c>
      <c r="D132" s="363"/>
      <c r="E132" s="363"/>
      <c r="F132" s="364" t="s">
        <v>8604</v>
      </c>
      <c r="G132" s="363"/>
      <c r="H132" s="363" t="s">
        <v>8616</v>
      </c>
      <c r="I132" s="363" t="s">
        <v>8600</v>
      </c>
      <c r="J132" s="363">
        <v>20</v>
      </c>
      <c r="K132" s="385"/>
    </row>
    <row r="133" s="1" customFormat="1" ht="15" customHeight="1">
      <c r="B133" s="382"/>
      <c r="C133" s="337" t="s">
        <v>8603</v>
      </c>
      <c r="D133" s="337"/>
      <c r="E133" s="337"/>
      <c r="F133" s="360" t="s">
        <v>8604</v>
      </c>
      <c r="G133" s="337"/>
      <c r="H133" s="337" t="s">
        <v>8638</v>
      </c>
      <c r="I133" s="337" t="s">
        <v>8600</v>
      </c>
      <c r="J133" s="337">
        <v>50</v>
      </c>
      <c r="K133" s="385"/>
    </row>
    <row r="134" s="1" customFormat="1" ht="15" customHeight="1">
      <c r="B134" s="382"/>
      <c r="C134" s="337" t="s">
        <v>8617</v>
      </c>
      <c r="D134" s="337"/>
      <c r="E134" s="337"/>
      <c r="F134" s="360" t="s">
        <v>8604</v>
      </c>
      <c r="G134" s="337"/>
      <c r="H134" s="337" t="s">
        <v>8638</v>
      </c>
      <c r="I134" s="337" t="s">
        <v>8600</v>
      </c>
      <c r="J134" s="337">
        <v>50</v>
      </c>
      <c r="K134" s="385"/>
    </row>
    <row r="135" s="1" customFormat="1" ht="15" customHeight="1">
      <c r="B135" s="382"/>
      <c r="C135" s="337" t="s">
        <v>8623</v>
      </c>
      <c r="D135" s="337"/>
      <c r="E135" s="337"/>
      <c r="F135" s="360" t="s">
        <v>8604</v>
      </c>
      <c r="G135" s="337"/>
      <c r="H135" s="337" t="s">
        <v>8638</v>
      </c>
      <c r="I135" s="337" t="s">
        <v>8600</v>
      </c>
      <c r="J135" s="337">
        <v>50</v>
      </c>
      <c r="K135" s="385"/>
    </row>
    <row r="136" s="1" customFormat="1" ht="15" customHeight="1">
      <c r="B136" s="382"/>
      <c r="C136" s="337" t="s">
        <v>8625</v>
      </c>
      <c r="D136" s="337"/>
      <c r="E136" s="337"/>
      <c r="F136" s="360" t="s">
        <v>8604</v>
      </c>
      <c r="G136" s="337"/>
      <c r="H136" s="337" t="s">
        <v>8638</v>
      </c>
      <c r="I136" s="337" t="s">
        <v>8600</v>
      </c>
      <c r="J136" s="337">
        <v>50</v>
      </c>
      <c r="K136" s="385"/>
    </row>
    <row r="137" s="1" customFormat="1" ht="15" customHeight="1">
      <c r="B137" s="382"/>
      <c r="C137" s="337" t="s">
        <v>8626</v>
      </c>
      <c r="D137" s="337"/>
      <c r="E137" s="337"/>
      <c r="F137" s="360" t="s">
        <v>8604</v>
      </c>
      <c r="G137" s="337"/>
      <c r="H137" s="337" t="s">
        <v>8651</v>
      </c>
      <c r="I137" s="337" t="s">
        <v>8600</v>
      </c>
      <c r="J137" s="337">
        <v>255</v>
      </c>
      <c r="K137" s="385"/>
    </row>
    <row r="138" s="1" customFormat="1" ht="15" customHeight="1">
      <c r="B138" s="382"/>
      <c r="C138" s="337" t="s">
        <v>8628</v>
      </c>
      <c r="D138" s="337"/>
      <c r="E138" s="337"/>
      <c r="F138" s="360" t="s">
        <v>8598</v>
      </c>
      <c r="G138" s="337"/>
      <c r="H138" s="337" t="s">
        <v>8652</v>
      </c>
      <c r="I138" s="337" t="s">
        <v>8630</v>
      </c>
      <c r="J138" s="337"/>
      <c r="K138" s="385"/>
    </row>
    <row r="139" s="1" customFormat="1" ht="15" customHeight="1">
      <c r="B139" s="382"/>
      <c r="C139" s="337" t="s">
        <v>8631</v>
      </c>
      <c r="D139" s="337"/>
      <c r="E139" s="337"/>
      <c r="F139" s="360" t="s">
        <v>8598</v>
      </c>
      <c r="G139" s="337"/>
      <c r="H139" s="337" t="s">
        <v>8653</v>
      </c>
      <c r="I139" s="337" t="s">
        <v>8633</v>
      </c>
      <c r="J139" s="337"/>
      <c r="K139" s="385"/>
    </row>
    <row r="140" s="1" customFormat="1" ht="15" customHeight="1">
      <c r="B140" s="382"/>
      <c r="C140" s="337" t="s">
        <v>8634</v>
      </c>
      <c r="D140" s="337"/>
      <c r="E140" s="337"/>
      <c r="F140" s="360" t="s">
        <v>8598</v>
      </c>
      <c r="G140" s="337"/>
      <c r="H140" s="337" t="s">
        <v>8634</v>
      </c>
      <c r="I140" s="337" t="s">
        <v>8633</v>
      </c>
      <c r="J140" s="337"/>
      <c r="K140" s="385"/>
    </row>
    <row r="141" s="1" customFormat="1" ht="15" customHeight="1">
      <c r="B141" s="382"/>
      <c r="C141" s="337" t="s">
        <v>44</v>
      </c>
      <c r="D141" s="337"/>
      <c r="E141" s="337"/>
      <c r="F141" s="360" t="s">
        <v>8598</v>
      </c>
      <c r="G141" s="337"/>
      <c r="H141" s="337" t="s">
        <v>8654</v>
      </c>
      <c r="I141" s="337" t="s">
        <v>8633</v>
      </c>
      <c r="J141" s="337"/>
      <c r="K141" s="385"/>
    </row>
    <row r="142" s="1" customFormat="1" ht="15" customHeight="1">
      <c r="B142" s="382"/>
      <c r="C142" s="337" t="s">
        <v>8655</v>
      </c>
      <c r="D142" s="337"/>
      <c r="E142" s="337"/>
      <c r="F142" s="360" t="s">
        <v>8598</v>
      </c>
      <c r="G142" s="337"/>
      <c r="H142" s="337" t="s">
        <v>8656</v>
      </c>
      <c r="I142" s="337" t="s">
        <v>8633</v>
      </c>
      <c r="J142" s="337"/>
      <c r="K142" s="385"/>
    </row>
    <row r="143" s="1" customFormat="1" ht="15" customHeight="1">
      <c r="B143" s="386"/>
      <c r="C143" s="387"/>
      <c r="D143" s="387"/>
      <c r="E143" s="387"/>
      <c r="F143" s="387"/>
      <c r="G143" s="387"/>
      <c r="H143" s="387"/>
      <c r="I143" s="387"/>
      <c r="J143" s="387"/>
      <c r="K143" s="388"/>
    </row>
    <row r="144" s="1" customFormat="1" ht="18.75" customHeight="1">
      <c r="B144" s="373"/>
      <c r="C144" s="373"/>
      <c r="D144" s="373"/>
      <c r="E144" s="373"/>
      <c r="F144" s="374"/>
      <c r="G144" s="373"/>
      <c r="H144" s="373"/>
      <c r="I144" s="373"/>
      <c r="J144" s="373"/>
      <c r="K144" s="373"/>
    </row>
    <row r="145" s="1" customFormat="1" ht="18.75" customHeight="1"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</row>
    <row r="146" s="1" customFormat="1" ht="7.5" customHeight="1">
      <c r="B146" s="346"/>
      <c r="C146" s="347"/>
      <c r="D146" s="347"/>
      <c r="E146" s="347"/>
      <c r="F146" s="347"/>
      <c r="G146" s="347"/>
      <c r="H146" s="347"/>
      <c r="I146" s="347"/>
      <c r="J146" s="347"/>
      <c r="K146" s="348"/>
    </row>
    <row r="147" s="1" customFormat="1" ht="45" customHeight="1">
      <c r="B147" s="349"/>
      <c r="C147" s="350" t="s">
        <v>8657</v>
      </c>
      <c r="D147" s="350"/>
      <c r="E147" s="350"/>
      <c r="F147" s="350"/>
      <c r="G147" s="350"/>
      <c r="H147" s="350"/>
      <c r="I147" s="350"/>
      <c r="J147" s="350"/>
      <c r="K147" s="351"/>
    </row>
    <row r="148" s="1" customFormat="1" ht="17.25" customHeight="1">
      <c r="B148" s="349"/>
      <c r="C148" s="352" t="s">
        <v>8592</v>
      </c>
      <c r="D148" s="352"/>
      <c r="E148" s="352"/>
      <c r="F148" s="352" t="s">
        <v>8593</v>
      </c>
      <c r="G148" s="353"/>
      <c r="H148" s="352" t="s">
        <v>60</v>
      </c>
      <c r="I148" s="352" t="s">
        <v>63</v>
      </c>
      <c r="J148" s="352" t="s">
        <v>8594</v>
      </c>
      <c r="K148" s="351"/>
    </row>
    <row r="149" s="1" customFormat="1" ht="17.25" customHeight="1">
      <c r="B149" s="349"/>
      <c r="C149" s="354" t="s">
        <v>8595</v>
      </c>
      <c r="D149" s="354"/>
      <c r="E149" s="354"/>
      <c r="F149" s="355" t="s">
        <v>8596</v>
      </c>
      <c r="G149" s="356"/>
      <c r="H149" s="354"/>
      <c r="I149" s="354"/>
      <c r="J149" s="354" t="s">
        <v>8597</v>
      </c>
      <c r="K149" s="351"/>
    </row>
    <row r="150" s="1" customFormat="1" ht="5.25" customHeight="1">
      <c r="B150" s="362"/>
      <c r="C150" s="357"/>
      <c r="D150" s="357"/>
      <c r="E150" s="357"/>
      <c r="F150" s="357"/>
      <c r="G150" s="358"/>
      <c r="H150" s="357"/>
      <c r="I150" s="357"/>
      <c r="J150" s="357"/>
      <c r="K150" s="385"/>
    </row>
    <row r="151" s="1" customFormat="1" ht="15" customHeight="1">
      <c r="B151" s="362"/>
      <c r="C151" s="389" t="s">
        <v>8601</v>
      </c>
      <c r="D151" s="337"/>
      <c r="E151" s="337"/>
      <c r="F151" s="390" t="s">
        <v>8598</v>
      </c>
      <c r="G151" s="337"/>
      <c r="H151" s="389" t="s">
        <v>8638</v>
      </c>
      <c r="I151" s="389" t="s">
        <v>8600</v>
      </c>
      <c r="J151" s="389">
        <v>120</v>
      </c>
      <c r="K151" s="385"/>
    </row>
    <row r="152" s="1" customFormat="1" ht="15" customHeight="1">
      <c r="B152" s="362"/>
      <c r="C152" s="389" t="s">
        <v>8647</v>
      </c>
      <c r="D152" s="337"/>
      <c r="E152" s="337"/>
      <c r="F152" s="390" t="s">
        <v>8598</v>
      </c>
      <c r="G152" s="337"/>
      <c r="H152" s="389" t="s">
        <v>8658</v>
      </c>
      <c r="I152" s="389" t="s">
        <v>8600</v>
      </c>
      <c r="J152" s="389" t="s">
        <v>8649</v>
      </c>
      <c r="K152" s="385"/>
    </row>
    <row r="153" s="1" customFormat="1" ht="15" customHeight="1">
      <c r="B153" s="362"/>
      <c r="C153" s="389" t="s">
        <v>90</v>
      </c>
      <c r="D153" s="337"/>
      <c r="E153" s="337"/>
      <c r="F153" s="390" t="s">
        <v>8598</v>
      </c>
      <c r="G153" s="337"/>
      <c r="H153" s="389" t="s">
        <v>8659</v>
      </c>
      <c r="I153" s="389" t="s">
        <v>8600</v>
      </c>
      <c r="J153" s="389" t="s">
        <v>8649</v>
      </c>
      <c r="K153" s="385"/>
    </row>
    <row r="154" s="1" customFormat="1" ht="15" customHeight="1">
      <c r="B154" s="362"/>
      <c r="C154" s="389" t="s">
        <v>8603</v>
      </c>
      <c r="D154" s="337"/>
      <c r="E154" s="337"/>
      <c r="F154" s="390" t="s">
        <v>8604</v>
      </c>
      <c r="G154" s="337"/>
      <c r="H154" s="389" t="s">
        <v>8638</v>
      </c>
      <c r="I154" s="389" t="s">
        <v>8600</v>
      </c>
      <c r="J154" s="389">
        <v>50</v>
      </c>
      <c r="K154" s="385"/>
    </row>
    <row r="155" s="1" customFormat="1" ht="15" customHeight="1">
      <c r="B155" s="362"/>
      <c r="C155" s="389" t="s">
        <v>8606</v>
      </c>
      <c r="D155" s="337"/>
      <c r="E155" s="337"/>
      <c r="F155" s="390" t="s">
        <v>8598</v>
      </c>
      <c r="G155" s="337"/>
      <c r="H155" s="389" t="s">
        <v>8638</v>
      </c>
      <c r="I155" s="389" t="s">
        <v>8608</v>
      </c>
      <c r="J155" s="389"/>
      <c r="K155" s="385"/>
    </row>
    <row r="156" s="1" customFormat="1" ht="15" customHeight="1">
      <c r="B156" s="362"/>
      <c r="C156" s="389" t="s">
        <v>8617</v>
      </c>
      <c r="D156" s="337"/>
      <c r="E156" s="337"/>
      <c r="F156" s="390" t="s">
        <v>8604</v>
      </c>
      <c r="G156" s="337"/>
      <c r="H156" s="389" t="s">
        <v>8638</v>
      </c>
      <c r="I156" s="389" t="s">
        <v>8600</v>
      </c>
      <c r="J156" s="389">
        <v>50</v>
      </c>
      <c r="K156" s="385"/>
    </row>
    <row r="157" s="1" customFormat="1" ht="15" customHeight="1">
      <c r="B157" s="362"/>
      <c r="C157" s="389" t="s">
        <v>8625</v>
      </c>
      <c r="D157" s="337"/>
      <c r="E157" s="337"/>
      <c r="F157" s="390" t="s">
        <v>8604</v>
      </c>
      <c r="G157" s="337"/>
      <c r="H157" s="389" t="s">
        <v>8638</v>
      </c>
      <c r="I157" s="389" t="s">
        <v>8600</v>
      </c>
      <c r="J157" s="389">
        <v>50</v>
      </c>
      <c r="K157" s="385"/>
    </row>
    <row r="158" s="1" customFormat="1" ht="15" customHeight="1">
      <c r="B158" s="362"/>
      <c r="C158" s="389" t="s">
        <v>8623</v>
      </c>
      <c r="D158" s="337"/>
      <c r="E158" s="337"/>
      <c r="F158" s="390" t="s">
        <v>8604</v>
      </c>
      <c r="G158" s="337"/>
      <c r="H158" s="389" t="s">
        <v>8638</v>
      </c>
      <c r="I158" s="389" t="s">
        <v>8600</v>
      </c>
      <c r="J158" s="389">
        <v>50</v>
      </c>
      <c r="K158" s="385"/>
    </row>
    <row r="159" s="1" customFormat="1" ht="15" customHeight="1">
      <c r="B159" s="362"/>
      <c r="C159" s="389" t="s">
        <v>356</v>
      </c>
      <c r="D159" s="337"/>
      <c r="E159" s="337"/>
      <c r="F159" s="390" t="s">
        <v>8598</v>
      </c>
      <c r="G159" s="337"/>
      <c r="H159" s="389" t="s">
        <v>8660</v>
      </c>
      <c r="I159" s="389" t="s">
        <v>8600</v>
      </c>
      <c r="J159" s="389" t="s">
        <v>8661</v>
      </c>
      <c r="K159" s="385"/>
    </row>
    <row r="160" s="1" customFormat="1" ht="15" customHeight="1">
      <c r="B160" s="362"/>
      <c r="C160" s="389" t="s">
        <v>8662</v>
      </c>
      <c r="D160" s="337"/>
      <c r="E160" s="337"/>
      <c r="F160" s="390" t="s">
        <v>8598</v>
      </c>
      <c r="G160" s="337"/>
      <c r="H160" s="389" t="s">
        <v>8663</v>
      </c>
      <c r="I160" s="389" t="s">
        <v>8633</v>
      </c>
      <c r="J160" s="389"/>
      <c r="K160" s="385"/>
    </row>
    <row r="161" s="1" customFormat="1" ht="15" customHeight="1">
      <c r="B161" s="391"/>
      <c r="C161" s="371"/>
      <c r="D161" s="371"/>
      <c r="E161" s="371"/>
      <c r="F161" s="371"/>
      <c r="G161" s="371"/>
      <c r="H161" s="371"/>
      <c r="I161" s="371"/>
      <c r="J161" s="371"/>
      <c r="K161" s="392"/>
    </row>
    <row r="162" s="1" customFormat="1" ht="18.75" customHeight="1">
      <c r="B162" s="373"/>
      <c r="C162" s="383"/>
      <c r="D162" s="383"/>
      <c r="E162" s="383"/>
      <c r="F162" s="393"/>
      <c r="G162" s="383"/>
      <c r="H162" s="383"/>
      <c r="I162" s="383"/>
      <c r="J162" s="383"/>
      <c r="K162" s="373"/>
    </row>
    <row r="163" s="1" customFormat="1" ht="18.75" customHeight="1">
      <c r="B163" s="345"/>
      <c r="C163" s="345"/>
      <c r="D163" s="345"/>
      <c r="E163" s="345"/>
      <c r="F163" s="345"/>
      <c r="G163" s="345"/>
      <c r="H163" s="345"/>
      <c r="I163" s="345"/>
      <c r="J163" s="345"/>
      <c r="K163" s="345"/>
    </row>
    <row r="164" s="1" customFormat="1" ht="7.5" customHeight="1">
      <c r="B164" s="324"/>
      <c r="C164" s="325"/>
      <c r="D164" s="325"/>
      <c r="E164" s="325"/>
      <c r="F164" s="325"/>
      <c r="G164" s="325"/>
      <c r="H164" s="325"/>
      <c r="I164" s="325"/>
      <c r="J164" s="325"/>
      <c r="K164" s="326"/>
    </row>
    <row r="165" s="1" customFormat="1" ht="45" customHeight="1">
      <c r="B165" s="327"/>
      <c r="C165" s="328" t="s">
        <v>8664</v>
      </c>
      <c r="D165" s="328"/>
      <c r="E165" s="328"/>
      <c r="F165" s="328"/>
      <c r="G165" s="328"/>
      <c r="H165" s="328"/>
      <c r="I165" s="328"/>
      <c r="J165" s="328"/>
      <c r="K165" s="329"/>
    </row>
    <row r="166" s="1" customFormat="1" ht="17.25" customHeight="1">
      <c r="B166" s="327"/>
      <c r="C166" s="352" t="s">
        <v>8592</v>
      </c>
      <c r="D166" s="352"/>
      <c r="E166" s="352"/>
      <c r="F166" s="352" t="s">
        <v>8593</v>
      </c>
      <c r="G166" s="394"/>
      <c r="H166" s="395" t="s">
        <v>60</v>
      </c>
      <c r="I166" s="395" t="s">
        <v>63</v>
      </c>
      <c r="J166" s="352" t="s">
        <v>8594</v>
      </c>
      <c r="K166" s="329"/>
    </row>
    <row r="167" s="1" customFormat="1" ht="17.25" customHeight="1">
      <c r="B167" s="330"/>
      <c r="C167" s="354" t="s">
        <v>8595</v>
      </c>
      <c r="D167" s="354"/>
      <c r="E167" s="354"/>
      <c r="F167" s="355" t="s">
        <v>8596</v>
      </c>
      <c r="G167" s="396"/>
      <c r="H167" s="397"/>
      <c r="I167" s="397"/>
      <c r="J167" s="354" t="s">
        <v>8597</v>
      </c>
      <c r="K167" s="332"/>
    </row>
    <row r="168" s="1" customFormat="1" ht="5.25" customHeight="1">
      <c r="B168" s="362"/>
      <c r="C168" s="357"/>
      <c r="D168" s="357"/>
      <c r="E168" s="357"/>
      <c r="F168" s="357"/>
      <c r="G168" s="358"/>
      <c r="H168" s="357"/>
      <c r="I168" s="357"/>
      <c r="J168" s="357"/>
      <c r="K168" s="385"/>
    </row>
    <row r="169" s="1" customFormat="1" ht="15" customHeight="1">
      <c r="B169" s="362"/>
      <c r="C169" s="337" t="s">
        <v>8601</v>
      </c>
      <c r="D169" s="337"/>
      <c r="E169" s="337"/>
      <c r="F169" s="360" t="s">
        <v>8598</v>
      </c>
      <c r="G169" s="337"/>
      <c r="H169" s="337" t="s">
        <v>8638</v>
      </c>
      <c r="I169" s="337" t="s">
        <v>8600</v>
      </c>
      <c r="J169" s="337">
        <v>120</v>
      </c>
      <c r="K169" s="385"/>
    </row>
    <row r="170" s="1" customFormat="1" ht="15" customHeight="1">
      <c r="B170" s="362"/>
      <c r="C170" s="337" t="s">
        <v>8647</v>
      </c>
      <c r="D170" s="337"/>
      <c r="E170" s="337"/>
      <c r="F170" s="360" t="s">
        <v>8598</v>
      </c>
      <c r="G170" s="337"/>
      <c r="H170" s="337" t="s">
        <v>8648</v>
      </c>
      <c r="I170" s="337" t="s">
        <v>8600</v>
      </c>
      <c r="J170" s="337" t="s">
        <v>8649</v>
      </c>
      <c r="K170" s="385"/>
    </row>
    <row r="171" s="1" customFormat="1" ht="15" customHeight="1">
      <c r="B171" s="362"/>
      <c r="C171" s="337" t="s">
        <v>90</v>
      </c>
      <c r="D171" s="337"/>
      <c r="E171" s="337"/>
      <c r="F171" s="360" t="s">
        <v>8598</v>
      </c>
      <c r="G171" s="337"/>
      <c r="H171" s="337" t="s">
        <v>8665</v>
      </c>
      <c r="I171" s="337" t="s">
        <v>8600</v>
      </c>
      <c r="J171" s="337" t="s">
        <v>8649</v>
      </c>
      <c r="K171" s="385"/>
    </row>
    <row r="172" s="1" customFormat="1" ht="15" customHeight="1">
      <c r="B172" s="362"/>
      <c r="C172" s="337" t="s">
        <v>8603</v>
      </c>
      <c r="D172" s="337"/>
      <c r="E172" s="337"/>
      <c r="F172" s="360" t="s">
        <v>8604</v>
      </c>
      <c r="G172" s="337"/>
      <c r="H172" s="337" t="s">
        <v>8665</v>
      </c>
      <c r="I172" s="337" t="s">
        <v>8600</v>
      </c>
      <c r="J172" s="337">
        <v>50</v>
      </c>
      <c r="K172" s="385"/>
    </row>
    <row r="173" s="1" customFormat="1" ht="15" customHeight="1">
      <c r="B173" s="362"/>
      <c r="C173" s="337" t="s">
        <v>8606</v>
      </c>
      <c r="D173" s="337"/>
      <c r="E173" s="337"/>
      <c r="F173" s="360" t="s">
        <v>8598</v>
      </c>
      <c r="G173" s="337"/>
      <c r="H173" s="337" t="s">
        <v>8665</v>
      </c>
      <c r="I173" s="337" t="s">
        <v>8608</v>
      </c>
      <c r="J173" s="337"/>
      <c r="K173" s="385"/>
    </row>
    <row r="174" s="1" customFormat="1" ht="15" customHeight="1">
      <c r="B174" s="362"/>
      <c r="C174" s="337" t="s">
        <v>8617</v>
      </c>
      <c r="D174" s="337"/>
      <c r="E174" s="337"/>
      <c r="F174" s="360" t="s">
        <v>8604</v>
      </c>
      <c r="G174" s="337"/>
      <c r="H174" s="337" t="s">
        <v>8665</v>
      </c>
      <c r="I174" s="337" t="s">
        <v>8600</v>
      </c>
      <c r="J174" s="337">
        <v>50</v>
      </c>
      <c r="K174" s="385"/>
    </row>
    <row r="175" s="1" customFormat="1" ht="15" customHeight="1">
      <c r="B175" s="362"/>
      <c r="C175" s="337" t="s">
        <v>8625</v>
      </c>
      <c r="D175" s="337"/>
      <c r="E175" s="337"/>
      <c r="F175" s="360" t="s">
        <v>8604</v>
      </c>
      <c r="G175" s="337"/>
      <c r="H175" s="337" t="s">
        <v>8665</v>
      </c>
      <c r="I175" s="337" t="s">
        <v>8600</v>
      </c>
      <c r="J175" s="337">
        <v>50</v>
      </c>
      <c r="K175" s="385"/>
    </row>
    <row r="176" s="1" customFormat="1" ht="15" customHeight="1">
      <c r="B176" s="362"/>
      <c r="C176" s="337" t="s">
        <v>8623</v>
      </c>
      <c r="D176" s="337"/>
      <c r="E176" s="337"/>
      <c r="F176" s="360" t="s">
        <v>8604</v>
      </c>
      <c r="G176" s="337"/>
      <c r="H176" s="337" t="s">
        <v>8665</v>
      </c>
      <c r="I176" s="337" t="s">
        <v>8600</v>
      </c>
      <c r="J176" s="337">
        <v>50</v>
      </c>
      <c r="K176" s="385"/>
    </row>
    <row r="177" s="1" customFormat="1" ht="15" customHeight="1">
      <c r="B177" s="362"/>
      <c r="C177" s="337" t="s">
        <v>387</v>
      </c>
      <c r="D177" s="337"/>
      <c r="E177" s="337"/>
      <c r="F177" s="360" t="s">
        <v>8598</v>
      </c>
      <c r="G177" s="337"/>
      <c r="H177" s="337" t="s">
        <v>8666</v>
      </c>
      <c r="I177" s="337" t="s">
        <v>8667</v>
      </c>
      <c r="J177" s="337"/>
      <c r="K177" s="385"/>
    </row>
    <row r="178" s="1" customFormat="1" ht="15" customHeight="1">
      <c r="B178" s="362"/>
      <c r="C178" s="337" t="s">
        <v>63</v>
      </c>
      <c r="D178" s="337"/>
      <c r="E178" s="337"/>
      <c r="F178" s="360" t="s">
        <v>8598</v>
      </c>
      <c r="G178" s="337"/>
      <c r="H178" s="337" t="s">
        <v>8668</v>
      </c>
      <c r="I178" s="337" t="s">
        <v>8669</v>
      </c>
      <c r="J178" s="337">
        <v>1</v>
      </c>
      <c r="K178" s="385"/>
    </row>
    <row r="179" s="1" customFormat="1" ht="15" customHeight="1">
      <c r="B179" s="362"/>
      <c r="C179" s="337" t="s">
        <v>59</v>
      </c>
      <c r="D179" s="337"/>
      <c r="E179" s="337"/>
      <c r="F179" s="360" t="s">
        <v>8598</v>
      </c>
      <c r="G179" s="337"/>
      <c r="H179" s="337" t="s">
        <v>8670</v>
      </c>
      <c r="I179" s="337" t="s">
        <v>8600</v>
      </c>
      <c r="J179" s="337">
        <v>20</v>
      </c>
      <c r="K179" s="385"/>
    </row>
    <row r="180" s="1" customFormat="1" ht="15" customHeight="1">
      <c r="B180" s="362"/>
      <c r="C180" s="337" t="s">
        <v>60</v>
      </c>
      <c r="D180" s="337"/>
      <c r="E180" s="337"/>
      <c r="F180" s="360" t="s">
        <v>8598</v>
      </c>
      <c r="G180" s="337"/>
      <c r="H180" s="337" t="s">
        <v>8671</v>
      </c>
      <c r="I180" s="337" t="s">
        <v>8600</v>
      </c>
      <c r="J180" s="337">
        <v>255</v>
      </c>
      <c r="K180" s="385"/>
    </row>
    <row r="181" s="1" customFormat="1" ht="15" customHeight="1">
      <c r="B181" s="362"/>
      <c r="C181" s="337" t="s">
        <v>388</v>
      </c>
      <c r="D181" s="337"/>
      <c r="E181" s="337"/>
      <c r="F181" s="360" t="s">
        <v>8598</v>
      </c>
      <c r="G181" s="337"/>
      <c r="H181" s="337" t="s">
        <v>8562</v>
      </c>
      <c r="I181" s="337" t="s">
        <v>8600</v>
      </c>
      <c r="J181" s="337">
        <v>10</v>
      </c>
      <c r="K181" s="385"/>
    </row>
    <row r="182" s="1" customFormat="1" ht="15" customHeight="1">
      <c r="B182" s="362"/>
      <c r="C182" s="337" t="s">
        <v>389</v>
      </c>
      <c r="D182" s="337"/>
      <c r="E182" s="337"/>
      <c r="F182" s="360" t="s">
        <v>8598</v>
      </c>
      <c r="G182" s="337"/>
      <c r="H182" s="337" t="s">
        <v>8672</v>
      </c>
      <c r="I182" s="337" t="s">
        <v>8633</v>
      </c>
      <c r="J182" s="337"/>
      <c r="K182" s="385"/>
    </row>
    <row r="183" s="1" customFormat="1" ht="15" customHeight="1">
      <c r="B183" s="362"/>
      <c r="C183" s="337" t="s">
        <v>8673</v>
      </c>
      <c r="D183" s="337"/>
      <c r="E183" s="337"/>
      <c r="F183" s="360" t="s">
        <v>8598</v>
      </c>
      <c r="G183" s="337"/>
      <c r="H183" s="337" t="s">
        <v>8674</v>
      </c>
      <c r="I183" s="337" t="s">
        <v>8633</v>
      </c>
      <c r="J183" s="337"/>
      <c r="K183" s="385"/>
    </row>
    <row r="184" s="1" customFormat="1" ht="15" customHeight="1">
      <c r="B184" s="362"/>
      <c r="C184" s="337" t="s">
        <v>8662</v>
      </c>
      <c r="D184" s="337"/>
      <c r="E184" s="337"/>
      <c r="F184" s="360" t="s">
        <v>8598</v>
      </c>
      <c r="G184" s="337"/>
      <c r="H184" s="337" t="s">
        <v>8675</v>
      </c>
      <c r="I184" s="337" t="s">
        <v>8633</v>
      </c>
      <c r="J184" s="337"/>
      <c r="K184" s="385"/>
    </row>
    <row r="185" s="1" customFormat="1" ht="15" customHeight="1">
      <c r="B185" s="362"/>
      <c r="C185" s="337" t="s">
        <v>391</v>
      </c>
      <c r="D185" s="337"/>
      <c r="E185" s="337"/>
      <c r="F185" s="360" t="s">
        <v>8604</v>
      </c>
      <c r="G185" s="337"/>
      <c r="H185" s="337" t="s">
        <v>8676</v>
      </c>
      <c r="I185" s="337" t="s">
        <v>8600</v>
      </c>
      <c r="J185" s="337">
        <v>50</v>
      </c>
      <c r="K185" s="385"/>
    </row>
    <row r="186" s="1" customFormat="1" ht="15" customHeight="1">
      <c r="B186" s="362"/>
      <c r="C186" s="337" t="s">
        <v>8677</v>
      </c>
      <c r="D186" s="337"/>
      <c r="E186" s="337"/>
      <c r="F186" s="360" t="s">
        <v>8604</v>
      </c>
      <c r="G186" s="337"/>
      <c r="H186" s="337" t="s">
        <v>8678</v>
      </c>
      <c r="I186" s="337" t="s">
        <v>8679</v>
      </c>
      <c r="J186" s="337"/>
      <c r="K186" s="385"/>
    </row>
    <row r="187" s="1" customFormat="1" ht="15" customHeight="1">
      <c r="B187" s="362"/>
      <c r="C187" s="337" t="s">
        <v>8680</v>
      </c>
      <c r="D187" s="337"/>
      <c r="E187" s="337"/>
      <c r="F187" s="360" t="s">
        <v>8604</v>
      </c>
      <c r="G187" s="337"/>
      <c r="H187" s="337" t="s">
        <v>8681</v>
      </c>
      <c r="I187" s="337" t="s">
        <v>8679</v>
      </c>
      <c r="J187" s="337"/>
      <c r="K187" s="385"/>
    </row>
    <row r="188" s="1" customFormat="1" ht="15" customHeight="1">
      <c r="B188" s="362"/>
      <c r="C188" s="337" t="s">
        <v>8682</v>
      </c>
      <c r="D188" s="337"/>
      <c r="E188" s="337"/>
      <c r="F188" s="360" t="s">
        <v>8604</v>
      </c>
      <c r="G188" s="337"/>
      <c r="H188" s="337" t="s">
        <v>8683</v>
      </c>
      <c r="I188" s="337" t="s">
        <v>8679</v>
      </c>
      <c r="J188" s="337"/>
      <c r="K188" s="385"/>
    </row>
    <row r="189" s="1" customFormat="1" ht="15" customHeight="1">
      <c r="B189" s="362"/>
      <c r="C189" s="398" t="s">
        <v>8684</v>
      </c>
      <c r="D189" s="337"/>
      <c r="E189" s="337"/>
      <c r="F189" s="360" t="s">
        <v>8604</v>
      </c>
      <c r="G189" s="337"/>
      <c r="H189" s="337" t="s">
        <v>8685</v>
      </c>
      <c r="I189" s="337" t="s">
        <v>8686</v>
      </c>
      <c r="J189" s="399" t="s">
        <v>8687</v>
      </c>
      <c r="K189" s="385"/>
    </row>
    <row r="190" s="1" customFormat="1" ht="15" customHeight="1">
      <c r="B190" s="362"/>
      <c r="C190" s="398" t="s">
        <v>48</v>
      </c>
      <c r="D190" s="337"/>
      <c r="E190" s="337"/>
      <c r="F190" s="360" t="s">
        <v>8598</v>
      </c>
      <c r="G190" s="337"/>
      <c r="H190" s="334" t="s">
        <v>8688</v>
      </c>
      <c r="I190" s="337" t="s">
        <v>8689</v>
      </c>
      <c r="J190" s="337"/>
      <c r="K190" s="385"/>
    </row>
    <row r="191" s="1" customFormat="1" ht="15" customHeight="1">
      <c r="B191" s="362"/>
      <c r="C191" s="398" t="s">
        <v>8690</v>
      </c>
      <c r="D191" s="337"/>
      <c r="E191" s="337"/>
      <c r="F191" s="360" t="s">
        <v>8598</v>
      </c>
      <c r="G191" s="337"/>
      <c r="H191" s="337" t="s">
        <v>8691</v>
      </c>
      <c r="I191" s="337" t="s">
        <v>8633</v>
      </c>
      <c r="J191" s="337"/>
      <c r="K191" s="385"/>
    </row>
    <row r="192" s="1" customFormat="1" ht="15" customHeight="1">
      <c r="B192" s="362"/>
      <c r="C192" s="398" t="s">
        <v>8692</v>
      </c>
      <c r="D192" s="337"/>
      <c r="E192" s="337"/>
      <c r="F192" s="360" t="s">
        <v>8598</v>
      </c>
      <c r="G192" s="337"/>
      <c r="H192" s="337" t="s">
        <v>8693</v>
      </c>
      <c r="I192" s="337" t="s">
        <v>8633</v>
      </c>
      <c r="J192" s="337"/>
      <c r="K192" s="385"/>
    </row>
    <row r="193" s="1" customFormat="1" ht="15" customHeight="1">
      <c r="B193" s="362"/>
      <c r="C193" s="398" t="s">
        <v>8694</v>
      </c>
      <c r="D193" s="337"/>
      <c r="E193" s="337"/>
      <c r="F193" s="360" t="s">
        <v>8604</v>
      </c>
      <c r="G193" s="337"/>
      <c r="H193" s="337" t="s">
        <v>8695</v>
      </c>
      <c r="I193" s="337" t="s">
        <v>8633</v>
      </c>
      <c r="J193" s="337"/>
      <c r="K193" s="385"/>
    </row>
    <row r="194" s="1" customFormat="1" ht="15" customHeight="1">
      <c r="B194" s="391"/>
      <c r="C194" s="400"/>
      <c r="D194" s="371"/>
      <c r="E194" s="371"/>
      <c r="F194" s="371"/>
      <c r="G194" s="371"/>
      <c r="H194" s="371"/>
      <c r="I194" s="371"/>
      <c r="J194" s="371"/>
      <c r="K194" s="392"/>
    </row>
    <row r="195" s="1" customFormat="1" ht="18.75" customHeight="1">
      <c r="B195" s="373"/>
      <c r="C195" s="383"/>
      <c r="D195" s="383"/>
      <c r="E195" s="383"/>
      <c r="F195" s="393"/>
      <c r="G195" s="383"/>
      <c r="H195" s="383"/>
      <c r="I195" s="383"/>
      <c r="J195" s="383"/>
      <c r="K195" s="373"/>
    </row>
    <row r="196" s="1" customFormat="1" ht="18.75" customHeight="1">
      <c r="B196" s="373"/>
      <c r="C196" s="383"/>
      <c r="D196" s="383"/>
      <c r="E196" s="383"/>
      <c r="F196" s="393"/>
      <c r="G196" s="383"/>
      <c r="H196" s="383"/>
      <c r="I196" s="383"/>
      <c r="J196" s="383"/>
      <c r="K196" s="373"/>
    </row>
    <row r="197" s="1" customFormat="1" ht="18.75" customHeight="1">
      <c r="B197" s="345"/>
      <c r="C197" s="345"/>
      <c r="D197" s="345"/>
      <c r="E197" s="345"/>
      <c r="F197" s="345"/>
      <c r="G197" s="345"/>
      <c r="H197" s="345"/>
      <c r="I197" s="345"/>
      <c r="J197" s="345"/>
      <c r="K197" s="345"/>
    </row>
    <row r="198" s="1" customFormat="1" ht="13.5">
      <c r="B198" s="324"/>
      <c r="C198" s="325"/>
      <c r="D198" s="325"/>
      <c r="E198" s="325"/>
      <c r="F198" s="325"/>
      <c r="G198" s="325"/>
      <c r="H198" s="325"/>
      <c r="I198" s="325"/>
      <c r="J198" s="325"/>
      <c r="K198" s="326"/>
    </row>
    <row r="199" s="1" customFormat="1" ht="21">
      <c r="B199" s="327"/>
      <c r="C199" s="328" t="s">
        <v>8696</v>
      </c>
      <c r="D199" s="328"/>
      <c r="E199" s="328"/>
      <c r="F199" s="328"/>
      <c r="G199" s="328"/>
      <c r="H199" s="328"/>
      <c r="I199" s="328"/>
      <c r="J199" s="328"/>
      <c r="K199" s="329"/>
    </row>
    <row r="200" s="1" customFormat="1" ht="25.5" customHeight="1">
      <c r="B200" s="327"/>
      <c r="C200" s="401" t="s">
        <v>8697</v>
      </c>
      <c r="D200" s="401"/>
      <c r="E200" s="401"/>
      <c r="F200" s="401" t="s">
        <v>8698</v>
      </c>
      <c r="G200" s="402"/>
      <c r="H200" s="401" t="s">
        <v>8699</v>
      </c>
      <c r="I200" s="401"/>
      <c r="J200" s="401"/>
      <c r="K200" s="329"/>
    </row>
    <row r="201" s="1" customFormat="1" ht="5.25" customHeight="1">
      <c r="B201" s="362"/>
      <c r="C201" s="357"/>
      <c r="D201" s="357"/>
      <c r="E201" s="357"/>
      <c r="F201" s="357"/>
      <c r="G201" s="383"/>
      <c r="H201" s="357"/>
      <c r="I201" s="357"/>
      <c r="J201" s="357"/>
      <c r="K201" s="385"/>
    </row>
    <row r="202" s="1" customFormat="1" ht="15" customHeight="1">
      <c r="B202" s="362"/>
      <c r="C202" s="337" t="s">
        <v>8689</v>
      </c>
      <c r="D202" s="337"/>
      <c r="E202" s="337"/>
      <c r="F202" s="360" t="s">
        <v>49</v>
      </c>
      <c r="G202" s="337"/>
      <c r="H202" s="337" t="s">
        <v>8700</v>
      </c>
      <c r="I202" s="337"/>
      <c r="J202" s="337"/>
      <c r="K202" s="385"/>
    </row>
    <row r="203" s="1" customFormat="1" ht="15" customHeight="1">
      <c r="B203" s="362"/>
      <c r="C203" s="337"/>
      <c r="D203" s="337"/>
      <c r="E203" s="337"/>
      <c r="F203" s="360" t="s">
        <v>50</v>
      </c>
      <c r="G203" s="337"/>
      <c r="H203" s="337" t="s">
        <v>8701</v>
      </c>
      <c r="I203" s="337"/>
      <c r="J203" s="337"/>
      <c r="K203" s="385"/>
    </row>
    <row r="204" s="1" customFormat="1" ht="15" customHeight="1">
      <c r="B204" s="362"/>
      <c r="C204" s="337"/>
      <c r="D204" s="337"/>
      <c r="E204" s="337"/>
      <c r="F204" s="360" t="s">
        <v>53</v>
      </c>
      <c r="G204" s="337"/>
      <c r="H204" s="337" t="s">
        <v>8702</v>
      </c>
      <c r="I204" s="337"/>
      <c r="J204" s="337"/>
      <c r="K204" s="385"/>
    </row>
    <row r="205" s="1" customFormat="1" ht="15" customHeight="1">
      <c r="B205" s="362"/>
      <c r="C205" s="337"/>
      <c r="D205" s="337"/>
      <c r="E205" s="337"/>
      <c r="F205" s="360" t="s">
        <v>51</v>
      </c>
      <c r="G205" s="337"/>
      <c r="H205" s="337" t="s">
        <v>8703</v>
      </c>
      <c r="I205" s="337"/>
      <c r="J205" s="337"/>
      <c r="K205" s="385"/>
    </row>
    <row r="206" s="1" customFormat="1" ht="15" customHeight="1">
      <c r="B206" s="362"/>
      <c r="C206" s="337"/>
      <c r="D206" s="337"/>
      <c r="E206" s="337"/>
      <c r="F206" s="360" t="s">
        <v>52</v>
      </c>
      <c r="G206" s="337"/>
      <c r="H206" s="337" t="s">
        <v>8704</v>
      </c>
      <c r="I206" s="337"/>
      <c r="J206" s="337"/>
      <c r="K206" s="385"/>
    </row>
    <row r="207" s="1" customFormat="1" ht="15" customHeight="1">
      <c r="B207" s="362"/>
      <c r="C207" s="337"/>
      <c r="D207" s="337"/>
      <c r="E207" s="337"/>
      <c r="F207" s="360"/>
      <c r="G207" s="337"/>
      <c r="H207" s="337"/>
      <c r="I207" s="337"/>
      <c r="J207" s="337"/>
      <c r="K207" s="385"/>
    </row>
    <row r="208" s="1" customFormat="1" ht="15" customHeight="1">
      <c r="B208" s="362"/>
      <c r="C208" s="337" t="s">
        <v>8645</v>
      </c>
      <c r="D208" s="337"/>
      <c r="E208" s="337"/>
      <c r="F208" s="360" t="s">
        <v>84</v>
      </c>
      <c r="G208" s="337"/>
      <c r="H208" s="337" t="s">
        <v>8705</v>
      </c>
      <c r="I208" s="337"/>
      <c r="J208" s="337"/>
      <c r="K208" s="385"/>
    </row>
    <row r="209" s="1" customFormat="1" ht="15" customHeight="1">
      <c r="B209" s="362"/>
      <c r="C209" s="337"/>
      <c r="D209" s="337"/>
      <c r="E209" s="337"/>
      <c r="F209" s="360" t="s">
        <v>8541</v>
      </c>
      <c r="G209" s="337"/>
      <c r="H209" s="337" t="s">
        <v>8542</v>
      </c>
      <c r="I209" s="337"/>
      <c r="J209" s="337"/>
      <c r="K209" s="385"/>
    </row>
    <row r="210" s="1" customFormat="1" ht="15" customHeight="1">
      <c r="B210" s="362"/>
      <c r="C210" s="337"/>
      <c r="D210" s="337"/>
      <c r="E210" s="337"/>
      <c r="F210" s="360" t="s">
        <v>8539</v>
      </c>
      <c r="G210" s="337"/>
      <c r="H210" s="337" t="s">
        <v>8706</v>
      </c>
      <c r="I210" s="337"/>
      <c r="J210" s="337"/>
      <c r="K210" s="385"/>
    </row>
    <row r="211" s="1" customFormat="1" ht="15" customHeight="1">
      <c r="B211" s="403"/>
      <c r="C211" s="337"/>
      <c r="D211" s="337"/>
      <c r="E211" s="337"/>
      <c r="F211" s="360" t="s">
        <v>8543</v>
      </c>
      <c r="G211" s="398"/>
      <c r="H211" s="389" t="s">
        <v>8544</v>
      </c>
      <c r="I211" s="389"/>
      <c r="J211" s="389"/>
      <c r="K211" s="404"/>
    </row>
    <row r="212" s="1" customFormat="1" ht="15" customHeight="1">
      <c r="B212" s="403"/>
      <c r="C212" s="337"/>
      <c r="D212" s="337"/>
      <c r="E212" s="337"/>
      <c r="F212" s="360" t="s">
        <v>8545</v>
      </c>
      <c r="G212" s="398"/>
      <c r="H212" s="389" t="s">
        <v>5459</v>
      </c>
      <c r="I212" s="389"/>
      <c r="J212" s="389"/>
      <c r="K212" s="404"/>
    </row>
    <row r="213" s="1" customFormat="1" ht="15" customHeight="1">
      <c r="B213" s="403"/>
      <c r="C213" s="337"/>
      <c r="D213" s="337"/>
      <c r="E213" s="337"/>
      <c r="F213" s="360"/>
      <c r="G213" s="398"/>
      <c r="H213" s="389"/>
      <c r="I213" s="389"/>
      <c r="J213" s="389"/>
      <c r="K213" s="404"/>
    </row>
    <row r="214" s="1" customFormat="1" ht="15" customHeight="1">
      <c r="B214" s="403"/>
      <c r="C214" s="337" t="s">
        <v>8669</v>
      </c>
      <c r="D214" s="337"/>
      <c r="E214" s="337"/>
      <c r="F214" s="360">
        <v>1</v>
      </c>
      <c r="G214" s="398"/>
      <c r="H214" s="389" t="s">
        <v>8707</v>
      </c>
      <c r="I214" s="389"/>
      <c r="J214" s="389"/>
      <c r="K214" s="404"/>
    </row>
    <row r="215" s="1" customFormat="1" ht="15" customHeight="1">
      <c r="B215" s="403"/>
      <c r="C215" s="337"/>
      <c r="D215" s="337"/>
      <c r="E215" s="337"/>
      <c r="F215" s="360">
        <v>2</v>
      </c>
      <c r="G215" s="398"/>
      <c r="H215" s="389" t="s">
        <v>8708</v>
      </c>
      <c r="I215" s="389"/>
      <c r="J215" s="389"/>
      <c r="K215" s="404"/>
    </row>
    <row r="216" s="1" customFormat="1" ht="15" customHeight="1">
      <c r="B216" s="403"/>
      <c r="C216" s="337"/>
      <c r="D216" s="337"/>
      <c r="E216" s="337"/>
      <c r="F216" s="360">
        <v>3</v>
      </c>
      <c r="G216" s="398"/>
      <c r="H216" s="389" t="s">
        <v>8709</v>
      </c>
      <c r="I216" s="389"/>
      <c r="J216" s="389"/>
      <c r="K216" s="404"/>
    </row>
    <row r="217" s="1" customFormat="1" ht="15" customHeight="1">
      <c r="B217" s="403"/>
      <c r="C217" s="337"/>
      <c r="D217" s="337"/>
      <c r="E217" s="337"/>
      <c r="F217" s="360">
        <v>4</v>
      </c>
      <c r="G217" s="398"/>
      <c r="H217" s="389" t="s">
        <v>8710</v>
      </c>
      <c r="I217" s="389"/>
      <c r="J217" s="389"/>
      <c r="K217" s="404"/>
    </row>
    <row r="218" s="1" customFormat="1" ht="12.75" customHeight="1">
      <c r="B218" s="405"/>
      <c r="C218" s="406"/>
      <c r="D218" s="406"/>
      <c r="E218" s="406"/>
      <c r="F218" s="406"/>
      <c r="G218" s="406"/>
      <c r="H218" s="406"/>
      <c r="I218" s="406"/>
      <c r="J218" s="406"/>
      <c r="K218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DESKTOP-97Q8PQN\RaB Vojta</dc:creator>
  <cp:lastModifiedBy>DESKTOP-97Q8PQN\RaB Vojta</cp:lastModifiedBy>
  <dcterms:created xsi:type="dcterms:W3CDTF">2023-12-11T07:24:17Z</dcterms:created>
  <dcterms:modified xsi:type="dcterms:W3CDTF">2023-12-11T07:25:03Z</dcterms:modified>
</cp:coreProperties>
</file>